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35" windowHeight="11250"/>
  </bookViews>
  <sheets>
    <sheet name="E Mids" sheetId="1" r:id="rId1"/>
    <sheet name="W Mids" sheetId="2" r:id="rId2"/>
    <sheet name="S West" sheetId="3" r:id="rId3"/>
    <sheet name="S Wales" sheetId="4" r:id="rId4"/>
  </sheets>
  <definedNames>
    <definedName name="_xlnm.Print_Area" localSheetId="0">'E Mids'!$A$1:$E$49</definedName>
  </definedNames>
  <calcPr calcId="145621"/>
</workbook>
</file>

<file path=xl/calcChain.xml><?xml version="1.0" encoding="utf-8"?>
<calcChain xmlns="http://schemas.openxmlformats.org/spreadsheetml/2006/main">
  <c r="D43" i="4" l="1"/>
  <c r="D37" i="4"/>
  <c r="D28" i="4"/>
  <c r="D15" i="4"/>
  <c r="D9" i="4"/>
  <c r="D43" i="3"/>
  <c r="D37" i="3"/>
  <c r="D28" i="3"/>
  <c r="D15" i="3"/>
  <c r="D9" i="3"/>
  <c r="D43" i="2"/>
  <c r="D37" i="2"/>
  <c r="D28" i="2"/>
  <c r="D15" i="2"/>
  <c r="D9" i="2"/>
  <c r="D31" i="4" l="1"/>
  <c r="D38" i="4" s="1"/>
  <c r="D44" i="4" s="1"/>
  <c r="D31" i="3"/>
  <c r="D38" i="3" s="1"/>
  <c r="D44" i="3" s="1"/>
  <c r="D31" i="2"/>
  <c r="D38" i="2" s="1"/>
  <c r="D44" i="2" s="1"/>
  <c r="D43" i="1"/>
  <c r="D37" i="1"/>
  <c r="D28" i="1"/>
  <c r="D15" i="1"/>
  <c r="D9" i="1"/>
  <c r="D31" i="1" l="1"/>
  <c r="D38" i="1" s="1"/>
  <c r="D44" i="1" s="1"/>
</calcChain>
</file>

<file path=xl/sharedStrings.xml><?xml version="1.0" encoding="utf-8"?>
<sst xmlns="http://schemas.openxmlformats.org/spreadsheetml/2006/main" count="385" uniqueCount="83">
  <si>
    <t>1001. CDCM Target Revenue Calculations</t>
  </si>
  <si>
    <t>Description</t>
  </si>
  <si>
    <t>Licence Term</t>
  </si>
  <si>
    <t>CRC</t>
  </si>
  <si>
    <t>Base Demand Before Inflation (A1)</t>
  </si>
  <si>
    <r>
      <t>PU</t>
    </r>
    <r>
      <rPr>
        <vertAlign val="subscript"/>
        <sz val="10"/>
        <rFont val="Verdana"/>
        <family val="2"/>
      </rPr>
      <t>t</t>
    </r>
  </si>
  <si>
    <t>CRC3</t>
  </si>
  <si>
    <t>RPI Effective % (A2)</t>
  </si>
  <si>
    <r>
      <t>PIAD</t>
    </r>
    <r>
      <rPr>
        <vertAlign val="subscript"/>
        <sz val="10"/>
        <rFont val="Verdana"/>
        <family val="2"/>
      </rPr>
      <t>t</t>
    </r>
  </si>
  <si>
    <t>Merger adjustment (A3)</t>
  </si>
  <si>
    <r>
      <t>MG</t>
    </r>
    <r>
      <rPr>
        <vertAlign val="subscript"/>
        <sz val="10"/>
        <rFont val="Verdana"/>
        <family val="2"/>
      </rPr>
      <t>t</t>
    </r>
  </si>
  <si>
    <t>Base Demand Revenue (A): [A = A1 * A2 - A3]</t>
  </si>
  <si>
    <t>BRt</t>
  </si>
  <si>
    <t>Pass-Through Business Rates (B1)</t>
  </si>
  <si>
    <r>
      <t>RB</t>
    </r>
    <r>
      <rPr>
        <vertAlign val="subscript"/>
        <sz val="10"/>
        <rFont val="Verdana"/>
        <family val="2"/>
      </rPr>
      <t>t</t>
    </r>
  </si>
  <si>
    <t>CRC4</t>
  </si>
  <si>
    <t>Pass-Through Licence Fees (B2)</t>
  </si>
  <si>
    <r>
      <t>LF</t>
    </r>
    <r>
      <rPr>
        <vertAlign val="subscript"/>
        <sz val="10"/>
        <rFont val="Verdana"/>
        <family val="2"/>
      </rPr>
      <t>t</t>
    </r>
  </si>
  <si>
    <t>Pass-Through Transmission Exit (B3)</t>
  </si>
  <si>
    <r>
      <t>TB</t>
    </r>
    <r>
      <rPr>
        <vertAlign val="subscript"/>
        <sz val="10"/>
        <rFont val="Verdana"/>
        <family val="2"/>
      </rPr>
      <t>t</t>
    </r>
  </si>
  <si>
    <t>Price Control Reopener (B4)</t>
  </si>
  <si>
    <r>
      <t>UNC</t>
    </r>
    <r>
      <rPr>
        <vertAlign val="subscript"/>
        <sz val="10"/>
        <rFont val="Verdana"/>
        <family val="2"/>
      </rPr>
      <t>t</t>
    </r>
  </si>
  <si>
    <t>Pass-Through Others (B5)</t>
  </si>
  <si>
    <r>
      <t>MPT</t>
    </r>
    <r>
      <rPr>
        <vertAlign val="subscript"/>
        <sz val="10"/>
        <rFont val="Verdana"/>
        <family val="2"/>
      </rPr>
      <t xml:space="preserve">t, </t>
    </r>
    <r>
      <rPr>
        <sz val="10"/>
        <rFont val="Verdana"/>
        <family val="2"/>
      </rPr>
      <t>HB</t>
    </r>
    <r>
      <rPr>
        <vertAlign val="subscript"/>
        <sz val="10"/>
        <rFont val="Verdana"/>
        <family val="2"/>
      </rPr>
      <t xml:space="preserve">t, </t>
    </r>
    <r>
      <rPr>
        <sz val="10"/>
        <rFont val="Verdana"/>
        <family val="2"/>
      </rPr>
      <t>IED</t>
    </r>
    <r>
      <rPr>
        <vertAlign val="subscript"/>
        <sz val="10"/>
        <rFont val="Verdana"/>
        <family val="2"/>
      </rPr>
      <t>t</t>
    </r>
  </si>
  <si>
    <t>Allowed Pass-Through Items (B): [B = B1 + B2 + B3 +B4 + B5]</t>
  </si>
  <si>
    <t>PTt</t>
  </si>
  <si>
    <t>Losses Incentive (C1)</t>
  </si>
  <si>
    <r>
      <t>UIL</t>
    </r>
    <r>
      <rPr>
        <vertAlign val="subscript"/>
        <sz val="10"/>
        <rFont val="Verdana"/>
        <family val="2"/>
      </rPr>
      <t>t</t>
    </r>
  </si>
  <si>
    <t>CRC7</t>
  </si>
  <si>
    <r>
      <t>PCOL</t>
    </r>
    <r>
      <rPr>
        <vertAlign val="subscript"/>
        <sz val="10"/>
        <rFont val="Verdana"/>
        <family val="2"/>
      </rPr>
      <t>t</t>
    </r>
  </si>
  <si>
    <r>
      <t>-COL</t>
    </r>
    <r>
      <rPr>
        <vertAlign val="subscript"/>
        <sz val="10"/>
        <rFont val="Verdana"/>
        <family val="2"/>
      </rPr>
      <t>t</t>
    </r>
  </si>
  <si>
    <r>
      <t>PPL</t>
    </r>
    <r>
      <rPr>
        <vertAlign val="subscript"/>
        <sz val="10"/>
        <rFont val="Verdana"/>
        <family val="2"/>
      </rPr>
      <t>t</t>
    </r>
  </si>
  <si>
    <t>Quality of service incentive adjustment (C2)</t>
  </si>
  <si>
    <r>
      <t>IQ</t>
    </r>
    <r>
      <rPr>
        <vertAlign val="subscript"/>
        <sz val="10"/>
        <rFont val="Verdana"/>
        <family val="2"/>
      </rPr>
      <t>t</t>
    </r>
  </si>
  <si>
    <t>CRC8</t>
  </si>
  <si>
    <t>Transmission connection point charges incentive adjustment (C3)</t>
  </si>
  <si>
    <r>
      <t>IT</t>
    </r>
    <r>
      <rPr>
        <vertAlign val="subscript"/>
        <sz val="10"/>
        <rFont val="Verdana"/>
        <family val="2"/>
      </rPr>
      <t>t</t>
    </r>
  </si>
  <si>
    <t>CRC9</t>
  </si>
  <si>
    <t>Innovation funding incentive adjustment (C4)</t>
  </si>
  <si>
    <r>
      <t>IFI</t>
    </r>
    <r>
      <rPr>
        <vertAlign val="subscript"/>
        <sz val="10"/>
        <rFont val="Verdana"/>
        <family val="2"/>
      </rPr>
      <t>t</t>
    </r>
  </si>
  <si>
    <t>CRC10</t>
  </si>
  <si>
    <t>Incentive revenue for Distributed Generation (C5)</t>
  </si>
  <si>
    <r>
      <t>IG</t>
    </r>
    <r>
      <rPr>
        <vertAlign val="subscript"/>
        <sz val="10"/>
        <rFont val="Verdana"/>
        <family val="2"/>
      </rPr>
      <t>t</t>
    </r>
  </si>
  <si>
    <t>CRC11</t>
  </si>
  <si>
    <t>Connection Guaranteed Standards Systems &amp; Processes penalty (C6)</t>
  </si>
  <si>
    <r>
      <t>CGSRA</t>
    </r>
    <r>
      <rPr>
        <vertAlign val="subscript"/>
        <sz val="10"/>
        <rFont val="Verdana"/>
        <family val="2"/>
      </rPr>
      <t>t</t>
    </r>
    <r>
      <rPr>
        <sz val="10"/>
        <rFont val="Verdana"/>
        <family val="2"/>
      </rPr>
      <t>,CGSSP</t>
    </r>
    <r>
      <rPr>
        <vertAlign val="subscript"/>
        <sz val="10"/>
        <rFont val="Verdana"/>
        <family val="2"/>
      </rPr>
      <t>t</t>
    </r>
    <r>
      <rPr>
        <sz val="10"/>
        <rFont val="Verdana"/>
        <family val="2"/>
      </rPr>
      <t xml:space="preserve"> &amp; AUM</t>
    </r>
    <r>
      <rPr>
        <vertAlign val="subscript"/>
        <sz val="10"/>
        <rFont val="Verdana"/>
        <family val="2"/>
      </rPr>
      <t>t</t>
    </r>
  </si>
  <si>
    <t>CRC12</t>
  </si>
  <si>
    <t>Low Carbon Networks Fund (C7)</t>
  </si>
  <si>
    <r>
      <t>LCN1</t>
    </r>
    <r>
      <rPr>
        <vertAlign val="subscript"/>
        <sz val="10"/>
        <rFont val="Verdana"/>
        <family val="2"/>
      </rPr>
      <t>t</t>
    </r>
  </si>
  <si>
    <t>CRC13</t>
  </si>
  <si>
    <r>
      <t>LCN2</t>
    </r>
    <r>
      <rPr>
        <vertAlign val="subscript"/>
        <sz val="10"/>
        <rFont val="Verdana"/>
        <family val="2"/>
      </rPr>
      <t>t</t>
    </r>
  </si>
  <si>
    <r>
      <t>LCN3</t>
    </r>
    <r>
      <rPr>
        <vertAlign val="subscript"/>
        <sz val="10"/>
        <rFont val="Verdana"/>
        <family val="2"/>
      </rPr>
      <t>t</t>
    </r>
  </si>
  <si>
    <t>Incentive Revenue and Other Adjustments (C): [C = C1 + C2 + C3 + C4 + C5 + C6 + C7]</t>
  </si>
  <si>
    <t>Correction Factor (D)</t>
  </si>
  <si>
    <r>
      <t>-K</t>
    </r>
    <r>
      <rPr>
        <b/>
        <vertAlign val="subscript"/>
        <sz val="10"/>
        <rFont val="Verdana"/>
        <family val="2"/>
      </rPr>
      <t>t</t>
    </r>
  </si>
  <si>
    <t>Tax Trigger Mechanism Adjustment (E)</t>
  </si>
  <si>
    <r>
      <t>CTRA</t>
    </r>
    <r>
      <rPr>
        <b/>
        <vertAlign val="subscript"/>
        <sz val="10"/>
        <rFont val="Verdana"/>
        <family val="2"/>
      </rPr>
      <t>t</t>
    </r>
  </si>
  <si>
    <t>Total allowed Revenue (F): [F= A + B + C + D + E]</t>
  </si>
  <si>
    <r>
      <t>AR</t>
    </r>
    <r>
      <rPr>
        <b/>
        <vertAlign val="subscript"/>
        <sz val="10"/>
        <rFont val="Arial"/>
        <family val="2"/>
      </rPr>
      <t>t</t>
    </r>
  </si>
  <si>
    <t>Other 1. Excluded services - Top-up, standby, and enhanced system security (G1) (see note 1)</t>
  </si>
  <si>
    <t>ES4</t>
  </si>
  <si>
    <t>CRC15</t>
  </si>
  <si>
    <t>Other 2. Excluded services - Revenue protection services (G2) (see note 1)</t>
  </si>
  <si>
    <t>ES5</t>
  </si>
  <si>
    <t>Other 3. Excluded services - Miscellaneous (G3) (see note 1)</t>
  </si>
  <si>
    <t>ES7</t>
  </si>
  <si>
    <t>Other 4. - blank or if required please provide description (G4)</t>
  </si>
  <si>
    <t>Other 5. - blank or if required please provide description (G5)</t>
  </si>
  <si>
    <t>Total Other Revenue to be recovered by Use of System Charges (G): [G = G1 + G2 + G3 + G4 +G5]</t>
  </si>
  <si>
    <t>Total Revenue for Use of System Charges (H): [H =F + G]</t>
  </si>
  <si>
    <t>1. Revenue raised outside CDCM - EDCM and Certain Interconnector Revenue (I1)</t>
  </si>
  <si>
    <t>2. Revenue raised outside CDCM - Voluntary under-recovery (I2)</t>
  </si>
  <si>
    <t>3. Revenue raised outside CDCM - blank or if required please provide description (I3)</t>
  </si>
  <si>
    <t>4. Revenue raised outside CDCM - blank or if required please provide description (I4)</t>
  </si>
  <si>
    <t>Total Revenue to be raised outside the CDCM (I): [I = I1 + I2 + I3 + I4]</t>
  </si>
  <si>
    <t>CDCM Target Revenue (J): [J =  H - I]</t>
  </si>
  <si>
    <t>Note 1: Cost categories associated with excluded services should only be populated if the Company recovers the costs of providing these services from Use of System charges.</t>
  </si>
  <si>
    <t>WPD East Mids</t>
  </si>
  <si>
    <t>2013/14</t>
  </si>
  <si>
    <t>WPD South Wales</t>
  </si>
  <si>
    <t>WPD South West</t>
  </si>
  <si>
    <t>WPD West Mids</t>
  </si>
  <si>
    <t>set so equals May 2012 DCP66A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</si>
</sst>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[Red]\(#,##0.0\)"/>
    <numFmt numFmtId="165" formatCode="#,##0.0_ ;[Red]\-#,##0.0\ "/>
    <numFmt numFmtId="166" formatCode="#,##0.000_ ;[Red]\-#,##0.000\ "/>
    <numFmt numFmtId="167" formatCode="#,##0.00_ ;[Red]\-#,##0.00\ "/>
    <numFmt numFmtId="168" formatCode="#,##0.000000_ ;[Red]\-#,##0.000000\ 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b/>
      <sz val="10"/>
      <name val="Verdana"/>
      <family val="2"/>
    </font>
    <font>
      <b/>
      <vertAlign val="subscript"/>
      <sz val="10"/>
      <name val="Verdana"/>
      <family val="2"/>
    </font>
    <font>
      <b/>
      <vertAlign val="subscript"/>
      <sz val="1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quotePrefix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4" borderId="3" xfId="0" applyNumberForma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6" fontId="0" fillId="4" borderId="3" xfId="0" applyNumberForma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3" fillId="6" borderId="3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7" fillId="5" borderId="3" xfId="0" quotePrefix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8" fontId="3" fillId="6" borderId="3" xfId="0" applyNumberFormat="1" applyFont="1" applyFill="1" applyBorder="1" applyAlignment="1">
      <alignment horizontal="center" vertical="center"/>
    </xf>
    <xf numFmtId="167" fontId="0" fillId="4" borderId="3" xfId="0" applyNumberFormat="1" applyFill="1" applyBorder="1" applyAlignment="1" applyProtection="1">
      <alignment horizontal="center" vertical="center"/>
      <protection locked="0"/>
    </xf>
    <xf numFmtId="168" fontId="0" fillId="4" borderId="3" xfId="0" applyNumberForma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2">
    <cellStyle name="Normal" xfId="0" builtinId="0"/>
    <cellStyle name="Normal_Genera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topLeftCell="A25" workbookViewId="0">
      <selection activeCell="A49" sqref="A49"/>
    </sheetView>
  </sheetViews>
  <sheetFormatPr defaultRowHeight="15" x14ac:dyDescent="0.25"/>
  <cols>
    <col min="1" max="1" width="83.7109375" customWidth="1"/>
    <col min="2" max="2" width="38.5703125" customWidth="1"/>
    <col min="4" max="4" width="11.140625" bestFit="1" customWidth="1"/>
  </cols>
  <sheetData>
    <row r="1" spans="1:5" ht="15.75" x14ac:dyDescent="0.25">
      <c r="A1" s="1" t="s">
        <v>0</v>
      </c>
      <c r="B1" s="2" t="s">
        <v>77</v>
      </c>
      <c r="C1" s="3"/>
      <c r="D1" s="3"/>
      <c r="E1" s="4"/>
    </row>
    <row r="2" spans="1:5" x14ac:dyDescent="0.25">
      <c r="A2" s="3"/>
      <c r="B2" s="2"/>
      <c r="C2" s="3"/>
      <c r="D2" s="3"/>
      <c r="E2" s="4"/>
    </row>
    <row r="3" spans="1:5" x14ac:dyDescent="0.25">
      <c r="A3" s="4"/>
      <c r="B3" s="5"/>
      <c r="C3" s="3"/>
      <c r="D3" s="3"/>
      <c r="E3" s="4"/>
    </row>
    <row r="4" spans="1:5" x14ac:dyDescent="0.25">
      <c r="A4" s="3"/>
      <c r="B4" s="2"/>
      <c r="C4" s="3"/>
      <c r="D4" s="3"/>
      <c r="E4" s="4"/>
    </row>
    <row r="5" spans="1:5" x14ac:dyDescent="0.25">
      <c r="A5" s="6" t="s">
        <v>1</v>
      </c>
      <c r="B5" s="7" t="s">
        <v>2</v>
      </c>
      <c r="C5" s="8" t="s">
        <v>3</v>
      </c>
      <c r="D5" s="9" t="s">
        <v>78</v>
      </c>
      <c r="E5" s="4"/>
    </row>
    <row r="6" spans="1:5" x14ac:dyDescent="0.25">
      <c r="A6" s="10" t="s">
        <v>4</v>
      </c>
      <c r="B6" s="11" t="s">
        <v>5</v>
      </c>
      <c r="C6" s="12" t="s">
        <v>6</v>
      </c>
      <c r="D6" s="13">
        <v>381.3</v>
      </c>
      <c r="E6" s="4"/>
    </row>
    <row r="7" spans="1:5" x14ac:dyDescent="0.25">
      <c r="A7" s="14" t="s">
        <v>7</v>
      </c>
      <c r="B7" s="11" t="s">
        <v>8</v>
      </c>
      <c r="C7" s="15" t="s">
        <v>6</v>
      </c>
      <c r="D7" s="16">
        <v>1.1343835284839998</v>
      </c>
      <c r="E7" s="4"/>
    </row>
    <row r="8" spans="1:5" x14ac:dyDescent="0.25">
      <c r="A8" s="14" t="s">
        <v>9</v>
      </c>
      <c r="B8" s="11" t="s">
        <v>10</v>
      </c>
      <c r="C8" s="15" t="s">
        <v>6</v>
      </c>
      <c r="D8" s="16"/>
      <c r="E8" s="4"/>
    </row>
    <row r="9" spans="1:5" x14ac:dyDescent="0.25">
      <c r="A9" s="17" t="s">
        <v>11</v>
      </c>
      <c r="B9" s="18" t="s">
        <v>12</v>
      </c>
      <c r="C9" s="19" t="s">
        <v>6</v>
      </c>
      <c r="D9" s="20">
        <f>D6*D7-D8</f>
        <v>432.54043941094915</v>
      </c>
      <c r="E9" s="4"/>
    </row>
    <row r="10" spans="1:5" x14ac:dyDescent="0.25">
      <c r="A10" s="10" t="s">
        <v>13</v>
      </c>
      <c r="B10" s="11" t="s">
        <v>14</v>
      </c>
      <c r="C10" s="12" t="s">
        <v>15</v>
      </c>
      <c r="D10" s="13">
        <v>-2.3979995181399829</v>
      </c>
      <c r="E10" s="4"/>
    </row>
    <row r="11" spans="1:5" x14ac:dyDescent="0.25">
      <c r="A11" s="10" t="s">
        <v>16</v>
      </c>
      <c r="B11" s="11" t="s">
        <v>17</v>
      </c>
      <c r="C11" s="12" t="s">
        <v>15</v>
      </c>
      <c r="D11" s="13">
        <v>-5.2086006954508823E-2</v>
      </c>
      <c r="E11" s="4"/>
    </row>
    <row r="12" spans="1:5" x14ac:dyDescent="0.25">
      <c r="A12" s="10" t="s">
        <v>18</v>
      </c>
      <c r="B12" s="11" t="s">
        <v>19</v>
      </c>
      <c r="C12" s="12" t="s">
        <v>15</v>
      </c>
      <c r="D12" s="13">
        <v>1.5746257524761464</v>
      </c>
      <c r="E12" s="4"/>
    </row>
    <row r="13" spans="1:5" x14ac:dyDescent="0.25">
      <c r="A13" s="10" t="s">
        <v>20</v>
      </c>
      <c r="B13" s="11" t="s">
        <v>21</v>
      </c>
      <c r="C13" s="12" t="s">
        <v>15</v>
      </c>
      <c r="D13" s="13"/>
      <c r="E13" s="4"/>
    </row>
    <row r="14" spans="1:5" x14ac:dyDescent="0.25">
      <c r="A14" s="10" t="s">
        <v>22</v>
      </c>
      <c r="B14" s="11" t="s">
        <v>23</v>
      </c>
      <c r="C14" s="12" t="s">
        <v>15</v>
      </c>
      <c r="D14" s="13"/>
      <c r="E14" s="4"/>
    </row>
    <row r="15" spans="1:5" x14ac:dyDescent="0.25">
      <c r="A15" s="21" t="s">
        <v>24</v>
      </c>
      <c r="B15" s="18" t="s">
        <v>25</v>
      </c>
      <c r="C15" s="19" t="s">
        <v>6</v>
      </c>
      <c r="D15" s="20">
        <f>SUM(D10:D14)</f>
        <v>-0.87545977261834551</v>
      </c>
      <c r="E15" s="4"/>
    </row>
    <row r="16" spans="1:5" x14ac:dyDescent="0.25">
      <c r="A16" s="37" t="s">
        <v>26</v>
      </c>
      <c r="B16" s="11" t="s">
        <v>27</v>
      </c>
      <c r="C16" s="12" t="s">
        <v>28</v>
      </c>
      <c r="D16" s="13"/>
      <c r="E16" s="4"/>
    </row>
    <row r="17" spans="1:5" x14ac:dyDescent="0.25">
      <c r="A17" s="38"/>
      <c r="B17" s="22" t="s">
        <v>29</v>
      </c>
      <c r="C17" s="12" t="s">
        <v>28</v>
      </c>
      <c r="D17" s="13"/>
      <c r="E17" s="4"/>
    </row>
    <row r="18" spans="1:5" x14ac:dyDescent="0.25">
      <c r="A18" s="38"/>
      <c r="B18" s="23" t="s">
        <v>30</v>
      </c>
      <c r="C18" s="12" t="s">
        <v>28</v>
      </c>
      <c r="D18" s="13"/>
      <c r="E18" s="4"/>
    </row>
    <row r="19" spans="1:5" x14ac:dyDescent="0.25">
      <c r="A19" s="39"/>
      <c r="B19" s="11" t="s">
        <v>31</v>
      </c>
      <c r="C19" s="12" t="s">
        <v>28</v>
      </c>
      <c r="D19" s="13">
        <v>-44.52</v>
      </c>
      <c r="E19" s="4"/>
    </row>
    <row r="20" spans="1:5" x14ac:dyDescent="0.25">
      <c r="A20" s="10" t="s">
        <v>32</v>
      </c>
      <c r="B20" s="11" t="s">
        <v>33</v>
      </c>
      <c r="C20" s="12" t="s">
        <v>34</v>
      </c>
      <c r="D20" s="13">
        <v>18.221877185399993</v>
      </c>
      <c r="E20" s="4"/>
    </row>
    <row r="21" spans="1:5" x14ac:dyDescent="0.25">
      <c r="A21" s="10" t="s">
        <v>35</v>
      </c>
      <c r="B21" s="11" t="s">
        <v>36</v>
      </c>
      <c r="C21" s="12" t="s">
        <v>37</v>
      </c>
      <c r="D21" s="13">
        <v>-8.5949249766559976</v>
      </c>
      <c r="E21" s="4"/>
    </row>
    <row r="22" spans="1:5" x14ac:dyDescent="0.25">
      <c r="A22" s="10" t="s">
        <v>38</v>
      </c>
      <c r="B22" s="11" t="s">
        <v>39</v>
      </c>
      <c r="C22" s="12" t="s">
        <v>40</v>
      </c>
      <c r="D22" s="13">
        <v>0.36</v>
      </c>
      <c r="E22" s="4"/>
    </row>
    <row r="23" spans="1:5" x14ac:dyDescent="0.25">
      <c r="A23" s="10" t="s">
        <v>41</v>
      </c>
      <c r="B23" s="24" t="s">
        <v>42</v>
      </c>
      <c r="C23" s="12" t="s">
        <v>43</v>
      </c>
      <c r="D23" s="13">
        <v>1.0628005387782635</v>
      </c>
      <c r="E23" s="4"/>
    </row>
    <row r="24" spans="1:5" x14ac:dyDescent="0.25">
      <c r="A24" s="10" t="s">
        <v>44</v>
      </c>
      <c r="B24" s="11" t="s">
        <v>45</v>
      </c>
      <c r="C24" s="12" t="s">
        <v>46</v>
      </c>
      <c r="D24" s="13">
        <v>0</v>
      </c>
      <c r="E24" s="4"/>
    </row>
    <row r="25" spans="1:5" x14ac:dyDescent="0.25">
      <c r="A25" s="37" t="s">
        <v>47</v>
      </c>
      <c r="B25" s="11" t="s">
        <v>48</v>
      </c>
      <c r="C25" s="12" t="s">
        <v>49</v>
      </c>
      <c r="D25" s="13">
        <v>0.745</v>
      </c>
      <c r="E25" s="4"/>
    </row>
    <row r="26" spans="1:5" x14ac:dyDescent="0.25">
      <c r="A26" s="38"/>
      <c r="B26" s="11" t="s">
        <v>50</v>
      </c>
      <c r="C26" s="12" t="s">
        <v>49</v>
      </c>
      <c r="D26" s="13">
        <v>4.1363636363636358</v>
      </c>
      <c r="E26" s="4"/>
    </row>
    <row r="27" spans="1:5" x14ac:dyDescent="0.25">
      <c r="A27" s="39"/>
      <c r="B27" s="11" t="s">
        <v>51</v>
      </c>
      <c r="C27" s="12" t="s">
        <v>49</v>
      </c>
      <c r="D27" s="13"/>
      <c r="E27" s="4"/>
    </row>
    <row r="28" spans="1:5" x14ac:dyDescent="0.25">
      <c r="A28" s="25" t="s">
        <v>52</v>
      </c>
      <c r="B28" s="18"/>
      <c r="C28" s="19"/>
      <c r="D28" s="20">
        <f>SUM(D16:D27)</f>
        <v>-28.588883616114114</v>
      </c>
      <c r="E28" s="4"/>
    </row>
    <row r="29" spans="1:5" x14ac:dyDescent="0.25">
      <c r="A29" s="25" t="s">
        <v>53</v>
      </c>
      <c r="B29" s="26" t="s">
        <v>54</v>
      </c>
      <c r="C29" s="19" t="s">
        <v>6</v>
      </c>
      <c r="D29" s="27">
        <v>5.2986473292756502</v>
      </c>
      <c r="E29" s="4"/>
    </row>
    <row r="30" spans="1:5" x14ac:dyDescent="0.25">
      <c r="A30" s="25" t="s">
        <v>55</v>
      </c>
      <c r="B30" s="18" t="s">
        <v>56</v>
      </c>
      <c r="C30" s="19" t="s">
        <v>6</v>
      </c>
      <c r="D30" s="27">
        <v>0</v>
      </c>
      <c r="E30" s="4"/>
    </row>
    <row r="31" spans="1:5" x14ac:dyDescent="0.25">
      <c r="A31" s="25" t="s">
        <v>57</v>
      </c>
      <c r="B31" s="18" t="s">
        <v>58</v>
      </c>
      <c r="C31" s="28"/>
      <c r="D31" s="20">
        <f>D9+D15+D28+D29+D30</f>
        <v>408.37474335149233</v>
      </c>
      <c r="E31" s="4"/>
    </row>
    <row r="32" spans="1:5" x14ac:dyDescent="0.25">
      <c r="A32" s="29" t="s">
        <v>59</v>
      </c>
      <c r="B32" s="22" t="s">
        <v>60</v>
      </c>
      <c r="C32" s="12" t="s">
        <v>61</v>
      </c>
      <c r="D32" s="13">
        <v>3.45457947145833</v>
      </c>
      <c r="E32" s="4"/>
    </row>
    <row r="33" spans="1:5" x14ac:dyDescent="0.25">
      <c r="A33" s="29" t="s">
        <v>62</v>
      </c>
      <c r="B33" s="11" t="s">
        <v>63</v>
      </c>
      <c r="C33" s="12" t="s">
        <v>61</v>
      </c>
      <c r="D33" s="13"/>
      <c r="E33" s="4"/>
    </row>
    <row r="34" spans="1:5" x14ac:dyDescent="0.25">
      <c r="A34" s="29" t="s">
        <v>64</v>
      </c>
      <c r="B34" s="11" t="s">
        <v>65</v>
      </c>
      <c r="C34" s="12" t="s">
        <v>61</v>
      </c>
      <c r="D34" s="13"/>
      <c r="E34" s="4"/>
    </row>
    <row r="35" spans="1:5" x14ac:dyDescent="0.25">
      <c r="A35" s="30" t="s">
        <v>66</v>
      </c>
      <c r="B35" s="11"/>
      <c r="C35" s="12"/>
      <c r="D35" s="13"/>
      <c r="E35" s="4"/>
    </row>
    <row r="36" spans="1:5" x14ac:dyDescent="0.25">
      <c r="A36" s="30" t="s">
        <v>67</v>
      </c>
      <c r="B36" s="11"/>
      <c r="C36" s="12"/>
      <c r="D36" s="13"/>
      <c r="E36" s="4"/>
    </row>
    <row r="37" spans="1:5" ht="25.5" x14ac:dyDescent="0.25">
      <c r="A37" s="25" t="s">
        <v>68</v>
      </c>
      <c r="B37" s="18"/>
      <c r="C37" s="19"/>
      <c r="D37" s="20">
        <f>SUM(D32:D36)</f>
        <v>3.45457947145833</v>
      </c>
      <c r="E37" s="4"/>
    </row>
    <row r="38" spans="1:5" x14ac:dyDescent="0.25">
      <c r="A38" s="25" t="s">
        <v>69</v>
      </c>
      <c r="B38" s="31"/>
      <c r="C38" s="31"/>
      <c r="D38" s="34">
        <f>D31+D37</f>
        <v>411.82932282295064</v>
      </c>
      <c r="E38" s="4"/>
    </row>
    <row r="39" spans="1:5" x14ac:dyDescent="0.25">
      <c r="A39" s="29" t="s">
        <v>70</v>
      </c>
      <c r="B39" s="11"/>
      <c r="C39" s="12"/>
      <c r="D39" s="36">
        <v>10.804326295880101</v>
      </c>
      <c r="E39" s="4"/>
    </row>
    <row r="40" spans="1:5" x14ac:dyDescent="0.25">
      <c r="A40" s="29" t="s">
        <v>71</v>
      </c>
      <c r="B40" s="11"/>
      <c r="C40" s="12"/>
      <c r="D40" s="13"/>
      <c r="E40" s="4"/>
    </row>
    <row r="41" spans="1:5" x14ac:dyDescent="0.25">
      <c r="A41" s="30" t="s">
        <v>72</v>
      </c>
      <c r="B41" s="11"/>
      <c r="C41" s="12"/>
      <c r="D41" s="13"/>
      <c r="E41" s="4"/>
    </row>
    <row r="42" spans="1:5" x14ac:dyDescent="0.25">
      <c r="A42" s="30" t="s">
        <v>73</v>
      </c>
      <c r="B42" s="11"/>
      <c r="C42" s="12"/>
      <c r="D42" s="13"/>
      <c r="E42" s="4"/>
    </row>
    <row r="43" spans="1:5" x14ac:dyDescent="0.25">
      <c r="A43" s="25" t="s">
        <v>74</v>
      </c>
      <c r="B43" s="18"/>
      <c r="C43" s="19"/>
      <c r="D43" s="20">
        <f>SUM(D39:D42)</f>
        <v>10.804326295880101</v>
      </c>
      <c r="E43" s="4"/>
    </row>
    <row r="44" spans="1:5" x14ac:dyDescent="0.25">
      <c r="A44" s="25" t="s">
        <v>75</v>
      </c>
      <c r="B44" s="32"/>
      <c r="C44" s="32"/>
      <c r="D44" s="34">
        <f>D38-D43</f>
        <v>401.02499652707053</v>
      </c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33" t="s">
        <v>76</v>
      </c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</sheetData>
  <mergeCells count="2">
    <mergeCell ref="A16:A19"/>
    <mergeCell ref="A25:A2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opLeftCell="A16" workbookViewId="0">
      <selection activeCell="D38" sqref="D38"/>
    </sheetView>
  </sheetViews>
  <sheetFormatPr defaultRowHeight="15" x14ac:dyDescent="0.25"/>
  <cols>
    <col min="1" max="1" width="83.7109375" customWidth="1"/>
    <col min="2" max="2" width="38.5703125" customWidth="1"/>
    <col min="4" max="4" width="11.140625" bestFit="1" customWidth="1"/>
  </cols>
  <sheetData>
    <row r="1" spans="1:5" ht="15.75" x14ac:dyDescent="0.25">
      <c r="A1" s="1" t="s">
        <v>0</v>
      </c>
      <c r="B1" s="2" t="s">
        <v>81</v>
      </c>
      <c r="C1" s="3"/>
      <c r="D1" s="3"/>
      <c r="E1" s="4"/>
    </row>
    <row r="2" spans="1:5" x14ac:dyDescent="0.25">
      <c r="A2" s="3"/>
      <c r="B2" s="2"/>
      <c r="C2" s="3"/>
      <c r="D2" s="3"/>
      <c r="E2" s="4"/>
    </row>
    <row r="3" spans="1:5" x14ac:dyDescent="0.25">
      <c r="A3" s="4"/>
      <c r="B3" s="5"/>
      <c r="C3" s="3"/>
      <c r="D3" s="3"/>
      <c r="E3" s="4"/>
    </row>
    <row r="4" spans="1:5" x14ac:dyDescent="0.25">
      <c r="A4" s="3"/>
      <c r="B4" s="2"/>
      <c r="C4" s="3"/>
      <c r="D4" s="3"/>
      <c r="E4" s="4"/>
    </row>
    <row r="5" spans="1:5" x14ac:dyDescent="0.25">
      <c r="A5" s="6" t="s">
        <v>1</v>
      </c>
      <c r="B5" s="7" t="s">
        <v>2</v>
      </c>
      <c r="C5" s="8" t="s">
        <v>3</v>
      </c>
      <c r="D5" s="9" t="s">
        <v>78</v>
      </c>
      <c r="E5" s="4"/>
    </row>
    <row r="6" spans="1:5" x14ac:dyDescent="0.25">
      <c r="A6" s="10" t="s">
        <v>4</v>
      </c>
      <c r="B6" s="11" t="s">
        <v>5</v>
      </c>
      <c r="C6" s="12" t="s">
        <v>6</v>
      </c>
      <c r="D6" s="13">
        <v>381.6</v>
      </c>
      <c r="E6" s="4"/>
    </row>
    <row r="7" spans="1:5" x14ac:dyDescent="0.25">
      <c r="A7" s="14" t="s">
        <v>7</v>
      </c>
      <c r="B7" s="11" t="s">
        <v>8</v>
      </c>
      <c r="C7" s="15" t="s">
        <v>6</v>
      </c>
      <c r="D7" s="16">
        <v>1.1343835284839998</v>
      </c>
      <c r="E7" s="4"/>
    </row>
    <row r="8" spans="1:5" x14ac:dyDescent="0.25">
      <c r="A8" s="14" t="s">
        <v>9</v>
      </c>
      <c r="B8" s="11" t="s">
        <v>10</v>
      </c>
      <c r="C8" s="15" t="s">
        <v>6</v>
      </c>
      <c r="D8" s="16"/>
      <c r="E8" s="4"/>
    </row>
    <row r="9" spans="1:5" x14ac:dyDescent="0.25">
      <c r="A9" s="17" t="s">
        <v>11</v>
      </c>
      <c r="B9" s="18" t="s">
        <v>12</v>
      </c>
      <c r="C9" s="19" t="s">
        <v>6</v>
      </c>
      <c r="D9" s="20">
        <f>D6*D7-D8</f>
        <v>432.88075446949438</v>
      </c>
      <c r="E9" s="4"/>
    </row>
    <row r="10" spans="1:5" x14ac:dyDescent="0.25">
      <c r="A10" s="10" t="s">
        <v>13</v>
      </c>
      <c r="B10" s="11" t="s">
        <v>14</v>
      </c>
      <c r="C10" s="12" t="s">
        <v>15</v>
      </c>
      <c r="D10" s="13">
        <v>-1.8100815796524898</v>
      </c>
      <c r="E10" s="4"/>
    </row>
    <row r="11" spans="1:5" x14ac:dyDescent="0.25">
      <c r="A11" s="10" t="s">
        <v>16</v>
      </c>
      <c r="B11" s="11" t="s">
        <v>17</v>
      </c>
      <c r="C11" s="12" t="s">
        <v>15</v>
      </c>
      <c r="D11" s="13">
        <v>-1.9924944042499337E-2</v>
      </c>
      <c r="E11" s="4"/>
    </row>
    <row r="12" spans="1:5" x14ac:dyDescent="0.25">
      <c r="A12" s="10" t="s">
        <v>18</v>
      </c>
      <c r="B12" s="11" t="s">
        <v>19</v>
      </c>
      <c r="C12" s="12" t="s">
        <v>15</v>
      </c>
      <c r="D12" s="13">
        <v>-0.44223249101431605</v>
      </c>
      <c r="E12" s="4"/>
    </row>
    <row r="13" spans="1:5" x14ac:dyDescent="0.25">
      <c r="A13" s="10" t="s">
        <v>20</v>
      </c>
      <c r="B13" s="11" t="s">
        <v>21</v>
      </c>
      <c r="C13" s="12" t="s">
        <v>15</v>
      </c>
      <c r="D13" s="13"/>
      <c r="E13" s="4"/>
    </row>
    <row r="14" spans="1:5" x14ac:dyDescent="0.25">
      <c r="A14" s="10" t="s">
        <v>22</v>
      </c>
      <c r="B14" s="11" t="s">
        <v>23</v>
      </c>
      <c r="C14" s="12" t="s">
        <v>15</v>
      </c>
      <c r="D14" s="13"/>
      <c r="E14" s="4"/>
    </row>
    <row r="15" spans="1:5" x14ac:dyDescent="0.25">
      <c r="A15" s="21" t="s">
        <v>24</v>
      </c>
      <c r="B15" s="18" t="s">
        <v>25</v>
      </c>
      <c r="C15" s="19" t="s">
        <v>6</v>
      </c>
      <c r="D15" s="20">
        <f>SUM(D10:D14)</f>
        <v>-2.2722390147093052</v>
      </c>
      <c r="E15" s="4"/>
    </row>
    <row r="16" spans="1:5" x14ac:dyDescent="0.25">
      <c r="A16" s="37" t="s">
        <v>26</v>
      </c>
      <c r="B16" s="11" t="s">
        <v>27</v>
      </c>
      <c r="C16" s="12" t="s">
        <v>28</v>
      </c>
      <c r="D16" s="13"/>
      <c r="E16" s="4"/>
    </row>
    <row r="17" spans="1:5" x14ac:dyDescent="0.25">
      <c r="A17" s="38"/>
      <c r="B17" s="22" t="s">
        <v>29</v>
      </c>
      <c r="C17" s="12" t="s">
        <v>28</v>
      </c>
      <c r="D17" s="35">
        <v>-0.99</v>
      </c>
      <c r="E17" s="4" t="s">
        <v>82</v>
      </c>
    </row>
    <row r="18" spans="1:5" x14ac:dyDescent="0.25">
      <c r="A18" s="38"/>
      <c r="B18" s="23" t="s">
        <v>30</v>
      </c>
      <c r="C18" s="12" t="s">
        <v>28</v>
      </c>
      <c r="D18" s="35"/>
      <c r="E18" s="4"/>
    </row>
    <row r="19" spans="1:5" x14ac:dyDescent="0.25">
      <c r="A19" s="39"/>
      <c r="B19" s="11" t="s">
        <v>31</v>
      </c>
      <c r="C19" s="12" t="s">
        <v>28</v>
      </c>
      <c r="D19" s="35">
        <v>-11.21</v>
      </c>
      <c r="E19" s="4"/>
    </row>
    <row r="20" spans="1:5" x14ac:dyDescent="0.25">
      <c r="A20" s="10" t="s">
        <v>32</v>
      </c>
      <c r="B20" s="11" t="s">
        <v>33</v>
      </c>
      <c r="C20" s="12" t="s">
        <v>34</v>
      </c>
      <c r="D20" s="13">
        <v>26.056783523924992</v>
      </c>
      <c r="E20" s="4"/>
    </row>
    <row r="21" spans="1:5" x14ac:dyDescent="0.25">
      <c r="A21" s="10" t="s">
        <v>35</v>
      </c>
      <c r="B21" s="11" t="s">
        <v>36</v>
      </c>
      <c r="C21" s="12" t="s">
        <v>37</v>
      </c>
      <c r="D21" s="13">
        <v>-0.93269602007454522</v>
      </c>
      <c r="E21" s="4"/>
    </row>
    <row r="22" spans="1:5" x14ac:dyDescent="0.25">
      <c r="A22" s="10" t="s">
        <v>38</v>
      </c>
      <c r="B22" s="11" t="s">
        <v>39</v>
      </c>
      <c r="C22" s="12" t="s">
        <v>40</v>
      </c>
      <c r="D22" s="13">
        <v>0.36</v>
      </c>
      <c r="E22" s="4"/>
    </row>
    <row r="23" spans="1:5" x14ac:dyDescent="0.25">
      <c r="A23" s="10" t="s">
        <v>41</v>
      </c>
      <c r="B23" s="24" t="s">
        <v>42</v>
      </c>
      <c r="C23" s="12" t="s">
        <v>43</v>
      </c>
      <c r="D23" s="13">
        <v>0.28951104838737124</v>
      </c>
      <c r="E23" s="4"/>
    </row>
    <row r="24" spans="1:5" x14ac:dyDescent="0.25">
      <c r="A24" s="10" t="s">
        <v>44</v>
      </c>
      <c r="B24" s="11" t="s">
        <v>45</v>
      </c>
      <c r="C24" s="12" t="s">
        <v>46</v>
      </c>
      <c r="D24" s="13">
        <v>0</v>
      </c>
      <c r="E24" s="4"/>
    </row>
    <row r="25" spans="1:5" x14ac:dyDescent="0.25">
      <c r="A25" s="37" t="s">
        <v>47</v>
      </c>
      <c r="B25" s="11" t="s">
        <v>48</v>
      </c>
      <c r="C25" s="12" t="s">
        <v>49</v>
      </c>
      <c r="D25" s="13">
        <v>0.80900000000000005</v>
      </c>
      <c r="E25" s="4"/>
    </row>
    <row r="26" spans="1:5" x14ac:dyDescent="0.25">
      <c r="A26" s="38"/>
      <c r="B26" s="11" t="s">
        <v>50</v>
      </c>
      <c r="C26" s="12" t="s">
        <v>49</v>
      </c>
      <c r="D26" s="13">
        <v>3.8119429590017821</v>
      </c>
      <c r="E26" s="4"/>
    </row>
    <row r="27" spans="1:5" x14ac:dyDescent="0.25">
      <c r="A27" s="39"/>
      <c r="B27" s="11" t="s">
        <v>51</v>
      </c>
      <c r="C27" s="12" t="s">
        <v>49</v>
      </c>
      <c r="D27" s="13"/>
      <c r="E27" s="4"/>
    </row>
    <row r="28" spans="1:5" x14ac:dyDescent="0.25">
      <c r="A28" s="25" t="s">
        <v>52</v>
      </c>
      <c r="B28" s="18"/>
      <c r="C28" s="19"/>
      <c r="D28" s="20">
        <f>SUM(D16:D27)</f>
        <v>18.194541511239599</v>
      </c>
      <c r="E28" s="4"/>
    </row>
    <row r="29" spans="1:5" x14ac:dyDescent="0.25">
      <c r="A29" s="25" t="s">
        <v>53</v>
      </c>
      <c r="B29" s="26" t="s">
        <v>54</v>
      </c>
      <c r="C29" s="19" t="s">
        <v>6</v>
      </c>
      <c r="D29" s="27">
        <v>-2.0614707173484801</v>
      </c>
      <c r="E29" s="4"/>
    </row>
    <row r="30" spans="1:5" x14ac:dyDescent="0.25">
      <c r="A30" s="25" t="s">
        <v>55</v>
      </c>
      <c r="B30" s="18" t="s">
        <v>56</v>
      </c>
      <c r="C30" s="19" t="s">
        <v>6</v>
      </c>
      <c r="D30" s="27">
        <v>-0.22687670569679996</v>
      </c>
      <c r="E30" s="4"/>
    </row>
    <row r="31" spans="1:5" x14ac:dyDescent="0.25">
      <c r="A31" s="25" t="s">
        <v>57</v>
      </c>
      <c r="B31" s="18" t="s">
        <v>58</v>
      </c>
      <c r="C31" s="28"/>
      <c r="D31" s="20">
        <f>D9+D15+D28+D29+D30</f>
        <v>446.5147095429794</v>
      </c>
      <c r="E31" s="4"/>
    </row>
    <row r="32" spans="1:5" x14ac:dyDescent="0.25">
      <c r="A32" s="29" t="s">
        <v>59</v>
      </c>
      <c r="B32" s="22" t="s">
        <v>60</v>
      </c>
      <c r="C32" s="12" t="s">
        <v>61</v>
      </c>
      <c r="D32" s="13">
        <v>3.57745171791667</v>
      </c>
      <c r="E32" s="4"/>
    </row>
    <row r="33" spans="1:5" x14ac:dyDescent="0.25">
      <c r="A33" s="29" t="s">
        <v>62</v>
      </c>
      <c r="B33" s="11" t="s">
        <v>63</v>
      </c>
      <c r="C33" s="12" t="s">
        <v>61</v>
      </c>
      <c r="D33" s="13"/>
      <c r="E33" s="4"/>
    </row>
    <row r="34" spans="1:5" x14ac:dyDescent="0.25">
      <c r="A34" s="29" t="s">
        <v>64</v>
      </c>
      <c r="B34" s="11" t="s">
        <v>65</v>
      </c>
      <c r="C34" s="12" t="s">
        <v>61</v>
      </c>
      <c r="D34" s="13"/>
      <c r="E34" s="4"/>
    </row>
    <row r="35" spans="1:5" x14ac:dyDescent="0.25">
      <c r="A35" s="30" t="s">
        <v>66</v>
      </c>
      <c r="B35" s="11"/>
      <c r="C35" s="12"/>
      <c r="D35" s="13"/>
      <c r="E35" s="4"/>
    </row>
    <row r="36" spans="1:5" x14ac:dyDescent="0.25">
      <c r="A36" s="30" t="s">
        <v>67</v>
      </c>
      <c r="B36" s="11"/>
      <c r="C36" s="12"/>
      <c r="D36" s="13"/>
      <c r="E36" s="4"/>
    </row>
    <row r="37" spans="1:5" ht="25.5" x14ac:dyDescent="0.25">
      <c r="A37" s="25" t="s">
        <v>68</v>
      </c>
      <c r="B37" s="18"/>
      <c r="C37" s="19"/>
      <c r="D37" s="20">
        <f>SUM(D32:D36)</f>
        <v>3.57745171791667</v>
      </c>
      <c r="E37" s="4"/>
    </row>
    <row r="38" spans="1:5" x14ac:dyDescent="0.25">
      <c r="A38" s="25" t="s">
        <v>69</v>
      </c>
      <c r="B38" s="31"/>
      <c r="C38" s="31"/>
      <c r="D38" s="34">
        <f>D31+D37</f>
        <v>450.09216126089609</v>
      </c>
      <c r="E38" s="4"/>
    </row>
    <row r="39" spans="1:5" x14ac:dyDescent="0.25">
      <c r="A39" s="29" t="s">
        <v>70</v>
      </c>
      <c r="B39" s="11"/>
      <c r="C39" s="12"/>
      <c r="D39" s="36">
        <v>4.1647379999999998</v>
      </c>
      <c r="E39" s="4"/>
    </row>
    <row r="40" spans="1:5" x14ac:dyDescent="0.25">
      <c r="A40" s="29" t="s">
        <v>71</v>
      </c>
      <c r="B40" s="11"/>
      <c r="C40" s="12"/>
      <c r="D40" s="13"/>
      <c r="E40" s="4"/>
    </row>
    <row r="41" spans="1:5" x14ac:dyDescent="0.25">
      <c r="A41" s="30" t="s">
        <v>72</v>
      </c>
      <c r="B41" s="11"/>
      <c r="C41" s="12"/>
      <c r="D41" s="13"/>
      <c r="E41" s="4"/>
    </row>
    <row r="42" spans="1:5" x14ac:dyDescent="0.25">
      <c r="A42" s="30" t="s">
        <v>73</v>
      </c>
      <c r="B42" s="11"/>
      <c r="C42" s="12"/>
      <c r="D42" s="13"/>
      <c r="E42" s="4"/>
    </row>
    <row r="43" spans="1:5" x14ac:dyDescent="0.25">
      <c r="A43" s="25" t="s">
        <v>74</v>
      </c>
      <c r="B43" s="18"/>
      <c r="C43" s="19"/>
      <c r="D43" s="20">
        <f>SUM(D39:D42)</f>
        <v>4.1647379999999998</v>
      </c>
      <c r="E43" s="4"/>
    </row>
    <row r="44" spans="1:5" x14ac:dyDescent="0.25">
      <c r="A44" s="25" t="s">
        <v>75</v>
      </c>
      <c r="B44" s="32"/>
      <c r="C44" s="32"/>
      <c r="D44" s="34">
        <f>D38-D43</f>
        <v>445.92742326089609</v>
      </c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33" t="s">
        <v>76</v>
      </c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</sheetData>
  <mergeCells count="2">
    <mergeCell ref="A16:A19"/>
    <mergeCell ref="A25:A2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&amp;L&amp;Z&amp;F&amp;R&amp;D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opLeftCell="A13" workbookViewId="0">
      <selection activeCell="D39" sqref="D39"/>
    </sheetView>
  </sheetViews>
  <sheetFormatPr defaultRowHeight="15" x14ac:dyDescent="0.25"/>
  <cols>
    <col min="1" max="1" width="83.7109375" customWidth="1"/>
    <col min="2" max="2" width="38.5703125" customWidth="1"/>
    <col min="4" max="4" width="11.140625" bestFit="1" customWidth="1"/>
  </cols>
  <sheetData>
    <row r="1" spans="1:5" ht="15.75" x14ac:dyDescent="0.25">
      <c r="A1" s="1" t="s">
        <v>0</v>
      </c>
      <c r="B1" s="2" t="s">
        <v>80</v>
      </c>
      <c r="C1" s="3"/>
      <c r="D1" s="3"/>
      <c r="E1" s="4"/>
    </row>
    <row r="2" spans="1:5" x14ac:dyDescent="0.25">
      <c r="A2" s="3"/>
      <c r="B2" s="2"/>
      <c r="C2" s="3"/>
      <c r="D2" s="3"/>
      <c r="E2" s="4"/>
    </row>
    <row r="3" spans="1:5" x14ac:dyDescent="0.25">
      <c r="A3" s="4"/>
      <c r="B3" s="5"/>
      <c r="C3" s="3"/>
      <c r="D3" s="3"/>
      <c r="E3" s="4"/>
    </row>
    <row r="4" spans="1:5" x14ac:dyDescent="0.25">
      <c r="A4" s="3"/>
      <c r="B4" s="2"/>
      <c r="C4" s="3"/>
      <c r="D4" s="3"/>
      <c r="E4" s="4"/>
    </row>
    <row r="5" spans="1:5" x14ac:dyDescent="0.25">
      <c r="A5" s="6" t="s">
        <v>1</v>
      </c>
      <c r="B5" s="7" t="s">
        <v>2</v>
      </c>
      <c r="C5" s="8" t="s">
        <v>3</v>
      </c>
      <c r="D5" s="9" t="s">
        <v>78</v>
      </c>
      <c r="E5" s="4"/>
    </row>
    <row r="6" spans="1:5" x14ac:dyDescent="0.25">
      <c r="A6" s="10" t="s">
        <v>4</v>
      </c>
      <c r="B6" s="11" t="s">
        <v>5</v>
      </c>
      <c r="C6" s="12" t="s">
        <v>6</v>
      </c>
      <c r="D6" s="13">
        <v>305</v>
      </c>
      <c r="E6" s="4"/>
    </row>
    <row r="7" spans="1:5" x14ac:dyDescent="0.25">
      <c r="A7" s="14" t="s">
        <v>7</v>
      </c>
      <c r="B7" s="11" t="s">
        <v>8</v>
      </c>
      <c r="C7" s="15" t="s">
        <v>6</v>
      </c>
      <c r="D7" s="16">
        <v>1.1343835284839998</v>
      </c>
      <c r="E7" s="4"/>
    </row>
    <row r="8" spans="1:5" x14ac:dyDescent="0.25">
      <c r="A8" s="14" t="s">
        <v>9</v>
      </c>
      <c r="B8" s="11" t="s">
        <v>10</v>
      </c>
      <c r="C8" s="15" t="s">
        <v>6</v>
      </c>
      <c r="D8" s="16"/>
      <c r="E8" s="4"/>
    </row>
    <row r="9" spans="1:5" x14ac:dyDescent="0.25">
      <c r="A9" s="17" t="s">
        <v>11</v>
      </c>
      <c r="B9" s="18" t="s">
        <v>12</v>
      </c>
      <c r="C9" s="19" t="s">
        <v>6</v>
      </c>
      <c r="D9" s="20">
        <f>D6*D7-D8</f>
        <v>345.98697618761992</v>
      </c>
      <c r="E9" s="4"/>
    </row>
    <row r="10" spans="1:5" x14ac:dyDescent="0.25">
      <c r="A10" s="10" t="s">
        <v>13</v>
      </c>
      <c r="B10" s="11" t="s">
        <v>14</v>
      </c>
      <c r="C10" s="12" t="s">
        <v>15</v>
      </c>
      <c r="D10" s="13">
        <v>-1.1941023588324953</v>
      </c>
      <c r="E10" s="4"/>
    </row>
    <row r="11" spans="1:5" x14ac:dyDescent="0.25">
      <c r="A11" s="10" t="s">
        <v>16</v>
      </c>
      <c r="B11" s="11" t="s">
        <v>17</v>
      </c>
      <c r="C11" s="12" t="s">
        <v>15</v>
      </c>
      <c r="D11" s="13">
        <v>-2.13480247252269E-2</v>
      </c>
      <c r="E11" s="4"/>
    </row>
    <row r="12" spans="1:5" x14ac:dyDescent="0.25">
      <c r="A12" s="10" t="s">
        <v>18</v>
      </c>
      <c r="B12" s="11" t="s">
        <v>19</v>
      </c>
      <c r="C12" s="12" t="s">
        <v>15</v>
      </c>
      <c r="D12" s="13">
        <v>0.19082180502500456</v>
      </c>
      <c r="E12" s="4"/>
    </row>
    <row r="13" spans="1:5" x14ac:dyDescent="0.25">
      <c r="A13" s="10" t="s">
        <v>20</v>
      </c>
      <c r="B13" s="11" t="s">
        <v>21</v>
      </c>
      <c r="C13" s="12" t="s">
        <v>15</v>
      </c>
      <c r="D13" s="13"/>
      <c r="E13" s="4"/>
    </row>
    <row r="14" spans="1:5" x14ac:dyDescent="0.25">
      <c r="A14" s="10" t="s">
        <v>22</v>
      </c>
      <c r="B14" s="11" t="s">
        <v>23</v>
      </c>
      <c r="C14" s="12" t="s">
        <v>15</v>
      </c>
      <c r="D14" s="13"/>
      <c r="E14" s="4"/>
    </row>
    <row r="15" spans="1:5" x14ac:dyDescent="0.25">
      <c r="A15" s="21" t="s">
        <v>24</v>
      </c>
      <c r="B15" s="18" t="s">
        <v>25</v>
      </c>
      <c r="C15" s="19" t="s">
        <v>6</v>
      </c>
      <c r="D15" s="20">
        <f>SUM(D10:D14)</f>
        <v>-1.0246285785327176</v>
      </c>
      <c r="E15" s="4"/>
    </row>
    <row r="16" spans="1:5" x14ac:dyDescent="0.25">
      <c r="A16" s="37" t="s">
        <v>26</v>
      </c>
      <c r="B16" s="11" t="s">
        <v>27</v>
      </c>
      <c r="C16" s="12" t="s">
        <v>28</v>
      </c>
      <c r="D16" s="13"/>
      <c r="E16" s="4"/>
    </row>
    <row r="17" spans="1:5" x14ac:dyDescent="0.25">
      <c r="A17" s="38"/>
      <c r="B17" s="22" t="s">
        <v>29</v>
      </c>
      <c r="C17" s="12" t="s">
        <v>28</v>
      </c>
      <c r="D17" s="13"/>
      <c r="E17" s="4"/>
    </row>
    <row r="18" spans="1:5" x14ac:dyDescent="0.25">
      <c r="A18" s="38"/>
      <c r="B18" s="23" t="s">
        <v>30</v>
      </c>
      <c r="C18" s="12" t="s">
        <v>28</v>
      </c>
      <c r="D18" s="13"/>
      <c r="E18" s="4"/>
    </row>
    <row r="19" spans="1:5" x14ac:dyDescent="0.25">
      <c r="A19" s="39"/>
      <c r="B19" s="11" t="s">
        <v>31</v>
      </c>
      <c r="C19" s="12" t="s">
        <v>28</v>
      </c>
      <c r="D19" s="13">
        <v>-4.55</v>
      </c>
      <c r="E19" s="4"/>
    </row>
    <row r="20" spans="1:5" x14ac:dyDescent="0.25">
      <c r="A20" s="10" t="s">
        <v>32</v>
      </c>
      <c r="B20" s="11" t="s">
        <v>33</v>
      </c>
      <c r="C20" s="12" t="s">
        <v>34</v>
      </c>
      <c r="D20" s="13">
        <v>4.7854055276999983</v>
      </c>
      <c r="E20" s="4"/>
    </row>
    <row r="21" spans="1:5" x14ac:dyDescent="0.25">
      <c r="A21" s="10" t="s">
        <v>35</v>
      </c>
      <c r="B21" s="11" t="s">
        <v>36</v>
      </c>
      <c r="C21" s="12" t="s">
        <v>37</v>
      </c>
      <c r="D21" s="13">
        <v>-0.58601761204472713</v>
      </c>
      <c r="E21" s="4"/>
    </row>
    <row r="22" spans="1:5" x14ac:dyDescent="0.25">
      <c r="A22" s="10" t="s">
        <v>38</v>
      </c>
      <c r="B22" s="11" t="s">
        <v>39</v>
      </c>
      <c r="C22" s="12" t="s">
        <v>40</v>
      </c>
      <c r="D22" s="13">
        <v>0.24000000000000005</v>
      </c>
      <c r="E22" s="4"/>
    </row>
    <row r="23" spans="1:5" x14ac:dyDescent="0.25">
      <c r="A23" s="10" t="s">
        <v>41</v>
      </c>
      <c r="B23" s="24" t="s">
        <v>42</v>
      </c>
      <c r="C23" s="12" t="s">
        <v>43</v>
      </c>
      <c r="D23" s="13">
        <v>0.63377496943375267</v>
      </c>
      <c r="E23" s="4"/>
    </row>
    <row r="24" spans="1:5" x14ac:dyDescent="0.25">
      <c r="A24" s="10" t="s">
        <v>44</v>
      </c>
      <c r="B24" s="11" t="s">
        <v>45</v>
      </c>
      <c r="C24" s="12" t="s">
        <v>46</v>
      </c>
      <c r="D24" s="13">
        <v>0</v>
      </c>
      <c r="E24" s="4"/>
    </row>
    <row r="25" spans="1:5" x14ac:dyDescent="0.25">
      <c r="A25" s="37" t="s">
        <v>47</v>
      </c>
      <c r="B25" s="11" t="s">
        <v>48</v>
      </c>
      <c r="C25" s="12" t="s">
        <v>49</v>
      </c>
      <c r="D25" s="13">
        <v>0.16</v>
      </c>
      <c r="E25" s="4"/>
    </row>
    <row r="26" spans="1:5" x14ac:dyDescent="0.25">
      <c r="A26" s="38"/>
      <c r="B26" s="11" t="s">
        <v>50</v>
      </c>
      <c r="C26" s="12" t="s">
        <v>49</v>
      </c>
      <c r="D26" s="13">
        <v>2.4331550802139037</v>
      </c>
      <c r="E26" s="4"/>
    </row>
    <row r="27" spans="1:5" x14ac:dyDescent="0.25">
      <c r="A27" s="39"/>
      <c r="B27" s="11" t="s">
        <v>51</v>
      </c>
      <c r="C27" s="12" t="s">
        <v>49</v>
      </c>
      <c r="D27" s="13"/>
      <c r="E27" s="4"/>
    </row>
    <row r="28" spans="1:5" x14ac:dyDescent="0.25">
      <c r="A28" s="25" t="s">
        <v>52</v>
      </c>
      <c r="B28" s="18"/>
      <c r="C28" s="19"/>
      <c r="D28" s="20">
        <f>SUM(D16:D27)</f>
        <v>3.1163179653029278</v>
      </c>
      <c r="E28" s="4"/>
    </row>
    <row r="29" spans="1:5" x14ac:dyDescent="0.25">
      <c r="A29" s="25" t="s">
        <v>53</v>
      </c>
      <c r="B29" s="26" t="s">
        <v>54</v>
      </c>
      <c r="C29" s="19" t="s">
        <v>6</v>
      </c>
      <c r="D29" s="27">
        <v>2.4770005221161502</v>
      </c>
      <c r="E29" s="4"/>
    </row>
    <row r="30" spans="1:5" x14ac:dyDescent="0.25">
      <c r="A30" s="25" t="s">
        <v>55</v>
      </c>
      <c r="B30" s="18" t="s">
        <v>56</v>
      </c>
      <c r="C30" s="19" t="s">
        <v>6</v>
      </c>
      <c r="D30" s="27">
        <v>-3.7365615625337996</v>
      </c>
      <c r="E30" s="4"/>
    </row>
    <row r="31" spans="1:5" x14ac:dyDescent="0.25">
      <c r="A31" s="25" t="s">
        <v>57</v>
      </c>
      <c r="B31" s="18" t="s">
        <v>58</v>
      </c>
      <c r="C31" s="28"/>
      <c r="D31" s="20">
        <f>D9+D15+D28+D29+D30</f>
        <v>346.81910453397251</v>
      </c>
      <c r="E31" s="4"/>
    </row>
    <row r="32" spans="1:5" x14ac:dyDescent="0.25">
      <c r="A32" s="29" t="s">
        <v>59</v>
      </c>
      <c r="B32" s="22" t="s">
        <v>60</v>
      </c>
      <c r="C32" s="12" t="s">
        <v>61</v>
      </c>
      <c r="D32" s="13">
        <v>1.2491589999999999</v>
      </c>
      <c r="E32" s="4"/>
    </row>
    <row r="33" spans="1:5" x14ac:dyDescent="0.25">
      <c r="A33" s="29" t="s">
        <v>62</v>
      </c>
      <c r="B33" s="11" t="s">
        <v>63</v>
      </c>
      <c r="C33" s="12" t="s">
        <v>61</v>
      </c>
      <c r="D33" s="13"/>
      <c r="E33" s="4"/>
    </row>
    <row r="34" spans="1:5" x14ac:dyDescent="0.25">
      <c r="A34" s="29" t="s">
        <v>64</v>
      </c>
      <c r="B34" s="11" t="s">
        <v>65</v>
      </c>
      <c r="C34" s="12" t="s">
        <v>61</v>
      </c>
      <c r="D34" s="13"/>
      <c r="E34" s="4"/>
    </row>
    <row r="35" spans="1:5" x14ac:dyDescent="0.25">
      <c r="A35" s="30" t="s">
        <v>66</v>
      </c>
      <c r="B35" s="11"/>
      <c r="C35" s="12"/>
      <c r="D35" s="13"/>
      <c r="E35" s="4"/>
    </row>
    <row r="36" spans="1:5" x14ac:dyDescent="0.25">
      <c r="A36" s="30" t="s">
        <v>67</v>
      </c>
      <c r="B36" s="11"/>
      <c r="C36" s="12"/>
      <c r="D36" s="13"/>
      <c r="E36" s="4"/>
    </row>
    <row r="37" spans="1:5" ht="25.5" x14ac:dyDescent="0.25">
      <c r="A37" s="25" t="s">
        <v>68</v>
      </c>
      <c r="B37" s="18"/>
      <c r="C37" s="19"/>
      <c r="D37" s="20">
        <f>SUM(D32:D36)</f>
        <v>1.2491589999999999</v>
      </c>
      <c r="E37" s="4"/>
    </row>
    <row r="38" spans="1:5" x14ac:dyDescent="0.25">
      <c r="A38" s="25" t="s">
        <v>69</v>
      </c>
      <c r="B38" s="31"/>
      <c r="C38" s="31"/>
      <c r="D38" s="34">
        <f>D31+D37</f>
        <v>348.06826353397253</v>
      </c>
      <c r="E38" s="4"/>
    </row>
    <row r="39" spans="1:5" x14ac:dyDescent="0.25">
      <c r="A39" s="29" t="s">
        <v>70</v>
      </c>
      <c r="B39" s="11"/>
      <c r="C39" s="12"/>
      <c r="D39" s="36">
        <v>4.5566810000000002</v>
      </c>
      <c r="E39" s="4"/>
    </row>
    <row r="40" spans="1:5" x14ac:dyDescent="0.25">
      <c r="A40" s="29" t="s">
        <v>71</v>
      </c>
      <c r="B40" s="11"/>
      <c r="C40" s="12"/>
      <c r="D40" s="13"/>
      <c r="E40" s="4"/>
    </row>
    <row r="41" spans="1:5" x14ac:dyDescent="0.25">
      <c r="A41" s="30" t="s">
        <v>72</v>
      </c>
      <c r="B41" s="11"/>
      <c r="C41" s="12"/>
      <c r="D41" s="13"/>
      <c r="E41" s="4"/>
    </row>
    <row r="42" spans="1:5" x14ac:dyDescent="0.25">
      <c r="A42" s="30" t="s">
        <v>73</v>
      </c>
      <c r="B42" s="11"/>
      <c r="C42" s="12"/>
      <c r="D42" s="13"/>
      <c r="E42" s="4"/>
    </row>
    <row r="43" spans="1:5" x14ac:dyDescent="0.25">
      <c r="A43" s="25" t="s">
        <v>74</v>
      </c>
      <c r="B43" s="18"/>
      <c r="C43" s="19"/>
      <c r="D43" s="20">
        <f>SUM(D39:D42)</f>
        <v>4.5566810000000002</v>
      </c>
      <c r="E43" s="4"/>
    </row>
    <row r="44" spans="1:5" x14ac:dyDescent="0.25">
      <c r="A44" s="25" t="s">
        <v>75</v>
      </c>
      <c r="B44" s="32"/>
      <c r="C44" s="32"/>
      <c r="D44" s="34">
        <f>D38-D43</f>
        <v>343.5115825339725</v>
      </c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33" t="s">
        <v>76</v>
      </c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</sheetData>
  <mergeCells count="2">
    <mergeCell ref="A16:A19"/>
    <mergeCell ref="A25:A2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&amp;L&amp;Z&amp;F&amp;R&amp;D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opLeftCell="A13" workbookViewId="0">
      <selection activeCell="D39" sqref="D39"/>
    </sheetView>
  </sheetViews>
  <sheetFormatPr defaultRowHeight="15" x14ac:dyDescent="0.25"/>
  <cols>
    <col min="1" max="1" width="83.7109375" customWidth="1"/>
    <col min="2" max="2" width="38.5703125" customWidth="1"/>
    <col min="4" max="4" width="11.140625" bestFit="1" customWidth="1"/>
  </cols>
  <sheetData>
    <row r="1" spans="1:5" ht="15.75" x14ac:dyDescent="0.25">
      <c r="A1" s="1" t="s">
        <v>0</v>
      </c>
      <c r="B1" s="2" t="s">
        <v>79</v>
      </c>
      <c r="C1" s="3"/>
      <c r="D1" s="3"/>
      <c r="E1" s="4"/>
    </row>
    <row r="2" spans="1:5" x14ac:dyDescent="0.25">
      <c r="A2" s="3"/>
      <c r="B2" s="2"/>
      <c r="C2" s="3"/>
      <c r="D2" s="3"/>
      <c r="E2" s="4"/>
    </row>
    <row r="3" spans="1:5" x14ac:dyDescent="0.25">
      <c r="A3" s="4"/>
      <c r="B3" s="5"/>
      <c r="C3" s="3"/>
      <c r="D3" s="3"/>
      <c r="E3" s="4"/>
    </row>
    <row r="4" spans="1:5" x14ac:dyDescent="0.25">
      <c r="A4" s="3"/>
      <c r="B4" s="2"/>
      <c r="C4" s="3"/>
      <c r="D4" s="3"/>
      <c r="E4" s="4"/>
    </row>
    <row r="5" spans="1:5" x14ac:dyDescent="0.25">
      <c r="A5" s="6" t="s">
        <v>1</v>
      </c>
      <c r="B5" s="7" t="s">
        <v>2</v>
      </c>
      <c r="C5" s="8" t="s">
        <v>3</v>
      </c>
      <c r="D5" s="9" t="s">
        <v>78</v>
      </c>
      <c r="E5" s="4"/>
    </row>
    <row r="6" spans="1:5" x14ac:dyDescent="0.25">
      <c r="A6" s="10" t="s">
        <v>4</v>
      </c>
      <c r="B6" s="11" t="s">
        <v>5</v>
      </c>
      <c r="C6" s="12" t="s">
        <v>6</v>
      </c>
      <c r="D6" s="13">
        <v>233.4</v>
      </c>
      <c r="E6" s="4"/>
    </row>
    <row r="7" spans="1:5" x14ac:dyDescent="0.25">
      <c r="A7" s="14" t="s">
        <v>7</v>
      </c>
      <c r="B7" s="11" t="s">
        <v>8</v>
      </c>
      <c r="C7" s="15" t="s">
        <v>6</v>
      </c>
      <c r="D7" s="16">
        <v>1.1343835284839998</v>
      </c>
      <c r="E7" s="4"/>
    </row>
    <row r="8" spans="1:5" x14ac:dyDescent="0.25">
      <c r="A8" s="14" t="s">
        <v>9</v>
      </c>
      <c r="B8" s="11" t="s">
        <v>10</v>
      </c>
      <c r="C8" s="15" t="s">
        <v>6</v>
      </c>
      <c r="D8" s="16"/>
      <c r="E8" s="4"/>
    </row>
    <row r="9" spans="1:5" x14ac:dyDescent="0.25">
      <c r="A9" s="17" t="s">
        <v>11</v>
      </c>
      <c r="B9" s="18" t="s">
        <v>12</v>
      </c>
      <c r="C9" s="19" t="s">
        <v>6</v>
      </c>
      <c r="D9" s="20">
        <f>D6*D7-D8</f>
        <v>264.76511554816557</v>
      </c>
      <c r="E9" s="4"/>
    </row>
    <row r="10" spans="1:5" x14ac:dyDescent="0.25">
      <c r="A10" s="10" t="s">
        <v>13</v>
      </c>
      <c r="B10" s="11" t="s">
        <v>14</v>
      </c>
      <c r="C10" s="12" t="s">
        <v>15</v>
      </c>
      <c r="D10" s="13">
        <v>-1.3203673462859022</v>
      </c>
      <c r="E10" s="4"/>
    </row>
    <row r="11" spans="1:5" x14ac:dyDescent="0.25">
      <c r="A11" s="10" t="s">
        <v>16</v>
      </c>
      <c r="B11" s="11" t="s">
        <v>17</v>
      </c>
      <c r="C11" s="12" t="s">
        <v>15</v>
      </c>
      <c r="D11" s="13">
        <v>-0.26038340610558697</v>
      </c>
      <c r="E11" s="4"/>
    </row>
    <row r="12" spans="1:5" x14ac:dyDescent="0.25">
      <c r="A12" s="10" t="s">
        <v>18</v>
      </c>
      <c r="B12" s="11" t="s">
        <v>19</v>
      </c>
      <c r="C12" s="12" t="s">
        <v>15</v>
      </c>
      <c r="D12" s="13">
        <v>1.7263739671556841</v>
      </c>
      <c r="E12" s="4"/>
    </row>
    <row r="13" spans="1:5" x14ac:dyDescent="0.25">
      <c r="A13" s="10" t="s">
        <v>20</v>
      </c>
      <c r="B13" s="11" t="s">
        <v>21</v>
      </c>
      <c r="C13" s="12" t="s">
        <v>15</v>
      </c>
      <c r="D13" s="13"/>
      <c r="E13" s="4"/>
    </row>
    <row r="14" spans="1:5" x14ac:dyDescent="0.25">
      <c r="A14" s="10" t="s">
        <v>22</v>
      </c>
      <c r="B14" s="11" t="s">
        <v>23</v>
      </c>
      <c r="C14" s="12" t="s">
        <v>15</v>
      </c>
      <c r="D14" s="13"/>
      <c r="E14" s="4"/>
    </row>
    <row r="15" spans="1:5" x14ac:dyDescent="0.25">
      <c r="A15" s="21" t="s">
        <v>24</v>
      </c>
      <c r="B15" s="18" t="s">
        <v>25</v>
      </c>
      <c r="C15" s="19" t="s">
        <v>6</v>
      </c>
      <c r="D15" s="20">
        <f>SUM(D10:D14)</f>
        <v>0.14562321476419493</v>
      </c>
      <c r="E15" s="4"/>
    </row>
    <row r="16" spans="1:5" x14ac:dyDescent="0.25">
      <c r="A16" s="37" t="s">
        <v>26</v>
      </c>
      <c r="B16" s="11" t="s">
        <v>27</v>
      </c>
      <c r="C16" s="12" t="s">
        <v>28</v>
      </c>
      <c r="D16" s="13"/>
      <c r="E16" s="4"/>
    </row>
    <row r="17" spans="1:5" x14ac:dyDescent="0.25">
      <c r="A17" s="38"/>
      <c r="B17" s="22" t="s">
        <v>29</v>
      </c>
      <c r="C17" s="12" t="s">
        <v>28</v>
      </c>
      <c r="D17" s="13"/>
      <c r="E17" s="4"/>
    </row>
    <row r="18" spans="1:5" x14ac:dyDescent="0.25">
      <c r="A18" s="38"/>
      <c r="B18" s="23" t="s">
        <v>30</v>
      </c>
      <c r="C18" s="12" t="s">
        <v>28</v>
      </c>
      <c r="D18" s="13"/>
      <c r="E18" s="4"/>
    </row>
    <row r="19" spans="1:5" x14ac:dyDescent="0.25">
      <c r="A19" s="39"/>
      <c r="B19" s="11" t="s">
        <v>31</v>
      </c>
      <c r="C19" s="12" t="s">
        <v>28</v>
      </c>
      <c r="D19" s="13">
        <v>-3.39</v>
      </c>
      <c r="E19" s="4"/>
    </row>
    <row r="20" spans="1:5" x14ac:dyDescent="0.25">
      <c r="A20" s="10" t="s">
        <v>32</v>
      </c>
      <c r="B20" s="11" t="s">
        <v>33</v>
      </c>
      <c r="C20" s="12" t="s">
        <v>34</v>
      </c>
      <c r="D20" s="13">
        <v>2.83</v>
      </c>
      <c r="E20" s="4"/>
    </row>
    <row r="21" spans="1:5" x14ac:dyDescent="0.25">
      <c r="A21" s="10" t="s">
        <v>35</v>
      </c>
      <c r="B21" s="11" t="s">
        <v>36</v>
      </c>
      <c r="C21" s="12" t="s">
        <v>37</v>
      </c>
      <c r="D21" s="13">
        <v>-0.48834801003727257</v>
      </c>
      <c r="E21" s="4"/>
    </row>
    <row r="22" spans="1:5" x14ac:dyDescent="0.25">
      <c r="A22" s="10" t="s">
        <v>38</v>
      </c>
      <c r="B22" s="11" t="s">
        <v>39</v>
      </c>
      <c r="C22" s="12" t="s">
        <v>40</v>
      </c>
      <c r="D22" s="13">
        <v>0.24000000000000005</v>
      </c>
      <c r="E22" s="4"/>
    </row>
    <row r="23" spans="1:5" x14ac:dyDescent="0.25">
      <c r="A23" s="10" t="s">
        <v>41</v>
      </c>
      <c r="B23" s="24" t="s">
        <v>42</v>
      </c>
      <c r="C23" s="12" t="s">
        <v>43</v>
      </c>
      <c r="D23" s="13">
        <v>0.24216007632408942</v>
      </c>
      <c r="E23" s="4"/>
    </row>
    <row r="24" spans="1:5" x14ac:dyDescent="0.25">
      <c r="A24" s="10" t="s">
        <v>44</v>
      </c>
      <c r="B24" s="11" t="s">
        <v>45</v>
      </c>
      <c r="C24" s="12" t="s">
        <v>46</v>
      </c>
      <c r="D24" s="13">
        <v>0</v>
      </c>
      <c r="E24" s="4"/>
    </row>
    <row r="25" spans="1:5" x14ac:dyDescent="0.25">
      <c r="A25" s="37" t="s">
        <v>47</v>
      </c>
      <c r="B25" s="11" t="s">
        <v>48</v>
      </c>
      <c r="C25" s="12" t="s">
        <v>49</v>
      </c>
      <c r="D25" s="13">
        <v>0.58599999999999997</v>
      </c>
      <c r="E25" s="4"/>
    </row>
    <row r="26" spans="1:5" x14ac:dyDescent="0.25">
      <c r="A26" s="38"/>
      <c r="B26" s="11" t="s">
        <v>50</v>
      </c>
      <c r="C26" s="12" t="s">
        <v>49</v>
      </c>
      <c r="D26" s="13">
        <v>1.7032085561497325</v>
      </c>
      <c r="E26" s="4"/>
    </row>
    <row r="27" spans="1:5" x14ac:dyDescent="0.25">
      <c r="A27" s="39"/>
      <c r="B27" s="11" t="s">
        <v>51</v>
      </c>
      <c r="C27" s="12" t="s">
        <v>49</v>
      </c>
      <c r="D27" s="13"/>
      <c r="E27" s="4"/>
    </row>
    <row r="28" spans="1:5" x14ac:dyDescent="0.25">
      <c r="A28" s="25" t="s">
        <v>52</v>
      </c>
      <c r="B28" s="18"/>
      <c r="C28" s="19"/>
      <c r="D28" s="20">
        <f>SUM(D16:D27)</f>
        <v>1.7230206224365494</v>
      </c>
      <c r="E28" s="4"/>
    </row>
    <row r="29" spans="1:5" x14ac:dyDescent="0.25">
      <c r="A29" s="25" t="s">
        <v>53</v>
      </c>
      <c r="B29" s="26" t="s">
        <v>54</v>
      </c>
      <c r="C29" s="19" t="s">
        <v>6</v>
      </c>
      <c r="D29" s="27">
        <v>6.9358660464349198</v>
      </c>
      <c r="E29" s="4"/>
    </row>
    <row r="30" spans="1:5" x14ac:dyDescent="0.25">
      <c r="A30" s="25" t="s">
        <v>55</v>
      </c>
      <c r="B30" s="18" t="s">
        <v>56</v>
      </c>
      <c r="C30" s="19" t="s">
        <v>6</v>
      </c>
      <c r="D30" s="27">
        <v>-3.1704158712407997</v>
      </c>
      <c r="E30" s="4"/>
    </row>
    <row r="31" spans="1:5" x14ac:dyDescent="0.25">
      <c r="A31" s="25" t="s">
        <v>57</v>
      </c>
      <c r="B31" s="18" t="s">
        <v>58</v>
      </c>
      <c r="C31" s="28"/>
      <c r="D31" s="20">
        <f>D9+D15+D28+D29+D30</f>
        <v>270.39920956056045</v>
      </c>
      <c r="E31" s="4"/>
    </row>
    <row r="32" spans="1:5" x14ac:dyDescent="0.25">
      <c r="A32" s="29" t="s">
        <v>59</v>
      </c>
      <c r="B32" s="22" t="s">
        <v>60</v>
      </c>
      <c r="C32" s="12" t="s">
        <v>61</v>
      </c>
      <c r="D32" s="13">
        <v>0.76110800000000001</v>
      </c>
      <c r="E32" s="4"/>
    </row>
    <row r="33" spans="1:5" x14ac:dyDescent="0.25">
      <c r="A33" s="29" t="s">
        <v>62</v>
      </c>
      <c r="B33" s="11" t="s">
        <v>63</v>
      </c>
      <c r="C33" s="12" t="s">
        <v>61</v>
      </c>
      <c r="D33" s="13"/>
      <c r="E33" s="4"/>
    </row>
    <row r="34" spans="1:5" x14ac:dyDescent="0.25">
      <c r="A34" s="29" t="s">
        <v>64</v>
      </c>
      <c r="B34" s="11" t="s">
        <v>65</v>
      </c>
      <c r="C34" s="12" t="s">
        <v>61</v>
      </c>
      <c r="D34" s="13"/>
      <c r="E34" s="4"/>
    </row>
    <row r="35" spans="1:5" x14ac:dyDescent="0.25">
      <c r="A35" s="30" t="s">
        <v>66</v>
      </c>
      <c r="B35" s="11"/>
      <c r="C35" s="12"/>
      <c r="D35" s="13"/>
      <c r="E35" s="4"/>
    </row>
    <row r="36" spans="1:5" x14ac:dyDescent="0.25">
      <c r="A36" s="30" t="s">
        <v>67</v>
      </c>
      <c r="B36" s="11"/>
      <c r="C36" s="12"/>
      <c r="D36" s="13"/>
      <c r="E36" s="4"/>
    </row>
    <row r="37" spans="1:5" ht="25.5" x14ac:dyDescent="0.25">
      <c r="A37" s="25" t="s">
        <v>68</v>
      </c>
      <c r="B37" s="18"/>
      <c r="C37" s="19"/>
      <c r="D37" s="20">
        <f>SUM(D32:D36)</f>
        <v>0.76110800000000001</v>
      </c>
      <c r="E37" s="4"/>
    </row>
    <row r="38" spans="1:5" x14ac:dyDescent="0.25">
      <c r="A38" s="25" t="s">
        <v>69</v>
      </c>
      <c r="B38" s="31"/>
      <c r="C38" s="31"/>
      <c r="D38" s="34">
        <f>D31+D37</f>
        <v>271.16031756056043</v>
      </c>
      <c r="E38" s="4"/>
    </row>
    <row r="39" spans="1:5" x14ac:dyDescent="0.25">
      <c r="A39" s="29" t="s">
        <v>70</v>
      </c>
      <c r="B39" s="11"/>
      <c r="C39" s="12"/>
      <c r="D39" s="36">
        <v>13.702797419861099</v>
      </c>
      <c r="E39" s="4"/>
    </row>
    <row r="40" spans="1:5" x14ac:dyDescent="0.25">
      <c r="A40" s="29" t="s">
        <v>71</v>
      </c>
      <c r="B40" s="11"/>
      <c r="C40" s="12"/>
      <c r="D40" s="13"/>
      <c r="E40" s="4"/>
    </row>
    <row r="41" spans="1:5" x14ac:dyDescent="0.25">
      <c r="A41" s="30" t="s">
        <v>72</v>
      </c>
      <c r="B41" s="11"/>
      <c r="C41" s="12"/>
      <c r="D41" s="13"/>
      <c r="E41" s="4"/>
    </row>
    <row r="42" spans="1:5" x14ac:dyDescent="0.25">
      <c r="A42" s="30" t="s">
        <v>73</v>
      </c>
      <c r="B42" s="11"/>
      <c r="C42" s="12"/>
      <c r="D42" s="13"/>
      <c r="E42" s="4"/>
    </row>
    <row r="43" spans="1:5" x14ac:dyDescent="0.25">
      <c r="A43" s="25" t="s">
        <v>74</v>
      </c>
      <c r="B43" s="18"/>
      <c r="C43" s="19"/>
      <c r="D43" s="20">
        <f>SUM(D39:D42)</f>
        <v>13.702797419861099</v>
      </c>
      <c r="E43" s="4"/>
    </row>
    <row r="44" spans="1:5" x14ac:dyDescent="0.25">
      <c r="A44" s="25" t="s">
        <v>75</v>
      </c>
      <c r="B44" s="32"/>
      <c r="C44" s="32"/>
      <c r="D44" s="34">
        <f>D38-D43</f>
        <v>257.45752014069933</v>
      </c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33" t="s">
        <v>76</v>
      </c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</sheetData>
  <mergeCells count="2">
    <mergeCell ref="A16:A19"/>
    <mergeCell ref="A25:A2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 Mids</vt:lpstr>
      <vt:lpstr>W Mids</vt:lpstr>
      <vt:lpstr>S West</vt:lpstr>
      <vt:lpstr>S Wales</vt:lpstr>
      <vt:lpstr>'E Mids'!Print_Area</vt:lpstr>
    </vt:vector>
  </TitlesOfParts>
  <Company>Western Power Distribution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syeo</dc:creator>
  <cp:lastModifiedBy>dwornell</cp:lastModifiedBy>
  <cp:lastPrinted>2012-12-18T15:45:59Z</cp:lastPrinted>
  <dcterms:created xsi:type="dcterms:W3CDTF">2012-12-13T09:29:06Z</dcterms:created>
  <dcterms:modified xsi:type="dcterms:W3CDTF">2012-12-18T15:46:47Z</dcterms:modified>
</cp:coreProperties>
</file>