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3\Publish\Files For the website\"/>
    </mc:Choice>
  </mc:AlternateContent>
  <bookViews>
    <workbookView xWindow="0" yWindow="0" windowWidth="38400" windowHeight="12000"/>
  </bookViews>
  <sheets>
    <sheet name="Sheet1" sheetId="1" r:id="rId1"/>
  </sheets>
  <definedNames>
    <definedName name="_xlnm.Print_Area" localSheetId="0">Sheet1!$A$1:$W$37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C21" i="1"/>
  <c r="C35" i="1" s="1"/>
  <c r="D21" i="1"/>
  <c r="E21" i="1"/>
  <c r="F21" i="1"/>
  <c r="G21" i="1"/>
  <c r="H21" i="1"/>
  <c r="I21" i="1"/>
  <c r="I35" i="1" s="1"/>
  <c r="J21" i="1"/>
  <c r="K21" i="1"/>
  <c r="L21" i="1"/>
  <c r="M21" i="1"/>
  <c r="N21" i="1"/>
  <c r="O21" i="1"/>
  <c r="O35" i="1" s="1"/>
  <c r="P21" i="1"/>
  <c r="Q21" i="1"/>
  <c r="R21" i="1"/>
  <c r="S21" i="1"/>
  <c r="T21" i="1"/>
  <c r="U21" i="1"/>
  <c r="U35" i="1" s="1"/>
  <c r="V21" i="1"/>
  <c r="W21" i="1"/>
  <c r="A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B18" i="1"/>
  <c r="B21" i="1"/>
  <c r="T35" i="1" l="1"/>
  <c r="N35" i="1"/>
  <c r="H35" i="1"/>
  <c r="S35" i="1"/>
  <c r="M35" i="1"/>
  <c r="G35" i="1"/>
  <c r="R35" i="1"/>
  <c r="L35" i="1"/>
  <c r="F35" i="1"/>
  <c r="K35" i="1"/>
  <c r="B35" i="1"/>
  <c r="W35" i="1"/>
  <c r="Q35" i="1"/>
  <c r="E35" i="1"/>
  <c r="V35" i="1"/>
  <c r="P35" i="1"/>
  <c r="J35" i="1"/>
  <c r="D35" i="1"/>
</calcChain>
</file>

<file path=xl/sharedStrings.xml><?xml version="1.0" encoding="utf-8"?>
<sst xmlns="http://schemas.openxmlformats.org/spreadsheetml/2006/main" count="63" uniqueCount="41">
  <si>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</si>
  <si>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</si>
  <si>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</si>
  <si>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</si>
  <si>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</si>
  <si>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</si>
  <si>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</si>
  <si>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</si>
  <si>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</si>
  <si>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</si>
  <si>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</si>
  <si>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</si>
  <si>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</si>
  <si>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</si>
  <si>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</si>
  <si>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</si>
  <si>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</si>
  <si>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</si>
  <si>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</si>
  <si>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</si>
  <si>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</si>
  <si>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</si>
  <si>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</si>
  <si>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2022/23 Base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</si>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</sst>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90" zoomScaleNormal="90" workbookViewId="0">
      <selection activeCell="B17" sqref="B17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2.1406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23</v>
      </c>
      <c r="B2" s="6">
        <v>96.249726796051561</v>
      </c>
      <c r="C2" s="6">
        <v>0</v>
      </c>
      <c r="D2" s="6">
        <v>65.718985809593462</v>
      </c>
      <c r="E2" s="6">
        <v>217.07823525997807</v>
      </c>
      <c r="F2" s="6">
        <v>485.07934520900193</v>
      </c>
      <c r="G2" s="6">
        <v>1491.8794267797336</v>
      </c>
      <c r="H2" s="6">
        <v>0</v>
      </c>
      <c r="I2" s="6">
        <v>2530.5472372063632</v>
      </c>
      <c r="J2" s="6">
        <v>5178.4911402263051</v>
      </c>
      <c r="K2" s="6">
        <v>8083.1759166451602</v>
      </c>
      <c r="L2" s="6">
        <v>12789.445747180538</v>
      </c>
      <c r="M2" s="6">
        <v>0</v>
      </c>
      <c r="N2" s="6">
        <v>1986.1209332026806</v>
      </c>
      <c r="O2" s="6">
        <v>5007.6257795194988</v>
      </c>
      <c r="P2" s="6">
        <v>7949.4307932968832</v>
      </c>
      <c r="Q2" s="6">
        <v>15748.65803223665</v>
      </c>
      <c r="R2" s="6">
        <v>0</v>
      </c>
      <c r="S2" s="6">
        <v>10451.298118574088</v>
      </c>
      <c r="T2" s="6">
        <v>32820.059447109372</v>
      </c>
      <c r="U2" s="6">
        <v>71522.320912504496</v>
      </c>
      <c r="V2" s="6">
        <v>216588.41815813567</v>
      </c>
      <c r="W2" s="6">
        <v>3105.2480478880007</v>
      </c>
    </row>
    <row r="3" spans="1:23" x14ac:dyDescent="0.25">
      <c r="A3" s="5" t="s">
        <v>24</v>
      </c>
      <c r="B3" s="6">
        <v>96.110549042500779</v>
      </c>
      <c r="C3" s="6">
        <v>0</v>
      </c>
      <c r="D3" s="6">
        <v>65.483276216525297</v>
      </c>
      <c r="E3" s="6">
        <v>215.58031812701219</v>
      </c>
      <c r="F3" s="6">
        <v>481.3801670202144</v>
      </c>
      <c r="G3" s="6">
        <v>1479.8361982711422</v>
      </c>
      <c r="H3" s="6">
        <v>0</v>
      </c>
      <c r="I3" s="6">
        <v>2536.7968613028779</v>
      </c>
      <c r="J3" s="6">
        <v>5191.1266600265017</v>
      </c>
      <c r="K3" s="6">
        <v>8102.7970147295246</v>
      </c>
      <c r="L3" s="6">
        <v>12820.405393709405</v>
      </c>
      <c r="M3" s="6">
        <v>0</v>
      </c>
      <c r="N3" s="6">
        <v>1984.930338447434</v>
      </c>
      <c r="O3" s="6">
        <v>5006.4951761582088</v>
      </c>
      <c r="P3" s="6">
        <v>7947.4219138696699</v>
      </c>
      <c r="Q3" s="6">
        <v>15753.401480322686</v>
      </c>
      <c r="R3" s="6">
        <v>0</v>
      </c>
      <c r="S3" s="6">
        <v>10497.145608105553</v>
      </c>
      <c r="T3" s="6">
        <v>32964.219752258752</v>
      </c>
      <c r="U3" s="6">
        <v>71836.984769942981</v>
      </c>
      <c r="V3" s="6">
        <v>217543.00207830354</v>
      </c>
      <c r="W3" s="6">
        <v>3112.8351337314048</v>
      </c>
    </row>
    <row r="4" spans="1:23" x14ac:dyDescent="0.25">
      <c r="A4" s="5" t="s">
        <v>25</v>
      </c>
      <c r="B4" s="6">
        <v>99.597382925517422</v>
      </c>
      <c r="C4" s="6">
        <v>0</v>
      </c>
      <c r="D4" s="6">
        <v>63.212976291956736</v>
      </c>
      <c r="E4" s="6">
        <v>203.90032083225722</v>
      </c>
      <c r="F4" s="6">
        <v>452.95334680451248</v>
      </c>
      <c r="G4" s="6">
        <v>1388.5661453850832</v>
      </c>
      <c r="H4" s="6">
        <v>0</v>
      </c>
      <c r="I4" s="6">
        <v>2446.3872870135542</v>
      </c>
      <c r="J4" s="6">
        <v>5024.6669443018409</v>
      </c>
      <c r="K4" s="6">
        <v>7845.2847072311215</v>
      </c>
      <c r="L4" s="6">
        <v>12418.920003315394</v>
      </c>
      <c r="M4" s="6">
        <v>0</v>
      </c>
      <c r="N4" s="6">
        <v>1948.3699319546549</v>
      </c>
      <c r="O4" s="6">
        <v>4923.1050814841483</v>
      </c>
      <c r="P4" s="6">
        <v>7814.0869691903163</v>
      </c>
      <c r="Q4" s="6">
        <v>15530.529523839268</v>
      </c>
      <c r="R4" s="6">
        <v>0</v>
      </c>
      <c r="S4" s="6">
        <v>10349.70183510519</v>
      </c>
      <c r="T4" s="6">
        <v>32493.461545999948</v>
      </c>
      <c r="U4" s="6">
        <v>70801.834809921696</v>
      </c>
      <c r="V4" s="6">
        <v>214383.68660294235</v>
      </c>
      <c r="W4" s="6">
        <v>3448.0051645886897</v>
      </c>
    </row>
    <row r="5" spans="1:23" x14ac:dyDescent="0.25">
      <c r="A5" s="5" t="s">
        <v>26</v>
      </c>
      <c r="B5" s="6">
        <v>98.351562154889933</v>
      </c>
      <c r="C5" s="6">
        <v>42.44250483912068</v>
      </c>
      <c r="D5" s="6">
        <v>66.453407309144794</v>
      </c>
      <c r="E5" s="6">
        <v>204.28630825562797</v>
      </c>
      <c r="F5" s="6">
        <v>444.06074761877767</v>
      </c>
      <c r="G5" s="6">
        <v>1396.874185141307</v>
      </c>
      <c r="H5" s="6">
        <v>1390.8766397317725</v>
      </c>
      <c r="I5" s="6">
        <v>2731.6527829058396</v>
      </c>
      <c r="J5" s="6">
        <v>5511.4261966919712</v>
      </c>
      <c r="K5" s="6">
        <v>8739.1712605034609</v>
      </c>
      <c r="L5" s="6">
        <v>14776.226205369681</v>
      </c>
      <c r="M5" s="6">
        <v>4118.8196559079197</v>
      </c>
      <c r="N5" s="6">
        <v>6251.2289165620687</v>
      </c>
      <c r="O5" s="6">
        <v>5537.8823213214637</v>
      </c>
      <c r="P5" s="6">
        <v>8646.0991025124804</v>
      </c>
      <c r="Q5" s="6">
        <v>17310.122892460564</v>
      </c>
      <c r="R5" s="6">
        <v>4462.4001977196504</v>
      </c>
      <c r="S5" s="6">
        <v>10585.498595411784</v>
      </c>
      <c r="T5" s="6">
        <v>31610.233960912847</v>
      </c>
      <c r="U5" s="6">
        <v>69055.76740471393</v>
      </c>
      <c r="V5" s="6">
        <v>209843.99837924281</v>
      </c>
      <c r="W5" s="6">
        <v>3103.642651440332</v>
      </c>
    </row>
    <row r="6" spans="1:23" x14ac:dyDescent="0.25">
      <c r="A6" s="5" t="s">
        <v>27</v>
      </c>
      <c r="B6" s="6">
        <v>98.420515987479348</v>
      </c>
      <c r="C6" s="6">
        <v>42.897102584785827</v>
      </c>
      <c r="D6" s="6">
        <v>66.895971452754026</v>
      </c>
      <c r="E6" s="6">
        <v>204.63826690356956</v>
      </c>
      <c r="F6" s="6">
        <v>444.15514136382581</v>
      </c>
      <c r="G6" s="6">
        <v>1396.0900114536705</v>
      </c>
      <c r="H6" s="6">
        <v>1388.8087893797324</v>
      </c>
      <c r="I6" s="6">
        <v>2729.2379059752325</v>
      </c>
      <c r="J6" s="6">
        <v>5504.97823450755</v>
      </c>
      <c r="K6" s="6">
        <v>8728.325521155255</v>
      </c>
      <c r="L6" s="6">
        <v>14757.402215068292</v>
      </c>
      <c r="M6" s="6">
        <v>4103.5619788060985</v>
      </c>
      <c r="N6" s="6">
        <v>6233.9893335461302</v>
      </c>
      <c r="O6" s="6">
        <v>5528.9505188226403</v>
      </c>
      <c r="P6" s="6">
        <v>8631.7765922678918</v>
      </c>
      <c r="Q6" s="6">
        <v>17273.330018256955</v>
      </c>
      <c r="R6" s="6">
        <v>4461.8728056091695</v>
      </c>
      <c r="S6" s="6">
        <v>10584.075819931857</v>
      </c>
      <c r="T6" s="6">
        <v>31591.453306184681</v>
      </c>
      <c r="U6" s="6">
        <v>69006.766215324475</v>
      </c>
      <c r="V6" s="6">
        <v>209684.37602413175</v>
      </c>
      <c r="W6" s="6">
        <v>3122.1932634525683</v>
      </c>
    </row>
    <row r="7" spans="1:23" x14ac:dyDescent="0.25">
      <c r="A7" s="5" t="s">
        <v>28</v>
      </c>
      <c r="B7" s="6">
        <v>98.412191656150384</v>
      </c>
      <c r="C7" s="6">
        <v>42.87416901461858</v>
      </c>
      <c r="D7" s="6">
        <v>66.881240622597034</v>
      </c>
      <c r="E7" s="6">
        <v>204.56417790600705</v>
      </c>
      <c r="F7" s="6">
        <v>444.08574190339453</v>
      </c>
      <c r="G7" s="6">
        <v>1395.998990051389</v>
      </c>
      <c r="H7" s="6">
        <v>1389.1427746797103</v>
      </c>
      <c r="I7" s="6">
        <v>2728.6724880731058</v>
      </c>
      <c r="J7" s="6">
        <v>5504.0424914970945</v>
      </c>
      <c r="K7" s="6">
        <v>8726.8721089438332</v>
      </c>
      <c r="L7" s="6">
        <v>14754.692238612191</v>
      </c>
      <c r="M7" s="6">
        <v>4119.6034122219435</v>
      </c>
      <c r="N7" s="6">
        <v>6251.8183813991773</v>
      </c>
      <c r="O7" s="6">
        <v>5537.5390563622959</v>
      </c>
      <c r="P7" s="6">
        <v>8645.0558227823331</v>
      </c>
      <c r="Q7" s="6">
        <v>17307.119379403761</v>
      </c>
      <c r="R7" s="6">
        <v>4469.189197719651</v>
      </c>
      <c r="S7" s="6">
        <v>10585.389095411785</v>
      </c>
      <c r="T7" s="6">
        <v>31595.341960912847</v>
      </c>
      <c r="U7" s="6">
        <v>69014.157404713929</v>
      </c>
      <c r="V7" s="6">
        <v>209699.9693792428</v>
      </c>
      <c r="W7" s="6">
        <v>3119.4289285044383</v>
      </c>
    </row>
    <row r="8" spans="1:23" x14ac:dyDescent="0.25">
      <c r="A8" s="5" t="s">
        <v>29</v>
      </c>
      <c r="B8" s="6">
        <v>98.485191656150391</v>
      </c>
      <c r="C8" s="6">
        <v>42.87416901461858</v>
      </c>
      <c r="D8" s="6">
        <v>66.881240622597034</v>
      </c>
      <c r="E8" s="6">
        <v>204.71017790600706</v>
      </c>
      <c r="F8" s="6">
        <v>444.45074190339454</v>
      </c>
      <c r="G8" s="6">
        <v>1397.1304900513892</v>
      </c>
      <c r="H8" s="6">
        <v>1381.1937225974332</v>
      </c>
      <c r="I8" s="6">
        <v>2723.6453039319499</v>
      </c>
      <c r="J8" s="6">
        <v>5494.5390780182624</v>
      </c>
      <c r="K8" s="6">
        <v>8711.8980287807499</v>
      </c>
      <c r="L8" s="6">
        <v>14730.545689056073</v>
      </c>
      <c r="M8" s="6">
        <v>4025.0787786846008</v>
      </c>
      <c r="N8" s="6">
        <v>6251.2199847381162</v>
      </c>
      <c r="O8" s="6">
        <v>5533.2469190057673</v>
      </c>
      <c r="P8" s="6">
        <v>8638.5222418370231</v>
      </c>
      <c r="Q8" s="6">
        <v>17298.440662464996</v>
      </c>
      <c r="R8" s="6">
        <v>4468.1050998345745</v>
      </c>
      <c r="S8" s="6">
        <v>10582.50795304924</v>
      </c>
      <c r="T8" s="6">
        <v>31586.355042289171</v>
      </c>
      <c r="U8" s="6">
        <v>68994.084271818443</v>
      </c>
      <c r="V8" s="6">
        <v>209637.41026054576</v>
      </c>
      <c r="W8" s="6">
        <v>3121.4552385412262</v>
      </c>
    </row>
    <row r="9" spans="1:23" x14ac:dyDescent="0.25">
      <c r="A9" s="5" t="s">
        <v>30</v>
      </c>
      <c r="B9" s="6">
        <v>98.441825368527773</v>
      </c>
      <c r="C9" s="6">
        <v>42.569781830125841</v>
      </c>
      <c r="D9" s="6">
        <v>66.460709621729833</v>
      </c>
      <c r="E9" s="6">
        <v>204.39057025049038</v>
      </c>
      <c r="F9" s="6">
        <v>444.26866758457169</v>
      </c>
      <c r="G9" s="6">
        <v>1397.6688956674764</v>
      </c>
      <c r="H9" s="6">
        <v>1397.4734380609148</v>
      </c>
      <c r="I9" s="6">
        <v>2728.2756632760543</v>
      </c>
      <c r="J9" s="6">
        <v>5509.2054362851068</v>
      </c>
      <c r="K9" s="6">
        <v>8735.7734396375454</v>
      </c>
      <c r="L9" s="6">
        <v>14767.594467112089</v>
      </c>
      <c r="M9" s="6">
        <v>4083.0396291598558</v>
      </c>
      <c r="N9" s="6">
        <v>6311.1903299889627</v>
      </c>
      <c r="O9" s="6">
        <v>5554.3501614364604</v>
      </c>
      <c r="P9" s="6">
        <v>8670.328215403455</v>
      </c>
      <c r="Q9" s="6">
        <v>17387.462375222432</v>
      </c>
      <c r="R9" s="6">
        <v>4526.2125930158873</v>
      </c>
      <c r="S9" s="6">
        <v>10582.090235010501</v>
      </c>
      <c r="T9" s="6">
        <v>31586.615068147843</v>
      </c>
      <c r="U9" s="6">
        <v>68986.200102394345</v>
      </c>
      <c r="V9" s="6">
        <v>209555.59967569719</v>
      </c>
      <c r="W9" s="6">
        <v>3099.576778124283</v>
      </c>
    </row>
    <row r="10" spans="1:23" x14ac:dyDescent="0.25">
      <c r="A10" s="5" t="s">
        <v>31</v>
      </c>
      <c r="B10" s="6">
        <v>98.288738723646077</v>
      </c>
      <c r="C10" s="6">
        <v>42.631636447066867</v>
      </c>
      <c r="D10" s="6">
        <v>66.552325348581533</v>
      </c>
      <c r="E10" s="6">
        <v>204.55700612935686</v>
      </c>
      <c r="F10" s="6">
        <v>444.60330577790018</v>
      </c>
      <c r="G10" s="6">
        <v>1398.5700307733325</v>
      </c>
      <c r="H10" s="6">
        <v>1398.2379617934801</v>
      </c>
      <c r="I10" s="6">
        <v>2732.4041052153921</v>
      </c>
      <c r="J10" s="6">
        <v>5516.8059965130042</v>
      </c>
      <c r="K10" s="6">
        <v>8747.7669030509387</v>
      </c>
      <c r="L10" s="6">
        <v>14787.843872439771</v>
      </c>
      <c r="M10" s="6">
        <v>4090.9555070048036</v>
      </c>
      <c r="N10" s="6">
        <v>6315.9183828257965</v>
      </c>
      <c r="O10" s="6">
        <v>5554.9266475035802</v>
      </c>
      <c r="P10" s="6">
        <v>8671.4403558340709</v>
      </c>
      <c r="Q10" s="6">
        <v>17398.552179303981</v>
      </c>
      <c r="R10" s="6">
        <v>4534.258618289321</v>
      </c>
      <c r="S10" s="6">
        <v>10595.967898613204</v>
      </c>
      <c r="T10" s="6">
        <v>31625.794578251654</v>
      </c>
      <c r="U10" s="6">
        <v>69069.958916586169</v>
      </c>
      <c r="V10" s="6">
        <v>209804.88898258706</v>
      </c>
      <c r="W10" s="6">
        <v>3085.3817653689916</v>
      </c>
    </row>
    <row r="11" spans="1:23" x14ac:dyDescent="0.25">
      <c r="A11" s="5" t="s">
        <v>32</v>
      </c>
      <c r="B11" s="6">
        <v>98.245395518738718</v>
      </c>
      <c r="C11" s="6">
        <v>42.619538785354884</v>
      </c>
      <c r="D11" s="6">
        <v>66.535487660381392</v>
      </c>
      <c r="E11" s="6">
        <v>204.48935740587333</v>
      </c>
      <c r="F11" s="6">
        <v>444.39166572022111</v>
      </c>
      <c r="G11" s="6">
        <v>1397.8179180867037</v>
      </c>
      <c r="H11" s="6">
        <v>1398.0932427147466</v>
      </c>
      <c r="I11" s="6">
        <v>2732.6567959817039</v>
      </c>
      <c r="J11" s="6">
        <v>5517.3915593072879</v>
      </c>
      <c r="K11" s="6">
        <v>8748.6731683362614</v>
      </c>
      <c r="L11" s="6">
        <v>14789.724007558218</v>
      </c>
      <c r="M11" s="6">
        <v>4093.545156415325</v>
      </c>
      <c r="N11" s="6">
        <v>6318.6061460106084</v>
      </c>
      <c r="O11" s="6">
        <v>5556.9661754725212</v>
      </c>
      <c r="P11" s="6">
        <v>8674.7324601553591</v>
      </c>
      <c r="Q11" s="6">
        <v>17406.878711705413</v>
      </c>
      <c r="R11" s="6">
        <v>4537.831474278787</v>
      </c>
      <c r="S11" s="6">
        <v>10604.181869150105</v>
      </c>
      <c r="T11" s="6">
        <v>31649.354963958274</v>
      </c>
      <c r="U11" s="6">
        <v>69120.843286402582</v>
      </c>
      <c r="V11" s="6">
        <v>209958.27232073256</v>
      </c>
      <c r="W11" s="6">
        <v>3091.052176862861</v>
      </c>
    </row>
    <row r="12" spans="1:23" x14ac:dyDescent="0.25">
      <c r="A12" s="5" t="s">
        <v>33</v>
      </c>
      <c r="B12" s="6">
        <v>98.245395518738718</v>
      </c>
      <c r="C12" s="6">
        <v>42.619538785354884</v>
      </c>
      <c r="D12" s="6">
        <v>66.535487660381392</v>
      </c>
      <c r="E12" s="6">
        <v>204.48935740587333</v>
      </c>
      <c r="F12" s="6">
        <v>444.39166572022111</v>
      </c>
      <c r="G12" s="6">
        <v>1397.8911180867035</v>
      </c>
      <c r="H12" s="6">
        <v>1398.0932427147466</v>
      </c>
      <c r="I12" s="6">
        <v>2732.8031959817044</v>
      </c>
      <c r="J12" s="6">
        <v>5517.6111593072883</v>
      </c>
      <c r="K12" s="6">
        <v>8749.0025683362601</v>
      </c>
      <c r="L12" s="6">
        <v>14790.126607558213</v>
      </c>
      <c r="M12" s="6">
        <v>4093.5817564153249</v>
      </c>
      <c r="N12" s="6">
        <v>6318.7159460106077</v>
      </c>
      <c r="O12" s="6">
        <v>5557.1857754725215</v>
      </c>
      <c r="P12" s="6">
        <v>8675.0252601553584</v>
      </c>
      <c r="Q12" s="6">
        <v>17407.28131170541</v>
      </c>
      <c r="R12" s="6">
        <v>4537.831474278787</v>
      </c>
      <c r="S12" s="6">
        <v>10604.767469150102</v>
      </c>
      <c r="T12" s="6">
        <v>31651.221563958276</v>
      </c>
      <c r="U12" s="6">
        <v>69124.905886402572</v>
      </c>
      <c r="V12" s="6">
        <v>209970.89932073254</v>
      </c>
      <c r="W12" s="6">
        <v>3091.052176862861</v>
      </c>
    </row>
    <row r="13" spans="1:23" x14ac:dyDescent="0.25">
      <c r="A13" s="5" t="s">
        <v>34</v>
      </c>
      <c r="B13" s="6">
        <v>96.451995518738727</v>
      </c>
      <c r="C13" s="6">
        <v>42.948938785354883</v>
      </c>
      <c r="D13" s="6">
        <v>65.8400876603814</v>
      </c>
      <c r="E13" s="6">
        <v>199.65815740587334</v>
      </c>
      <c r="F13" s="6">
        <v>432.3502657202211</v>
      </c>
      <c r="G13" s="6">
        <v>1357.2285180867036</v>
      </c>
      <c r="H13" s="6">
        <v>1398.4226427147464</v>
      </c>
      <c r="I13" s="6">
        <v>2665.2761959817049</v>
      </c>
      <c r="J13" s="6">
        <v>5390.5725593072884</v>
      </c>
      <c r="K13" s="6">
        <v>8546.7875683362599</v>
      </c>
      <c r="L13" s="6">
        <v>14438.913007558216</v>
      </c>
      <c r="M13" s="6">
        <v>4093.8745564153251</v>
      </c>
      <c r="N13" s="6">
        <v>6251.225546010608</v>
      </c>
      <c r="O13" s="6">
        <v>5430.1105754725213</v>
      </c>
      <c r="P13" s="6">
        <v>8472.8102601553601</v>
      </c>
      <c r="Q13" s="6">
        <v>17056.067711705411</v>
      </c>
      <c r="R13" s="6">
        <v>4538.1608742787867</v>
      </c>
      <c r="S13" s="6">
        <v>10298.242469150106</v>
      </c>
      <c r="T13" s="6">
        <v>30688.824563958271</v>
      </c>
      <c r="U13" s="6">
        <v>66976.04668640258</v>
      </c>
      <c r="V13" s="6">
        <v>203276.21032073256</v>
      </c>
      <c r="W13" s="6">
        <v>3023.9165995653548</v>
      </c>
    </row>
    <row r="14" spans="1:23" x14ac:dyDescent="0.25">
      <c r="A14" s="5" t="s">
        <v>35</v>
      </c>
      <c r="B14" s="6">
        <v>96.464643349647545</v>
      </c>
      <c r="C14" s="6">
        <v>42.932135361876036</v>
      </c>
      <c r="D14" s="6">
        <v>65.849724296831468</v>
      </c>
      <c r="E14" s="6">
        <v>199.6336791907363</v>
      </c>
      <c r="F14" s="6">
        <v>432.35874296134881</v>
      </c>
      <c r="G14" s="6">
        <v>1357.2272230452675</v>
      </c>
      <c r="H14" s="6">
        <v>1397.9791574147685</v>
      </c>
      <c r="I14" s="6">
        <v>2665.9923530133324</v>
      </c>
      <c r="J14" s="6">
        <v>5391.8455130942039</v>
      </c>
      <c r="K14" s="6">
        <v>8548.8388582322023</v>
      </c>
      <c r="L14" s="6">
        <v>14442.778633817949</v>
      </c>
      <c r="M14" s="6">
        <v>4093.8022115503909</v>
      </c>
      <c r="N14" s="6">
        <v>6251.1219718031361</v>
      </c>
      <c r="O14" s="6">
        <v>5431.048355314013</v>
      </c>
      <c r="P14" s="6">
        <v>8474.3744956689752</v>
      </c>
      <c r="Q14" s="6">
        <v>17059.683773379562</v>
      </c>
      <c r="R14" s="6">
        <v>4530.0562084840958</v>
      </c>
      <c r="S14" s="6">
        <v>10297.135512412759</v>
      </c>
      <c r="T14" s="6">
        <v>30687.185385324487</v>
      </c>
      <c r="U14" s="6">
        <v>66974.682016122853</v>
      </c>
      <c r="V14" s="6">
        <v>203281.22486090517</v>
      </c>
      <c r="W14" s="6">
        <v>3024.4975479651207</v>
      </c>
    </row>
    <row r="15" spans="1:23" x14ac:dyDescent="0.25">
      <c r="A15" s="5" t="s">
        <v>36</v>
      </c>
      <c r="B15" s="6">
        <v>96.322762047467265</v>
      </c>
      <c r="C15" s="6">
        <v>42.752192650736127</v>
      </c>
      <c r="D15" s="6">
        <v>65.817181901882364</v>
      </c>
      <c r="E15" s="6">
        <v>199.47673494626682</v>
      </c>
      <c r="F15" s="6">
        <v>431.95987951174453</v>
      </c>
      <c r="G15" s="6">
        <v>1355.9487476033969</v>
      </c>
      <c r="H15" s="6">
        <v>1390.6410072074984</v>
      </c>
      <c r="I15" s="6">
        <v>2666.1522527271395</v>
      </c>
      <c r="J15" s="6">
        <v>5392.1281396453223</v>
      </c>
      <c r="K15" s="6">
        <v>8549.5753243779727</v>
      </c>
      <c r="L15" s="6">
        <v>14448.651851107012</v>
      </c>
      <c r="M15" s="6">
        <v>4086.6183339293875</v>
      </c>
      <c r="N15" s="6">
        <v>6232.585842670419</v>
      </c>
      <c r="O15" s="6">
        <v>5415.4918899633103</v>
      </c>
      <c r="P15" s="6">
        <v>8452.0265721626347</v>
      </c>
      <c r="Q15" s="6">
        <v>17038.65202900091</v>
      </c>
      <c r="R15" s="6">
        <v>4521.4808716805628</v>
      </c>
      <c r="S15" s="6">
        <v>10315.877853740547</v>
      </c>
      <c r="T15" s="6">
        <v>30746.03850873078</v>
      </c>
      <c r="U15" s="6">
        <v>67106.088070686907</v>
      </c>
      <c r="V15" s="6">
        <v>203690.61475789399</v>
      </c>
      <c r="W15" s="6">
        <v>3024.462902033039</v>
      </c>
    </row>
    <row r="16" spans="1:23" x14ac:dyDescent="0.25">
      <c r="A16" s="5" t="s">
        <v>37</v>
      </c>
      <c r="B16" s="6">
        <v>97.498190357024427</v>
      </c>
      <c r="C16" s="6">
        <v>49.581594807109376</v>
      </c>
      <c r="D16" s="6">
        <v>70.797407548040354</v>
      </c>
      <c r="E16" s="6">
        <v>200.88723571928534</v>
      </c>
      <c r="F16" s="6">
        <v>427.15953908452519</v>
      </c>
      <c r="G16" s="6">
        <v>1326.4397106440758</v>
      </c>
      <c r="H16" s="6">
        <v>1571.619485727136</v>
      </c>
      <c r="I16" s="6">
        <v>2689.7361063848916</v>
      </c>
      <c r="J16" s="6">
        <v>5489.0361741503921</v>
      </c>
      <c r="K16" s="6">
        <v>8699.6793552606086</v>
      </c>
      <c r="L16" s="6">
        <v>14664.955900176532</v>
      </c>
      <c r="M16" s="6">
        <v>4516.1008832435655</v>
      </c>
      <c r="N16" s="6">
        <v>6585.6896498422411</v>
      </c>
      <c r="O16" s="6">
        <v>5432.8106215601365</v>
      </c>
      <c r="P16" s="6">
        <v>8463.3355238317981</v>
      </c>
      <c r="Q16" s="6">
        <v>17323.776222124663</v>
      </c>
      <c r="R16" s="6">
        <v>5012.9786686034586</v>
      </c>
      <c r="S16" s="6">
        <v>10154.615573296405</v>
      </c>
      <c r="T16" s="6">
        <v>30012.588275430728</v>
      </c>
      <c r="U16" s="6">
        <v>65275.370364399249</v>
      </c>
      <c r="V16" s="6">
        <v>197375.12886460731</v>
      </c>
      <c r="W16" s="6">
        <v>3151.3065209783731</v>
      </c>
    </row>
    <row r="17" spans="1:23" x14ac:dyDescent="0.25">
      <c r="A17" s="5" t="s">
        <v>38</v>
      </c>
      <c r="B17" s="6">
        <v>97.498190357024427</v>
      </c>
      <c r="C17" s="6">
        <v>49.581594807109376</v>
      </c>
      <c r="D17" s="6">
        <v>70.797407548040354</v>
      </c>
      <c r="E17" s="6">
        <v>200.88723571928534</v>
      </c>
      <c r="F17" s="6">
        <v>427.15953908452519</v>
      </c>
      <c r="G17" s="6">
        <v>1326.4397106440758</v>
      </c>
      <c r="H17" s="6">
        <v>1571.619485727136</v>
      </c>
      <c r="I17" s="6">
        <v>2689.7361063848916</v>
      </c>
      <c r="J17" s="6">
        <v>5489.0361741503921</v>
      </c>
      <c r="K17" s="6">
        <v>8699.6793552606086</v>
      </c>
      <c r="L17" s="6">
        <v>14664.955900176532</v>
      </c>
      <c r="M17" s="6">
        <v>4516.1008832435655</v>
      </c>
      <c r="N17" s="6">
        <v>6585.6896498422411</v>
      </c>
      <c r="O17" s="6">
        <v>5432.8106215601365</v>
      </c>
      <c r="P17" s="6">
        <v>8463.3355238317981</v>
      </c>
      <c r="Q17" s="6">
        <v>17323.776222124663</v>
      </c>
      <c r="R17" s="6">
        <v>5012.9786686034586</v>
      </c>
      <c r="S17" s="6">
        <v>10154.615573296405</v>
      </c>
      <c r="T17" s="6">
        <v>30012.588275430728</v>
      </c>
      <c r="U17" s="6">
        <v>65275.370364399249</v>
      </c>
      <c r="V17" s="6">
        <v>197375.12886460731</v>
      </c>
      <c r="W17" s="6">
        <v>3151.3065209783731</v>
      </c>
    </row>
    <row r="18" spans="1:23" x14ac:dyDescent="0.25">
      <c r="B18" s="2">
        <f>B16-B17</f>
        <v>0</v>
      </c>
      <c r="C18" s="2">
        <f t="shared" ref="C18:W18" si="0">C16-C17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5" x14ac:dyDescent="0.25">
      <c r="A20" s="3" t="s">
        <v>39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16</v>
      </c>
      <c r="S20" s="4" t="s">
        <v>17</v>
      </c>
      <c r="T20" s="4" t="s">
        <v>18</v>
      </c>
      <c r="U20" s="4" t="s">
        <v>19</v>
      </c>
      <c r="V20" s="4" t="s">
        <v>20</v>
      </c>
      <c r="W20" s="4" t="s">
        <v>21</v>
      </c>
    </row>
    <row r="21" spans="1:23" x14ac:dyDescent="0.25">
      <c r="A21" s="5" t="str">
        <f>A3</f>
        <v>Load Factor</v>
      </c>
      <c r="B21" s="7">
        <f>B3-B2</f>
        <v>-0.13917775355078277</v>
      </c>
      <c r="C21" s="7">
        <f t="shared" ref="C21:W21" si="1">C3-C2</f>
        <v>0</v>
      </c>
      <c r="D21" s="7">
        <f t="shared" si="1"/>
        <v>-0.23570959306816519</v>
      </c>
      <c r="E21" s="7">
        <f t="shared" si="1"/>
        <v>-1.4979171329658811</v>
      </c>
      <c r="F21" s="7">
        <f t="shared" si="1"/>
        <v>-3.6991781887875277</v>
      </c>
      <c r="G21" s="7">
        <f t="shared" si="1"/>
        <v>-12.043228508591483</v>
      </c>
      <c r="H21" s="7">
        <f t="shared" si="1"/>
        <v>0</v>
      </c>
      <c r="I21" s="7">
        <f t="shared" si="1"/>
        <v>6.2496240965147081</v>
      </c>
      <c r="J21" s="7">
        <f t="shared" si="1"/>
        <v>12.635519800196562</v>
      </c>
      <c r="K21" s="7">
        <f t="shared" si="1"/>
        <v>19.621098084364348</v>
      </c>
      <c r="L21" s="7">
        <f t="shared" si="1"/>
        <v>30.95964652886687</v>
      </c>
      <c r="M21" s="7">
        <f t="shared" si="1"/>
        <v>0</v>
      </c>
      <c r="N21" s="7">
        <f t="shared" si="1"/>
        <v>-1.1905947552465932</v>
      </c>
      <c r="O21" s="7">
        <f t="shared" si="1"/>
        <v>-1.1306033612900137</v>
      </c>
      <c r="P21" s="7">
        <f t="shared" si="1"/>
        <v>-2.0088794272132873</v>
      </c>
      <c r="Q21" s="7">
        <f t="shared" si="1"/>
        <v>4.7434480860356416</v>
      </c>
      <c r="R21" s="7">
        <f t="shared" si="1"/>
        <v>0</v>
      </c>
      <c r="S21" s="7">
        <f t="shared" si="1"/>
        <v>45.847489531464817</v>
      </c>
      <c r="T21" s="7">
        <f t="shared" si="1"/>
        <v>144.16030514938029</v>
      </c>
      <c r="U21" s="7">
        <f t="shared" si="1"/>
        <v>314.66385743848514</v>
      </c>
      <c r="V21" s="7">
        <f t="shared" si="1"/>
        <v>954.58392016787548</v>
      </c>
      <c r="W21" s="7">
        <f t="shared" si="1"/>
        <v>7.5870858434041111</v>
      </c>
    </row>
    <row r="22" spans="1:23" x14ac:dyDescent="0.25">
      <c r="A22" s="5" t="str">
        <f t="shared" ref="A22:A32" si="2">A4</f>
        <v>Coincidence Factor</v>
      </c>
      <c r="B22" s="7">
        <f t="shared" ref="B22:W22" si="3">B4-B3</f>
        <v>3.4868338830166437</v>
      </c>
      <c r="C22" s="7">
        <f t="shared" si="3"/>
        <v>0</v>
      </c>
      <c r="D22" s="7">
        <f t="shared" si="3"/>
        <v>-2.2702999245685618</v>
      </c>
      <c r="E22" s="7">
        <f t="shared" si="3"/>
        <v>-11.679997294754969</v>
      </c>
      <c r="F22" s="7">
        <f t="shared" si="3"/>
        <v>-28.426820215701923</v>
      </c>
      <c r="G22" s="7">
        <f t="shared" si="3"/>
        <v>-91.27005288605892</v>
      </c>
      <c r="H22" s="7">
        <f t="shared" si="3"/>
        <v>0</v>
      </c>
      <c r="I22" s="7">
        <f t="shared" si="3"/>
        <v>-90.4095742893237</v>
      </c>
      <c r="J22" s="7">
        <f t="shared" si="3"/>
        <v>-166.45971572466078</v>
      </c>
      <c r="K22" s="7">
        <f t="shared" si="3"/>
        <v>-257.51230749840306</v>
      </c>
      <c r="L22" s="7">
        <f t="shared" si="3"/>
        <v>-401.48539039401112</v>
      </c>
      <c r="M22" s="7">
        <f t="shared" si="3"/>
        <v>0</v>
      </c>
      <c r="N22" s="7">
        <f t="shared" si="3"/>
        <v>-36.560406492779066</v>
      </c>
      <c r="O22" s="7">
        <f t="shared" si="3"/>
        <v>-83.390094674060492</v>
      </c>
      <c r="P22" s="7">
        <f t="shared" si="3"/>
        <v>-133.33494467935361</v>
      </c>
      <c r="Q22" s="7">
        <f t="shared" si="3"/>
        <v>-222.87195648341731</v>
      </c>
      <c r="R22" s="7">
        <f t="shared" si="3"/>
        <v>0</v>
      </c>
      <c r="S22" s="7">
        <f t="shared" si="3"/>
        <v>-147.44377300036285</v>
      </c>
      <c r="T22" s="7">
        <f t="shared" si="3"/>
        <v>-470.75820625880442</v>
      </c>
      <c r="U22" s="7">
        <f t="shared" si="3"/>
        <v>-1035.1499600212846</v>
      </c>
      <c r="V22" s="7">
        <f t="shared" si="3"/>
        <v>-3159.3154753611889</v>
      </c>
      <c r="W22" s="7">
        <f t="shared" si="3"/>
        <v>335.17003085728493</v>
      </c>
    </row>
    <row r="23" spans="1:23" x14ac:dyDescent="0.25">
      <c r="A23" s="5" t="str">
        <f t="shared" si="2"/>
        <v>Forecast</v>
      </c>
      <c r="B23" s="7">
        <f t="shared" ref="B23:W23" si="4">B5-B4</f>
        <v>-1.2458207706274891</v>
      </c>
      <c r="C23" s="7">
        <f t="shared" si="4"/>
        <v>42.44250483912068</v>
      </c>
      <c r="D23" s="7">
        <f t="shared" si="4"/>
        <v>3.2404310171880581</v>
      </c>
      <c r="E23" s="7">
        <f t="shared" si="4"/>
        <v>0.38598742337075009</v>
      </c>
      <c r="F23" s="7">
        <f t="shared" si="4"/>
        <v>-8.8925991857348095</v>
      </c>
      <c r="G23" s="7">
        <f t="shared" si="4"/>
        <v>8.3080397562237067</v>
      </c>
      <c r="H23" s="7">
        <f t="shared" si="4"/>
        <v>1390.8766397317725</v>
      </c>
      <c r="I23" s="7">
        <f t="shared" si="4"/>
        <v>285.26549589228534</v>
      </c>
      <c r="J23" s="7">
        <f t="shared" si="4"/>
        <v>486.75925239013031</v>
      </c>
      <c r="K23" s="7">
        <f t="shared" si="4"/>
        <v>893.88655327233937</v>
      </c>
      <c r="L23" s="7">
        <f t="shared" si="4"/>
        <v>2357.3062020542875</v>
      </c>
      <c r="M23" s="7">
        <f t="shared" si="4"/>
        <v>4118.8196559079197</v>
      </c>
      <c r="N23" s="7">
        <f t="shared" si="4"/>
        <v>4302.8589846074137</v>
      </c>
      <c r="O23" s="7">
        <f t="shared" si="4"/>
        <v>614.77723983731539</v>
      </c>
      <c r="P23" s="7">
        <f t="shared" si="4"/>
        <v>832.01213332216412</v>
      </c>
      <c r="Q23" s="7">
        <f t="shared" si="4"/>
        <v>1779.5933686212957</v>
      </c>
      <c r="R23" s="7">
        <f t="shared" si="4"/>
        <v>4462.4001977196504</v>
      </c>
      <c r="S23" s="7">
        <f t="shared" si="4"/>
        <v>235.79676030659357</v>
      </c>
      <c r="T23" s="7">
        <f t="shared" si="4"/>
        <v>-883.22758508710103</v>
      </c>
      <c r="U23" s="7">
        <f t="shared" si="4"/>
        <v>-1746.0674052077666</v>
      </c>
      <c r="V23" s="7">
        <f t="shared" si="4"/>
        <v>-4539.6882236995443</v>
      </c>
      <c r="W23" s="7">
        <f t="shared" si="4"/>
        <v>-344.36251314835772</v>
      </c>
    </row>
    <row r="24" spans="1:23" x14ac:dyDescent="0.25">
      <c r="A24" s="5" t="str">
        <f t="shared" si="2"/>
        <v>Service Models</v>
      </c>
      <c r="B24" s="7">
        <f t="shared" ref="B24:W24" si="5">B6-B5</f>
        <v>6.8953832589414787E-2</v>
      </c>
      <c r="C24" s="7">
        <f t="shared" si="5"/>
        <v>0.4545977456651471</v>
      </c>
      <c r="D24" s="7">
        <f t="shared" si="5"/>
        <v>0.44256414360923202</v>
      </c>
      <c r="E24" s="7">
        <f t="shared" si="5"/>
        <v>0.35195864794158638</v>
      </c>
      <c r="F24" s="7">
        <f t="shared" si="5"/>
        <v>9.4393745048137134E-2</v>
      </c>
      <c r="G24" s="7">
        <f t="shared" si="5"/>
        <v>-0.78417368763643935</v>
      </c>
      <c r="H24" s="7">
        <f t="shared" si="5"/>
        <v>-2.0678503520400682</v>
      </c>
      <c r="I24" s="7">
        <f t="shared" si="5"/>
        <v>-2.414876930607079</v>
      </c>
      <c r="J24" s="7">
        <f t="shared" si="5"/>
        <v>-6.4479621844211579</v>
      </c>
      <c r="K24" s="7">
        <f t="shared" si="5"/>
        <v>-10.845739348205825</v>
      </c>
      <c r="L24" s="7">
        <f t="shared" si="5"/>
        <v>-18.823990301389131</v>
      </c>
      <c r="M24" s="7">
        <f t="shared" si="5"/>
        <v>-15.257677101821173</v>
      </c>
      <c r="N24" s="7">
        <f t="shared" si="5"/>
        <v>-17.239583015938479</v>
      </c>
      <c r="O24" s="7">
        <f t="shared" si="5"/>
        <v>-8.9318024988233446</v>
      </c>
      <c r="P24" s="7">
        <f t="shared" si="5"/>
        <v>-14.322510244588557</v>
      </c>
      <c r="Q24" s="7">
        <f t="shared" si="5"/>
        <v>-36.792874203609244</v>
      </c>
      <c r="R24" s="7">
        <f t="shared" si="5"/>
        <v>-0.52739211048083234</v>
      </c>
      <c r="S24" s="7">
        <f t="shared" si="5"/>
        <v>-1.4227754799267132</v>
      </c>
      <c r="T24" s="7">
        <f t="shared" si="5"/>
        <v>-18.780654728165246</v>
      </c>
      <c r="U24" s="7">
        <f t="shared" si="5"/>
        <v>-49.001189389455249</v>
      </c>
      <c r="V24" s="7">
        <f t="shared" si="5"/>
        <v>-159.62235511105973</v>
      </c>
      <c r="W24" s="7">
        <f t="shared" si="5"/>
        <v>18.550612012236343</v>
      </c>
    </row>
    <row r="25" spans="1:23" x14ac:dyDescent="0.25">
      <c r="A25" s="5" t="str">
        <f t="shared" si="2"/>
        <v>Loss Adjustment factors</v>
      </c>
      <c r="B25" s="7">
        <f t="shared" ref="B25:W25" si="6">B7-B6</f>
        <v>-8.3243313289642629E-3</v>
      </c>
      <c r="C25" s="7">
        <f t="shared" si="6"/>
        <v>-2.2933570167246842E-2</v>
      </c>
      <c r="D25" s="7">
        <f t="shared" si="6"/>
        <v>-1.473083015699217E-2</v>
      </c>
      <c r="E25" s="7">
        <f t="shared" si="6"/>
        <v>-7.4088997562512304E-2</v>
      </c>
      <c r="F25" s="7">
        <f t="shared" si="6"/>
        <v>-6.9399460431270654E-2</v>
      </c>
      <c r="G25" s="7">
        <f t="shared" si="6"/>
        <v>-9.1021402281512565E-2</v>
      </c>
      <c r="H25" s="7">
        <f t="shared" si="6"/>
        <v>0.33398529997793958</v>
      </c>
      <c r="I25" s="7">
        <f t="shared" si="6"/>
        <v>-0.56541790212668275</v>
      </c>
      <c r="J25" s="7">
        <f t="shared" si="6"/>
        <v>-0.9357430104555533</v>
      </c>
      <c r="K25" s="7">
        <f t="shared" si="6"/>
        <v>-1.4534122114218917</v>
      </c>
      <c r="L25" s="7">
        <f t="shared" si="6"/>
        <v>-2.709976456100776</v>
      </c>
      <c r="M25" s="7">
        <f t="shared" si="6"/>
        <v>16.041433415844949</v>
      </c>
      <c r="N25" s="7">
        <f t="shared" si="6"/>
        <v>17.829047853047086</v>
      </c>
      <c r="O25" s="7">
        <f t="shared" si="6"/>
        <v>8.5885375396555901</v>
      </c>
      <c r="P25" s="7">
        <f t="shared" si="6"/>
        <v>13.279230514441224</v>
      </c>
      <c r="Q25" s="7">
        <f t="shared" si="6"/>
        <v>33.789361146806186</v>
      </c>
      <c r="R25" s="7">
        <f t="shared" si="6"/>
        <v>7.3163921104815017</v>
      </c>
      <c r="S25" s="7">
        <f t="shared" si="6"/>
        <v>1.3132754799280519</v>
      </c>
      <c r="T25" s="7">
        <f t="shared" si="6"/>
        <v>3.8886547281654202</v>
      </c>
      <c r="U25" s="7">
        <f t="shared" si="6"/>
        <v>7.3911893894546665</v>
      </c>
      <c r="V25" s="7">
        <f t="shared" si="6"/>
        <v>15.593355111050187</v>
      </c>
      <c r="W25" s="7">
        <f t="shared" si="6"/>
        <v>-2.7643349481299992</v>
      </c>
    </row>
    <row r="26" spans="1:23" x14ac:dyDescent="0.25">
      <c r="A26" s="5" t="str">
        <f t="shared" si="2"/>
        <v>Average KVAR By KVA</v>
      </c>
      <c r="B26" s="7">
        <f t="shared" ref="B26:W26" si="7">B8-B7</f>
        <v>7.3000000000007503E-2</v>
      </c>
      <c r="C26" s="7">
        <f t="shared" si="7"/>
        <v>0</v>
      </c>
      <c r="D26" s="7">
        <f t="shared" si="7"/>
        <v>0</v>
      </c>
      <c r="E26" s="7">
        <f t="shared" si="7"/>
        <v>0.14600000000001501</v>
      </c>
      <c r="F26" s="7">
        <f t="shared" si="7"/>
        <v>0.36500000000000909</v>
      </c>
      <c r="G26" s="7">
        <f t="shared" si="7"/>
        <v>1.1315000000001874</v>
      </c>
      <c r="H26" s="7">
        <f t="shared" si="7"/>
        <v>-7.9490520822771487</v>
      </c>
      <c r="I26" s="7">
        <f t="shared" si="7"/>
        <v>-5.0271841411558853</v>
      </c>
      <c r="J26" s="7">
        <f t="shared" si="7"/>
        <v>-9.5034134788320443</v>
      </c>
      <c r="K26" s="7">
        <f t="shared" si="7"/>
        <v>-14.974080163083272</v>
      </c>
      <c r="L26" s="7">
        <f t="shared" si="7"/>
        <v>-24.146549556118771</v>
      </c>
      <c r="M26" s="7">
        <f t="shared" si="7"/>
        <v>-94.524633537342652</v>
      </c>
      <c r="N26" s="7">
        <f t="shared" si="7"/>
        <v>-0.5983966610610878</v>
      </c>
      <c r="O26" s="7">
        <f t="shared" si="7"/>
        <v>-4.2921373565286558</v>
      </c>
      <c r="P26" s="7">
        <f t="shared" si="7"/>
        <v>-6.53358094530995</v>
      </c>
      <c r="Q26" s="7">
        <f t="shared" si="7"/>
        <v>-8.6787169387644099</v>
      </c>
      <c r="R26" s="7">
        <f t="shared" si="7"/>
        <v>-1.0840978850765168</v>
      </c>
      <c r="S26" s="7">
        <f t="shared" si="7"/>
        <v>-2.8811423625447787</v>
      </c>
      <c r="T26" s="7">
        <f t="shared" si="7"/>
        <v>-8.9869186236755922</v>
      </c>
      <c r="U26" s="7">
        <f t="shared" si="7"/>
        <v>-20.073132895486197</v>
      </c>
      <c r="V26" s="7">
        <f t="shared" si="7"/>
        <v>-62.559118697041413</v>
      </c>
      <c r="W26" s="7">
        <f t="shared" si="7"/>
        <v>2.0263100367878906</v>
      </c>
    </row>
    <row r="27" spans="1:23" x14ac:dyDescent="0.25">
      <c r="A27" s="5" t="str">
        <f t="shared" si="2"/>
        <v>Gross Asset Models</v>
      </c>
      <c r="B27" s="7">
        <f t="shared" ref="B27:W27" si="8">B9-B8</f>
        <v>-4.3366287622617961E-2</v>
      </c>
      <c r="C27" s="7">
        <f t="shared" si="8"/>
        <v>-0.30438718449273949</v>
      </c>
      <c r="D27" s="7">
        <f t="shared" si="8"/>
        <v>-0.42053100086720008</v>
      </c>
      <c r="E27" s="7">
        <f t="shared" si="8"/>
        <v>-0.31960765551667691</v>
      </c>
      <c r="F27" s="7">
        <f t="shared" si="8"/>
        <v>-0.18207431882285618</v>
      </c>
      <c r="G27" s="7">
        <f t="shared" si="8"/>
        <v>0.53840561608717508</v>
      </c>
      <c r="H27" s="7">
        <f t="shared" si="8"/>
        <v>16.27971546348158</v>
      </c>
      <c r="I27" s="7">
        <f t="shared" si="8"/>
        <v>4.6303593441043631</v>
      </c>
      <c r="J27" s="7">
        <f t="shared" si="8"/>
        <v>14.666358266844327</v>
      </c>
      <c r="K27" s="7">
        <f t="shared" si="8"/>
        <v>23.875410856795497</v>
      </c>
      <c r="L27" s="7">
        <f t="shared" si="8"/>
        <v>37.04877805601609</v>
      </c>
      <c r="M27" s="7">
        <f t="shared" si="8"/>
        <v>57.960850475255029</v>
      </c>
      <c r="N27" s="7">
        <f t="shared" si="8"/>
        <v>59.970345250846549</v>
      </c>
      <c r="O27" s="7">
        <f t="shared" si="8"/>
        <v>21.103242430693172</v>
      </c>
      <c r="P27" s="7">
        <f t="shared" si="8"/>
        <v>31.805973566431931</v>
      </c>
      <c r="Q27" s="7">
        <f t="shared" si="8"/>
        <v>89.021712757436035</v>
      </c>
      <c r="R27" s="7">
        <f t="shared" si="8"/>
        <v>58.107493181312748</v>
      </c>
      <c r="S27" s="7">
        <f t="shared" si="8"/>
        <v>-0.41771803873962199</v>
      </c>
      <c r="T27" s="7">
        <f t="shared" si="8"/>
        <v>0.26002585867172456</v>
      </c>
      <c r="U27" s="7">
        <f t="shared" si="8"/>
        <v>-7.8841694240982179</v>
      </c>
      <c r="V27" s="7">
        <f t="shared" si="8"/>
        <v>-81.810584848572034</v>
      </c>
      <c r="W27" s="7">
        <f t="shared" si="8"/>
        <v>-21.878460416943199</v>
      </c>
    </row>
    <row r="28" spans="1:23" x14ac:dyDescent="0.25">
      <c r="A28" s="5" t="str">
        <f t="shared" si="2"/>
        <v>Peaking Probabilities</v>
      </c>
      <c r="B28" s="7">
        <f t="shared" ref="B28:W28" si="9">B10-B9</f>
        <v>-0.15308664488169654</v>
      </c>
      <c r="C28" s="7">
        <f t="shared" si="9"/>
        <v>6.1854616941026563E-2</v>
      </c>
      <c r="D28" s="7">
        <f t="shared" si="9"/>
        <v>9.1615726851699719E-2</v>
      </c>
      <c r="E28" s="7">
        <f t="shared" si="9"/>
        <v>0.16643587886647992</v>
      </c>
      <c r="F28" s="7">
        <f t="shared" si="9"/>
        <v>0.33463819332848743</v>
      </c>
      <c r="G28" s="7">
        <f t="shared" si="9"/>
        <v>0.90113510585615586</v>
      </c>
      <c r="H28" s="7">
        <f t="shared" si="9"/>
        <v>0.76452373256529427</v>
      </c>
      <c r="I28" s="7">
        <f t="shared" si="9"/>
        <v>4.1284419393377902</v>
      </c>
      <c r="J28" s="7">
        <f t="shared" si="9"/>
        <v>7.6005602278974038</v>
      </c>
      <c r="K28" s="7">
        <f t="shared" si="9"/>
        <v>11.993463413393329</v>
      </c>
      <c r="L28" s="7">
        <f t="shared" si="9"/>
        <v>20.249405327682325</v>
      </c>
      <c r="M28" s="7">
        <f t="shared" si="9"/>
        <v>7.9158778449477722</v>
      </c>
      <c r="N28" s="7">
        <f t="shared" si="9"/>
        <v>4.72805283683374</v>
      </c>
      <c r="O28" s="7">
        <f t="shared" si="9"/>
        <v>0.57648606711973116</v>
      </c>
      <c r="P28" s="7">
        <f t="shared" si="9"/>
        <v>1.1121404306159093</v>
      </c>
      <c r="Q28" s="7">
        <f t="shared" si="9"/>
        <v>11.089804081548209</v>
      </c>
      <c r="R28" s="7">
        <f t="shared" si="9"/>
        <v>8.0460252734337701</v>
      </c>
      <c r="S28" s="7">
        <f t="shared" si="9"/>
        <v>13.877663602703251</v>
      </c>
      <c r="T28" s="7">
        <f t="shared" si="9"/>
        <v>39.179510103811481</v>
      </c>
      <c r="U28" s="7">
        <f t="shared" si="9"/>
        <v>83.758814191824058</v>
      </c>
      <c r="V28" s="7">
        <f t="shared" si="9"/>
        <v>249.2893068898702</v>
      </c>
      <c r="W28" s="7">
        <f t="shared" si="9"/>
        <v>-14.195012755291373</v>
      </c>
    </row>
    <row r="29" spans="1:23" x14ac:dyDescent="0.25">
      <c r="A29" s="5" t="str">
        <f t="shared" si="2"/>
        <v>Hours in Time Band and Days in year</v>
      </c>
      <c r="B29" s="7">
        <f t="shared" ref="B29:W29" si="10">B11-B10</f>
        <v>-4.3343204907358768E-2</v>
      </c>
      <c r="C29" s="7">
        <f t="shared" si="10"/>
        <v>-1.2097661711983676E-2</v>
      </c>
      <c r="D29" s="7">
        <f t="shared" si="10"/>
        <v>-1.6837688200141088E-2</v>
      </c>
      <c r="E29" s="7">
        <f t="shared" si="10"/>
        <v>-6.7648723483529238E-2</v>
      </c>
      <c r="F29" s="7">
        <f t="shared" si="10"/>
        <v>-0.21164005767906247</v>
      </c>
      <c r="G29" s="7">
        <f t="shared" si="10"/>
        <v>-0.75211268662883413</v>
      </c>
      <c r="H29" s="7">
        <f t="shared" si="10"/>
        <v>-0.14471907873348755</v>
      </c>
      <c r="I29" s="7">
        <f t="shared" si="10"/>
        <v>0.25269076631184362</v>
      </c>
      <c r="J29" s="7">
        <f t="shared" si="10"/>
        <v>0.58556279428376001</v>
      </c>
      <c r="K29" s="7">
        <f t="shared" si="10"/>
        <v>0.90626528532266093</v>
      </c>
      <c r="L29" s="7">
        <f t="shared" si="10"/>
        <v>1.8801351184465602</v>
      </c>
      <c r="M29" s="7">
        <f t="shared" si="10"/>
        <v>2.5896494105213606</v>
      </c>
      <c r="N29" s="7">
        <f t="shared" si="10"/>
        <v>2.6877631848119563</v>
      </c>
      <c r="O29" s="7">
        <f t="shared" si="10"/>
        <v>2.0395279689410017</v>
      </c>
      <c r="P29" s="7">
        <f t="shared" si="10"/>
        <v>3.2921043212882068</v>
      </c>
      <c r="Q29" s="7">
        <f t="shared" si="10"/>
        <v>8.3265324014319049</v>
      </c>
      <c r="R29" s="7">
        <f t="shared" si="10"/>
        <v>3.5728559894660066</v>
      </c>
      <c r="S29" s="7">
        <f t="shared" si="10"/>
        <v>8.213970536900888</v>
      </c>
      <c r="T29" s="7">
        <f t="shared" si="10"/>
        <v>23.560385706619854</v>
      </c>
      <c r="U29" s="7">
        <f t="shared" si="10"/>
        <v>50.8843698164128</v>
      </c>
      <c r="V29" s="7">
        <f t="shared" si="10"/>
        <v>153.38333814550424</v>
      </c>
      <c r="W29" s="7">
        <f t="shared" si="10"/>
        <v>5.6704114938693237</v>
      </c>
    </row>
    <row r="30" spans="1:23" x14ac:dyDescent="0.25">
      <c r="A30" s="5" t="str">
        <f t="shared" si="2"/>
        <v>IDNO Discounts</v>
      </c>
      <c r="B30" s="7">
        <f t="shared" ref="B30:W30" si="11">B12-B11</f>
        <v>0</v>
      </c>
      <c r="C30" s="7">
        <f t="shared" si="11"/>
        <v>0</v>
      </c>
      <c r="D30" s="7">
        <f t="shared" si="11"/>
        <v>0</v>
      </c>
      <c r="E30" s="7">
        <f t="shared" si="11"/>
        <v>0</v>
      </c>
      <c r="F30" s="7">
        <f t="shared" si="11"/>
        <v>0</v>
      </c>
      <c r="G30" s="7">
        <f t="shared" si="11"/>
        <v>7.3199999999815191E-2</v>
      </c>
      <c r="H30" s="7">
        <f t="shared" si="11"/>
        <v>0</v>
      </c>
      <c r="I30" s="7">
        <f t="shared" si="11"/>
        <v>0.14640000000053988</v>
      </c>
      <c r="J30" s="7">
        <f t="shared" si="11"/>
        <v>0.21960000000035507</v>
      </c>
      <c r="K30" s="7">
        <f t="shared" si="11"/>
        <v>0.32939999999871361</v>
      </c>
      <c r="L30" s="7">
        <f t="shared" si="11"/>
        <v>0.40259999999580032</v>
      </c>
      <c r="M30" s="7">
        <f t="shared" si="11"/>
        <v>3.6599999999907595E-2</v>
      </c>
      <c r="N30" s="7">
        <f t="shared" si="11"/>
        <v>0.10979999999926804</v>
      </c>
      <c r="O30" s="7">
        <f t="shared" si="11"/>
        <v>0.21960000000035507</v>
      </c>
      <c r="P30" s="7">
        <f t="shared" si="11"/>
        <v>0.29279999999926076</v>
      </c>
      <c r="Q30" s="7">
        <f t="shared" si="11"/>
        <v>0.40259999999761931</v>
      </c>
      <c r="R30" s="7">
        <f t="shared" si="11"/>
        <v>0</v>
      </c>
      <c r="S30" s="7">
        <f t="shared" si="11"/>
        <v>0.58559999999670254</v>
      </c>
      <c r="T30" s="7">
        <f t="shared" si="11"/>
        <v>1.8666000000011991</v>
      </c>
      <c r="U30" s="7">
        <f t="shared" si="11"/>
        <v>4.0625999999901978</v>
      </c>
      <c r="V30" s="7">
        <f t="shared" si="11"/>
        <v>12.62699999997858</v>
      </c>
      <c r="W30" s="7">
        <f t="shared" si="11"/>
        <v>0</v>
      </c>
    </row>
    <row r="31" spans="1:23" x14ac:dyDescent="0.25">
      <c r="A31" s="5" t="str">
        <f t="shared" si="2"/>
        <v>Allowed Revenue</v>
      </c>
      <c r="B31" s="7">
        <f t="shared" ref="B31:W31" si="12">B13-B12</f>
        <v>-1.7933999999999912</v>
      </c>
      <c r="C31" s="7">
        <f t="shared" si="12"/>
        <v>0.32939999999999969</v>
      </c>
      <c r="D31" s="7">
        <f t="shared" si="12"/>
        <v>-0.69539999999999225</v>
      </c>
      <c r="E31" s="7">
        <f t="shared" si="12"/>
        <v>-4.8311999999999955</v>
      </c>
      <c r="F31" s="7">
        <f t="shared" si="12"/>
        <v>-12.04140000000001</v>
      </c>
      <c r="G31" s="7">
        <f t="shared" si="12"/>
        <v>-40.662599999999884</v>
      </c>
      <c r="H31" s="7">
        <f t="shared" si="12"/>
        <v>0.32939999999985048</v>
      </c>
      <c r="I31" s="7">
        <f t="shared" si="12"/>
        <v>-67.526999999999589</v>
      </c>
      <c r="J31" s="7">
        <f t="shared" si="12"/>
        <v>-127.03859999999986</v>
      </c>
      <c r="K31" s="7">
        <f t="shared" si="12"/>
        <v>-202.21500000000015</v>
      </c>
      <c r="L31" s="7">
        <f t="shared" si="12"/>
        <v>-351.21359999999731</v>
      </c>
      <c r="M31" s="7">
        <f t="shared" si="12"/>
        <v>0.29280000000017026</v>
      </c>
      <c r="N31" s="7">
        <f t="shared" si="12"/>
        <v>-67.490399999999681</v>
      </c>
      <c r="O31" s="7">
        <f t="shared" si="12"/>
        <v>-127.07520000000022</v>
      </c>
      <c r="P31" s="7">
        <f t="shared" si="12"/>
        <v>-202.21499999999833</v>
      </c>
      <c r="Q31" s="7">
        <f t="shared" si="12"/>
        <v>-351.21359999999913</v>
      </c>
      <c r="R31" s="7">
        <f t="shared" si="12"/>
        <v>0.32939999999962311</v>
      </c>
      <c r="S31" s="7">
        <f t="shared" si="12"/>
        <v>-306.524999999996</v>
      </c>
      <c r="T31" s="7">
        <f t="shared" si="12"/>
        <v>-962.39700000000448</v>
      </c>
      <c r="U31" s="7">
        <f t="shared" si="12"/>
        <v>-2148.8591999999917</v>
      </c>
      <c r="V31" s="7">
        <f t="shared" si="12"/>
        <v>-6694.6889999999839</v>
      </c>
      <c r="W31" s="7">
        <f t="shared" si="12"/>
        <v>-67.135577297506188</v>
      </c>
    </row>
    <row r="32" spans="1:23" x14ac:dyDescent="0.25">
      <c r="A32" s="5" t="str">
        <f t="shared" si="2"/>
        <v>Real pre-tax cost of capital</v>
      </c>
      <c r="B32" s="7">
        <f t="shared" ref="B32:W33" si="13">B14-B13</f>
        <v>1.2647830908818491E-2</v>
      </c>
      <c r="C32" s="7">
        <f t="shared" si="13"/>
        <v>-1.680342347884789E-2</v>
      </c>
      <c r="D32" s="7">
        <f t="shared" si="13"/>
        <v>9.6366364500681811E-3</v>
      </c>
      <c r="E32" s="7">
        <f t="shared" si="13"/>
        <v>-2.4478215137037296E-2</v>
      </c>
      <c r="F32" s="7">
        <f t="shared" si="13"/>
        <v>8.4772411277072024E-3</v>
      </c>
      <c r="G32" s="7">
        <f t="shared" si="13"/>
        <v>-1.295041436151223E-3</v>
      </c>
      <c r="H32" s="7">
        <f t="shared" si="13"/>
        <v>-0.44348529997796504</v>
      </c>
      <c r="I32" s="7">
        <f t="shared" si="13"/>
        <v>0.71615703162751743</v>
      </c>
      <c r="J32" s="7">
        <f t="shared" si="13"/>
        <v>1.2729537869154228</v>
      </c>
      <c r="K32" s="7">
        <f t="shared" si="13"/>
        <v>2.0512898959423183</v>
      </c>
      <c r="L32" s="7">
        <f t="shared" si="13"/>
        <v>3.8656262597323803</v>
      </c>
      <c r="M32" s="7">
        <f t="shared" si="13"/>
        <v>-7.2344864934166253E-2</v>
      </c>
      <c r="N32" s="7">
        <f t="shared" si="13"/>
        <v>-0.10357420747186552</v>
      </c>
      <c r="O32" s="7">
        <f t="shared" si="13"/>
        <v>0.93777984149164695</v>
      </c>
      <c r="P32" s="7">
        <f t="shared" si="13"/>
        <v>1.5642355136151309</v>
      </c>
      <c r="Q32" s="7">
        <f t="shared" si="13"/>
        <v>3.616061674150842</v>
      </c>
      <c r="R32" s="7">
        <f t="shared" si="13"/>
        <v>-8.1046657946908454</v>
      </c>
      <c r="S32" s="7">
        <f t="shared" si="13"/>
        <v>-1.1069567373469908</v>
      </c>
      <c r="T32" s="7">
        <f t="shared" si="13"/>
        <v>-1.6391786337844678</v>
      </c>
      <c r="U32" s="7">
        <f t="shared" si="13"/>
        <v>-1.3646702797268517</v>
      </c>
      <c r="V32" s="7">
        <f t="shared" si="13"/>
        <v>5.014540172618581</v>
      </c>
      <c r="W32" s="7">
        <f t="shared" si="13"/>
        <v>0.58094839976592993</v>
      </c>
    </row>
    <row r="33" spans="1:23" x14ac:dyDescent="0.25">
      <c r="A33" s="5" t="str">
        <f>A15</f>
        <v>Transmission Exits Charges</v>
      </c>
      <c r="B33" s="7">
        <f>B15-B14</f>
        <v>-0.1418813021802805</v>
      </c>
      <c r="C33" s="7">
        <f t="shared" si="13"/>
        <v>-0.17994271113990834</v>
      </c>
      <c r="D33" s="7">
        <f t="shared" si="13"/>
        <v>-3.2542394949103937E-2</v>
      </c>
      <c r="E33" s="7">
        <f t="shared" si="13"/>
        <v>-0.15694424446948574</v>
      </c>
      <c r="F33" s="7">
        <f t="shared" si="13"/>
        <v>-0.39886344960427778</v>
      </c>
      <c r="G33" s="7">
        <f t="shared" si="13"/>
        <v>-1.2784754418705688</v>
      </c>
      <c r="H33" s="7">
        <f t="shared" si="13"/>
        <v>-7.3381502072700187</v>
      </c>
      <c r="I33" s="7">
        <f t="shared" si="13"/>
        <v>0.15989971380713541</v>
      </c>
      <c r="J33" s="7">
        <f t="shared" si="13"/>
        <v>0.28262655111848289</v>
      </c>
      <c r="K33" s="7">
        <f t="shared" si="13"/>
        <v>0.73646614577046421</v>
      </c>
      <c r="L33" s="7">
        <f t="shared" si="13"/>
        <v>5.8732172890631773</v>
      </c>
      <c r="M33" s="7">
        <f t="shared" si="13"/>
        <v>-7.1838776210033757</v>
      </c>
      <c r="N33" s="7">
        <f t="shared" si="13"/>
        <v>-18.536129132717178</v>
      </c>
      <c r="O33" s="7">
        <f t="shared" si="13"/>
        <v>-15.556465350702638</v>
      </c>
      <c r="P33" s="7">
        <f t="shared" si="13"/>
        <v>-22.347923506340521</v>
      </c>
      <c r="Q33" s="7">
        <f t="shared" si="13"/>
        <v>-21.031744378651638</v>
      </c>
      <c r="R33" s="7">
        <f t="shared" si="13"/>
        <v>-8.5753368035329913</v>
      </c>
      <c r="S33" s="7">
        <f t="shared" si="13"/>
        <v>18.742341327788381</v>
      </c>
      <c r="T33" s="7">
        <f t="shared" si="13"/>
        <v>58.853123406293889</v>
      </c>
      <c r="U33" s="7">
        <f t="shared" si="13"/>
        <v>131.40605456405319</v>
      </c>
      <c r="V33" s="7">
        <f t="shared" si="13"/>
        <v>409.38989698881051</v>
      </c>
      <c r="W33" s="7">
        <f t="shared" si="13"/>
        <v>-3.464593208173028E-2</v>
      </c>
    </row>
    <row r="34" spans="1:23" x14ac:dyDescent="0.25">
      <c r="A34" s="5" t="str">
        <f>A16</f>
        <v>Other Expenditure</v>
      </c>
      <c r="B34" s="7">
        <f>B16-B15</f>
        <v>1.1754283095571623</v>
      </c>
      <c r="C34" s="7">
        <f t="shared" ref="C34:W34" si="14">C16-C15</f>
        <v>6.8294021563732485</v>
      </c>
      <c r="D34" s="7">
        <f t="shared" si="14"/>
        <v>4.9802256461579901</v>
      </c>
      <c r="E34" s="7">
        <f t="shared" si="14"/>
        <v>1.4105007730185264</v>
      </c>
      <c r="F34" s="7">
        <f t="shared" si="14"/>
        <v>-4.8003404272193393</v>
      </c>
      <c r="G34" s="7">
        <f t="shared" si="14"/>
        <v>-29.509036959321065</v>
      </c>
      <c r="H34" s="7">
        <f t="shared" si="14"/>
        <v>180.97847851963752</v>
      </c>
      <c r="I34" s="7">
        <f t="shared" si="14"/>
        <v>23.583853657752115</v>
      </c>
      <c r="J34" s="7">
        <f t="shared" si="14"/>
        <v>96.908034505069736</v>
      </c>
      <c r="K34" s="7">
        <f t="shared" si="14"/>
        <v>150.10403088263593</v>
      </c>
      <c r="L34" s="7">
        <f t="shared" si="14"/>
        <v>216.30404906952026</v>
      </c>
      <c r="M34" s="7">
        <f t="shared" si="14"/>
        <v>429.48254931417796</v>
      </c>
      <c r="N34" s="7">
        <f t="shared" si="14"/>
        <v>353.10380717182215</v>
      </c>
      <c r="O34" s="7">
        <f t="shared" si="14"/>
        <v>17.318731596826183</v>
      </c>
      <c r="P34" s="7">
        <f t="shared" si="14"/>
        <v>11.308951669163434</v>
      </c>
      <c r="Q34" s="7">
        <f t="shared" si="14"/>
        <v>285.12419312375278</v>
      </c>
      <c r="R34" s="7">
        <f t="shared" si="14"/>
        <v>491.49779692289576</v>
      </c>
      <c r="S34" s="7">
        <f t="shared" si="14"/>
        <v>-161.26228044414165</v>
      </c>
      <c r="T34" s="7">
        <f t="shared" si="14"/>
        <v>-733.45023330005279</v>
      </c>
      <c r="U34" s="7">
        <f t="shared" si="14"/>
        <v>-1830.7177062876581</v>
      </c>
      <c r="V34" s="7">
        <f t="shared" si="14"/>
        <v>-6315.4858932866773</v>
      </c>
      <c r="W34" s="7">
        <f t="shared" si="14"/>
        <v>126.84361894533413</v>
      </c>
    </row>
    <row r="35" spans="1:23" x14ac:dyDescent="0.25">
      <c r="A35" s="5" t="s">
        <v>40</v>
      </c>
      <c r="B35" s="7">
        <f>SUM(B21:B34)</f>
        <v>1.2484635609728656</v>
      </c>
      <c r="C35" s="7">
        <f t="shared" ref="C35:W35" si="15">SUM(C21:C34)</f>
        <v>49.581594807109376</v>
      </c>
      <c r="D35" s="7">
        <f t="shared" si="15"/>
        <v>5.0784217384468917</v>
      </c>
      <c r="E35" s="7">
        <f t="shared" si="15"/>
        <v>-16.190999540692729</v>
      </c>
      <c r="F35" s="7">
        <f t="shared" si="15"/>
        <v>-57.919806124476736</v>
      </c>
      <c r="G35" s="7">
        <f t="shared" si="15"/>
        <v>-165.43971613565782</v>
      </c>
      <c r="H35" s="7">
        <f t="shared" si="15"/>
        <v>1571.619485727136</v>
      </c>
      <c r="I35" s="7">
        <f t="shared" si="15"/>
        <v>159.18886917852842</v>
      </c>
      <c r="J35" s="7">
        <f t="shared" si="15"/>
        <v>310.54503392408697</v>
      </c>
      <c r="K35" s="7">
        <f t="shared" si="15"/>
        <v>616.50343861544843</v>
      </c>
      <c r="L35" s="7">
        <f t="shared" si="15"/>
        <v>1875.5101529959938</v>
      </c>
      <c r="M35" s="7">
        <f t="shared" si="15"/>
        <v>4516.1008832435655</v>
      </c>
      <c r="N35" s="7">
        <f t="shared" si="15"/>
        <v>4599.568716639561</v>
      </c>
      <c r="O35" s="7">
        <f t="shared" si="15"/>
        <v>425.1848420406377</v>
      </c>
      <c r="P35" s="7">
        <f t="shared" si="15"/>
        <v>513.90473053491496</v>
      </c>
      <c r="Q35" s="7">
        <f t="shared" si="15"/>
        <v>1575.1181898880131</v>
      </c>
      <c r="R35" s="7">
        <f t="shared" si="15"/>
        <v>5012.9786686034586</v>
      </c>
      <c r="S35" s="7">
        <f t="shared" si="15"/>
        <v>-296.68254527768295</v>
      </c>
      <c r="T35" s="7">
        <f t="shared" si="15"/>
        <v>-2807.4711716786442</v>
      </c>
      <c r="U35" s="7">
        <f t="shared" si="15"/>
        <v>-6246.9505481052474</v>
      </c>
      <c r="V35" s="7">
        <f t="shared" si="15"/>
        <v>-19213.28929352836</v>
      </c>
      <c r="W35" s="7">
        <f t="shared" si="15"/>
        <v>46.058473090372445</v>
      </c>
    </row>
    <row r="37" spans="1:23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</sheetData>
  <pageMargins left="0.70866141732283472" right="0.70866141732283472" top="0.74803149606299213" bottom="0.74803149606299213" header="0.31496062992125984" footer="0.31496062992125984"/>
  <pageSetup paperSize="8" scale="54" orientation="landscape" r:id="rId1"/>
  <headerFooter>
    <oddFooter xml:space="preserve">&amp;L&amp;Z&amp;F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2021-12-08T11:27:49Z</cp:lastPrinted>
  <dcterms:created xsi:type="dcterms:W3CDTF">2021-12-07T14:30:05Z</dcterms:created>
  <dcterms:modified xsi:type="dcterms:W3CDTF">2021-12-22T08:55:44Z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