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3\Publish\Files For the website\"/>
    </mc:Choice>
  </mc:AlternateContent>
  <bookViews>
    <workbookView xWindow="0" yWindow="0" windowWidth="38400" windowHeight="12000"/>
  </bookViews>
  <sheets>
    <sheet name="Sheet1" sheetId="1" r:id="rId1"/>
  </sheet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A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B18" i="1"/>
  <c r="B21" i="1"/>
  <c r="O35" i="1" l="1"/>
  <c r="C35" i="1"/>
  <c r="I35" i="1"/>
  <c r="U35" i="1"/>
  <c r="S35" i="1"/>
  <c r="M35" i="1"/>
  <c r="G35" i="1"/>
  <c r="R35" i="1"/>
  <c r="L35" i="1"/>
  <c r="F35" i="1"/>
  <c r="W35" i="1"/>
  <c r="Q35" i="1"/>
  <c r="K35" i="1"/>
  <c r="E35" i="1"/>
  <c r="V35" i="1"/>
  <c r="P35" i="1"/>
  <c r="J35" i="1"/>
  <c r="D35" i="1"/>
  <c r="T35" i="1"/>
  <c r="N35" i="1"/>
  <c r="H35" i="1"/>
  <c r="B35" i="1"/>
</calcChain>
</file>

<file path=xl/sharedStrings.xml><?xml version="1.0" encoding="utf-8"?>
<sst xmlns="http://schemas.openxmlformats.org/spreadsheetml/2006/main" count="63" uniqueCount="41">
  <si>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</si>
  <si>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</si>
  <si>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</si>
  <si>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</si>
  <si>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</si>
  <si>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</si>
  <si>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</si>
  <si>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</si>
  <si>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</si>
  <si>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</si>
  <si>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</si>
  <si>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</si>
  <si>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</si>
  <si>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</si>
  <si>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</si>
  <si>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</si>
  <si>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</si>
  <si>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</si>
  <si>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</si>
  <si>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</si>
  <si>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</si>
  <si>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</si>
  <si>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</si>
  <si>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2022/23 Base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</si>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</sst>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90" zoomScaleNormal="90" workbookViewId="0">
      <selection activeCell="C11" sqref="C11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23</v>
      </c>
      <c r="B2" s="6">
        <v>109.42581358812566</v>
      </c>
      <c r="C2" s="6">
        <v>0</v>
      </c>
      <c r="D2" s="6">
        <v>72.736877205471629</v>
      </c>
      <c r="E2" s="6">
        <v>234.06433970149132</v>
      </c>
      <c r="F2" s="6">
        <v>526.92048206044512</v>
      </c>
      <c r="G2" s="6">
        <v>1561.2313928235199</v>
      </c>
      <c r="H2" s="6">
        <v>0</v>
      </c>
      <c r="I2" s="6">
        <v>2687.7657738082676</v>
      </c>
      <c r="J2" s="6">
        <v>5913.3565369215576</v>
      </c>
      <c r="K2" s="6">
        <v>9439.4203051058957</v>
      </c>
      <c r="L2" s="6">
        <v>20285.987335362537</v>
      </c>
      <c r="M2" s="6">
        <v>0</v>
      </c>
      <c r="N2" s="6">
        <v>1844.3431702618745</v>
      </c>
      <c r="O2" s="6">
        <v>5088.1593900454254</v>
      </c>
      <c r="P2" s="6">
        <v>8702.5406781808542</v>
      </c>
      <c r="Q2" s="6">
        <v>19336.578892266498</v>
      </c>
      <c r="R2" s="6">
        <v>0</v>
      </c>
      <c r="S2" s="6">
        <v>7815.6312547360822</v>
      </c>
      <c r="T2" s="6">
        <v>39166.538184903489</v>
      </c>
      <c r="U2" s="6">
        <v>80123.15643330809</v>
      </c>
      <c r="V2" s="6">
        <v>181168.4981983547</v>
      </c>
      <c r="W2" s="6">
        <v>1983.1322121247065</v>
      </c>
    </row>
    <row r="3" spans="1:23" x14ac:dyDescent="0.25">
      <c r="A3" s="5" t="s">
        <v>24</v>
      </c>
      <c r="B3" s="6">
        <v>109.07460642442182</v>
      </c>
      <c r="C3" s="6">
        <v>0</v>
      </c>
      <c r="D3" s="6">
        <v>72.586086279411958</v>
      </c>
      <c r="E3" s="6">
        <v>232.93654775693938</v>
      </c>
      <c r="F3" s="6">
        <v>523.9799107221703</v>
      </c>
      <c r="G3" s="6">
        <v>1551.9158876974498</v>
      </c>
      <c r="H3" s="6">
        <v>0</v>
      </c>
      <c r="I3" s="6">
        <v>2707.3694936014062</v>
      </c>
      <c r="J3" s="6">
        <v>5954.875604789846</v>
      </c>
      <c r="K3" s="6">
        <v>9505.487729050732</v>
      </c>
      <c r="L3" s="6">
        <v>20429.820857850955</v>
      </c>
      <c r="M3" s="6">
        <v>0</v>
      </c>
      <c r="N3" s="6">
        <v>1848.385770775222</v>
      </c>
      <c r="O3" s="6">
        <v>5103.4852272477019</v>
      </c>
      <c r="P3" s="6">
        <v>8728.3243401758136</v>
      </c>
      <c r="Q3" s="6">
        <v>19394.871950634006</v>
      </c>
      <c r="R3" s="6">
        <v>0</v>
      </c>
      <c r="S3" s="6">
        <v>7850.3287461947903</v>
      </c>
      <c r="T3" s="6">
        <v>39337.49668514615</v>
      </c>
      <c r="U3" s="6">
        <v>80472.352016320074</v>
      </c>
      <c r="V3" s="6">
        <v>181959.09048739434</v>
      </c>
      <c r="W3" s="6">
        <v>1991.2019082902239</v>
      </c>
    </row>
    <row r="4" spans="1:23" x14ac:dyDescent="0.25">
      <c r="A4" s="5" t="s">
        <v>25</v>
      </c>
      <c r="B4" s="6">
        <v>109.04999935347701</v>
      </c>
      <c r="C4" s="6">
        <v>0</v>
      </c>
      <c r="D4" s="6">
        <v>73.042113293154344</v>
      </c>
      <c r="E4" s="6">
        <v>236.39626194072255</v>
      </c>
      <c r="F4" s="6">
        <v>532.94086378558711</v>
      </c>
      <c r="G4" s="6">
        <v>1580.1586270391881</v>
      </c>
      <c r="H4" s="6">
        <v>0</v>
      </c>
      <c r="I4" s="6">
        <v>2693.7855555292981</v>
      </c>
      <c r="J4" s="6">
        <v>5927.2616239168119</v>
      </c>
      <c r="K4" s="6">
        <v>9461.7886666013128</v>
      </c>
      <c r="L4" s="6">
        <v>20334.051629097707</v>
      </c>
      <c r="M4" s="6">
        <v>0</v>
      </c>
      <c r="N4" s="6">
        <v>1852.0935876763776</v>
      </c>
      <c r="O4" s="6">
        <v>5096.9305162689343</v>
      </c>
      <c r="P4" s="6">
        <v>8726.9103522312198</v>
      </c>
      <c r="Q4" s="6">
        <v>19384.320353241052</v>
      </c>
      <c r="R4" s="6">
        <v>0</v>
      </c>
      <c r="S4" s="6">
        <v>7804.011564218933</v>
      </c>
      <c r="T4" s="6">
        <v>39114.830070057273</v>
      </c>
      <c r="U4" s="6">
        <v>80018.627382404506</v>
      </c>
      <c r="V4" s="6">
        <v>180930.7809228721</v>
      </c>
      <c r="W4" s="6">
        <v>1950.8646389007524</v>
      </c>
    </row>
    <row r="5" spans="1:23" x14ac:dyDescent="0.25">
      <c r="A5" s="5" t="s">
        <v>26</v>
      </c>
      <c r="B5" s="6">
        <v>109.10568434827661</v>
      </c>
      <c r="C5" s="6">
        <v>47.919829920996769</v>
      </c>
      <c r="D5" s="6">
        <v>74.244239101884929</v>
      </c>
      <c r="E5" s="6">
        <v>226.81945467012744</v>
      </c>
      <c r="F5" s="6">
        <v>501.25960772204138</v>
      </c>
      <c r="G5" s="6">
        <v>1524.5398142626404</v>
      </c>
      <c r="H5" s="6">
        <v>568.73822512237234</v>
      </c>
      <c r="I5" s="6">
        <v>2787.2454081835481</v>
      </c>
      <c r="J5" s="6">
        <v>5833.1639693481848</v>
      </c>
      <c r="K5" s="6">
        <v>9438.4267663387018</v>
      </c>
      <c r="L5" s="6">
        <v>21318.481877267212</v>
      </c>
      <c r="M5" s="6">
        <v>0</v>
      </c>
      <c r="N5" s="6">
        <v>2636.4858088666565</v>
      </c>
      <c r="O5" s="6">
        <v>5533.8385324348637</v>
      </c>
      <c r="P5" s="6">
        <v>10299.539505569146</v>
      </c>
      <c r="Q5" s="6">
        <v>23816.8899901927</v>
      </c>
      <c r="R5" s="6">
        <v>1276.7316018937174</v>
      </c>
      <c r="S5" s="6">
        <v>12346.827855846674</v>
      </c>
      <c r="T5" s="6">
        <v>41547.233456877853</v>
      </c>
      <c r="U5" s="6">
        <v>84776.598442636896</v>
      </c>
      <c r="V5" s="6">
        <v>190561.42986940578</v>
      </c>
      <c r="W5" s="6">
        <v>1600.6811020183661</v>
      </c>
    </row>
    <row r="6" spans="1:23" x14ac:dyDescent="0.25">
      <c r="A6" s="5" t="s">
        <v>27</v>
      </c>
      <c r="B6" s="6">
        <v>109.16926289436441</v>
      </c>
      <c r="C6" s="6">
        <v>48.509242065534707</v>
      </c>
      <c r="D6" s="6">
        <v>74.816701333625019</v>
      </c>
      <c r="E6" s="6">
        <v>227.20226963207085</v>
      </c>
      <c r="F6" s="6">
        <v>501.30125532052153</v>
      </c>
      <c r="G6" s="6">
        <v>1523.3094986555743</v>
      </c>
      <c r="H6" s="6">
        <v>568.65975139620821</v>
      </c>
      <c r="I6" s="6">
        <v>2784.4835670273769</v>
      </c>
      <c r="J6" s="6">
        <v>5825.5037863370726</v>
      </c>
      <c r="K6" s="6">
        <v>9425.2240616305262</v>
      </c>
      <c r="L6" s="6">
        <v>21288.147410663918</v>
      </c>
      <c r="M6" s="6">
        <v>0</v>
      </c>
      <c r="N6" s="6">
        <v>2635.060246065721</v>
      </c>
      <c r="O6" s="6">
        <v>5528.1830109554257</v>
      </c>
      <c r="P6" s="6">
        <v>10287.313486337842</v>
      </c>
      <c r="Q6" s="6">
        <v>23787.657200825815</v>
      </c>
      <c r="R6" s="6">
        <v>1283.843898021267</v>
      </c>
      <c r="S6" s="6">
        <v>12340.533900582686</v>
      </c>
      <c r="T6" s="6">
        <v>41506.284019139792</v>
      </c>
      <c r="U6" s="6">
        <v>84682.88607803105</v>
      </c>
      <c r="V6" s="6">
        <v>190336.0035992612</v>
      </c>
      <c r="W6" s="6">
        <v>1610.6178172756568</v>
      </c>
    </row>
    <row r="7" spans="1:23" x14ac:dyDescent="0.25">
      <c r="A7" s="5" t="s">
        <v>28</v>
      </c>
      <c r="B7" s="6">
        <v>109.19537384812705</v>
      </c>
      <c r="C7" s="6">
        <v>48.325863731280243</v>
      </c>
      <c r="D7" s="6">
        <v>74.563145619958405</v>
      </c>
      <c r="E7" s="6">
        <v>227.02368241409289</v>
      </c>
      <c r="F7" s="6">
        <v>501.3301526930785</v>
      </c>
      <c r="G7" s="6">
        <v>1523.9532623322741</v>
      </c>
      <c r="H7" s="6">
        <v>570.14579936355949</v>
      </c>
      <c r="I7" s="6">
        <v>2786.1541958372891</v>
      </c>
      <c r="J7" s="6">
        <v>5830.405099630384</v>
      </c>
      <c r="K7" s="6">
        <v>9433.305777759786</v>
      </c>
      <c r="L7" s="6">
        <v>21303.957918119184</v>
      </c>
      <c r="M7" s="6">
        <v>0</v>
      </c>
      <c r="N7" s="6">
        <v>2638.5155949815617</v>
      </c>
      <c r="O7" s="6">
        <v>5535.7854252446832</v>
      </c>
      <c r="P7" s="6">
        <v>10308.585478836578</v>
      </c>
      <c r="Q7" s="6">
        <v>23834.727892556486</v>
      </c>
      <c r="R7" s="6">
        <v>1280.1405533053689</v>
      </c>
      <c r="S7" s="6">
        <v>12320.967727697242</v>
      </c>
      <c r="T7" s="6">
        <v>41444.828899248721</v>
      </c>
      <c r="U7" s="6">
        <v>84561.152694348391</v>
      </c>
      <c r="V7" s="6">
        <v>190069.77274286005</v>
      </c>
      <c r="W7" s="6">
        <v>1606.0495245618392</v>
      </c>
    </row>
    <row r="8" spans="1:23" x14ac:dyDescent="0.25">
      <c r="A8" s="5" t="s">
        <v>29</v>
      </c>
      <c r="B8" s="6">
        <v>109.23187384812705</v>
      </c>
      <c r="C8" s="6">
        <v>48.325863731280243</v>
      </c>
      <c r="D8" s="6">
        <v>74.563145619958405</v>
      </c>
      <c r="E8" s="6">
        <v>227.0966824140929</v>
      </c>
      <c r="F8" s="6">
        <v>501.47615269307852</v>
      </c>
      <c r="G8" s="6">
        <v>1524.4642623322741</v>
      </c>
      <c r="H8" s="6">
        <v>567.98142907357453</v>
      </c>
      <c r="I8" s="6">
        <v>2784.4893765043134</v>
      </c>
      <c r="J8" s="6">
        <v>5827.0251154748448</v>
      </c>
      <c r="K8" s="6">
        <v>9427.8561686148369</v>
      </c>
      <c r="L8" s="6">
        <v>21291.800618803052</v>
      </c>
      <c r="M8" s="6">
        <v>0</v>
      </c>
      <c r="N8" s="6">
        <v>2638.8230140938363</v>
      </c>
      <c r="O8" s="6">
        <v>5534.820566056751</v>
      </c>
      <c r="P8" s="6">
        <v>10303.900215913787</v>
      </c>
      <c r="Q8" s="6">
        <v>23824.61849320391</v>
      </c>
      <c r="R8" s="6">
        <v>1279.8296832923222</v>
      </c>
      <c r="S8" s="6">
        <v>12318.786927785672</v>
      </c>
      <c r="T8" s="6">
        <v>41436.883220020034</v>
      </c>
      <c r="U8" s="6">
        <v>84544.846267003944</v>
      </c>
      <c r="V8" s="6">
        <v>190033.30738596278</v>
      </c>
      <c r="W8" s="6">
        <v>1606.4990364210209</v>
      </c>
    </row>
    <row r="9" spans="1:23" x14ac:dyDescent="0.25">
      <c r="A9" s="5" t="s">
        <v>30</v>
      </c>
      <c r="B9" s="6">
        <v>109.20021669613224</v>
      </c>
      <c r="C9" s="6">
        <v>47.215747533817741</v>
      </c>
      <c r="D9" s="6">
        <v>73.219092965814383</v>
      </c>
      <c r="E9" s="6">
        <v>225.68605872962164</v>
      </c>
      <c r="F9" s="6">
        <v>499.96607228666852</v>
      </c>
      <c r="G9" s="6">
        <v>1522.5330130380464</v>
      </c>
      <c r="H9" s="6">
        <v>577.86585249972723</v>
      </c>
      <c r="I9" s="6">
        <v>2794.8354487266865</v>
      </c>
      <c r="J9" s="6">
        <v>5860.1050511989224</v>
      </c>
      <c r="K9" s="6">
        <v>9482.4124930543348</v>
      </c>
      <c r="L9" s="6">
        <v>21397.252913626478</v>
      </c>
      <c r="M9" s="6">
        <v>0</v>
      </c>
      <c r="N9" s="6">
        <v>2627.5167058448569</v>
      </c>
      <c r="O9" s="6">
        <v>5571.3006925238051</v>
      </c>
      <c r="P9" s="6">
        <v>10380.82358613241</v>
      </c>
      <c r="Q9" s="6">
        <v>24000.881228764083</v>
      </c>
      <c r="R9" s="6">
        <v>1285.2723622584822</v>
      </c>
      <c r="S9" s="6">
        <v>12317.922115339275</v>
      </c>
      <c r="T9" s="6">
        <v>41387.42509537327</v>
      </c>
      <c r="U9" s="6">
        <v>84463.995014709391</v>
      </c>
      <c r="V9" s="6">
        <v>189952.80911749124</v>
      </c>
      <c r="W9" s="6">
        <v>1577.9625607475984</v>
      </c>
    </row>
    <row r="10" spans="1:23" x14ac:dyDescent="0.25">
      <c r="A10" s="5" t="s">
        <v>31</v>
      </c>
      <c r="B10" s="6">
        <v>109.37731677423555</v>
      </c>
      <c r="C10" s="6">
        <v>47.077175440320808</v>
      </c>
      <c r="D10" s="6">
        <v>73.028170005723396</v>
      </c>
      <c r="E10" s="6">
        <v>225.17178538376044</v>
      </c>
      <c r="F10" s="6">
        <v>498.84075314812412</v>
      </c>
      <c r="G10" s="6">
        <v>1519.232705828141</v>
      </c>
      <c r="H10" s="6">
        <v>577.41504047738999</v>
      </c>
      <c r="I10" s="6">
        <v>2791.0454852368443</v>
      </c>
      <c r="J10" s="6">
        <v>5852.72682263558</v>
      </c>
      <c r="K10" s="6">
        <v>9470.5846771252363</v>
      </c>
      <c r="L10" s="6">
        <v>21369.721666690453</v>
      </c>
      <c r="M10" s="6">
        <v>0</v>
      </c>
      <c r="N10" s="6">
        <v>2625.1401686178115</v>
      </c>
      <c r="O10" s="6">
        <v>5562.6587402594014</v>
      </c>
      <c r="P10" s="6">
        <v>10366.86966625531</v>
      </c>
      <c r="Q10" s="6">
        <v>23968.066900295998</v>
      </c>
      <c r="R10" s="6">
        <v>1279.3465015927272</v>
      </c>
      <c r="S10" s="6">
        <v>12279.786770176364</v>
      </c>
      <c r="T10" s="6">
        <v>41265.550767760345</v>
      </c>
      <c r="U10" s="6">
        <v>84216.022400666217</v>
      </c>
      <c r="V10" s="6">
        <v>189392.13885119231</v>
      </c>
      <c r="W10" s="6">
        <v>1626.5327361607897</v>
      </c>
    </row>
    <row r="11" spans="1:23" x14ac:dyDescent="0.25">
      <c r="A11" s="5" t="s">
        <v>32</v>
      </c>
      <c r="B11" s="6">
        <v>109.35504326071724</v>
      </c>
      <c r="C11" s="6">
        <v>47.106056158488542</v>
      </c>
      <c r="D11" s="6">
        <v>73.093528651599485</v>
      </c>
      <c r="E11" s="6">
        <v>225.15681581430457</v>
      </c>
      <c r="F11" s="6">
        <v>498.76891735688622</v>
      </c>
      <c r="G11" s="6">
        <v>1518.772842760917</v>
      </c>
      <c r="H11" s="6">
        <v>577.16098677761306</v>
      </c>
      <c r="I11" s="6">
        <v>2791.015339300106</v>
      </c>
      <c r="J11" s="6">
        <v>5852.4902328625767</v>
      </c>
      <c r="K11" s="6">
        <v>9470.1813366950901</v>
      </c>
      <c r="L11" s="6">
        <v>21369.272805246517</v>
      </c>
      <c r="M11" s="6">
        <v>0</v>
      </c>
      <c r="N11" s="6">
        <v>2625.0463987355115</v>
      </c>
      <c r="O11" s="6">
        <v>5568.3384521601647</v>
      </c>
      <c r="P11" s="6">
        <v>10374.226447947158</v>
      </c>
      <c r="Q11" s="6">
        <v>23985.973584592633</v>
      </c>
      <c r="R11" s="6">
        <v>1282.4272222087134</v>
      </c>
      <c r="S11" s="6">
        <v>12295.383395561243</v>
      </c>
      <c r="T11" s="6">
        <v>41311.970847488672</v>
      </c>
      <c r="U11" s="6">
        <v>84309.796206457526</v>
      </c>
      <c r="V11" s="6">
        <v>189604.87028116189</v>
      </c>
      <c r="W11" s="6">
        <v>1630.3924250413586</v>
      </c>
    </row>
    <row r="12" spans="1:23" x14ac:dyDescent="0.25">
      <c r="A12" s="5" t="s">
        <v>33</v>
      </c>
      <c r="B12" s="6">
        <v>109.35504326071724</v>
      </c>
      <c r="C12" s="6">
        <v>47.142656158488542</v>
      </c>
      <c r="D12" s="6">
        <v>73.093528651599485</v>
      </c>
      <c r="E12" s="6">
        <v>225.19341581430456</v>
      </c>
      <c r="F12" s="6">
        <v>498.76891735688622</v>
      </c>
      <c r="G12" s="6">
        <v>1518.8094427609171</v>
      </c>
      <c r="H12" s="6">
        <v>577.19758677761308</v>
      </c>
      <c r="I12" s="6">
        <v>2791.015339300106</v>
      </c>
      <c r="J12" s="6">
        <v>5852.4902328625767</v>
      </c>
      <c r="K12" s="6">
        <v>9470.1447366950888</v>
      </c>
      <c r="L12" s="6">
        <v>21368.870205246516</v>
      </c>
      <c r="M12" s="6">
        <v>0</v>
      </c>
      <c r="N12" s="6">
        <v>2625.009798735512</v>
      </c>
      <c r="O12" s="6">
        <v>5568.3384521601647</v>
      </c>
      <c r="P12" s="6">
        <v>10374.189847947158</v>
      </c>
      <c r="Q12" s="6">
        <v>23985.570984592629</v>
      </c>
      <c r="R12" s="6">
        <v>1282.4272222087134</v>
      </c>
      <c r="S12" s="6">
        <v>12295.566395561242</v>
      </c>
      <c r="T12" s="6">
        <v>41312.556447488671</v>
      </c>
      <c r="U12" s="6">
        <v>84310.967406457508</v>
      </c>
      <c r="V12" s="6">
        <v>189607.43228116186</v>
      </c>
      <c r="W12" s="6">
        <v>1630.3924250413586</v>
      </c>
    </row>
    <row r="13" spans="1:23" x14ac:dyDescent="0.25">
      <c r="A13" s="5" t="s">
        <v>34</v>
      </c>
      <c r="B13" s="6">
        <v>108.95244326071725</v>
      </c>
      <c r="C13" s="6">
        <v>47.545256158488549</v>
      </c>
      <c r="D13" s="6">
        <v>72.983728651599478</v>
      </c>
      <c r="E13" s="6">
        <v>222.92421581430457</v>
      </c>
      <c r="F13" s="6">
        <v>492.6933173568861</v>
      </c>
      <c r="G13" s="6">
        <v>1498.423242760917</v>
      </c>
      <c r="H13" s="6">
        <v>577.60018677761309</v>
      </c>
      <c r="I13" s="6">
        <v>2758.038739300106</v>
      </c>
      <c r="J13" s="6">
        <v>5786.0612328625757</v>
      </c>
      <c r="K13" s="6">
        <v>9361.2231366950891</v>
      </c>
      <c r="L13" s="6">
        <v>21109.120005246517</v>
      </c>
      <c r="M13" s="6">
        <v>0</v>
      </c>
      <c r="N13" s="6">
        <v>2592.069798735512</v>
      </c>
      <c r="O13" s="6">
        <v>5501.9094521601655</v>
      </c>
      <c r="P13" s="6">
        <v>10265.231647947157</v>
      </c>
      <c r="Q13" s="6">
        <v>23725.820784592634</v>
      </c>
      <c r="R13" s="6">
        <v>1282.829822208713</v>
      </c>
      <c r="S13" s="6">
        <v>12128.194595561241</v>
      </c>
      <c r="T13" s="6">
        <v>40696.43204748867</v>
      </c>
      <c r="U13" s="6">
        <v>83045.302806457534</v>
      </c>
      <c r="V13" s="6">
        <v>186780.48488116192</v>
      </c>
      <c r="W13" s="6">
        <v>1614.9366421670952</v>
      </c>
    </row>
    <row r="14" spans="1:23" x14ac:dyDescent="0.25">
      <c r="A14" s="5" t="s">
        <v>35</v>
      </c>
      <c r="B14" s="6">
        <v>108.93713173909887</v>
      </c>
      <c r="C14" s="6">
        <v>47.532379253828331</v>
      </c>
      <c r="D14" s="6">
        <v>72.963830921351459</v>
      </c>
      <c r="E14" s="6">
        <v>222.93556426373198</v>
      </c>
      <c r="F14" s="6">
        <v>492.70975082825521</v>
      </c>
      <c r="G14" s="6">
        <v>1498.5350161872398</v>
      </c>
      <c r="H14" s="6">
        <v>577.31835642020383</v>
      </c>
      <c r="I14" s="6">
        <v>2757.8944450041949</v>
      </c>
      <c r="J14" s="6">
        <v>5785.7404576981844</v>
      </c>
      <c r="K14" s="6">
        <v>9360.7489969187063</v>
      </c>
      <c r="L14" s="6">
        <v>21108.550907463818</v>
      </c>
      <c r="M14" s="6">
        <v>0</v>
      </c>
      <c r="N14" s="6">
        <v>2591.719497778065</v>
      </c>
      <c r="O14" s="6">
        <v>5502.5506918657684</v>
      </c>
      <c r="P14" s="6">
        <v>10264.586415579422</v>
      </c>
      <c r="Q14" s="6">
        <v>23725.033059861158</v>
      </c>
      <c r="R14" s="6">
        <v>1282.6231441810758</v>
      </c>
      <c r="S14" s="6">
        <v>12131.147323070938</v>
      </c>
      <c r="T14" s="6">
        <v>40707.542139947167</v>
      </c>
      <c r="U14" s="6">
        <v>83068.108263921531</v>
      </c>
      <c r="V14" s="6">
        <v>186831.3023586089</v>
      </c>
      <c r="W14" s="6">
        <v>1614.9514622544298</v>
      </c>
    </row>
    <row r="15" spans="1:23" x14ac:dyDescent="0.25">
      <c r="A15" s="5" t="s">
        <v>36</v>
      </c>
      <c r="B15" s="6">
        <v>108.44738093556639</v>
      </c>
      <c r="C15" s="6">
        <v>47.10487851485037</v>
      </c>
      <c r="D15" s="6">
        <v>72.99864558586458</v>
      </c>
      <c r="E15" s="6">
        <v>223.03426832205494</v>
      </c>
      <c r="F15" s="6">
        <v>492.94813474702471</v>
      </c>
      <c r="G15" s="6">
        <v>1499.252757875181</v>
      </c>
      <c r="H15" s="6">
        <v>570.264889500339</v>
      </c>
      <c r="I15" s="6">
        <v>2763.4036785288135</v>
      </c>
      <c r="J15" s="6">
        <v>5796.48428763833</v>
      </c>
      <c r="K15" s="6">
        <v>9380.0123183557571</v>
      </c>
      <c r="L15" s="6">
        <v>21165.911483877764</v>
      </c>
      <c r="M15" s="6">
        <v>0</v>
      </c>
      <c r="N15" s="6">
        <v>2571.4132996641724</v>
      </c>
      <c r="O15" s="6">
        <v>5515.0322147948009</v>
      </c>
      <c r="P15" s="6">
        <v>10229.635369458045</v>
      </c>
      <c r="Q15" s="6">
        <v>23665.713809364206</v>
      </c>
      <c r="R15" s="6">
        <v>1274.5870903786938</v>
      </c>
      <c r="S15" s="6">
        <v>12186.920883050429</v>
      </c>
      <c r="T15" s="6">
        <v>40913.064015483629</v>
      </c>
      <c r="U15" s="6">
        <v>83490.185816141689</v>
      </c>
      <c r="V15" s="6">
        <v>187773.93250637146</v>
      </c>
      <c r="W15" s="6">
        <v>1614.6840796332763</v>
      </c>
    </row>
    <row r="16" spans="1:23" x14ac:dyDescent="0.25">
      <c r="A16" s="5" t="s">
        <v>37</v>
      </c>
      <c r="B16" s="6">
        <v>110.97640279773046</v>
      </c>
      <c r="C16" s="6">
        <v>58.412085632257046</v>
      </c>
      <c r="D16" s="6">
        <v>80.5643762810504</v>
      </c>
      <c r="E16" s="6">
        <v>223.19776320654606</v>
      </c>
      <c r="F16" s="6">
        <v>479.82698733850816</v>
      </c>
      <c r="G16" s="6">
        <v>1436.5100435342772</v>
      </c>
      <c r="H16" s="6">
        <v>696.80873508866387</v>
      </c>
      <c r="I16" s="6">
        <v>2765.0403170272903</v>
      </c>
      <c r="J16" s="6">
        <v>5862.8067434168224</v>
      </c>
      <c r="K16" s="6">
        <v>9466.3436236688249</v>
      </c>
      <c r="L16" s="6">
        <v>21113.676143872002</v>
      </c>
      <c r="M16" s="6">
        <v>0</v>
      </c>
      <c r="N16" s="6">
        <v>2466.5639627995047</v>
      </c>
      <c r="O16" s="6">
        <v>5479.7642104896195</v>
      </c>
      <c r="P16" s="6">
        <v>10332.05850778194</v>
      </c>
      <c r="Q16" s="6">
        <v>23803.479387154792</v>
      </c>
      <c r="R16" s="6">
        <v>1573.4399702651399</v>
      </c>
      <c r="S16" s="6">
        <v>11874.686947240727</v>
      </c>
      <c r="T16" s="6">
        <v>38839.681741251676</v>
      </c>
      <c r="U16" s="6">
        <v>79091.85674259231</v>
      </c>
      <c r="V16" s="6">
        <v>178229.69124697812</v>
      </c>
      <c r="W16" s="6">
        <v>1704.705711706617</v>
      </c>
    </row>
    <row r="17" spans="1:23" x14ac:dyDescent="0.25">
      <c r="A17" s="5" t="s">
        <v>38</v>
      </c>
      <c r="B17" s="6">
        <v>110.97640279773046</v>
      </c>
      <c r="C17" s="6">
        <v>58.412085632257046</v>
      </c>
      <c r="D17" s="6">
        <v>80.5643762810504</v>
      </c>
      <c r="E17" s="6">
        <v>223.19776320654606</v>
      </c>
      <c r="F17" s="6">
        <v>479.82698733850816</v>
      </c>
      <c r="G17" s="6">
        <v>1436.5100435342772</v>
      </c>
      <c r="H17" s="6">
        <v>696.80873508866387</v>
      </c>
      <c r="I17" s="6">
        <v>2765.0403170272903</v>
      </c>
      <c r="J17" s="6">
        <v>5862.8067434168224</v>
      </c>
      <c r="K17" s="6">
        <v>9466.3436236688249</v>
      </c>
      <c r="L17" s="6">
        <v>21113.676143872002</v>
      </c>
      <c r="M17" s="6">
        <v>0</v>
      </c>
      <c r="N17" s="6">
        <v>2466.5639627995047</v>
      </c>
      <c r="O17" s="6">
        <v>5479.7642104896195</v>
      </c>
      <c r="P17" s="6">
        <v>10332.05850778194</v>
      </c>
      <c r="Q17" s="6">
        <v>23803.479387154792</v>
      </c>
      <c r="R17" s="6">
        <v>1573.4399702651399</v>
      </c>
      <c r="S17" s="6">
        <v>11874.686947240727</v>
      </c>
      <c r="T17" s="6">
        <v>38839.681741251676</v>
      </c>
      <c r="U17" s="6">
        <v>79091.85674259231</v>
      </c>
      <c r="V17" s="6">
        <v>178229.69124697812</v>
      </c>
      <c r="W17" s="6">
        <v>1704.705711706617</v>
      </c>
    </row>
    <row r="18" spans="1:23" x14ac:dyDescent="0.25">
      <c r="B18" s="2">
        <f>B16-B17</f>
        <v>0</v>
      </c>
      <c r="C18" s="2">
        <f t="shared" ref="C18:W18" si="0">C16-C17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5" x14ac:dyDescent="0.25">
      <c r="A20" s="3" t="s">
        <v>39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16</v>
      </c>
      <c r="S20" s="4" t="s">
        <v>17</v>
      </c>
      <c r="T20" s="4" t="s">
        <v>18</v>
      </c>
      <c r="U20" s="4" t="s">
        <v>19</v>
      </c>
      <c r="V20" s="4" t="s">
        <v>20</v>
      </c>
      <c r="W20" s="4" t="s">
        <v>21</v>
      </c>
    </row>
    <row r="21" spans="1:23" x14ac:dyDescent="0.25">
      <c r="A21" s="5" t="str">
        <f>A3</f>
        <v>Load Factor</v>
      </c>
      <c r="B21" s="7">
        <f>B3-B2</f>
        <v>-0.35120716370384741</v>
      </c>
      <c r="C21" s="7">
        <f t="shared" ref="C21:W21" si="1">C3-C2</f>
        <v>0</v>
      </c>
      <c r="D21" s="7">
        <f t="shared" si="1"/>
        <v>-0.15079092605967048</v>
      </c>
      <c r="E21" s="7">
        <f t="shared" si="1"/>
        <v>-1.1277919445519444</v>
      </c>
      <c r="F21" s="7">
        <f t="shared" si="1"/>
        <v>-2.9405713382748218</v>
      </c>
      <c r="G21" s="7">
        <f t="shared" si="1"/>
        <v>-9.315505126070093</v>
      </c>
      <c r="H21" s="7">
        <f t="shared" si="1"/>
        <v>0</v>
      </c>
      <c r="I21" s="7">
        <f t="shared" si="1"/>
        <v>19.60371979313868</v>
      </c>
      <c r="J21" s="7">
        <f t="shared" si="1"/>
        <v>41.519067868288403</v>
      </c>
      <c r="K21" s="7">
        <f t="shared" si="1"/>
        <v>66.067423944836264</v>
      </c>
      <c r="L21" s="7">
        <f t="shared" si="1"/>
        <v>143.83352248841766</v>
      </c>
      <c r="M21" s="7">
        <f t="shared" si="1"/>
        <v>0</v>
      </c>
      <c r="N21" s="7">
        <f t="shared" si="1"/>
        <v>4.0426005133474519</v>
      </c>
      <c r="O21" s="7">
        <f t="shared" si="1"/>
        <v>15.325837202276489</v>
      </c>
      <c r="P21" s="7">
        <f t="shared" si="1"/>
        <v>25.783661994959402</v>
      </c>
      <c r="Q21" s="7">
        <f t="shared" si="1"/>
        <v>58.293058367507911</v>
      </c>
      <c r="R21" s="7">
        <f t="shared" si="1"/>
        <v>0</v>
      </c>
      <c r="S21" s="7">
        <f t="shared" si="1"/>
        <v>34.6974914587081</v>
      </c>
      <c r="T21" s="7">
        <f t="shared" si="1"/>
        <v>170.9585002426611</v>
      </c>
      <c r="U21" s="7">
        <f t="shared" si="1"/>
        <v>349.19558301198413</v>
      </c>
      <c r="V21" s="7">
        <f t="shared" si="1"/>
        <v>790.59228903963231</v>
      </c>
      <c r="W21" s="7">
        <f t="shared" si="1"/>
        <v>8.0696961655173709</v>
      </c>
    </row>
    <row r="22" spans="1:23" x14ac:dyDescent="0.25">
      <c r="A22" s="5" t="str">
        <f t="shared" ref="A22:A32" si="2">A4</f>
        <v>Coincidence Factor</v>
      </c>
      <c r="B22" s="7">
        <f t="shared" ref="B22:W22" si="3">B4-B3</f>
        <v>-2.4607070944810516E-2</v>
      </c>
      <c r="C22" s="7">
        <f t="shared" si="3"/>
        <v>0</v>
      </c>
      <c r="D22" s="7">
        <f t="shared" si="3"/>
        <v>0.45602701374238563</v>
      </c>
      <c r="E22" s="7">
        <f t="shared" si="3"/>
        <v>3.4597141837831771</v>
      </c>
      <c r="F22" s="7">
        <f t="shared" si="3"/>
        <v>8.9609530634168095</v>
      </c>
      <c r="G22" s="7">
        <f t="shared" si="3"/>
        <v>28.242739341738343</v>
      </c>
      <c r="H22" s="7">
        <f t="shared" si="3"/>
        <v>0</v>
      </c>
      <c r="I22" s="7">
        <f t="shared" si="3"/>
        <v>-13.58393807210814</v>
      </c>
      <c r="J22" s="7">
        <f t="shared" si="3"/>
        <v>-27.613980873034052</v>
      </c>
      <c r="K22" s="7">
        <f t="shared" si="3"/>
        <v>-43.699062449419216</v>
      </c>
      <c r="L22" s="7">
        <f t="shared" si="3"/>
        <v>-95.769228753248171</v>
      </c>
      <c r="M22" s="7">
        <f t="shared" si="3"/>
        <v>0</v>
      </c>
      <c r="N22" s="7">
        <f t="shared" si="3"/>
        <v>3.7078169011556383</v>
      </c>
      <c r="O22" s="7">
        <f t="shared" si="3"/>
        <v>-6.5547109787676163</v>
      </c>
      <c r="P22" s="7">
        <f t="shared" si="3"/>
        <v>-1.4139879445938277</v>
      </c>
      <c r="Q22" s="7">
        <f t="shared" si="3"/>
        <v>-10.551597392954136</v>
      </c>
      <c r="R22" s="7">
        <f t="shared" si="3"/>
        <v>0</v>
      </c>
      <c r="S22" s="7">
        <f t="shared" si="3"/>
        <v>-46.317181975857238</v>
      </c>
      <c r="T22" s="7">
        <f t="shared" si="3"/>
        <v>-222.66661508887773</v>
      </c>
      <c r="U22" s="7">
        <f t="shared" si="3"/>
        <v>-453.72463391556812</v>
      </c>
      <c r="V22" s="7">
        <f t="shared" si="3"/>
        <v>-1028.3095645222347</v>
      </c>
      <c r="W22" s="7">
        <f t="shared" si="3"/>
        <v>-40.33726938947143</v>
      </c>
    </row>
    <row r="23" spans="1:23" x14ac:dyDescent="0.25">
      <c r="A23" s="5" t="str">
        <f t="shared" si="2"/>
        <v>Forecast</v>
      </c>
      <c r="B23" s="7">
        <f t="shared" ref="B23:W23" si="4">B5-B4</f>
        <v>5.5684994799605647E-2</v>
      </c>
      <c r="C23" s="7">
        <f t="shared" si="4"/>
        <v>47.919829920996769</v>
      </c>
      <c r="D23" s="7">
        <f t="shared" si="4"/>
        <v>1.2021258087305853</v>
      </c>
      <c r="E23" s="7">
        <f t="shared" si="4"/>
        <v>-9.5768072705951113</v>
      </c>
      <c r="F23" s="7">
        <f t="shared" si="4"/>
        <v>-31.681256063545732</v>
      </c>
      <c r="G23" s="7">
        <f t="shared" si="4"/>
        <v>-55.618812776547657</v>
      </c>
      <c r="H23" s="7">
        <f t="shared" si="4"/>
        <v>568.73822512237234</v>
      </c>
      <c r="I23" s="7">
        <f t="shared" si="4"/>
        <v>93.459852654249971</v>
      </c>
      <c r="J23" s="7">
        <f t="shared" si="4"/>
        <v>-94.097654568627149</v>
      </c>
      <c r="K23" s="7">
        <f t="shared" si="4"/>
        <v>-23.361900262611016</v>
      </c>
      <c r="L23" s="7">
        <f t="shared" si="4"/>
        <v>984.43024816950492</v>
      </c>
      <c r="M23" s="7">
        <f t="shared" si="4"/>
        <v>0</v>
      </c>
      <c r="N23" s="7">
        <f t="shared" si="4"/>
        <v>784.39222119027886</v>
      </c>
      <c r="O23" s="7">
        <f t="shared" si="4"/>
        <v>436.90801616592944</v>
      </c>
      <c r="P23" s="7">
        <f t="shared" si="4"/>
        <v>1572.6291533379263</v>
      </c>
      <c r="Q23" s="7">
        <f t="shared" si="4"/>
        <v>4432.5696369516481</v>
      </c>
      <c r="R23" s="7">
        <f t="shared" si="4"/>
        <v>1276.7316018937174</v>
      </c>
      <c r="S23" s="7">
        <f t="shared" si="4"/>
        <v>4542.8162916277406</v>
      </c>
      <c r="T23" s="7">
        <f t="shared" si="4"/>
        <v>2432.4033868205806</v>
      </c>
      <c r="U23" s="7">
        <f t="shared" si="4"/>
        <v>4757.9710602323903</v>
      </c>
      <c r="V23" s="7">
        <f t="shared" si="4"/>
        <v>9630.6489465336781</v>
      </c>
      <c r="W23" s="7">
        <f t="shared" si="4"/>
        <v>-350.18353688238631</v>
      </c>
    </row>
    <row r="24" spans="1:23" x14ac:dyDescent="0.25">
      <c r="A24" s="5" t="str">
        <f t="shared" si="2"/>
        <v>Service Models</v>
      </c>
      <c r="B24" s="7">
        <f t="shared" ref="B24:W24" si="5">B6-B5</f>
        <v>6.3578546087796894E-2</v>
      </c>
      <c r="C24" s="7">
        <f t="shared" si="5"/>
        <v>0.58941214453793833</v>
      </c>
      <c r="D24" s="7">
        <f t="shared" si="5"/>
        <v>0.57246223174009003</v>
      </c>
      <c r="E24" s="7">
        <f t="shared" si="5"/>
        <v>0.38281496194341003</v>
      </c>
      <c r="F24" s="7">
        <f t="shared" si="5"/>
        <v>4.1647598480153647E-2</v>
      </c>
      <c r="G24" s="7">
        <f t="shared" si="5"/>
        <v>-1.2303156070661316</v>
      </c>
      <c r="H24" s="7">
        <f t="shared" si="5"/>
        <v>-7.847372616413395E-2</v>
      </c>
      <c r="I24" s="7">
        <f t="shared" si="5"/>
        <v>-2.7618411561711582</v>
      </c>
      <c r="J24" s="7">
        <f t="shared" si="5"/>
        <v>-7.6601830111121672</v>
      </c>
      <c r="K24" s="7">
        <f t="shared" si="5"/>
        <v>-13.202704708175588</v>
      </c>
      <c r="L24" s="7">
        <f t="shared" si="5"/>
        <v>-30.334466603293549</v>
      </c>
      <c r="M24" s="7">
        <f t="shared" si="5"/>
        <v>0</v>
      </c>
      <c r="N24" s="7">
        <f t="shared" si="5"/>
        <v>-1.425562800935495</v>
      </c>
      <c r="O24" s="7">
        <f t="shared" si="5"/>
        <v>-5.6555214794379935</v>
      </c>
      <c r="P24" s="7">
        <f t="shared" si="5"/>
        <v>-12.226019231304235</v>
      </c>
      <c r="Q24" s="7">
        <f t="shared" si="5"/>
        <v>-29.23278936688439</v>
      </c>
      <c r="R24" s="7">
        <f t="shared" si="5"/>
        <v>7.1122961275495982</v>
      </c>
      <c r="S24" s="7">
        <f t="shared" si="5"/>
        <v>-6.2939552639873</v>
      </c>
      <c r="T24" s="7">
        <f t="shared" si="5"/>
        <v>-40.949437738061533</v>
      </c>
      <c r="U24" s="7">
        <f t="shared" si="5"/>
        <v>-93.712364605846233</v>
      </c>
      <c r="V24" s="7">
        <f t="shared" si="5"/>
        <v>-225.42627014458412</v>
      </c>
      <c r="W24" s="7">
        <f t="shared" si="5"/>
        <v>9.9367152572906434</v>
      </c>
    </row>
    <row r="25" spans="1:23" x14ac:dyDescent="0.25">
      <c r="A25" s="5" t="str">
        <f t="shared" si="2"/>
        <v>Loss Adjustment factors</v>
      </c>
      <c r="B25" s="7">
        <f t="shared" ref="B25:W25" si="6">B7-B6</f>
        <v>2.611095376263961E-2</v>
      </c>
      <c r="C25" s="7">
        <f t="shared" si="6"/>
        <v>-0.18337833425446348</v>
      </c>
      <c r="D25" s="7">
        <f t="shared" si="6"/>
        <v>-0.25355571366661422</v>
      </c>
      <c r="E25" s="7">
        <f t="shared" si="6"/>
        <v>-0.17858721797796306</v>
      </c>
      <c r="F25" s="7">
        <f t="shared" si="6"/>
        <v>2.8897372556969003E-2</v>
      </c>
      <c r="G25" s="7">
        <f t="shared" si="6"/>
        <v>0.64376367669979118</v>
      </c>
      <c r="H25" s="7">
        <f t="shared" si="6"/>
        <v>1.4860479673512828</v>
      </c>
      <c r="I25" s="7">
        <f t="shared" si="6"/>
        <v>1.6706288099121593</v>
      </c>
      <c r="J25" s="7">
        <f t="shared" si="6"/>
        <v>4.9013132933114321</v>
      </c>
      <c r="K25" s="7">
        <f t="shared" si="6"/>
        <v>8.081716129259803</v>
      </c>
      <c r="L25" s="7">
        <f t="shared" si="6"/>
        <v>15.810507455265906</v>
      </c>
      <c r="M25" s="7">
        <f t="shared" si="6"/>
        <v>0</v>
      </c>
      <c r="N25" s="7">
        <f t="shared" si="6"/>
        <v>3.4553489158406592</v>
      </c>
      <c r="O25" s="7">
        <f t="shared" si="6"/>
        <v>7.6024142892574673</v>
      </c>
      <c r="P25" s="7">
        <f t="shared" si="6"/>
        <v>21.271992498735926</v>
      </c>
      <c r="Q25" s="7">
        <f t="shared" si="6"/>
        <v>47.07069173067066</v>
      </c>
      <c r="R25" s="7">
        <f t="shared" si="6"/>
        <v>-3.7033447158980835</v>
      </c>
      <c r="S25" s="7">
        <f t="shared" si="6"/>
        <v>-19.566172885444757</v>
      </c>
      <c r="T25" s="7">
        <f t="shared" si="6"/>
        <v>-61.455119891070353</v>
      </c>
      <c r="U25" s="7">
        <f t="shared" si="6"/>
        <v>-121.73338368265831</v>
      </c>
      <c r="V25" s="7">
        <f t="shared" si="6"/>
        <v>-266.23085640114732</v>
      </c>
      <c r="W25" s="7">
        <f t="shared" si="6"/>
        <v>-4.5682927138175273</v>
      </c>
    </row>
    <row r="26" spans="1:23" x14ac:dyDescent="0.25">
      <c r="A26" s="5" t="str">
        <f t="shared" si="2"/>
        <v>Average KVAR By KVA</v>
      </c>
      <c r="B26" s="7">
        <f t="shared" ref="B26:W26" si="7">B8-B7</f>
        <v>3.6500000000003752E-2</v>
      </c>
      <c r="C26" s="7">
        <f t="shared" si="7"/>
        <v>0</v>
      </c>
      <c r="D26" s="7">
        <f t="shared" si="7"/>
        <v>0</v>
      </c>
      <c r="E26" s="7">
        <f t="shared" si="7"/>
        <v>7.3000000000007503E-2</v>
      </c>
      <c r="F26" s="7">
        <f t="shared" si="7"/>
        <v>0.14600000000001501</v>
      </c>
      <c r="G26" s="7">
        <f t="shared" si="7"/>
        <v>0.51099999999996726</v>
      </c>
      <c r="H26" s="7">
        <f t="shared" si="7"/>
        <v>-2.1643702899849586</v>
      </c>
      <c r="I26" s="7">
        <f t="shared" si="7"/>
        <v>-1.6648193329756396</v>
      </c>
      <c r="J26" s="7">
        <f t="shared" si="7"/>
        <v>-3.3799841555392049</v>
      </c>
      <c r="K26" s="7">
        <f t="shared" si="7"/>
        <v>-5.449609144949136</v>
      </c>
      <c r="L26" s="7">
        <f t="shared" si="7"/>
        <v>-12.157299316131684</v>
      </c>
      <c r="M26" s="7">
        <f t="shared" si="7"/>
        <v>0</v>
      </c>
      <c r="N26" s="7">
        <f t="shared" si="7"/>
        <v>0.3074191122746015</v>
      </c>
      <c r="O26" s="7">
        <f t="shared" si="7"/>
        <v>-0.96485918793223391</v>
      </c>
      <c r="P26" s="7">
        <f t="shared" si="7"/>
        <v>-4.6852629227905709</v>
      </c>
      <c r="Q26" s="7">
        <f t="shared" si="7"/>
        <v>-10.109399352575565</v>
      </c>
      <c r="R26" s="7">
        <f t="shared" si="7"/>
        <v>-0.31087001304672413</v>
      </c>
      <c r="S26" s="7">
        <f t="shared" si="7"/>
        <v>-2.1807999115699204</v>
      </c>
      <c r="T26" s="7">
        <f t="shared" si="7"/>
        <v>-7.9456792286873679</v>
      </c>
      <c r="U26" s="7">
        <f t="shared" si="7"/>
        <v>-16.306427344447002</v>
      </c>
      <c r="V26" s="7">
        <f t="shared" si="7"/>
        <v>-36.465356897271704</v>
      </c>
      <c r="W26" s="7">
        <f t="shared" si="7"/>
        <v>0.44951185918171177</v>
      </c>
    </row>
    <row r="27" spans="1:23" x14ac:dyDescent="0.25">
      <c r="A27" s="5" t="str">
        <f t="shared" si="2"/>
        <v>Gross Asset Models</v>
      </c>
      <c r="B27" s="7">
        <f t="shared" ref="B27:W27" si="8">B9-B8</f>
        <v>-3.1657151994807009E-2</v>
      </c>
      <c r="C27" s="7">
        <f t="shared" si="8"/>
        <v>-1.1101161974625029</v>
      </c>
      <c r="D27" s="7">
        <f t="shared" si="8"/>
        <v>-1.3440526541440221</v>
      </c>
      <c r="E27" s="7">
        <f t="shared" si="8"/>
        <v>-1.4106236844712612</v>
      </c>
      <c r="F27" s="7">
        <f t="shared" si="8"/>
        <v>-1.5100804064099975</v>
      </c>
      <c r="G27" s="7">
        <f t="shared" si="8"/>
        <v>-1.9312492942276549</v>
      </c>
      <c r="H27" s="7">
        <f t="shared" si="8"/>
        <v>9.8844234261526935</v>
      </c>
      <c r="I27" s="7">
        <f t="shared" si="8"/>
        <v>10.346072222373095</v>
      </c>
      <c r="J27" s="7">
        <f t="shared" si="8"/>
        <v>33.079935724077586</v>
      </c>
      <c r="K27" s="7">
        <f t="shared" si="8"/>
        <v>54.556324439497985</v>
      </c>
      <c r="L27" s="7">
        <f t="shared" si="8"/>
        <v>105.4522948234262</v>
      </c>
      <c r="M27" s="7">
        <f t="shared" si="8"/>
        <v>0</v>
      </c>
      <c r="N27" s="7">
        <f t="shared" si="8"/>
        <v>-11.306308248979349</v>
      </c>
      <c r="O27" s="7">
        <f t="shared" si="8"/>
        <v>36.480126467054106</v>
      </c>
      <c r="P27" s="7">
        <f t="shared" si="8"/>
        <v>76.923370218622949</v>
      </c>
      <c r="Q27" s="7">
        <f t="shared" si="8"/>
        <v>176.26273556017259</v>
      </c>
      <c r="R27" s="7">
        <f t="shared" si="8"/>
        <v>5.4426789661599742</v>
      </c>
      <c r="S27" s="7">
        <f t="shared" si="8"/>
        <v>-0.86481244639617216</v>
      </c>
      <c r="T27" s="7">
        <f t="shared" si="8"/>
        <v>-49.45812464676419</v>
      </c>
      <c r="U27" s="7">
        <f t="shared" si="8"/>
        <v>-80.851252294552978</v>
      </c>
      <c r="V27" s="7">
        <f t="shared" si="8"/>
        <v>-80.498268471535994</v>
      </c>
      <c r="W27" s="7">
        <f t="shared" si="8"/>
        <v>-28.536475673422501</v>
      </c>
    </row>
    <row r="28" spans="1:23" x14ac:dyDescent="0.25">
      <c r="A28" s="5" t="str">
        <f t="shared" si="2"/>
        <v>Peaking Probabilities</v>
      </c>
      <c r="B28" s="7">
        <f t="shared" ref="B28:W28" si="9">B10-B9</f>
        <v>0.17710007810330808</v>
      </c>
      <c r="C28" s="7">
        <f t="shared" si="9"/>
        <v>-0.13857209349693278</v>
      </c>
      <c r="D28" s="7">
        <f t="shared" si="9"/>
        <v>-0.19092296009098675</v>
      </c>
      <c r="E28" s="7">
        <f t="shared" si="9"/>
        <v>-0.51427334586119855</v>
      </c>
      <c r="F28" s="7">
        <f t="shared" si="9"/>
        <v>-1.1253191385443984</v>
      </c>
      <c r="G28" s="7">
        <f t="shared" si="9"/>
        <v>-3.3003072099054407</v>
      </c>
      <c r="H28" s="7">
        <f t="shared" si="9"/>
        <v>-0.45081202233723161</v>
      </c>
      <c r="I28" s="7">
        <f t="shared" si="9"/>
        <v>-3.7899634898421937</v>
      </c>
      <c r="J28" s="7">
        <f t="shared" si="9"/>
        <v>-7.3782285633424181</v>
      </c>
      <c r="K28" s="7">
        <f t="shared" si="9"/>
        <v>-11.827815929098506</v>
      </c>
      <c r="L28" s="7">
        <f t="shared" si="9"/>
        <v>-27.531246936025127</v>
      </c>
      <c r="M28" s="7">
        <f t="shared" si="9"/>
        <v>0</v>
      </c>
      <c r="N28" s="7">
        <f t="shared" si="9"/>
        <v>-2.3765372270454463</v>
      </c>
      <c r="O28" s="7">
        <f t="shared" si="9"/>
        <v>-8.6419522644036988</v>
      </c>
      <c r="P28" s="7">
        <f t="shared" si="9"/>
        <v>-13.953919877099906</v>
      </c>
      <c r="Q28" s="7">
        <f t="shared" si="9"/>
        <v>-32.814328468084568</v>
      </c>
      <c r="R28" s="7">
        <f t="shared" si="9"/>
        <v>-5.9258606657549535</v>
      </c>
      <c r="S28" s="7">
        <f t="shared" si="9"/>
        <v>-38.135345162911108</v>
      </c>
      <c r="T28" s="7">
        <f t="shared" si="9"/>
        <v>-121.87432761292439</v>
      </c>
      <c r="U28" s="7">
        <f t="shared" si="9"/>
        <v>-247.97261404317396</v>
      </c>
      <c r="V28" s="7">
        <f t="shared" si="9"/>
        <v>-560.67026629892644</v>
      </c>
      <c r="W28" s="7">
        <f t="shared" si="9"/>
        <v>48.570175413191237</v>
      </c>
    </row>
    <row r="29" spans="1:23" x14ac:dyDescent="0.25">
      <c r="A29" s="5" t="str">
        <f t="shared" si="2"/>
        <v>Hours in Time Band and Days in year</v>
      </c>
      <c r="B29" s="7">
        <f t="shared" ref="B29:W29" si="10">B11-B10</f>
        <v>-2.2273513518314303E-2</v>
      </c>
      <c r="C29" s="7">
        <f t="shared" si="10"/>
        <v>2.8880718167734187E-2</v>
      </c>
      <c r="D29" s="7">
        <f t="shared" si="10"/>
        <v>6.5358645876088417E-2</v>
      </c>
      <c r="E29" s="7">
        <f t="shared" si="10"/>
        <v>-1.4969569455871579E-2</v>
      </c>
      <c r="F29" s="7">
        <f t="shared" si="10"/>
        <v>-7.1835791237901958E-2</v>
      </c>
      <c r="G29" s="7">
        <f t="shared" si="10"/>
        <v>-0.45986306722397785</v>
      </c>
      <c r="H29" s="7">
        <f t="shared" si="10"/>
        <v>-0.25405369977693226</v>
      </c>
      <c r="I29" s="7">
        <f t="shared" si="10"/>
        <v>-3.0145936738335877E-2</v>
      </c>
      <c r="J29" s="7">
        <f t="shared" si="10"/>
        <v>-0.23658977300328843</v>
      </c>
      <c r="K29" s="7">
        <f t="shared" si="10"/>
        <v>-0.40334043014627241</v>
      </c>
      <c r="L29" s="7">
        <f t="shared" si="10"/>
        <v>-0.448861443936039</v>
      </c>
      <c r="M29" s="7">
        <f t="shared" si="10"/>
        <v>0</v>
      </c>
      <c r="N29" s="7">
        <f t="shared" si="10"/>
        <v>-9.3769882299966412E-2</v>
      </c>
      <c r="O29" s="7">
        <f t="shared" si="10"/>
        <v>5.6797119007633228</v>
      </c>
      <c r="P29" s="7">
        <f t="shared" si="10"/>
        <v>7.3567816918475728</v>
      </c>
      <c r="Q29" s="7">
        <f t="shared" si="10"/>
        <v>17.906684296634921</v>
      </c>
      <c r="R29" s="7">
        <f t="shared" si="10"/>
        <v>3.080720615986138</v>
      </c>
      <c r="S29" s="7">
        <f t="shared" si="10"/>
        <v>15.59662538487828</v>
      </c>
      <c r="T29" s="7">
        <f t="shared" si="10"/>
        <v>46.420079728326527</v>
      </c>
      <c r="U29" s="7">
        <f t="shared" si="10"/>
        <v>93.773805791308405</v>
      </c>
      <c r="V29" s="7">
        <f t="shared" si="10"/>
        <v>212.73142996957176</v>
      </c>
      <c r="W29" s="7">
        <f t="shared" si="10"/>
        <v>3.8596888805689105</v>
      </c>
    </row>
    <row r="30" spans="1:23" x14ac:dyDescent="0.25">
      <c r="A30" s="5" t="str">
        <f t="shared" si="2"/>
        <v>IDNO Discounts</v>
      </c>
      <c r="B30" s="7">
        <f t="shared" ref="B30:W30" si="11">B12-B11</f>
        <v>0</v>
      </c>
      <c r="C30" s="7">
        <f t="shared" si="11"/>
        <v>3.6599999999999966E-2</v>
      </c>
      <c r="D30" s="7">
        <f t="shared" si="11"/>
        <v>0</v>
      </c>
      <c r="E30" s="7">
        <f t="shared" si="11"/>
        <v>3.659999999999286E-2</v>
      </c>
      <c r="F30" s="7">
        <f t="shared" si="11"/>
        <v>0</v>
      </c>
      <c r="G30" s="7">
        <f t="shared" si="11"/>
        <v>3.6600000000134969E-2</v>
      </c>
      <c r="H30" s="7">
        <f t="shared" si="11"/>
        <v>3.6600000000021282E-2</v>
      </c>
      <c r="I30" s="7">
        <f t="shared" si="11"/>
        <v>0</v>
      </c>
      <c r="J30" s="7">
        <f t="shared" si="11"/>
        <v>0</v>
      </c>
      <c r="K30" s="7">
        <f t="shared" si="11"/>
        <v>-3.6600000001271837E-2</v>
      </c>
      <c r="L30" s="7">
        <f t="shared" si="11"/>
        <v>-0.40260000000125729</v>
      </c>
      <c r="M30" s="7">
        <f t="shared" si="11"/>
        <v>0</v>
      </c>
      <c r="N30" s="7">
        <f t="shared" si="11"/>
        <v>-3.6599999999452848E-2</v>
      </c>
      <c r="O30" s="7">
        <f t="shared" si="11"/>
        <v>0</v>
      </c>
      <c r="P30" s="7">
        <f t="shared" si="11"/>
        <v>-3.6599999999452848E-2</v>
      </c>
      <c r="Q30" s="7">
        <f t="shared" si="11"/>
        <v>-0.40260000000489526</v>
      </c>
      <c r="R30" s="7">
        <f t="shared" si="11"/>
        <v>0</v>
      </c>
      <c r="S30" s="7">
        <f t="shared" si="11"/>
        <v>0.18299999999908323</v>
      </c>
      <c r="T30" s="7">
        <f t="shared" si="11"/>
        <v>0.58559999999852153</v>
      </c>
      <c r="U30" s="7">
        <f t="shared" si="11"/>
        <v>1.1711999999824911</v>
      </c>
      <c r="V30" s="7">
        <f t="shared" si="11"/>
        <v>2.5619999999762513</v>
      </c>
      <c r="W30" s="7">
        <f t="shared" si="11"/>
        <v>0</v>
      </c>
    </row>
    <row r="31" spans="1:23" x14ac:dyDescent="0.25">
      <c r="A31" s="5" t="str">
        <f t="shared" si="2"/>
        <v>Allowed Revenue</v>
      </c>
      <c r="B31" s="7">
        <f t="shared" ref="B31:W31" si="12">B13-B12</f>
        <v>-0.40259999999999252</v>
      </c>
      <c r="C31" s="7">
        <f t="shared" si="12"/>
        <v>0.40260000000000673</v>
      </c>
      <c r="D31" s="7">
        <f t="shared" si="12"/>
        <v>-0.109800000000007</v>
      </c>
      <c r="E31" s="7">
        <f t="shared" si="12"/>
        <v>-2.2691999999999837</v>
      </c>
      <c r="F31" s="7">
        <f t="shared" si="12"/>
        <v>-6.0756000000001222</v>
      </c>
      <c r="G31" s="7">
        <f t="shared" si="12"/>
        <v>-20.386200000000144</v>
      </c>
      <c r="H31" s="7">
        <f t="shared" si="12"/>
        <v>0.40260000000000673</v>
      </c>
      <c r="I31" s="7">
        <f t="shared" si="12"/>
        <v>-32.976599999999962</v>
      </c>
      <c r="J31" s="7">
        <f t="shared" si="12"/>
        <v>-66.429000000000997</v>
      </c>
      <c r="K31" s="7">
        <f t="shared" si="12"/>
        <v>-108.92159999999967</v>
      </c>
      <c r="L31" s="7">
        <f t="shared" si="12"/>
        <v>-259.75019999999859</v>
      </c>
      <c r="M31" s="7">
        <f t="shared" si="12"/>
        <v>0</v>
      </c>
      <c r="N31" s="7">
        <f t="shared" si="12"/>
        <v>-32.940000000000055</v>
      </c>
      <c r="O31" s="7">
        <f t="shared" si="12"/>
        <v>-66.428999999999178</v>
      </c>
      <c r="P31" s="7">
        <f t="shared" si="12"/>
        <v>-108.95820000000094</v>
      </c>
      <c r="Q31" s="7">
        <f t="shared" si="12"/>
        <v>-259.75019999999495</v>
      </c>
      <c r="R31" s="7">
        <f t="shared" si="12"/>
        <v>0.40259999999966567</v>
      </c>
      <c r="S31" s="7">
        <f t="shared" si="12"/>
        <v>-167.3718000000008</v>
      </c>
      <c r="T31" s="7">
        <f t="shared" si="12"/>
        <v>-616.12440000000061</v>
      </c>
      <c r="U31" s="7">
        <f t="shared" si="12"/>
        <v>-1265.6645999999746</v>
      </c>
      <c r="V31" s="7">
        <f t="shared" si="12"/>
        <v>-2826.9473999999464</v>
      </c>
      <c r="W31" s="7">
        <f t="shared" si="12"/>
        <v>-15.455782874263377</v>
      </c>
    </row>
    <row r="32" spans="1:23" x14ac:dyDescent="0.25">
      <c r="A32" s="5" t="str">
        <f t="shared" si="2"/>
        <v>Real pre-tax cost of capital</v>
      </c>
      <c r="B32" s="7">
        <f t="shared" ref="B32:W33" si="13">B14-B13</f>
        <v>-1.5311521618372126E-2</v>
      </c>
      <c r="C32" s="7">
        <f t="shared" si="13"/>
        <v>-1.2876904660217292E-2</v>
      </c>
      <c r="D32" s="7">
        <f t="shared" si="13"/>
        <v>-1.9897730248018775E-2</v>
      </c>
      <c r="E32" s="7">
        <f t="shared" si="13"/>
        <v>1.1348449427401874E-2</v>
      </c>
      <c r="F32" s="7">
        <f t="shared" si="13"/>
        <v>1.6433471369111885E-2</v>
      </c>
      <c r="G32" s="7">
        <f t="shared" si="13"/>
        <v>0.11177342632277032</v>
      </c>
      <c r="H32" s="7">
        <f t="shared" si="13"/>
        <v>-0.28183035740926243</v>
      </c>
      <c r="I32" s="7">
        <f t="shared" si="13"/>
        <v>-0.14429429591109511</v>
      </c>
      <c r="J32" s="7">
        <f t="shared" si="13"/>
        <v>-0.32077516439130704</v>
      </c>
      <c r="K32" s="7">
        <f t="shared" si="13"/>
        <v>-0.47413977638279903</v>
      </c>
      <c r="L32" s="7">
        <f t="shared" si="13"/>
        <v>-0.5690977826998278</v>
      </c>
      <c r="M32" s="7">
        <f t="shared" si="13"/>
        <v>0</v>
      </c>
      <c r="N32" s="7">
        <f t="shared" si="13"/>
        <v>-0.35030095744696155</v>
      </c>
      <c r="O32" s="7">
        <f t="shared" si="13"/>
        <v>0.6412397056028567</v>
      </c>
      <c r="P32" s="7">
        <f t="shared" si="13"/>
        <v>-0.64523236773493409</v>
      </c>
      <c r="Q32" s="7">
        <f t="shared" si="13"/>
        <v>-0.78772473147546407</v>
      </c>
      <c r="R32" s="7">
        <f t="shared" si="13"/>
        <v>-0.20667802763728105</v>
      </c>
      <c r="S32" s="7">
        <f t="shared" si="13"/>
        <v>2.9527275096970698</v>
      </c>
      <c r="T32" s="7">
        <f t="shared" si="13"/>
        <v>11.110092458497093</v>
      </c>
      <c r="U32" s="7">
        <f t="shared" si="13"/>
        <v>22.8054574639973</v>
      </c>
      <c r="V32" s="7">
        <f t="shared" si="13"/>
        <v>50.817477446980774</v>
      </c>
      <c r="W32" s="7">
        <f t="shared" si="13"/>
        <v>1.4820087334555865E-2</v>
      </c>
    </row>
    <row r="33" spans="1:23" x14ac:dyDescent="0.25">
      <c r="A33" s="5" t="str">
        <f>A15</f>
        <v>Transmission Exits Charges</v>
      </c>
      <c r="B33" s="7">
        <f>B15-B14</f>
        <v>-0.48975080353248757</v>
      </c>
      <c r="C33" s="7">
        <f t="shared" si="13"/>
        <v>-0.4275007389779617</v>
      </c>
      <c r="D33" s="7">
        <f t="shared" si="13"/>
        <v>3.4814664513120874E-2</v>
      </c>
      <c r="E33" s="7">
        <f t="shared" si="13"/>
        <v>9.8704058322965693E-2</v>
      </c>
      <c r="F33" s="7">
        <f t="shared" si="13"/>
        <v>0.23838391876950027</v>
      </c>
      <c r="G33" s="7">
        <f t="shared" si="13"/>
        <v>0.71774168794127036</v>
      </c>
      <c r="H33" s="7">
        <f t="shared" si="13"/>
        <v>-7.0534669198648317</v>
      </c>
      <c r="I33" s="7">
        <f t="shared" si="13"/>
        <v>5.5092335246185939</v>
      </c>
      <c r="J33" s="7">
        <f t="shared" si="13"/>
        <v>10.743829940145588</v>
      </c>
      <c r="K33" s="7">
        <f t="shared" si="13"/>
        <v>19.263321437050763</v>
      </c>
      <c r="L33" s="7">
        <f t="shared" si="13"/>
        <v>57.360576413946546</v>
      </c>
      <c r="M33" s="7">
        <f t="shared" si="13"/>
        <v>0</v>
      </c>
      <c r="N33" s="7">
        <f t="shared" si="13"/>
        <v>-20.306198113892606</v>
      </c>
      <c r="O33" s="7">
        <f t="shared" si="13"/>
        <v>12.481522929032508</v>
      </c>
      <c r="P33" s="7">
        <f t="shared" si="13"/>
        <v>-34.951046121377658</v>
      </c>
      <c r="Q33" s="7">
        <f t="shared" si="13"/>
        <v>-59.319250496952009</v>
      </c>
      <c r="R33" s="7">
        <f t="shared" si="13"/>
        <v>-8.0360538023819572</v>
      </c>
      <c r="S33" s="7">
        <f t="shared" si="13"/>
        <v>55.773559979490528</v>
      </c>
      <c r="T33" s="7">
        <f t="shared" si="13"/>
        <v>205.52187553646218</v>
      </c>
      <c r="U33" s="7">
        <f t="shared" si="13"/>
        <v>422.0775522201584</v>
      </c>
      <c r="V33" s="7">
        <f t="shared" si="13"/>
        <v>942.6301477625675</v>
      </c>
      <c r="W33" s="7">
        <f t="shared" si="13"/>
        <v>-0.26738262115350153</v>
      </c>
    </row>
    <row r="34" spans="1:23" x14ac:dyDescent="0.25">
      <c r="A34" s="5" t="str">
        <f>A16</f>
        <v>Other Expenditure</v>
      </c>
      <c r="B34" s="7">
        <f>B16-B15</f>
        <v>2.5290218621640719</v>
      </c>
      <c r="C34" s="7">
        <f t="shared" ref="C34:W34" si="14">C16-C15</f>
        <v>11.307207117406676</v>
      </c>
      <c r="D34" s="7">
        <f t="shared" si="14"/>
        <v>7.5657306951858203</v>
      </c>
      <c r="E34" s="7">
        <f t="shared" si="14"/>
        <v>0.16349488449111504</v>
      </c>
      <c r="F34" s="7">
        <f t="shared" si="14"/>
        <v>-13.121147408516549</v>
      </c>
      <c r="G34" s="7">
        <f t="shared" si="14"/>
        <v>-62.742714340903831</v>
      </c>
      <c r="H34" s="7">
        <f t="shared" si="14"/>
        <v>126.54384558832487</v>
      </c>
      <c r="I34" s="7">
        <f t="shared" si="14"/>
        <v>1.6366384984767137</v>
      </c>
      <c r="J34" s="7">
        <f t="shared" si="14"/>
        <v>66.32245577849244</v>
      </c>
      <c r="K34" s="7">
        <f t="shared" si="14"/>
        <v>86.331305313067787</v>
      </c>
      <c r="L34" s="7">
        <f t="shared" si="14"/>
        <v>-52.235340005761827</v>
      </c>
      <c r="M34" s="7">
        <f t="shared" si="14"/>
        <v>0</v>
      </c>
      <c r="N34" s="7">
        <f t="shared" si="14"/>
        <v>-104.84933686466775</v>
      </c>
      <c r="O34" s="7">
        <f t="shared" si="14"/>
        <v>-35.268004305181421</v>
      </c>
      <c r="P34" s="7">
        <f t="shared" si="14"/>
        <v>102.42313832389482</v>
      </c>
      <c r="Q34" s="7">
        <f t="shared" si="14"/>
        <v>137.76557779058567</v>
      </c>
      <c r="R34" s="7">
        <f t="shared" si="14"/>
        <v>298.85287988644609</v>
      </c>
      <c r="S34" s="7">
        <f t="shared" si="14"/>
        <v>-312.23393580970151</v>
      </c>
      <c r="T34" s="7">
        <f t="shared" si="14"/>
        <v>-2073.3822742319535</v>
      </c>
      <c r="U34" s="7">
        <f t="shared" si="14"/>
        <v>-4398.3290735493792</v>
      </c>
      <c r="V34" s="7">
        <f t="shared" si="14"/>
        <v>-9544.2412593933404</v>
      </c>
      <c r="W34" s="7">
        <f t="shared" si="14"/>
        <v>90.021632073340697</v>
      </c>
    </row>
    <row r="35" spans="1:23" x14ac:dyDescent="0.25">
      <c r="A35" s="5" t="s">
        <v>40</v>
      </c>
      <c r="B35" s="7">
        <f>SUM(B21:B34)</f>
        <v>1.5505892096047944</v>
      </c>
      <c r="C35" s="7">
        <f t="shared" ref="C35:W35" si="15">SUM(C21:C34)</f>
        <v>58.412085632257046</v>
      </c>
      <c r="D35" s="7">
        <f t="shared" si="15"/>
        <v>7.8274990755787712</v>
      </c>
      <c r="E35" s="7">
        <f t="shared" si="15"/>
        <v>-10.866576494945264</v>
      </c>
      <c r="F35" s="7">
        <f t="shared" si="15"/>
        <v>-47.093494721936963</v>
      </c>
      <c r="G35" s="7">
        <f t="shared" si="15"/>
        <v>-124.72134928924265</v>
      </c>
      <c r="H35" s="7">
        <f t="shared" si="15"/>
        <v>696.80873508866387</v>
      </c>
      <c r="I35" s="7">
        <f t="shared" si="15"/>
        <v>77.274543219022689</v>
      </c>
      <c r="J35" s="7">
        <f t="shared" si="15"/>
        <v>-50.549793504735135</v>
      </c>
      <c r="K35" s="7">
        <f t="shared" si="15"/>
        <v>26.923318562929126</v>
      </c>
      <c r="L35" s="7">
        <f t="shared" si="15"/>
        <v>827.68880850946516</v>
      </c>
      <c r="M35" s="7">
        <f t="shared" si="15"/>
        <v>0</v>
      </c>
      <c r="N35" s="7">
        <f t="shared" si="15"/>
        <v>622.22079253763013</v>
      </c>
      <c r="O35" s="7">
        <f t="shared" si="15"/>
        <v>391.60482044419405</v>
      </c>
      <c r="P35" s="7">
        <f t="shared" si="15"/>
        <v>1629.5178296010854</v>
      </c>
      <c r="Q35" s="7">
        <f t="shared" si="15"/>
        <v>4466.9004948882939</v>
      </c>
      <c r="R35" s="7">
        <f t="shared" si="15"/>
        <v>1573.4399702651399</v>
      </c>
      <c r="S35" s="7">
        <f t="shared" si="15"/>
        <v>4059.0556925046449</v>
      </c>
      <c r="T35" s="7">
        <f t="shared" si="15"/>
        <v>-326.85644365181361</v>
      </c>
      <c r="U35" s="7">
        <f t="shared" si="15"/>
        <v>-1031.2996907157794</v>
      </c>
      <c r="V35" s="7">
        <f t="shared" si="15"/>
        <v>-2938.8069513765804</v>
      </c>
      <c r="W35" s="7">
        <f t="shared" si="15"/>
        <v>-278.42650041808952</v>
      </c>
    </row>
    <row r="37" spans="1:23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2021-12-22T08:56:12Z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