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4\TME\SWEB\"/>
    </mc:Choice>
  </mc:AlternateContent>
  <bookViews>
    <workbookView xWindow="0" yWindow="0" windowWidth="38400" windowHeight="12000"/>
  </bookViews>
  <sheets>
    <sheet name="Sheet1" sheetId="1" r:id="rId1"/>
  </sheets>
  <externalReferences>
    <externalReference r:id="rId2"/>
  </externalReferences>
  <definedNames>
    <definedName name="_xlnm.Print_Area" localSheetId="0">Sheet1!$B$2:$W$37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31" i="1"/>
  <c r="A22" i="1"/>
  <c r="A23" i="1"/>
  <c r="A24" i="1"/>
  <c r="A25" i="1"/>
  <c r="A26" i="1"/>
  <c r="A27" i="1"/>
  <c r="A28" i="1"/>
  <c r="A29" i="1"/>
  <c r="A33" i="1"/>
  <c r="A34" i="1"/>
  <c r="A30" i="1"/>
  <c r="A21" i="1"/>
  <c r="C17" i="1" l="1"/>
  <c r="C26" i="1"/>
  <c r="C21" i="1"/>
  <c r="C33" i="1" l="1"/>
  <c r="C32" i="1"/>
  <c r="C28" i="1"/>
  <c r="C27" i="1"/>
  <c r="C31" i="1"/>
  <c r="C23" i="1"/>
  <c r="R17" i="1"/>
  <c r="R22" i="1"/>
  <c r="C30" i="1"/>
  <c r="C29" i="1"/>
  <c r="C22" i="1"/>
  <c r="M17" i="1"/>
  <c r="H17" i="1"/>
  <c r="H26" i="1"/>
  <c r="C25" i="1"/>
  <c r="W17" i="1"/>
  <c r="W24" i="1"/>
  <c r="C24" i="1"/>
  <c r="C18" i="1"/>
  <c r="C34" i="1"/>
  <c r="W33" i="1" l="1"/>
  <c r="M28" i="1"/>
  <c r="M33" i="1"/>
  <c r="R25" i="1"/>
  <c r="M25" i="1"/>
  <c r="R31" i="1"/>
  <c r="H29" i="1"/>
  <c r="H31" i="1"/>
  <c r="R28" i="1"/>
  <c r="C35" i="1"/>
  <c r="C37" i="1" s="1"/>
  <c r="H24" i="1"/>
  <c r="W28" i="1"/>
  <c r="R33" i="1"/>
  <c r="R26" i="1"/>
  <c r="H33" i="1"/>
  <c r="H22" i="1"/>
  <c r="M22" i="1"/>
  <c r="W23" i="1"/>
  <c r="H28" i="1"/>
  <c r="R29" i="1"/>
  <c r="W21" i="1"/>
  <c r="W22" i="1"/>
  <c r="H30" i="1"/>
  <c r="M34" i="1"/>
  <c r="M18" i="1"/>
  <c r="M21" i="1"/>
  <c r="R21" i="1"/>
  <c r="M29" i="1"/>
  <c r="M23" i="1"/>
  <c r="M24" i="1"/>
  <c r="R24" i="1"/>
  <c r="W27" i="1"/>
  <c r="H23" i="1"/>
  <c r="H25" i="1"/>
  <c r="M26" i="1"/>
  <c r="M27" i="1"/>
  <c r="R23" i="1"/>
  <c r="R34" i="1"/>
  <c r="R18" i="1"/>
  <c r="R27" i="1"/>
  <c r="W25" i="1"/>
  <c r="W30" i="1"/>
  <c r="W26" i="1"/>
  <c r="H21" i="1"/>
  <c r="M30" i="1"/>
  <c r="R30" i="1"/>
  <c r="W29" i="1"/>
  <c r="W31" i="1"/>
  <c r="W34" i="1"/>
  <c r="W18" i="1"/>
  <c r="W32" i="1"/>
  <c r="H27" i="1"/>
  <c r="H32" i="1"/>
  <c r="H34" i="1"/>
  <c r="H18" i="1"/>
  <c r="M31" i="1"/>
  <c r="M32" i="1"/>
  <c r="R32" i="1"/>
  <c r="H35" i="1" l="1"/>
  <c r="H37" i="1" s="1"/>
  <c r="M35" i="1"/>
  <c r="M37" i="1" s="1"/>
  <c r="R35" i="1"/>
  <c r="R37" i="1" s="1"/>
  <c r="W35" i="1"/>
  <c r="W37" i="1" s="1"/>
  <c r="B17" i="1" l="1"/>
  <c r="B23" i="1"/>
  <c r="O17" i="1"/>
  <c r="O23" i="1"/>
  <c r="B28" i="1" l="1"/>
  <c r="V17" i="1"/>
  <c r="B32" i="1"/>
  <c r="B25" i="1"/>
  <c r="O26" i="1"/>
  <c r="O30" i="1"/>
  <c r="O29" i="1"/>
  <c r="O31" i="1"/>
  <c r="O27" i="1"/>
  <c r="B30" i="1"/>
  <c r="O24" i="1"/>
  <c r="J17" i="1"/>
  <c r="O18" i="1"/>
  <c r="O34" i="1"/>
  <c r="B26" i="1"/>
  <c r="O33" i="1"/>
  <c r="B24" i="1"/>
  <c r="B29" i="1"/>
  <c r="B31" i="1"/>
  <c r="O32" i="1"/>
  <c r="O22" i="1"/>
  <c r="B21" i="1"/>
  <c r="B34" i="1"/>
  <c r="B18" i="1"/>
  <c r="G25" i="1"/>
  <c r="G17" i="1"/>
  <c r="P17" i="1"/>
  <c r="P24" i="1"/>
  <c r="O25" i="1"/>
  <c r="B27" i="1"/>
  <c r="I17" i="1"/>
  <c r="O21" i="1"/>
  <c r="O28" i="1"/>
  <c r="B22" i="1"/>
  <c r="B33" i="1"/>
  <c r="V18" i="1" l="1"/>
  <c r="P33" i="1"/>
  <c r="P30" i="1"/>
  <c r="J33" i="1"/>
  <c r="J26" i="1"/>
  <c r="I29" i="1"/>
  <c r="O35" i="1"/>
  <c r="O37" i="1" s="1"/>
  <c r="G30" i="1"/>
  <c r="J23" i="1"/>
  <c r="J24" i="1"/>
  <c r="I33" i="1"/>
  <c r="G31" i="1"/>
  <c r="V22" i="1"/>
  <c r="V25" i="1"/>
  <c r="P26" i="1"/>
  <c r="I26" i="1"/>
  <c r="I22" i="1"/>
  <c r="J31" i="1"/>
  <c r="P23" i="1"/>
  <c r="J21" i="1"/>
  <c r="G23" i="1"/>
  <c r="G27" i="1"/>
  <c r="P22" i="1"/>
  <c r="J29" i="1"/>
  <c r="I32" i="1"/>
  <c r="N17" i="1"/>
  <c r="N21" i="1"/>
  <c r="V26" i="1"/>
  <c r="T17" i="1"/>
  <c r="I21" i="1"/>
  <c r="I25" i="1"/>
  <c r="P29" i="1"/>
  <c r="G32" i="1"/>
  <c r="G34" i="1"/>
  <c r="G18" i="1"/>
  <c r="V21" i="1"/>
  <c r="J22" i="1"/>
  <c r="J27" i="1"/>
  <c r="E17" i="1"/>
  <c r="I30" i="1"/>
  <c r="I28" i="1"/>
  <c r="P31" i="1"/>
  <c r="P25" i="1"/>
  <c r="P32" i="1"/>
  <c r="G29" i="1"/>
  <c r="G33" i="1"/>
  <c r="V24" i="1"/>
  <c r="J25" i="1"/>
  <c r="J30" i="1"/>
  <c r="J32" i="1"/>
  <c r="I31" i="1"/>
  <c r="P21" i="1"/>
  <c r="P34" i="1"/>
  <c r="P18" i="1"/>
  <c r="G22" i="1"/>
  <c r="G26" i="1"/>
  <c r="V27" i="1"/>
  <c r="V28" i="1"/>
  <c r="J28" i="1"/>
  <c r="U17" i="1"/>
  <c r="U23" i="1"/>
  <c r="S21" i="1"/>
  <c r="S25" i="1"/>
  <c r="S17" i="1"/>
  <c r="I24" i="1"/>
  <c r="I18" i="1"/>
  <c r="I34" i="1"/>
  <c r="P28" i="1"/>
  <c r="G21" i="1"/>
  <c r="J34" i="1"/>
  <c r="J18" i="1"/>
  <c r="I23" i="1"/>
  <c r="I27" i="1"/>
  <c r="P27" i="1"/>
  <c r="G28" i="1"/>
  <c r="G24" i="1"/>
  <c r="B35" i="1"/>
  <c r="B37" i="1" s="1"/>
  <c r="V23" i="1"/>
  <c r="V34" i="1" l="1"/>
  <c r="V30" i="1"/>
  <c r="V32" i="1"/>
  <c r="U33" i="1"/>
  <c r="V31" i="1"/>
  <c r="V29" i="1"/>
  <c r="V33" i="1"/>
  <c r="E27" i="1"/>
  <c r="N26" i="1"/>
  <c r="N33" i="1"/>
  <c r="U32" i="1"/>
  <c r="U31" i="1"/>
  <c r="T24" i="1"/>
  <c r="S28" i="1"/>
  <c r="U26" i="1"/>
  <c r="U29" i="1"/>
  <c r="T28" i="1"/>
  <c r="T30" i="1"/>
  <c r="U24" i="1"/>
  <c r="U28" i="1"/>
  <c r="E24" i="1"/>
  <c r="S24" i="1"/>
  <c r="S31" i="1"/>
  <c r="N23" i="1"/>
  <c r="N30" i="1"/>
  <c r="U27" i="1"/>
  <c r="J35" i="1"/>
  <c r="J37" i="1" s="1"/>
  <c r="T23" i="1"/>
  <c r="E30" i="1"/>
  <c r="T26" i="1"/>
  <c r="T33" i="1"/>
  <c r="N29" i="1"/>
  <c r="E22" i="1"/>
  <c r="E33" i="1"/>
  <c r="N32" i="1"/>
  <c r="G35" i="1"/>
  <c r="G37" i="1" s="1"/>
  <c r="S27" i="1"/>
  <c r="U30" i="1"/>
  <c r="U18" i="1"/>
  <c r="U34" i="1"/>
  <c r="E23" i="1"/>
  <c r="T34" i="1"/>
  <c r="T18" i="1"/>
  <c r="N22" i="1"/>
  <c r="F22" i="1"/>
  <c r="F17" i="1"/>
  <c r="S23" i="1"/>
  <c r="S34" i="1"/>
  <c r="S18" i="1"/>
  <c r="S30" i="1"/>
  <c r="U21" i="1"/>
  <c r="E26" i="1"/>
  <c r="T29" i="1"/>
  <c r="T27" i="1"/>
  <c r="N25" i="1"/>
  <c r="Q17" i="1"/>
  <c r="Q24" i="1"/>
  <c r="L17" i="1"/>
  <c r="L22" i="1"/>
  <c r="S26" i="1"/>
  <c r="S32" i="1"/>
  <c r="S33" i="1"/>
  <c r="U22" i="1"/>
  <c r="P35" i="1"/>
  <c r="P37" i="1" s="1"/>
  <c r="E28" i="1"/>
  <c r="E25" i="1"/>
  <c r="E29" i="1"/>
  <c r="I35" i="1"/>
  <c r="I37" i="1" s="1"/>
  <c r="T32" i="1"/>
  <c r="T22" i="1"/>
  <c r="N28" i="1"/>
  <c r="S22" i="1"/>
  <c r="S29" i="1"/>
  <c r="U25" i="1"/>
  <c r="E21" i="1"/>
  <c r="E31" i="1"/>
  <c r="E32" i="1"/>
  <c r="T21" i="1"/>
  <c r="T25" i="1"/>
  <c r="N27" i="1"/>
  <c r="N31" i="1"/>
  <c r="N34" i="1"/>
  <c r="N18" i="1"/>
  <c r="E34" i="1"/>
  <c r="E18" i="1"/>
  <c r="T31" i="1"/>
  <c r="N24" i="1"/>
  <c r="V35" i="1" l="1"/>
  <c r="V37" i="1" s="1"/>
  <c r="L31" i="1"/>
  <c r="Q26" i="1"/>
  <c r="Q29" i="1"/>
  <c r="Q33" i="1"/>
  <c r="Q30" i="1"/>
  <c r="F27" i="1"/>
  <c r="L25" i="1"/>
  <c r="F32" i="1"/>
  <c r="L28" i="1"/>
  <c r="F24" i="1"/>
  <c r="L32" i="1"/>
  <c r="L24" i="1"/>
  <c r="Q22" i="1"/>
  <c r="Q32" i="1"/>
  <c r="Q28" i="1"/>
  <c r="F29" i="1"/>
  <c r="L23" i="1"/>
  <c r="S35" i="1"/>
  <c r="S37" i="1" s="1"/>
  <c r="N35" i="1"/>
  <c r="N37" i="1" s="1"/>
  <c r="L29" i="1"/>
  <c r="E35" i="1"/>
  <c r="E37" i="1" s="1"/>
  <c r="L30" i="1"/>
  <c r="Q25" i="1"/>
  <c r="U35" i="1"/>
  <c r="U37" i="1" s="1"/>
  <c r="F23" i="1"/>
  <c r="F28" i="1"/>
  <c r="F30" i="1"/>
  <c r="L34" i="1"/>
  <c r="L18" i="1"/>
  <c r="L33" i="1"/>
  <c r="Q21" i="1"/>
  <c r="Q31" i="1"/>
  <c r="F26" i="1"/>
  <c r="F31" i="1"/>
  <c r="F33" i="1"/>
  <c r="L26" i="1"/>
  <c r="F34" i="1"/>
  <c r="F18" i="1"/>
  <c r="T35" i="1"/>
  <c r="T37" i="1" s="1"/>
  <c r="L21" i="1"/>
  <c r="Q27" i="1"/>
  <c r="Q23" i="1"/>
  <c r="F21" i="1"/>
  <c r="Q34" i="1"/>
  <c r="Q18" i="1"/>
  <c r="L27" i="1"/>
  <c r="F25" i="1"/>
  <c r="F35" i="1" l="1"/>
  <c r="F37" i="1" s="1"/>
  <c r="Q35" i="1"/>
  <c r="Q37" i="1" s="1"/>
  <c r="L35" i="1"/>
  <c r="L37" i="1" s="1"/>
  <c r="D17" i="1" l="1"/>
  <c r="D24" i="1"/>
  <c r="D22" i="1"/>
  <c r="D30" i="1" l="1"/>
  <c r="D33" i="1"/>
  <c r="D32" i="1"/>
  <c r="D29" i="1"/>
  <c r="D27" i="1"/>
  <c r="D23" i="1"/>
  <c r="D26" i="1"/>
  <c r="K17" i="1"/>
  <c r="K22" i="1"/>
  <c r="K27" i="1"/>
  <c r="D28" i="1"/>
  <c r="D25" i="1"/>
  <c r="D34" i="1"/>
  <c r="D18" i="1"/>
  <c r="D21" i="1"/>
  <c r="D31" i="1"/>
  <c r="K24" i="1" l="1"/>
  <c r="K28" i="1"/>
  <c r="K30" i="1"/>
  <c r="K23" i="1"/>
  <c r="K33" i="1"/>
  <c r="K26" i="1"/>
  <c r="D35" i="1"/>
  <c r="D37" i="1" s="1"/>
  <c r="K29" i="1"/>
  <c r="K31" i="1"/>
  <c r="K34" i="1"/>
  <c r="K18" i="1"/>
  <c r="K21" i="1"/>
  <c r="K25" i="1"/>
  <c r="K32" i="1"/>
  <c r="K35" i="1" l="1"/>
  <c r="K37" i="1" s="1"/>
</calcChain>
</file>

<file path=xl/sharedStrings.xml><?xml version="1.0" encoding="utf-8"?>
<sst xmlns="http://schemas.openxmlformats.org/spreadsheetml/2006/main" count="63" uniqueCount="41">
  <si>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</si>
  <si>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</si>
  <si>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</si>
  <si>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</si>
  <si>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</si>
  <si>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</si>
  <si>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</si>
  <si>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</si>
  <si>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</si>
  <si>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</si>
  <si>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</si>
  <si>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</si>
  <si>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</si>
  <si>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</si>
  <si>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</si>
  <si>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</si>
  <si>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</si>
  <si>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</si>
  <si>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</si>
  <si>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</si>
  <si>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</si>
  <si>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</si>
  <si>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</si>
  <si>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</si>
  <si>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</si>
  <si>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</si>
  <si>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</si>
  <si>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</si>
  <si>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</si>
  <si>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</si>
  <si>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</si>
  <si>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</si>
  <si>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</si>
  <si>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</si>
  <si>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</si>
  <si>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</si>
  <si>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</si>
  <si>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</si>
  <si>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</si>
  <si>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All Changes</t>
  </si>
  <si>
    <t>2023/24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</si>
</sst>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_ ;\-#,##0.0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v8_20211122_2023_24_Pre-Release%20S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6">
          <cell r="F16" t="str">
            <v>Domestic Aggregated with Residual</v>
          </cell>
        </row>
      </sheetData>
      <sheetData sheetId="28">
        <row r="61">
          <cell r="J61" t="str">
            <v>Domestic Aggregated with Residual</v>
          </cell>
          <cell r="K61" t="str">
            <v>Domestic Aggregated (Related MPAN)</v>
          </cell>
          <cell r="L61" t="str">
            <v>Non-Domestic Aggregated No Residual</v>
          </cell>
          <cell r="M61" t="str">
            <v>Non-Domestic Aggregated Band 1</v>
          </cell>
          <cell r="N61" t="str">
            <v>Non-Domestic Aggregated Band 2</v>
          </cell>
          <cell r="O61" t="str">
            <v>Non-Domestic Aggregated Band 3</v>
          </cell>
          <cell r="P61" t="str">
            <v>Non-Domestic Aggregated Band 4</v>
          </cell>
          <cell r="Q61" t="str">
            <v>Non-Domestic Aggregated (Related MPAN)</v>
          </cell>
          <cell r="R61" t="str">
            <v>LV Site Specific No Residual</v>
          </cell>
          <cell r="S61" t="str">
            <v>LV Site Specific Band 1</v>
          </cell>
          <cell r="T61" t="str">
            <v>LV Site Specific Band 2</v>
          </cell>
          <cell r="U61" t="str">
            <v>LV Site Specific Band 3</v>
          </cell>
          <cell r="V61" t="str">
            <v>LV Site Specific Band 4</v>
          </cell>
          <cell r="W61" t="str">
            <v>LV Sub Site Specific No Residual</v>
          </cell>
          <cell r="X61" t="str">
            <v>LV Sub Site Specific Band 1</v>
          </cell>
          <cell r="Y61" t="str">
            <v>LV Sub Site Specific Band 2</v>
          </cell>
          <cell r="Z61" t="str">
            <v>LV Sub Site Specific Band 3</v>
          </cell>
          <cell r="AA61" t="str">
            <v>LV Sub Site Specific Band 4</v>
          </cell>
          <cell r="AB61" t="str">
            <v>HV Site Specific No Residual</v>
          </cell>
          <cell r="AC61" t="str">
            <v>HV Site Specific Band 1</v>
          </cell>
          <cell r="AD61" t="str">
            <v>HV Site Specific Band 2</v>
          </cell>
          <cell r="AE61" t="str">
            <v>HV Site Specific Band 3</v>
          </cell>
          <cell r="AF61" t="str">
            <v>HV Site Specific Band 4</v>
          </cell>
          <cell r="AG61" t="str">
            <v>Unmetered Supplies</v>
          </cell>
          <cell r="AH61" t="str">
            <v>LV Generation Aggregated</v>
          </cell>
          <cell r="AI61" t="str">
            <v>LV Sub Generation Aggregated</v>
          </cell>
          <cell r="AJ61" t="str">
            <v>LV Generation Site Specific</v>
          </cell>
          <cell r="AK61" t="str">
            <v>LV Sub Generation Site Specific</v>
          </cell>
          <cell r="AL61" t="str">
            <v>HV Generation Site Specific</v>
          </cell>
        </row>
        <row r="62">
          <cell r="J62">
            <v>161.67030925631749</v>
          </cell>
          <cell r="K62">
            <v>0</v>
          </cell>
          <cell r="L62">
            <v>54.091115848070459</v>
          </cell>
          <cell r="M62">
            <v>94.760016374516454</v>
          </cell>
          <cell r="N62">
            <v>333.0250022218915</v>
          </cell>
          <cell r="O62">
            <v>734.39649625654101</v>
          </cell>
          <cell r="P62">
            <v>2290.8649813382035</v>
          </cell>
          <cell r="Q62">
            <v>0</v>
          </cell>
          <cell r="R62">
            <v>1189.9681332819246</v>
          </cell>
          <cell r="S62">
            <v>4402.0997210404012</v>
          </cell>
          <cell r="T62">
            <v>8227.2537322496701</v>
          </cell>
          <cell r="U62">
            <v>12734.343843020213</v>
          </cell>
          <cell r="V62">
            <v>25199.447694574286</v>
          </cell>
          <cell r="W62">
            <v>2260.8431621079621</v>
          </cell>
          <cell r="X62">
            <v>4316.6876935108439</v>
          </cell>
          <cell r="Y62">
            <v>7846.7568687704461</v>
          </cell>
          <cell r="Z62">
            <v>12115.490510217571</v>
          </cell>
          <cell r="AA62">
            <v>25707.376606093556</v>
          </cell>
          <cell r="AB62">
            <v>2956.6922052670798</v>
          </cell>
          <cell r="AC62">
            <v>20675.974082915654</v>
          </cell>
          <cell r="AD62">
            <v>50994.081279100094</v>
          </cell>
          <cell r="AE62">
            <v>110159.7839993427</v>
          </cell>
          <cell r="AF62">
            <v>274752.43785439816</v>
          </cell>
          <cell r="AG62">
            <v>2012.6773902533489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-9685.8457436360277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topLeftCell="A10" zoomScale="90" zoomScaleNormal="90" workbookViewId="0">
      <selection activeCell="B44" sqref="B44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3" ht="45" x14ac:dyDescent="0.25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5">
      <c r="A2" s="5" t="s">
        <v>40</v>
      </c>
      <c r="B2" s="6">
        <v>127.19665101975021</v>
      </c>
      <c r="C2" s="6">
        <v>57.935479712764526</v>
      </c>
      <c r="D2" s="6">
        <v>83.475978902348089</v>
      </c>
      <c r="E2" s="6">
        <v>250.88026319076357</v>
      </c>
      <c r="F2" s="6">
        <v>531.17762807882298</v>
      </c>
      <c r="G2" s="6">
        <v>1644.1321555358772</v>
      </c>
      <c r="H2" s="6">
        <v>677.58048217864678</v>
      </c>
      <c r="I2" s="6">
        <v>3023.0228805404499</v>
      </c>
      <c r="J2" s="6">
        <v>6095.7681135241592</v>
      </c>
      <c r="K2" s="6">
        <v>9509.2057430353998</v>
      </c>
      <c r="L2" s="6">
        <v>18928.653664686</v>
      </c>
      <c r="M2" s="6">
        <v>1982.1709827126181</v>
      </c>
      <c r="N2" s="6">
        <v>2856.6862500173984</v>
      </c>
      <c r="O2" s="6">
        <v>5527.5768407292562</v>
      </c>
      <c r="P2" s="6">
        <v>8570.9975718534442</v>
      </c>
      <c r="Q2" s="6">
        <v>18292.682486599915</v>
      </c>
      <c r="R2" s="6">
        <v>2343.6105292454326</v>
      </c>
      <c r="S2" s="6">
        <v>13205.168265506172</v>
      </c>
      <c r="T2" s="6">
        <v>33808.638762423747</v>
      </c>
      <c r="U2" s="6">
        <v>71821.830366958398</v>
      </c>
      <c r="V2" s="6">
        <v>177871.05426872682</v>
      </c>
      <c r="W2" s="6">
        <v>1770.6601929865508</v>
      </c>
    </row>
    <row r="3" spans="1:23" x14ac:dyDescent="0.25">
      <c r="A3" s="5" t="s">
        <v>23</v>
      </c>
      <c r="B3" s="6">
        <v>127.14911167454446</v>
      </c>
      <c r="C3" s="6">
        <v>57.826966204545535</v>
      </c>
      <c r="D3" s="6">
        <v>83.315396489308313</v>
      </c>
      <c r="E3" s="6">
        <v>249.46007655508734</v>
      </c>
      <c r="F3" s="6">
        <v>527.71955245987624</v>
      </c>
      <c r="G3" s="6">
        <v>1632.5225066278999</v>
      </c>
      <c r="H3" s="6">
        <v>679.72147379315606</v>
      </c>
      <c r="I3" s="6">
        <v>3030.6531284835241</v>
      </c>
      <c r="J3" s="6">
        <v>6111.8043383081886</v>
      </c>
      <c r="K3" s="6">
        <v>9534.5498770338054</v>
      </c>
      <c r="L3" s="6">
        <v>18979.429715276816</v>
      </c>
      <c r="M3" s="6">
        <v>1989.9929255100719</v>
      </c>
      <c r="N3" s="6">
        <v>2866.5767180418752</v>
      </c>
      <c r="O3" s="6">
        <v>5546.904583300523</v>
      </c>
      <c r="P3" s="6">
        <v>8600.9874271325843</v>
      </c>
      <c r="Q3" s="6">
        <v>18356.371131582102</v>
      </c>
      <c r="R3" s="6">
        <v>2361.0994504465398</v>
      </c>
      <c r="S3" s="6">
        <v>13265.312093067936</v>
      </c>
      <c r="T3" s="6">
        <v>33964.579602308011</v>
      </c>
      <c r="U3" s="6">
        <v>72145.526006218803</v>
      </c>
      <c r="V3" s="6">
        <v>178666.65673878588</v>
      </c>
      <c r="W3" s="6">
        <v>1774.3398173575333</v>
      </c>
    </row>
    <row r="4" spans="1:23" x14ac:dyDescent="0.25">
      <c r="A4" s="5" t="s">
        <v>24</v>
      </c>
      <c r="B4" s="6">
        <v>125.79543577080351</v>
      </c>
      <c r="C4" s="6">
        <v>58.41539093309563</v>
      </c>
      <c r="D4" s="6">
        <v>84.236058615693281</v>
      </c>
      <c r="E4" s="6">
        <v>253.98149350279988</v>
      </c>
      <c r="F4" s="6">
        <v>538.2333544289088</v>
      </c>
      <c r="G4" s="6">
        <v>1666.9063360167261</v>
      </c>
      <c r="H4" s="6">
        <v>685.19542677339905</v>
      </c>
      <c r="I4" s="6">
        <v>3055.8403418948687</v>
      </c>
      <c r="J4" s="6">
        <v>6158.0362900335394</v>
      </c>
      <c r="K4" s="6">
        <v>9604.2984224290412</v>
      </c>
      <c r="L4" s="6">
        <v>19113.274791086958</v>
      </c>
      <c r="M4" s="6">
        <v>2009.5829947606746</v>
      </c>
      <c r="N4" s="6">
        <v>2889.6287191946071</v>
      </c>
      <c r="O4" s="6">
        <v>5590.4875974673596</v>
      </c>
      <c r="P4" s="6">
        <v>8668.18021066459</v>
      </c>
      <c r="Q4" s="6">
        <v>18500.663937558838</v>
      </c>
      <c r="R4" s="6">
        <v>2373.549116988966</v>
      </c>
      <c r="S4" s="6">
        <v>13362.160421927283</v>
      </c>
      <c r="T4" s="6">
        <v>34209.693391277178</v>
      </c>
      <c r="U4" s="6">
        <v>72676.430631783383</v>
      </c>
      <c r="V4" s="6">
        <v>179989.67867541764</v>
      </c>
      <c r="W4" s="6">
        <v>1784.1462593283832</v>
      </c>
    </row>
    <row r="5" spans="1:23" x14ac:dyDescent="0.25">
      <c r="A5" s="5" t="s">
        <v>25</v>
      </c>
      <c r="B5" s="6">
        <v>123.95508601956082</v>
      </c>
      <c r="C5" s="6">
        <v>54.196332422883415</v>
      </c>
      <c r="D5" s="6">
        <v>81.232619556853805</v>
      </c>
      <c r="E5" s="6">
        <v>252.12878031504977</v>
      </c>
      <c r="F5" s="6">
        <v>539.96767637334654</v>
      </c>
      <c r="G5" s="6">
        <v>1656.1075381627743</v>
      </c>
      <c r="H5" s="6">
        <v>1162.2060424936565</v>
      </c>
      <c r="I5" s="6">
        <v>3328.9602442132518</v>
      </c>
      <c r="J5" s="6">
        <v>6271.6463517759103</v>
      </c>
      <c r="K5" s="6">
        <v>9708.0907257027393</v>
      </c>
      <c r="L5" s="6">
        <v>18794.662154916688</v>
      </c>
      <c r="M5" s="6">
        <v>2200.8049631732047</v>
      </c>
      <c r="N5" s="6">
        <v>3237.3336367646834</v>
      </c>
      <c r="O5" s="6">
        <v>5885.0808640281239</v>
      </c>
      <c r="P5" s="6">
        <v>9081.6824400064652</v>
      </c>
      <c r="Q5" s="6">
        <v>19255.524348468181</v>
      </c>
      <c r="R5" s="6">
        <v>2985.45849253182</v>
      </c>
      <c r="S5" s="6">
        <v>14563.20390177475</v>
      </c>
      <c r="T5" s="6">
        <v>35838.059894952719</v>
      </c>
      <c r="U5" s="6">
        <v>76518.092280360928</v>
      </c>
      <c r="V5" s="6">
        <v>189659.44934778902</v>
      </c>
      <c r="W5" s="6">
        <v>1642.936677729818</v>
      </c>
    </row>
    <row r="6" spans="1:23" x14ac:dyDescent="0.25">
      <c r="A6" s="5" t="s">
        <v>26</v>
      </c>
      <c r="B6" s="6">
        <v>123.94392150843078</v>
      </c>
      <c r="C6" s="6">
        <v>54.304412962497835</v>
      </c>
      <c r="D6" s="6">
        <v>81.338426270095241</v>
      </c>
      <c r="E6" s="6">
        <v>252.17841518838051</v>
      </c>
      <c r="F6" s="6">
        <v>539.98434596550101</v>
      </c>
      <c r="G6" s="6">
        <v>1655.9963697395533</v>
      </c>
      <c r="H6" s="6">
        <v>1162.2946242283685</v>
      </c>
      <c r="I6" s="6">
        <v>3328.9472451037732</v>
      </c>
      <c r="J6" s="6">
        <v>6271.4787804570842</v>
      </c>
      <c r="K6" s="6">
        <v>9707.7477374392638</v>
      </c>
      <c r="L6" s="6">
        <v>18793.890940082696</v>
      </c>
      <c r="M6" s="6">
        <v>2200.8510843705853</v>
      </c>
      <c r="N6" s="6">
        <v>3237.293965452508</v>
      </c>
      <c r="O6" s="6">
        <v>5884.9204137271527</v>
      </c>
      <c r="P6" s="6">
        <v>9081.4172953618418</v>
      </c>
      <c r="Q6" s="6">
        <v>19254.783463637155</v>
      </c>
      <c r="R6" s="6">
        <v>2986.7122377062292</v>
      </c>
      <c r="S6" s="6">
        <v>14564.081757834563</v>
      </c>
      <c r="T6" s="6">
        <v>35838.433644500168</v>
      </c>
      <c r="U6" s="6">
        <v>76517.398443154176</v>
      </c>
      <c r="V6" s="6">
        <v>189655.68132628681</v>
      </c>
      <c r="W6" s="6">
        <v>1643.9607997858661</v>
      </c>
    </row>
    <row r="7" spans="1:23" x14ac:dyDescent="0.25">
      <c r="A7" s="5" t="s">
        <v>27</v>
      </c>
      <c r="B7" s="6">
        <v>123.94668783777772</v>
      </c>
      <c r="C7" s="6">
        <v>54.331046936037573</v>
      </c>
      <c r="D7" s="6">
        <v>81.388481100928814</v>
      </c>
      <c r="E7" s="6">
        <v>252.22483124734029</v>
      </c>
      <c r="F7" s="6">
        <v>539.91289460166638</v>
      </c>
      <c r="G7" s="6">
        <v>1655.6963667059144</v>
      </c>
      <c r="H7" s="6">
        <v>1160.3977913743684</v>
      </c>
      <c r="I7" s="6">
        <v>3326.7981885126965</v>
      </c>
      <c r="J7" s="6">
        <v>6266.9188061542809</v>
      </c>
      <c r="K7" s="6">
        <v>9700.4291321773726</v>
      </c>
      <c r="L7" s="6">
        <v>18781.331835753452</v>
      </c>
      <c r="M7" s="6">
        <v>2199.6714093969149</v>
      </c>
      <c r="N7" s="6">
        <v>3236.6985021744299</v>
      </c>
      <c r="O7" s="6">
        <v>5884.301668298408</v>
      </c>
      <c r="P7" s="6">
        <v>9080.5153828334132</v>
      </c>
      <c r="Q7" s="6">
        <v>19252.493494954364</v>
      </c>
      <c r="R7" s="6">
        <v>2987.5105008564092</v>
      </c>
      <c r="S7" s="6">
        <v>14570.67793016922</v>
      </c>
      <c r="T7" s="6">
        <v>35853.622538332893</v>
      </c>
      <c r="U7" s="6">
        <v>76549.79267726338</v>
      </c>
      <c r="V7" s="6">
        <v>189736.4300407249</v>
      </c>
      <c r="W7" s="6">
        <v>1644.8419774948591</v>
      </c>
    </row>
    <row r="8" spans="1:23" x14ac:dyDescent="0.25">
      <c r="A8" s="5" t="s">
        <v>28</v>
      </c>
      <c r="B8" s="6">
        <v>123.94668783777772</v>
      </c>
      <c r="C8" s="6">
        <v>54.331046936037573</v>
      </c>
      <c r="D8" s="6">
        <v>81.388481100928814</v>
      </c>
      <c r="E8" s="6">
        <v>252.18823124734033</v>
      </c>
      <c r="F8" s="6">
        <v>539.91289460166638</v>
      </c>
      <c r="G8" s="6">
        <v>1655.6231667059144</v>
      </c>
      <c r="H8" s="6">
        <v>1160.9749300599228</v>
      </c>
      <c r="I8" s="6">
        <v>3327.1839333797084</v>
      </c>
      <c r="J8" s="6">
        <v>6267.5485353784925</v>
      </c>
      <c r="K8" s="6">
        <v>9701.5303255746512</v>
      </c>
      <c r="L8" s="6">
        <v>18783.382737949032</v>
      </c>
      <c r="M8" s="6">
        <v>2201.1975088381437</v>
      </c>
      <c r="N8" s="6">
        <v>3237.339162261268</v>
      </c>
      <c r="O8" s="6">
        <v>5885.0866150799293</v>
      </c>
      <c r="P8" s="6">
        <v>9081.6515682146492</v>
      </c>
      <c r="Q8" s="6">
        <v>19254.913116875443</v>
      </c>
      <c r="R8" s="6">
        <v>2988.3731283594507</v>
      </c>
      <c r="S8" s="6">
        <v>14571.423290427982</v>
      </c>
      <c r="T8" s="6">
        <v>35854.293458993823</v>
      </c>
      <c r="U8" s="6">
        <v>76553.07132996236</v>
      </c>
      <c r="V8" s="6">
        <v>189740.28242467472</v>
      </c>
      <c r="W8" s="6">
        <v>1644.8419774948591</v>
      </c>
    </row>
    <row r="9" spans="1:23" x14ac:dyDescent="0.25">
      <c r="A9" s="5" t="s">
        <v>29</v>
      </c>
      <c r="B9" s="6">
        <v>123.82407875208662</v>
      </c>
      <c r="C9" s="6">
        <v>52.981964756762984</v>
      </c>
      <c r="D9" s="6">
        <v>79.971767047051216</v>
      </c>
      <c r="E9" s="6">
        <v>251.09137477302787</v>
      </c>
      <c r="F9" s="6">
        <v>539.29902832825485</v>
      </c>
      <c r="G9" s="6">
        <v>1657.0383821386433</v>
      </c>
      <c r="H9" s="6">
        <v>1197.5890640604459</v>
      </c>
      <c r="I9" s="6">
        <v>3359.1910335177395</v>
      </c>
      <c r="J9" s="6">
        <v>6334.3268447322444</v>
      </c>
      <c r="K9" s="6">
        <v>9810.860018076195</v>
      </c>
      <c r="L9" s="6">
        <v>18974.32843215725</v>
      </c>
      <c r="M9" s="6">
        <v>2273.4680037614266</v>
      </c>
      <c r="N9" s="6">
        <v>3270.5441784575978</v>
      </c>
      <c r="O9" s="6">
        <v>5944.8628411691134</v>
      </c>
      <c r="P9" s="6">
        <v>9177.2331540792857</v>
      </c>
      <c r="Q9" s="6">
        <v>19459.439915818908</v>
      </c>
      <c r="R9" s="6">
        <v>2986.6957248290205</v>
      </c>
      <c r="S9" s="6">
        <v>14459.704287386048</v>
      </c>
      <c r="T9" s="6">
        <v>35610.773812148116</v>
      </c>
      <c r="U9" s="6">
        <v>76018.813251928863</v>
      </c>
      <c r="V9" s="6">
        <v>188391.77335595773</v>
      </c>
      <c r="W9" s="6">
        <v>1618.823075970899</v>
      </c>
    </row>
    <row r="10" spans="1:23" x14ac:dyDescent="0.25">
      <c r="A10" s="5" t="s">
        <v>30</v>
      </c>
      <c r="B10" s="6">
        <v>123.6549892051984</v>
      </c>
      <c r="C10" s="6">
        <v>53.055917451125197</v>
      </c>
      <c r="D10" s="6">
        <v>80.131715204231298</v>
      </c>
      <c r="E10" s="6">
        <v>251.78629175667231</v>
      </c>
      <c r="F10" s="6">
        <v>540.89306653380027</v>
      </c>
      <c r="G10" s="6">
        <v>1661.9951092240667</v>
      </c>
      <c r="H10" s="6">
        <v>1198.114558662367</v>
      </c>
      <c r="I10" s="6">
        <v>3362.4406216635653</v>
      </c>
      <c r="J10" s="6">
        <v>6340.2925794278081</v>
      </c>
      <c r="K10" s="6">
        <v>9819.9283804113966</v>
      </c>
      <c r="L10" s="6">
        <v>18991.982162881461</v>
      </c>
      <c r="M10" s="6">
        <v>2278.8238386293383</v>
      </c>
      <c r="N10" s="6">
        <v>3277.2185201994403</v>
      </c>
      <c r="O10" s="6">
        <v>5956.8423445640792</v>
      </c>
      <c r="P10" s="6">
        <v>9195.6586026412169</v>
      </c>
      <c r="Q10" s="6">
        <v>19498.617031901562</v>
      </c>
      <c r="R10" s="6">
        <v>2999.2602260884491</v>
      </c>
      <c r="S10" s="6">
        <v>14493.999286701955</v>
      </c>
      <c r="T10" s="6">
        <v>35697.437895935633</v>
      </c>
      <c r="U10" s="6">
        <v>76198.634322718179</v>
      </c>
      <c r="V10" s="6">
        <v>188829.73608497583</v>
      </c>
      <c r="W10" s="6">
        <v>1597.2652714102999</v>
      </c>
    </row>
    <row r="11" spans="1:23" x14ac:dyDescent="0.25">
      <c r="A11" s="5" t="s">
        <v>31</v>
      </c>
      <c r="B11" s="6">
        <v>123.68267835194162</v>
      </c>
      <c r="C11" s="6">
        <v>53.019391715640687</v>
      </c>
      <c r="D11" s="6">
        <v>80.104572411248526</v>
      </c>
      <c r="E11" s="6">
        <v>251.80299693222523</v>
      </c>
      <c r="F11" s="6">
        <v>541.01823301205513</v>
      </c>
      <c r="G11" s="6">
        <v>1662.6042265376866</v>
      </c>
      <c r="H11" s="6">
        <v>1198.1519594092674</v>
      </c>
      <c r="I11" s="6">
        <v>3362.3843243636284</v>
      </c>
      <c r="J11" s="6">
        <v>6339.7455827253798</v>
      </c>
      <c r="K11" s="6">
        <v>9818.8335713355009</v>
      </c>
      <c r="L11" s="6">
        <v>18988.806808148824</v>
      </c>
      <c r="M11" s="6">
        <v>2275.3778161670821</v>
      </c>
      <c r="N11" s="6">
        <v>3274.0939760362044</v>
      </c>
      <c r="O11" s="6">
        <v>5950.7758290836828</v>
      </c>
      <c r="P11" s="6">
        <v>9186.1281755931541</v>
      </c>
      <c r="Q11" s="6">
        <v>19478.782415463727</v>
      </c>
      <c r="R11" s="6">
        <v>2992.3479558259583</v>
      </c>
      <c r="S11" s="6">
        <v>14476.707364110591</v>
      </c>
      <c r="T11" s="6">
        <v>35653.921049941309</v>
      </c>
      <c r="U11" s="6">
        <v>76109.963396289691</v>
      </c>
      <c r="V11" s="6">
        <v>188614.7025304852</v>
      </c>
      <c r="W11" s="6">
        <v>1594.1942144682735</v>
      </c>
    </row>
    <row r="12" spans="1:23" x14ac:dyDescent="0.25">
      <c r="A12" s="5" t="s">
        <v>34</v>
      </c>
      <c r="B12" s="6">
        <v>123.68267835194162</v>
      </c>
      <c r="C12" s="6">
        <v>53.019391715640687</v>
      </c>
      <c r="D12" s="6">
        <v>80.104572411248526</v>
      </c>
      <c r="E12" s="6">
        <v>251.80299693222523</v>
      </c>
      <c r="F12" s="6">
        <v>541.01823301205513</v>
      </c>
      <c r="G12" s="6">
        <v>1662.6042265376866</v>
      </c>
      <c r="H12" s="6">
        <v>1198.1519594092674</v>
      </c>
      <c r="I12" s="6">
        <v>3362.3843243636284</v>
      </c>
      <c r="J12" s="6">
        <v>6339.7455827253798</v>
      </c>
      <c r="K12" s="6">
        <v>9818.8335713355009</v>
      </c>
      <c r="L12" s="6">
        <v>18988.806808148824</v>
      </c>
      <c r="M12" s="6">
        <v>2275.3778161670821</v>
      </c>
      <c r="N12" s="6">
        <v>3274.0939760362044</v>
      </c>
      <c r="O12" s="6">
        <v>5950.7758290836828</v>
      </c>
      <c r="P12" s="6">
        <v>9186.1281755931541</v>
      </c>
      <c r="Q12" s="6">
        <v>19478.782415463727</v>
      </c>
      <c r="R12" s="6">
        <v>2992.3479558259583</v>
      </c>
      <c r="S12" s="6">
        <v>14476.707364110591</v>
      </c>
      <c r="T12" s="6">
        <v>35653.921049941309</v>
      </c>
      <c r="U12" s="6">
        <v>76109.963396289691</v>
      </c>
      <c r="V12" s="6">
        <v>188614.7025304852</v>
      </c>
      <c r="W12" s="6">
        <v>1594.1942144682735</v>
      </c>
    </row>
    <row r="13" spans="1:23" x14ac:dyDescent="0.25">
      <c r="A13" s="5" t="s">
        <v>35</v>
      </c>
      <c r="B13" s="6">
        <v>123.7488135230211</v>
      </c>
      <c r="C13" s="6">
        <v>53.062371381504192</v>
      </c>
      <c r="D13" s="6">
        <v>80.094888686179601</v>
      </c>
      <c r="E13" s="6">
        <v>251.80803130531595</v>
      </c>
      <c r="F13" s="6">
        <v>541.08076820652195</v>
      </c>
      <c r="G13" s="6">
        <v>1662.7597032971717</v>
      </c>
      <c r="H13" s="6">
        <v>1200.1465464501741</v>
      </c>
      <c r="I13" s="6">
        <v>3361.5328360379608</v>
      </c>
      <c r="J13" s="6">
        <v>6337.9610749144622</v>
      </c>
      <c r="K13" s="6">
        <v>9815.5969085033194</v>
      </c>
      <c r="L13" s="6">
        <v>18976.424669934517</v>
      </c>
      <c r="M13" s="6">
        <v>2279.8402228836439</v>
      </c>
      <c r="N13" s="6">
        <v>3273.3359494280089</v>
      </c>
      <c r="O13" s="6">
        <v>5949.2969674769101</v>
      </c>
      <c r="P13" s="6">
        <v>9183.5639122788853</v>
      </c>
      <c r="Q13" s="6">
        <v>19473.882590444438</v>
      </c>
      <c r="R13" s="6">
        <v>2994.6631625649738</v>
      </c>
      <c r="S13" s="6">
        <v>14463.788552093678</v>
      </c>
      <c r="T13" s="6">
        <v>35621.99995685833</v>
      </c>
      <c r="U13" s="6">
        <v>76039.161793610678</v>
      </c>
      <c r="V13" s="6">
        <v>188435.6626538467</v>
      </c>
      <c r="W13" s="6">
        <v>1594.6970289986541</v>
      </c>
    </row>
    <row r="14" spans="1:23" x14ac:dyDescent="0.25">
      <c r="A14" s="5" t="s">
        <v>36</v>
      </c>
      <c r="B14" s="6">
        <v>123.62893587296998</v>
      </c>
      <c r="C14" s="6">
        <v>52.411084171839114</v>
      </c>
      <c r="D14" s="6">
        <v>79.610120402461305</v>
      </c>
      <c r="E14" s="6">
        <v>251.76186314588992</v>
      </c>
      <c r="F14" s="6">
        <v>541.78857801183369</v>
      </c>
      <c r="G14" s="6">
        <v>1666.385360284271</v>
      </c>
      <c r="H14" s="6">
        <v>1187.0772773084627</v>
      </c>
      <c r="I14" s="6">
        <v>3359.0436020146071</v>
      </c>
      <c r="J14" s="6">
        <v>6328.5870312240104</v>
      </c>
      <c r="K14" s="6">
        <v>9800.2236311805918</v>
      </c>
      <c r="L14" s="6">
        <v>18964.330743686325</v>
      </c>
      <c r="M14" s="6">
        <v>2259.1140227066526</v>
      </c>
      <c r="N14" s="6">
        <v>3275.3774578547554</v>
      </c>
      <c r="O14" s="6">
        <v>5952.3812436199614</v>
      </c>
      <c r="P14" s="6">
        <v>9188.2402378952575</v>
      </c>
      <c r="Q14" s="6">
        <v>19484.923963678044</v>
      </c>
      <c r="R14" s="6">
        <v>2954.9129504414891</v>
      </c>
      <c r="S14" s="6">
        <v>14499.22353897547</v>
      </c>
      <c r="T14" s="6">
        <v>35708.288028647556</v>
      </c>
      <c r="U14" s="6">
        <v>76272.267562135952</v>
      </c>
      <c r="V14" s="6">
        <v>189075.53773289593</v>
      </c>
      <c r="W14" s="6">
        <v>1590.4646936568565</v>
      </c>
    </row>
    <row r="15" spans="1:23" x14ac:dyDescent="0.25">
      <c r="A15" s="5" t="s">
        <v>32</v>
      </c>
      <c r="B15" s="6">
        <v>123.67380925631754</v>
      </c>
      <c r="C15" s="6">
        <v>52.448615848070453</v>
      </c>
      <c r="D15" s="6">
        <v>79.61251637451646</v>
      </c>
      <c r="E15" s="6">
        <v>251.81250222189149</v>
      </c>
      <c r="F15" s="6">
        <v>541.89549625654092</v>
      </c>
      <c r="G15" s="6">
        <v>1666.7149813382036</v>
      </c>
      <c r="H15" s="6">
        <v>1188.3256332819244</v>
      </c>
      <c r="I15" s="6">
        <v>3361.1562210404013</v>
      </c>
      <c r="J15" s="6">
        <v>6333.5242322496706</v>
      </c>
      <c r="K15" s="6">
        <v>9808.2118430202136</v>
      </c>
      <c r="L15" s="6">
        <v>18979.738194574289</v>
      </c>
      <c r="M15" s="6">
        <v>2259.2006621079622</v>
      </c>
      <c r="N15" s="6">
        <v>3275.7441935108432</v>
      </c>
      <c r="O15" s="6">
        <v>5953.0273687704466</v>
      </c>
      <c r="P15" s="6">
        <v>9189.3585102175693</v>
      </c>
      <c r="Q15" s="6">
        <v>19487.667106093555</v>
      </c>
      <c r="R15" s="6">
        <v>2955.0497052670803</v>
      </c>
      <c r="S15" s="6">
        <v>14501.889582915655</v>
      </c>
      <c r="T15" s="6">
        <v>35714.743279100105</v>
      </c>
      <c r="U15" s="6">
        <v>76286.433499342689</v>
      </c>
      <c r="V15" s="6">
        <v>189111.24685439811</v>
      </c>
      <c r="W15" s="6">
        <v>1590.6589256470734</v>
      </c>
    </row>
    <row r="16" spans="1:23" x14ac:dyDescent="0.25">
      <c r="A16" s="5" t="s">
        <v>33</v>
      </c>
      <c r="B16" s="6">
        <v>161.67030925631749</v>
      </c>
      <c r="C16" s="6">
        <v>54.091115848070459</v>
      </c>
      <c r="D16" s="6">
        <v>94.760016374516454</v>
      </c>
      <c r="E16" s="6">
        <v>333.0250022218915</v>
      </c>
      <c r="F16" s="6">
        <v>734.39649625654101</v>
      </c>
      <c r="G16" s="6">
        <v>2290.8649813382035</v>
      </c>
      <c r="H16" s="6">
        <v>1189.9681332819246</v>
      </c>
      <c r="I16" s="6">
        <v>4402.0997210404012</v>
      </c>
      <c r="J16" s="6">
        <v>8227.2537322496701</v>
      </c>
      <c r="K16" s="6">
        <v>12734.343843020213</v>
      </c>
      <c r="L16" s="6">
        <v>25199.447694574286</v>
      </c>
      <c r="M16" s="6">
        <v>2260.8431621079621</v>
      </c>
      <c r="N16" s="6">
        <v>4316.6876935108439</v>
      </c>
      <c r="O16" s="6">
        <v>7846.7568687704461</v>
      </c>
      <c r="P16" s="6">
        <v>12115.490510217571</v>
      </c>
      <c r="Q16" s="6">
        <v>25707.376606093556</v>
      </c>
      <c r="R16" s="6">
        <v>2956.6922052670798</v>
      </c>
      <c r="S16" s="6">
        <v>20675.974082915654</v>
      </c>
      <c r="T16" s="6">
        <v>50994.081279100094</v>
      </c>
      <c r="U16" s="6">
        <v>110159.7839993427</v>
      </c>
      <c r="V16" s="6">
        <v>274752.43785439816</v>
      </c>
      <c r="W16" s="6">
        <v>2012.6773902533489</v>
      </c>
    </row>
    <row r="17" spans="1:23" x14ac:dyDescent="0.25">
      <c r="A17" s="5" t="s">
        <v>37</v>
      </c>
      <c r="B17" s="6">
        <f>HLOOKUP(B$1,'[1]Output to other models'!$J$61:$AL$62,2,FALSE)</f>
        <v>161.67030925631749</v>
      </c>
      <c r="C17" s="6">
        <f>HLOOKUP(C$1,'[1]Output to other models'!$J$61:$AL$62,2,FALSE)</f>
        <v>54.091115848070459</v>
      </c>
      <c r="D17" s="6">
        <f>HLOOKUP(D$1,'[1]Output to other models'!$J$61:$AL$62,2,FALSE)</f>
        <v>94.760016374516454</v>
      </c>
      <c r="E17" s="6">
        <f>HLOOKUP(E$1,'[1]Output to other models'!$J$61:$AL$62,2,FALSE)</f>
        <v>333.0250022218915</v>
      </c>
      <c r="F17" s="6">
        <f>HLOOKUP(F$1,'[1]Output to other models'!$J$61:$AL$62,2,FALSE)</f>
        <v>734.39649625654101</v>
      </c>
      <c r="G17" s="6">
        <f>HLOOKUP(G$1,'[1]Output to other models'!$J$61:$AL$62,2,FALSE)</f>
        <v>2290.8649813382035</v>
      </c>
      <c r="H17" s="6">
        <f>HLOOKUP(H$1,'[1]Output to other models'!$J$61:$AL$62,2,FALSE)</f>
        <v>1189.9681332819246</v>
      </c>
      <c r="I17" s="6">
        <f>HLOOKUP(I$1,'[1]Output to other models'!$J$61:$AL$62,2,FALSE)</f>
        <v>4402.0997210404012</v>
      </c>
      <c r="J17" s="6">
        <f>HLOOKUP(J$1,'[1]Output to other models'!$J$61:$AL$62,2,FALSE)</f>
        <v>8227.2537322496701</v>
      </c>
      <c r="K17" s="6">
        <f>HLOOKUP(K$1,'[1]Output to other models'!$J$61:$AL$62,2,FALSE)</f>
        <v>12734.343843020213</v>
      </c>
      <c r="L17" s="6">
        <f>HLOOKUP(L$1,'[1]Output to other models'!$J$61:$AL$62,2,FALSE)</f>
        <v>25199.447694574286</v>
      </c>
      <c r="M17" s="6">
        <f>HLOOKUP(M$1,'[1]Output to other models'!$J$61:$AL$62,2,FALSE)</f>
        <v>2260.8431621079621</v>
      </c>
      <c r="N17" s="6">
        <f>HLOOKUP(N$1,'[1]Output to other models'!$J$61:$AL$62,2,FALSE)</f>
        <v>4316.6876935108439</v>
      </c>
      <c r="O17" s="6">
        <f>HLOOKUP(O$1,'[1]Output to other models'!$J$61:$AL$62,2,FALSE)</f>
        <v>7846.7568687704461</v>
      </c>
      <c r="P17" s="6">
        <f>HLOOKUP(P$1,'[1]Output to other models'!$J$61:$AL$62,2,FALSE)</f>
        <v>12115.490510217571</v>
      </c>
      <c r="Q17" s="6">
        <f>HLOOKUP(Q$1,'[1]Output to other models'!$J$61:$AL$62,2,FALSE)</f>
        <v>25707.376606093556</v>
      </c>
      <c r="R17" s="6">
        <f>HLOOKUP(R$1,'[1]Output to other models'!$J$61:$AL$62,2,FALSE)</f>
        <v>2956.6922052670798</v>
      </c>
      <c r="S17" s="6">
        <f>HLOOKUP(S$1,'[1]Output to other models'!$J$61:$AL$62,2,FALSE)</f>
        <v>20675.974082915654</v>
      </c>
      <c r="T17" s="6">
        <f>HLOOKUP(T$1,'[1]Output to other models'!$J$61:$AL$62,2,FALSE)</f>
        <v>50994.081279100094</v>
      </c>
      <c r="U17" s="6">
        <f>HLOOKUP(U$1,'[1]Output to other models'!$J$61:$AL$62,2,FALSE)</f>
        <v>110159.7839993427</v>
      </c>
      <c r="V17" s="6">
        <f>HLOOKUP(V$1,'[1]Output to other models'!$J$61:$AL$62,2,FALSE)</f>
        <v>274752.43785439816</v>
      </c>
      <c r="W17" s="6">
        <f>HLOOKUP(W$1,'[1]Output to other models'!$J$61:$AL$62,2,FALSE)</f>
        <v>2012.6773902533489</v>
      </c>
    </row>
    <row r="18" spans="1:23" x14ac:dyDescent="0.25">
      <c r="B18" s="2">
        <f>B16-B17</f>
        <v>0</v>
      </c>
      <c r="C18" s="2">
        <f t="shared" ref="C18:W18" si="0">C16-C17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</row>
    <row r="19" spans="1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45" x14ac:dyDescent="0.25">
      <c r="A20" s="3" t="s">
        <v>38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" t="s">
        <v>13</v>
      </c>
      <c r="P20" s="4" t="s">
        <v>14</v>
      </c>
      <c r="Q20" s="4" t="s">
        <v>15</v>
      </c>
      <c r="R20" s="4" t="s">
        <v>16</v>
      </c>
      <c r="S20" s="4" t="s">
        <v>17</v>
      </c>
      <c r="T20" s="4" t="s">
        <v>18</v>
      </c>
      <c r="U20" s="4" t="s">
        <v>19</v>
      </c>
      <c r="V20" s="4" t="s">
        <v>20</v>
      </c>
      <c r="W20" s="4" t="s">
        <v>21</v>
      </c>
    </row>
    <row r="21" spans="1:23" x14ac:dyDescent="0.25">
      <c r="A21" s="5" t="str">
        <f t="shared" ref="A21:A34" si="1">A3</f>
        <v>Load Factor</v>
      </c>
      <c r="B21" s="7">
        <f t="shared" ref="B21:W21" si="2">B3-B2</f>
        <v>-4.7539345205748873E-2</v>
      </c>
      <c r="C21" s="7">
        <f t="shared" si="2"/>
        <v>-0.10851350821899075</v>
      </c>
      <c r="D21" s="7">
        <f t="shared" si="2"/>
        <v>-0.16058241303977638</v>
      </c>
      <c r="E21" s="7">
        <f t="shared" si="2"/>
        <v>-1.4201866356762309</v>
      </c>
      <c r="F21" s="7">
        <f t="shared" si="2"/>
        <v>-3.4580756189467365</v>
      </c>
      <c r="G21" s="7">
        <f t="shared" si="2"/>
        <v>-11.609648907977316</v>
      </c>
      <c r="H21" s="7">
        <f t="shared" si="2"/>
        <v>2.1409916145092893</v>
      </c>
      <c r="I21" s="7">
        <f t="shared" si="2"/>
        <v>7.6302479430742096</v>
      </c>
      <c r="J21" s="7">
        <f t="shared" si="2"/>
        <v>16.0362247840294</v>
      </c>
      <c r="K21" s="7">
        <f t="shared" si="2"/>
        <v>25.344133998405596</v>
      </c>
      <c r="L21" s="7">
        <f t="shared" si="2"/>
        <v>50.77605059081543</v>
      </c>
      <c r="M21" s="7">
        <f t="shared" si="2"/>
        <v>7.8219427974538576</v>
      </c>
      <c r="N21" s="7">
        <f t="shared" si="2"/>
        <v>9.8904680244768315</v>
      </c>
      <c r="O21" s="7">
        <f t="shared" si="2"/>
        <v>19.327742571266754</v>
      </c>
      <c r="P21" s="7">
        <f t="shared" si="2"/>
        <v>29.989855279140102</v>
      </c>
      <c r="Q21" s="7">
        <f t="shared" si="2"/>
        <v>63.688644982186815</v>
      </c>
      <c r="R21" s="7">
        <f t="shared" si="2"/>
        <v>17.488921201107132</v>
      </c>
      <c r="S21" s="7">
        <f t="shared" si="2"/>
        <v>60.143827561763828</v>
      </c>
      <c r="T21" s="7">
        <f t="shared" si="2"/>
        <v>155.94083988426428</v>
      </c>
      <c r="U21" s="7">
        <f t="shared" si="2"/>
        <v>323.69563926040428</v>
      </c>
      <c r="V21" s="7">
        <f t="shared" si="2"/>
        <v>795.60247005906422</v>
      </c>
      <c r="W21" s="7">
        <f t="shared" si="2"/>
        <v>3.6796243709825376</v>
      </c>
    </row>
    <row r="22" spans="1:23" x14ac:dyDescent="0.25">
      <c r="A22" s="5" t="str">
        <f t="shared" si="1"/>
        <v>Coincidence Factor</v>
      </c>
      <c r="B22" s="7">
        <f t="shared" ref="B22:W22" si="3">B4-B3</f>
        <v>-1.3536759037409496</v>
      </c>
      <c r="C22" s="7">
        <f t="shared" si="3"/>
        <v>0.58842472855009476</v>
      </c>
      <c r="D22" s="7">
        <f t="shared" si="3"/>
        <v>0.92066212638496836</v>
      </c>
      <c r="E22" s="7">
        <f t="shared" si="3"/>
        <v>4.5214169477125381</v>
      </c>
      <c r="F22" s="7">
        <f t="shared" si="3"/>
        <v>10.513801969032556</v>
      </c>
      <c r="G22" s="7">
        <f t="shared" si="3"/>
        <v>34.383829388826143</v>
      </c>
      <c r="H22" s="7">
        <f t="shared" si="3"/>
        <v>5.4739529802429843</v>
      </c>
      <c r="I22" s="7">
        <f t="shared" si="3"/>
        <v>25.187213411344601</v>
      </c>
      <c r="J22" s="7">
        <f t="shared" si="3"/>
        <v>46.231951725350882</v>
      </c>
      <c r="K22" s="7">
        <f t="shared" si="3"/>
        <v>69.748545395235851</v>
      </c>
      <c r="L22" s="7">
        <f t="shared" si="3"/>
        <v>133.84507581014259</v>
      </c>
      <c r="M22" s="7">
        <f t="shared" si="3"/>
        <v>19.59006925060271</v>
      </c>
      <c r="N22" s="7">
        <f t="shared" si="3"/>
        <v>23.052001152731918</v>
      </c>
      <c r="O22" s="7">
        <f t="shared" si="3"/>
        <v>43.58301416683662</v>
      </c>
      <c r="P22" s="7">
        <f t="shared" si="3"/>
        <v>67.192783532005706</v>
      </c>
      <c r="Q22" s="7">
        <f t="shared" si="3"/>
        <v>144.29280597673642</v>
      </c>
      <c r="R22" s="7">
        <f t="shared" si="3"/>
        <v>12.449666542426257</v>
      </c>
      <c r="S22" s="7">
        <f t="shared" si="3"/>
        <v>96.848328859347021</v>
      </c>
      <c r="T22" s="7">
        <f t="shared" si="3"/>
        <v>245.11378896916722</v>
      </c>
      <c r="U22" s="7">
        <f t="shared" si="3"/>
        <v>530.90462556458078</v>
      </c>
      <c r="V22" s="7">
        <f t="shared" si="3"/>
        <v>1323.0219366317615</v>
      </c>
      <c r="W22" s="7">
        <f t="shared" si="3"/>
        <v>9.8064419708498463</v>
      </c>
    </row>
    <row r="23" spans="1:23" x14ac:dyDescent="0.25">
      <c r="A23" s="5" t="str">
        <f t="shared" si="1"/>
        <v>Forecast</v>
      </c>
      <c r="B23" s="7">
        <f t="shared" ref="B23:W23" si="4">B5-B4</f>
        <v>-1.8403497512426839</v>
      </c>
      <c r="C23" s="7">
        <f t="shared" si="4"/>
        <v>-4.2190585102122142</v>
      </c>
      <c r="D23" s="7">
        <f t="shared" si="4"/>
        <v>-3.0034390588394757</v>
      </c>
      <c r="E23" s="7">
        <f t="shared" si="4"/>
        <v>-1.852713187750112</v>
      </c>
      <c r="F23" s="7">
        <f t="shared" si="4"/>
        <v>1.7343219444377382</v>
      </c>
      <c r="G23" s="7">
        <f t="shared" si="4"/>
        <v>-10.798797853951783</v>
      </c>
      <c r="H23" s="7">
        <f t="shared" si="4"/>
        <v>477.01061572025742</v>
      </c>
      <c r="I23" s="7">
        <f t="shared" si="4"/>
        <v>273.11990231838308</v>
      </c>
      <c r="J23" s="7">
        <f t="shared" si="4"/>
        <v>113.61006174237082</v>
      </c>
      <c r="K23" s="7">
        <f t="shared" si="4"/>
        <v>103.79230327369805</v>
      </c>
      <c r="L23" s="7">
        <f t="shared" si="4"/>
        <v>-318.61263617026998</v>
      </c>
      <c r="M23" s="7">
        <f t="shared" si="4"/>
        <v>191.22196841253003</v>
      </c>
      <c r="N23" s="7">
        <f t="shared" si="4"/>
        <v>347.7049175700763</v>
      </c>
      <c r="O23" s="7">
        <f t="shared" si="4"/>
        <v>294.59326656076428</v>
      </c>
      <c r="P23" s="7">
        <f t="shared" si="4"/>
        <v>413.50222934187514</v>
      </c>
      <c r="Q23" s="7">
        <f t="shared" si="4"/>
        <v>754.86041090934305</v>
      </c>
      <c r="R23" s="7">
        <f t="shared" si="4"/>
        <v>611.90937554285392</v>
      </c>
      <c r="S23" s="7">
        <f t="shared" si="4"/>
        <v>1201.0434798474671</v>
      </c>
      <c r="T23" s="7">
        <f t="shared" si="4"/>
        <v>1628.366503675541</v>
      </c>
      <c r="U23" s="7">
        <f t="shared" si="4"/>
        <v>3841.6616485775448</v>
      </c>
      <c r="V23" s="7">
        <f t="shared" si="4"/>
        <v>9669.7706723713782</v>
      </c>
      <c r="W23" s="7">
        <f t="shared" si="4"/>
        <v>-141.20958159856514</v>
      </c>
    </row>
    <row r="24" spans="1:23" x14ac:dyDescent="0.25">
      <c r="A24" s="5" t="str">
        <f t="shared" si="1"/>
        <v>Service Models</v>
      </c>
      <c r="B24" s="7">
        <f t="shared" ref="B24:W24" si="5">B6-B5</f>
        <v>-1.1164511130047572E-2</v>
      </c>
      <c r="C24" s="7">
        <f t="shared" si="5"/>
        <v>0.10808053961441999</v>
      </c>
      <c r="D24" s="7">
        <f t="shared" si="5"/>
        <v>0.10580671324143509</v>
      </c>
      <c r="E24" s="7">
        <f t="shared" si="5"/>
        <v>4.9634873330745677E-2</v>
      </c>
      <c r="F24" s="7">
        <f t="shared" si="5"/>
        <v>1.6669592154471502E-2</v>
      </c>
      <c r="G24" s="7">
        <f t="shared" si="5"/>
        <v>-0.11116842322098819</v>
      </c>
      <c r="H24" s="7">
        <f t="shared" si="5"/>
        <v>8.8581734712079196E-2</v>
      </c>
      <c r="I24" s="7">
        <f t="shared" si="5"/>
        <v>-1.2999109478641913E-2</v>
      </c>
      <c r="J24" s="7">
        <f t="shared" si="5"/>
        <v>-0.16757131882604881</v>
      </c>
      <c r="K24" s="7">
        <f t="shared" si="5"/>
        <v>-0.34298826347549038</v>
      </c>
      <c r="L24" s="7">
        <f t="shared" si="5"/>
        <v>-0.77121483399241697</v>
      </c>
      <c r="M24" s="7">
        <f t="shared" si="5"/>
        <v>4.6121197380671219E-2</v>
      </c>
      <c r="N24" s="7">
        <f t="shared" si="5"/>
        <v>-3.9671312175414641E-2</v>
      </c>
      <c r="O24" s="7">
        <f t="shared" si="5"/>
        <v>-0.16045030097120616</v>
      </c>
      <c r="P24" s="7">
        <f t="shared" si="5"/>
        <v>-0.26514464462343312</v>
      </c>
      <c r="Q24" s="7">
        <f t="shared" si="5"/>
        <v>-0.74088483102605096</v>
      </c>
      <c r="R24" s="7">
        <f t="shared" si="5"/>
        <v>1.2537451744092323</v>
      </c>
      <c r="S24" s="7">
        <f t="shared" si="5"/>
        <v>0.87785605981298431</v>
      </c>
      <c r="T24" s="7">
        <f t="shared" si="5"/>
        <v>0.37374954744882416</v>
      </c>
      <c r="U24" s="7">
        <f t="shared" si="5"/>
        <v>-0.69383720675250515</v>
      </c>
      <c r="V24" s="7">
        <f t="shared" si="5"/>
        <v>-3.7680215022119228</v>
      </c>
      <c r="W24" s="7">
        <f t="shared" si="5"/>
        <v>1.0241220560480997</v>
      </c>
    </row>
    <row r="25" spans="1:23" x14ac:dyDescent="0.25">
      <c r="A25" s="5" t="str">
        <f t="shared" si="1"/>
        <v>Loss Adjustment factors</v>
      </c>
      <c r="B25" s="7">
        <f t="shared" ref="B25:W25" si="6">B7-B6</f>
        <v>2.7663293469402106E-3</v>
      </c>
      <c r="C25" s="7">
        <f t="shared" si="6"/>
        <v>2.6633973539738065E-2</v>
      </c>
      <c r="D25" s="7">
        <f t="shared" si="6"/>
        <v>5.005483083357376E-2</v>
      </c>
      <c r="E25" s="7">
        <f t="shared" si="6"/>
        <v>4.6416058959778184E-2</v>
      </c>
      <c r="F25" s="7">
        <f t="shared" si="6"/>
        <v>-7.1451363834626136E-2</v>
      </c>
      <c r="G25" s="7">
        <f t="shared" si="6"/>
        <v>-0.30000303363885905</v>
      </c>
      <c r="H25" s="7">
        <f t="shared" si="6"/>
        <v>-1.8968328540001949</v>
      </c>
      <c r="I25" s="7">
        <f t="shared" si="6"/>
        <v>-2.1490565910767145</v>
      </c>
      <c r="J25" s="7">
        <f t="shared" si="6"/>
        <v>-4.5599743028033117</v>
      </c>
      <c r="K25" s="7">
        <f t="shared" si="6"/>
        <v>-7.3186052618912072</v>
      </c>
      <c r="L25" s="7">
        <f t="shared" si="6"/>
        <v>-12.559104329244292</v>
      </c>
      <c r="M25" s="7">
        <f t="shared" si="6"/>
        <v>-1.1796749736704442</v>
      </c>
      <c r="N25" s="7">
        <f t="shared" si="6"/>
        <v>-0.59546327807811394</v>
      </c>
      <c r="O25" s="7">
        <f t="shared" si="6"/>
        <v>-0.61874542874465988</v>
      </c>
      <c r="P25" s="7">
        <f t="shared" si="6"/>
        <v>-0.901912528428511</v>
      </c>
      <c r="Q25" s="7">
        <f t="shared" si="6"/>
        <v>-2.2899686827913683</v>
      </c>
      <c r="R25" s="7">
        <f t="shared" si="6"/>
        <v>0.7982631501799915</v>
      </c>
      <c r="S25" s="7">
        <f t="shared" si="6"/>
        <v>6.5961723346572398</v>
      </c>
      <c r="T25" s="7">
        <f t="shared" si="6"/>
        <v>15.188893832724716</v>
      </c>
      <c r="U25" s="7">
        <f t="shared" si="6"/>
        <v>32.394234109204262</v>
      </c>
      <c r="V25" s="7">
        <f t="shared" si="6"/>
        <v>80.748714438086608</v>
      </c>
      <c r="W25" s="7">
        <f t="shared" si="6"/>
        <v>0.88117770899293646</v>
      </c>
    </row>
    <row r="26" spans="1:23" x14ac:dyDescent="0.25">
      <c r="A26" s="5" t="str">
        <f t="shared" si="1"/>
        <v>Average KVAR By KVA</v>
      </c>
      <c r="B26" s="7">
        <f t="shared" ref="B26:W26" si="7">B8-B7</f>
        <v>0</v>
      </c>
      <c r="C26" s="7">
        <f t="shared" si="7"/>
        <v>0</v>
      </c>
      <c r="D26" s="7">
        <f t="shared" si="7"/>
        <v>0</v>
      </c>
      <c r="E26" s="7">
        <f t="shared" si="7"/>
        <v>-3.6599999999964439E-2</v>
      </c>
      <c r="F26" s="7">
        <f t="shared" si="7"/>
        <v>0</v>
      </c>
      <c r="G26" s="7">
        <f t="shared" si="7"/>
        <v>-7.3200000000042564E-2</v>
      </c>
      <c r="H26" s="7">
        <f t="shared" si="7"/>
        <v>0.57713868555447334</v>
      </c>
      <c r="I26" s="7">
        <f t="shared" si="7"/>
        <v>0.38574486701190835</v>
      </c>
      <c r="J26" s="7">
        <f t="shared" si="7"/>
        <v>0.62972922421158728</v>
      </c>
      <c r="K26" s="7">
        <f t="shared" si="7"/>
        <v>1.101193397278621</v>
      </c>
      <c r="L26" s="7">
        <f t="shared" si="7"/>
        <v>2.0509021955804201</v>
      </c>
      <c r="M26" s="7">
        <f t="shared" si="7"/>
        <v>1.5260994412287801</v>
      </c>
      <c r="N26" s="7">
        <f t="shared" si="7"/>
        <v>0.6406600868381247</v>
      </c>
      <c r="O26" s="7">
        <f t="shared" si="7"/>
        <v>0.78494678152128472</v>
      </c>
      <c r="P26" s="7">
        <f t="shared" si="7"/>
        <v>1.1361853812359186</v>
      </c>
      <c r="Q26" s="7">
        <f t="shared" si="7"/>
        <v>2.4196219210789423</v>
      </c>
      <c r="R26" s="7">
        <f t="shared" si="7"/>
        <v>0.86262750304149449</v>
      </c>
      <c r="S26" s="7">
        <f t="shared" si="7"/>
        <v>0.74536025876113854</v>
      </c>
      <c r="T26" s="7">
        <f t="shared" si="7"/>
        <v>0.67092066093027825</v>
      </c>
      <c r="U26" s="7">
        <f t="shared" si="7"/>
        <v>3.2786526989802951</v>
      </c>
      <c r="V26" s="7">
        <f t="shared" si="7"/>
        <v>3.852383949822979</v>
      </c>
      <c r="W26" s="7">
        <f t="shared" si="7"/>
        <v>0</v>
      </c>
    </row>
    <row r="27" spans="1:23" x14ac:dyDescent="0.25">
      <c r="A27" s="5" t="str">
        <f t="shared" si="1"/>
        <v>Gross Asset Models</v>
      </c>
      <c r="B27" s="7">
        <f t="shared" ref="B27:W27" si="8">B9-B8</f>
        <v>-0.12260908569109574</v>
      </c>
      <c r="C27" s="7">
        <f t="shared" si="8"/>
        <v>-1.3490821792745891</v>
      </c>
      <c r="D27" s="7">
        <f t="shared" si="8"/>
        <v>-1.4167140538775982</v>
      </c>
      <c r="E27" s="7">
        <f t="shared" si="8"/>
        <v>-1.0968564743124603</v>
      </c>
      <c r="F27" s="7">
        <f t="shared" si="8"/>
        <v>-0.61386627341153144</v>
      </c>
      <c r="G27" s="7">
        <f t="shared" si="8"/>
        <v>1.4152154327289281</v>
      </c>
      <c r="H27" s="7">
        <f t="shared" si="8"/>
        <v>36.614134000523109</v>
      </c>
      <c r="I27" s="7">
        <f t="shared" si="8"/>
        <v>32.007100138031092</v>
      </c>
      <c r="J27" s="7">
        <f t="shared" si="8"/>
        <v>66.778309353751865</v>
      </c>
      <c r="K27" s="7">
        <f t="shared" si="8"/>
        <v>109.32969250154383</v>
      </c>
      <c r="L27" s="7">
        <f t="shared" si="8"/>
        <v>190.9456942082179</v>
      </c>
      <c r="M27" s="7">
        <f t="shared" si="8"/>
        <v>72.270494923282968</v>
      </c>
      <c r="N27" s="7">
        <f t="shared" si="8"/>
        <v>33.20501619632978</v>
      </c>
      <c r="O27" s="7">
        <f t="shared" si="8"/>
        <v>59.776226089184092</v>
      </c>
      <c r="P27" s="7">
        <f t="shared" si="8"/>
        <v>95.581585864636509</v>
      </c>
      <c r="Q27" s="7">
        <f t="shared" si="8"/>
        <v>204.52679894346511</v>
      </c>
      <c r="R27" s="7">
        <f t="shared" si="8"/>
        <v>-1.6774035304301833</v>
      </c>
      <c r="S27" s="7">
        <f t="shared" si="8"/>
        <v>-111.71900304193332</v>
      </c>
      <c r="T27" s="7">
        <f t="shared" si="8"/>
        <v>-243.51964684570703</v>
      </c>
      <c r="U27" s="7">
        <f t="shared" si="8"/>
        <v>-534.25807803349744</v>
      </c>
      <c r="V27" s="7">
        <f t="shared" si="8"/>
        <v>-1348.5090687169868</v>
      </c>
      <c r="W27" s="7">
        <f t="shared" si="8"/>
        <v>-26.018901523960039</v>
      </c>
    </row>
    <row r="28" spans="1:23" x14ac:dyDescent="0.25">
      <c r="A28" s="5" t="str">
        <f t="shared" si="1"/>
        <v>Peaking Probabilities</v>
      </c>
      <c r="B28" s="7">
        <f t="shared" ref="B28:W28" si="9">B10-B9</f>
        <v>-0.16908954688821609</v>
      </c>
      <c r="C28" s="7">
        <f t="shared" si="9"/>
        <v>7.3952694362212412E-2</v>
      </c>
      <c r="D28" s="7">
        <f t="shared" si="9"/>
        <v>0.15994815718008226</v>
      </c>
      <c r="E28" s="7">
        <f t="shared" si="9"/>
        <v>0.69491698364444687</v>
      </c>
      <c r="F28" s="7">
        <f t="shared" si="9"/>
        <v>1.5940382055454165</v>
      </c>
      <c r="G28" s="7">
        <f t="shared" si="9"/>
        <v>4.9567270854233811</v>
      </c>
      <c r="H28" s="7">
        <f t="shared" si="9"/>
        <v>0.52549460192108199</v>
      </c>
      <c r="I28" s="7">
        <f t="shared" si="9"/>
        <v>3.2495881458257827</v>
      </c>
      <c r="J28" s="7">
        <f t="shared" si="9"/>
        <v>5.9657346955636967</v>
      </c>
      <c r="K28" s="7">
        <f t="shared" si="9"/>
        <v>9.0683623352015275</v>
      </c>
      <c r="L28" s="7">
        <f t="shared" si="9"/>
        <v>17.653730724210618</v>
      </c>
      <c r="M28" s="7">
        <f t="shared" si="9"/>
        <v>5.3558348679116534</v>
      </c>
      <c r="N28" s="7">
        <f t="shared" si="9"/>
        <v>6.6743417418424542</v>
      </c>
      <c r="O28" s="7">
        <f t="shared" si="9"/>
        <v>11.979503394965832</v>
      </c>
      <c r="P28" s="7">
        <f t="shared" si="9"/>
        <v>18.425448561931262</v>
      </c>
      <c r="Q28" s="7">
        <f t="shared" si="9"/>
        <v>39.177116082653811</v>
      </c>
      <c r="R28" s="7">
        <f t="shared" si="9"/>
        <v>12.564501259428653</v>
      </c>
      <c r="S28" s="7">
        <f t="shared" si="9"/>
        <v>34.294999315907262</v>
      </c>
      <c r="T28" s="7">
        <f t="shared" si="9"/>
        <v>86.664083787516574</v>
      </c>
      <c r="U28" s="7">
        <f t="shared" si="9"/>
        <v>179.82107078931585</v>
      </c>
      <c r="V28" s="7">
        <f t="shared" si="9"/>
        <v>437.96272901809425</v>
      </c>
      <c r="W28" s="7">
        <f t="shared" si="9"/>
        <v>-21.557804560599152</v>
      </c>
    </row>
    <row r="29" spans="1:23" x14ac:dyDescent="0.25">
      <c r="A29" s="5" t="str">
        <f t="shared" si="1"/>
        <v>Hours in Time Band and Days in year</v>
      </c>
      <c r="B29" s="7">
        <f t="shared" ref="B29:W29" si="10">B11-B10</f>
        <v>2.7689146743213655E-2</v>
      </c>
      <c r="C29" s="7">
        <f t="shared" si="10"/>
        <v>-3.652573548450988E-2</v>
      </c>
      <c r="D29" s="7">
        <f t="shared" si="10"/>
        <v>-2.7142792982772335E-2</v>
      </c>
      <c r="E29" s="7">
        <f t="shared" si="10"/>
        <v>1.6705175552914397E-2</v>
      </c>
      <c r="F29" s="7">
        <f t="shared" si="10"/>
        <v>0.12516647825486871</v>
      </c>
      <c r="G29" s="7">
        <f t="shared" si="10"/>
        <v>0.60911731361989041</v>
      </c>
      <c r="H29" s="7">
        <f t="shared" si="10"/>
        <v>3.7400746900402737E-2</v>
      </c>
      <c r="I29" s="7">
        <f t="shared" si="10"/>
        <v>-5.6297299936886702E-2</v>
      </c>
      <c r="J29" s="7">
        <f t="shared" si="10"/>
        <v>-0.5469967024282596</v>
      </c>
      <c r="K29" s="7">
        <f t="shared" si="10"/>
        <v>-1.0948090758956823</v>
      </c>
      <c r="L29" s="7">
        <f t="shared" si="10"/>
        <v>-3.1753547326370608</v>
      </c>
      <c r="M29" s="7">
        <f t="shared" si="10"/>
        <v>-3.4460224622562237</v>
      </c>
      <c r="N29" s="7">
        <f t="shared" si="10"/>
        <v>-3.1245441632358961</v>
      </c>
      <c r="O29" s="7">
        <f t="shared" si="10"/>
        <v>-6.0665154803964469</v>
      </c>
      <c r="P29" s="7">
        <f t="shared" si="10"/>
        <v>-9.5304270480628475</v>
      </c>
      <c r="Q29" s="7">
        <f t="shared" si="10"/>
        <v>-19.834616437834484</v>
      </c>
      <c r="R29" s="7">
        <f t="shared" si="10"/>
        <v>-6.9122702624908925</v>
      </c>
      <c r="S29" s="7">
        <f t="shared" si="10"/>
        <v>-17.29192259136471</v>
      </c>
      <c r="T29" s="7">
        <f t="shared" si="10"/>
        <v>-43.516845994323376</v>
      </c>
      <c r="U29" s="7">
        <f t="shared" si="10"/>
        <v>-88.670926428487292</v>
      </c>
      <c r="V29" s="7">
        <f t="shared" si="10"/>
        <v>-215.03355449062656</v>
      </c>
      <c r="W29" s="7">
        <f t="shared" si="10"/>
        <v>-3.0710569420264164</v>
      </c>
    </row>
    <row r="30" spans="1:23" x14ac:dyDescent="0.25">
      <c r="A30" s="5" t="str">
        <f t="shared" si="1"/>
        <v>Real pre-tax cost of capital</v>
      </c>
      <c r="B30" s="7">
        <f t="shared" ref="B30:W30" si="11">B12-B11</f>
        <v>0</v>
      </c>
      <c r="C30" s="7">
        <f t="shared" si="11"/>
        <v>0</v>
      </c>
      <c r="D30" s="7">
        <f t="shared" si="11"/>
        <v>0</v>
      </c>
      <c r="E30" s="7">
        <f t="shared" si="11"/>
        <v>0</v>
      </c>
      <c r="F30" s="7">
        <f t="shared" si="11"/>
        <v>0</v>
      </c>
      <c r="G30" s="7">
        <f t="shared" si="11"/>
        <v>0</v>
      </c>
      <c r="H30" s="7">
        <f t="shared" si="11"/>
        <v>0</v>
      </c>
      <c r="I30" s="7">
        <f t="shared" si="11"/>
        <v>0</v>
      </c>
      <c r="J30" s="7">
        <f t="shared" si="11"/>
        <v>0</v>
      </c>
      <c r="K30" s="7">
        <f t="shared" si="11"/>
        <v>0</v>
      </c>
      <c r="L30" s="7">
        <f t="shared" si="11"/>
        <v>0</v>
      </c>
      <c r="M30" s="7">
        <f t="shared" si="11"/>
        <v>0</v>
      </c>
      <c r="N30" s="7">
        <f t="shared" si="11"/>
        <v>0</v>
      </c>
      <c r="O30" s="7">
        <f t="shared" si="11"/>
        <v>0</v>
      </c>
      <c r="P30" s="7">
        <f t="shared" si="11"/>
        <v>0</v>
      </c>
      <c r="Q30" s="7">
        <f t="shared" si="11"/>
        <v>0</v>
      </c>
      <c r="R30" s="7">
        <f t="shared" si="11"/>
        <v>0</v>
      </c>
      <c r="S30" s="7">
        <f t="shared" si="11"/>
        <v>0</v>
      </c>
      <c r="T30" s="7">
        <f t="shared" si="11"/>
        <v>0</v>
      </c>
      <c r="U30" s="7">
        <f t="shared" si="11"/>
        <v>0</v>
      </c>
      <c r="V30" s="7">
        <f t="shared" si="11"/>
        <v>0</v>
      </c>
      <c r="W30" s="7">
        <f t="shared" si="11"/>
        <v>0</v>
      </c>
    </row>
    <row r="31" spans="1:23" x14ac:dyDescent="0.25">
      <c r="A31" s="5" t="str">
        <f t="shared" si="1"/>
        <v>Transmission Exits Charges</v>
      </c>
      <c r="B31" s="7">
        <f t="shared" ref="B31:W31" si="12">B13-B12</f>
        <v>6.6135171079480415E-2</v>
      </c>
      <c r="C31" s="7">
        <f t="shared" si="12"/>
        <v>4.2979665863505545E-2</v>
      </c>
      <c r="D31" s="7">
        <f t="shared" si="12"/>
        <v>-9.6837250689247867E-3</v>
      </c>
      <c r="E31" s="7">
        <f t="shared" si="12"/>
        <v>5.0343730907229656E-3</v>
      </c>
      <c r="F31" s="7">
        <f t="shared" si="12"/>
        <v>6.2535194466818211E-2</v>
      </c>
      <c r="G31" s="7">
        <f t="shared" si="12"/>
        <v>0.15547675948505457</v>
      </c>
      <c r="H31" s="7">
        <f t="shared" si="12"/>
        <v>1.9945870409067084</v>
      </c>
      <c r="I31" s="7">
        <f t="shared" si="12"/>
        <v>-0.85148832566756028</v>
      </c>
      <c r="J31" s="7">
        <f t="shared" si="12"/>
        <v>-1.7845078109176029</v>
      </c>
      <c r="K31" s="7">
        <f t="shared" si="12"/>
        <v>-3.2366628321815369</v>
      </c>
      <c r="L31" s="7">
        <f t="shared" si="12"/>
        <v>-12.382138214306906</v>
      </c>
      <c r="M31" s="7">
        <f t="shared" si="12"/>
        <v>4.4624067165618726</v>
      </c>
      <c r="N31" s="7">
        <f t="shared" si="12"/>
        <v>-0.75802660819545054</v>
      </c>
      <c r="O31" s="7">
        <f t="shared" si="12"/>
        <v>-1.4788616067726252</v>
      </c>
      <c r="P31" s="7">
        <f t="shared" si="12"/>
        <v>-2.5642633142688283</v>
      </c>
      <c r="Q31" s="7">
        <f t="shared" si="12"/>
        <v>-4.8998250192889827</v>
      </c>
      <c r="R31" s="7">
        <f t="shared" si="12"/>
        <v>2.3152067390155935</v>
      </c>
      <c r="S31" s="7">
        <f t="shared" si="12"/>
        <v>-12.918812016912852</v>
      </c>
      <c r="T31" s="7">
        <f t="shared" si="12"/>
        <v>-31.921093082979496</v>
      </c>
      <c r="U31" s="7">
        <f t="shared" si="12"/>
        <v>-70.80160267901374</v>
      </c>
      <c r="V31" s="7">
        <f t="shared" si="12"/>
        <v>-179.03987663850421</v>
      </c>
      <c r="W31" s="7">
        <f t="shared" si="12"/>
        <v>0.50281453038064683</v>
      </c>
    </row>
    <row r="32" spans="1:23" x14ac:dyDescent="0.25">
      <c r="A32" s="5" t="str">
        <f t="shared" si="1"/>
        <v>Other Expenditure</v>
      </c>
      <c r="B32" s="7">
        <f t="shared" ref="B32:W32" si="13">B14-B13</f>
        <v>-0.11987765005112294</v>
      </c>
      <c r="C32" s="7">
        <f t="shared" si="13"/>
        <v>-0.65128720966507814</v>
      </c>
      <c r="D32" s="7">
        <f t="shared" si="13"/>
        <v>-0.48476828371829583</v>
      </c>
      <c r="E32" s="7">
        <f t="shared" si="13"/>
        <v>-4.6168159426031252E-2</v>
      </c>
      <c r="F32" s="7">
        <f t="shared" si="13"/>
        <v>0.70780980531174009</v>
      </c>
      <c r="G32" s="7">
        <f t="shared" si="13"/>
        <v>3.6256569870993189</v>
      </c>
      <c r="H32" s="7">
        <f t="shared" si="13"/>
        <v>-13.069269141711402</v>
      </c>
      <c r="I32" s="7">
        <f t="shared" si="13"/>
        <v>-2.4892340233536743</v>
      </c>
      <c r="J32" s="7">
        <f t="shared" si="13"/>
        <v>-9.3740436904517992</v>
      </c>
      <c r="K32" s="7">
        <f t="shared" si="13"/>
        <v>-15.373277322727517</v>
      </c>
      <c r="L32" s="7">
        <f t="shared" si="13"/>
        <v>-12.093926248191565</v>
      </c>
      <c r="M32" s="7">
        <f t="shared" si="13"/>
        <v>-20.72620017699137</v>
      </c>
      <c r="N32" s="7">
        <f t="shared" si="13"/>
        <v>2.0415084267465318</v>
      </c>
      <c r="O32" s="7">
        <f t="shared" si="13"/>
        <v>3.0842761430512837</v>
      </c>
      <c r="P32" s="7">
        <f t="shared" si="13"/>
        <v>4.6763256163721962</v>
      </c>
      <c r="Q32" s="7">
        <f t="shared" si="13"/>
        <v>11.041373233605555</v>
      </c>
      <c r="R32" s="7">
        <f t="shared" si="13"/>
        <v>-39.750212123484744</v>
      </c>
      <c r="S32" s="7">
        <f t="shared" si="13"/>
        <v>35.434986881791701</v>
      </c>
      <c r="T32" s="7">
        <f t="shared" si="13"/>
        <v>86.288071789225796</v>
      </c>
      <c r="U32" s="7">
        <f t="shared" si="13"/>
        <v>233.10576852527447</v>
      </c>
      <c r="V32" s="7">
        <f t="shared" si="13"/>
        <v>639.87507904923405</v>
      </c>
      <c r="W32" s="7">
        <f t="shared" si="13"/>
        <v>-4.2323353417975795</v>
      </c>
    </row>
    <row r="33" spans="1:23" x14ac:dyDescent="0.25">
      <c r="A33" s="5" t="str">
        <f t="shared" si="1"/>
        <v>IDNO Discounts</v>
      </c>
      <c r="B33" s="7">
        <f t="shared" ref="B33:W33" si="14">B15-B14</f>
        <v>4.48733833475643E-2</v>
      </c>
      <c r="C33" s="7">
        <f t="shared" si="14"/>
        <v>3.7531676231338906E-2</v>
      </c>
      <c r="D33" s="7">
        <f t="shared" si="14"/>
        <v>2.3959720551545161E-3</v>
      </c>
      <c r="E33" s="7">
        <f t="shared" si="14"/>
        <v>5.0639076001573358E-2</v>
      </c>
      <c r="F33" s="7">
        <f t="shared" si="14"/>
        <v>0.10691824470723077</v>
      </c>
      <c r="G33" s="7">
        <f t="shared" si="14"/>
        <v>0.32962105393266938</v>
      </c>
      <c r="H33" s="7">
        <f t="shared" si="14"/>
        <v>1.2483559734616847</v>
      </c>
      <c r="I33" s="7">
        <f t="shared" si="14"/>
        <v>2.1126190257941744</v>
      </c>
      <c r="J33" s="7">
        <f t="shared" si="14"/>
        <v>4.9372010256602152</v>
      </c>
      <c r="K33" s="7">
        <f t="shared" si="14"/>
        <v>7.9882118396217265</v>
      </c>
      <c r="L33" s="7">
        <f t="shared" si="14"/>
        <v>15.407450887963932</v>
      </c>
      <c r="M33" s="7">
        <f t="shared" si="14"/>
        <v>8.6639401309639652E-2</v>
      </c>
      <c r="N33" s="7">
        <f t="shared" si="14"/>
        <v>0.36673565608771241</v>
      </c>
      <c r="O33" s="7">
        <f t="shared" si="14"/>
        <v>0.64612515048520436</v>
      </c>
      <c r="P33" s="7">
        <f t="shared" si="14"/>
        <v>1.1182723223118956</v>
      </c>
      <c r="Q33" s="7">
        <f t="shared" si="14"/>
        <v>2.7431424155111017</v>
      </c>
      <c r="R33" s="7">
        <f t="shared" si="14"/>
        <v>0.136754825591197</v>
      </c>
      <c r="S33" s="7">
        <f t="shared" si="14"/>
        <v>2.666043940185773</v>
      </c>
      <c r="T33" s="7">
        <f t="shared" si="14"/>
        <v>6.4552504525490804</v>
      </c>
      <c r="U33" s="7">
        <f t="shared" si="14"/>
        <v>14.165937206736999</v>
      </c>
      <c r="V33" s="7">
        <f t="shared" si="14"/>
        <v>35.709121502179187</v>
      </c>
      <c r="W33" s="7">
        <f t="shared" si="14"/>
        <v>0.19423199021684923</v>
      </c>
    </row>
    <row r="34" spans="1:23" x14ac:dyDescent="0.25">
      <c r="A34" s="5" t="str">
        <f t="shared" si="1"/>
        <v>Allowed Revenue</v>
      </c>
      <c r="B34" s="7">
        <f t="shared" ref="B34:W34" si="15">B16-B15</f>
        <v>37.996499999999955</v>
      </c>
      <c r="C34" s="7">
        <f t="shared" si="15"/>
        <v>1.6425000000000054</v>
      </c>
      <c r="D34" s="7">
        <f t="shared" si="15"/>
        <v>15.147499999999994</v>
      </c>
      <c r="E34" s="7">
        <f t="shared" si="15"/>
        <v>81.212500000000006</v>
      </c>
      <c r="F34" s="7">
        <f t="shared" si="15"/>
        <v>192.50100000000009</v>
      </c>
      <c r="G34" s="7">
        <f t="shared" si="15"/>
        <v>624.14999999999986</v>
      </c>
      <c r="H34" s="7">
        <f t="shared" si="15"/>
        <v>1.6425000000001546</v>
      </c>
      <c r="I34" s="7">
        <f t="shared" si="15"/>
        <v>1040.9434999999999</v>
      </c>
      <c r="J34" s="7">
        <f t="shared" si="15"/>
        <v>1893.7294999999995</v>
      </c>
      <c r="K34" s="7">
        <f t="shared" si="15"/>
        <v>2926.1319999999996</v>
      </c>
      <c r="L34" s="7">
        <f t="shared" si="15"/>
        <v>6219.7094999999972</v>
      </c>
      <c r="M34" s="7">
        <f t="shared" si="15"/>
        <v>1.6424999999999272</v>
      </c>
      <c r="N34" s="7">
        <f t="shared" si="15"/>
        <v>1040.9435000000008</v>
      </c>
      <c r="O34" s="7">
        <f t="shared" si="15"/>
        <v>1893.7294999999995</v>
      </c>
      <c r="P34" s="7">
        <f t="shared" si="15"/>
        <v>2926.1320000000014</v>
      </c>
      <c r="Q34" s="7">
        <f t="shared" si="15"/>
        <v>6219.7095000000008</v>
      </c>
      <c r="R34" s="7">
        <f t="shared" si="15"/>
        <v>1.6424999999994725</v>
      </c>
      <c r="S34" s="7">
        <f t="shared" si="15"/>
        <v>6174.084499999999</v>
      </c>
      <c r="T34" s="7">
        <f t="shared" si="15"/>
        <v>15279.337999999989</v>
      </c>
      <c r="U34" s="7">
        <f t="shared" si="15"/>
        <v>33873.350500000015</v>
      </c>
      <c r="V34" s="7">
        <f t="shared" si="15"/>
        <v>85641.19100000005</v>
      </c>
      <c r="W34" s="7">
        <f t="shared" si="15"/>
        <v>422.01846460627553</v>
      </c>
    </row>
    <row r="35" spans="1:23" x14ac:dyDescent="0.25">
      <c r="A35" s="5" t="s">
        <v>39</v>
      </c>
      <c r="B35" s="7">
        <f>SUM(B21:B34)</f>
        <v>34.473658236567289</v>
      </c>
      <c r="C35" s="7">
        <f t="shared" ref="C35:W35" si="16">SUM(C21:C34)</f>
        <v>-3.844363864694067</v>
      </c>
      <c r="D35" s="7">
        <f t="shared" si="16"/>
        <v>11.284037472168365</v>
      </c>
      <c r="E35" s="7">
        <f t="shared" si="16"/>
        <v>82.144739031127926</v>
      </c>
      <c r="F35" s="7">
        <f t="shared" si="16"/>
        <v>203.21886817771804</v>
      </c>
      <c r="G35" s="7">
        <f t="shared" si="16"/>
        <v>646.73282580232626</v>
      </c>
      <c r="H35" s="7">
        <f t="shared" si="16"/>
        <v>512.38765110327779</v>
      </c>
      <c r="I35" s="7">
        <f t="shared" si="16"/>
        <v>1379.0768404999512</v>
      </c>
      <c r="J35" s="7">
        <f t="shared" si="16"/>
        <v>2131.4856187255109</v>
      </c>
      <c r="K35" s="7">
        <f t="shared" si="16"/>
        <v>3225.1380999848134</v>
      </c>
      <c r="L35" s="7">
        <f t="shared" si="16"/>
        <v>6270.7940298882859</v>
      </c>
      <c r="M35" s="7">
        <f t="shared" si="16"/>
        <v>278.67217939534407</v>
      </c>
      <c r="N35" s="7">
        <f t="shared" si="16"/>
        <v>1460.0014434934455</v>
      </c>
      <c r="O35" s="7">
        <f t="shared" si="16"/>
        <v>2319.1800280411899</v>
      </c>
      <c r="P35" s="7">
        <f t="shared" si="16"/>
        <v>3544.4929383641265</v>
      </c>
      <c r="Q35" s="7">
        <f t="shared" si="16"/>
        <v>7414.6941194936408</v>
      </c>
      <c r="R35" s="7">
        <f t="shared" si="16"/>
        <v>613.08167602164713</v>
      </c>
      <c r="S35" s="7">
        <f t="shared" si="16"/>
        <v>7470.8058174094822</v>
      </c>
      <c r="T35" s="7">
        <f t="shared" si="16"/>
        <v>17185.442516676347</v>
      </c>
      <c r="U35" s="7">
        <f t="shared" si="16"/>
        <v>38337.953632384306</v>
      </c>
      <c r="V35" s="7">
        <f t="shared" si="16"/>
        <v>96881.383585671341</v>
      </c>
      <c r="W35" s="7">
        <f t="shared" si="16"/>
        <v>242.01719726679812</v>
      </c>
    </row>
    <row r="37" spans="1:23" x14ac:dyDescent="0.25">
      <c r="B37" s="8">
        <f t="shared" ref="B37:W37" si="17">+B35/B2</f>
        <v>0.27102646146882015</v>
      </c>
      <c r="C37" s="8">
        <f t="shared" si="17"/>
        <v>-6.6355951202162297E-2</v>
      </c>
      <c r="D37" s="8">
        <f t="shared" si="17"/>
        <v>0.1351770607610204</v>
      </c>
      <c r="E37" s="8">
        <f t="shared" si="17"/>
        <v>0.32742607165023163</v>
      </c>
      <c r="F37" s="8">
        <f t="shared" si="17"/>
        <v>0.3825817531373174</v>
      </c>
      <c r="G37" s="8">
        <f t="shared" si="17"/>
        <v>0.39335817599865297</v>
      </c>
      <c r="H37" s="8">
        <f t="shared" si="17"/>
        <v>0.75620190454096459</v>
      </c>
      <c r="I37" s="8">
        <f t="shared" si="17"/>
        <v>0.45619133397144607</v>
      </c>
      <c r="J37" s="8">
        <f t="shared" si="17"/>
        <v>0.34966645368227939</v>
      </c>
      <c r="K37" s="8">
        <f t="shared" si="17"/>
        <v>0.33915956675423964</v>
      </c>
      <c r="L37" s="8">
        <f t="shared" si="17"/>
        <v>0.33128579248017581</v>
      </c>
      <c r="M37" s="8">
        <f t="shared" si="17"/>
        <v>0.14058937489538809</v>
      </c>
      <c r="N37" s="8">
        <f t="shared" si="17"/>
        <v>0.51108218254089111</v>
      </c>
      <c r="O37" s="8">
        <f t="shared" si="17"/>
        <v>0.41956540720566793</v>
      </c>
      <c r="P37" s="8">
        <f t="shared" si="17"/>
        <v>0.41354497054158468</v>
      </c>
      <c r="Q37" s="8">
        <f t="shared" si="17"/>
        <v>0.40533662162043133</v>
      </c>
      <c r="R37" s="8">
        <f t="shared" si="17"/>
        <v>0.26159708209667404</v>
      </c>
      <c r="S37" s="8">
        <f t="shared" si="17"/>
        <v>0.56574862714353424</v>
      </c>
      <c r="T37" s="8">
        <f t="shared" si="17"/>
        <v>0.50831512730932327</v>
      </c>
      <c r="U37" s="8">
        <f t="shared" si="17"/>
        <v>0.53379248950499691</v>
      </c>
      <c r="V37" s="8">
        <f t="shared" si="17"/>
        <v>0.54467200401985227</v>
      </c>
      <c r="W37" s="8">
        <f t="shared" si="17"/>
        <v>0.13668189877730899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2021-12-17T08:32:21Z</cp:lastPrinted>
  <dcterms:created xsi:type="dcterms:W3CDTF">2021-12-07T14:30:05Z</dcterms:created>
  <dcterms:modified xsi:type="dcterms:W3CDTF">2022-12-14T14:44:17Z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