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5\Charging Models From DCUSA\Broken Links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Sheet1!$B$2:$W$39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B37" i="1"/>
  <c r="A35" i="1" l="1"/>
  <c r="A36" i="1"/>
  <c r="A33" i="1" l="1"/>
  <c r="A32" i="1"/>
  <c r="A23" i="1"/>
  <c r="A24" i="1"/>
  <c r="A25" i="1"/>
  <c r="A26" i="1"/>
  <c r="A27" i="1"/>
  <c r="A28" i="1"/>
  <c r="A29" i="1"/>
  <c r="A30" i="1"/>
  <c r="A34" i="1"/>
  <c r="A31" i="1"/>
  <c r="A22" i="1"/>
  <c r="C28" i="1" l="1"/>
  <c r="C47" i="1" s="1"/>
  <c r="C25" i="1"/>
  <c r="C44" i="1" s="1"/>
  <c r="C23" i="1"/>
  <c r="C42" i="1" s="1"/>
  <c r="C34" i="1" l="1"/>
  <c r="C53" i="1" s="1"/>
  <c r="C31" i="1"/>
  <c r="C50" i="1" s="1"/>
  <c r="C35" i="1"/>
  <c r="C54" i="1" s="1"/>
  <c r="C24" i="1"/>
  <c r="C43" i="1" s="1"/>
  <c r="M24" i="1"/>
  <c r="C26" i="1"/>
  <c r="C45" i="1" s="1"/>
  <c r="C29" i="1"/>
  <c r="C48" i="1" s="1"/>
  <c r="C36" i="1"/>
  <c r="C55" i="1" s="1"/>
  <c r="C19" i="1"/>
  <c r="C27" i="1"/>
  <c r="C46" i="1" s="1"/>
  <c r="C32" i="1"/>
  <c r="C51" i="1" s="1"/>
  <c r="C30" i="1"/>
  <c r="C49" i="1" s="1"/>
  <c r="R27" i="1"/>
  <c r="R46" i="1" s="1"/>
  <c r="R23" i="1"/>
  <c r="R42" i="1" s="1"/>
  <c r="C22" i="1"/>
  <c r="C33" i="1"/>
  <c r="C52" i="1" s="1"/>
  <c r="M31" i="1" l="1"/>
  <c r="M34" i="1"/>
  <c r="R35" i="1"/>
  <c r="R54" i="1" s="1"/>
  <c r="M27" i="1"/>
  <c r="R26" i="1"/>
  <c r="R45" i="1" s="1"/>
  <c r="R30" i="1"/>
  <c r="R49" i="1" s="1"/>
  <c r="R31" i="1"/>
  <c r="R50" i="1" s="1"/>
  <c r="M32" i="1"/>
  <c r="R32" i="1"/>
  <c r="R51" i="1" s="1"/>
  <c r="M29" i="1"/>
  <c r="R28" i="1"/>
  <c r="R47" i="1" s="1"/>
  <c r="R33" i="1"/>
  <c r="R52" i="1" s="1"/>
  <c r="R24" i="1"/>
  <c r="R43" i="1" s="1"/>
  <c r="R22" i="1"/>
  <c r="R25" i="1"/>
  <c r="R44" i="1" s="1"/>
  <c r="M25" i="1"/>
  <c r="M26" i="1"/>
  <c r="R36" i="1"/>
  <c r="R55" i="1" s="1"/>
  <c r="R19" i="1"/>
  <c r="R34" i="1"/>
  <c r="R53" i="1" s="1"/>
  <c r="M28" i="1"/>
  <c r="M35" i="1"/>
  <c r="M30" i="1"/>
  <c r="M33" i="1"/>
  <c r="M36" i="1"/>
  <c r="M19" i="1"/>
  <c r="C41" i="1"/>
  <c r="C39" i="1"/>
  <c r="R29" i="1"/>
  <c r="R48" i="1" s="1"/>
  <c r="M22" i="1"/>
  <c r="M23" i="1"/>
  <c r="M39" i="1" l="1"/>
  <c r="R41" i="1"/>
  <c r="R39" i="1"/>
  <c r="H23" i="1" l="1"/>
  <c r="H42" i="1" s="1"/>
  <c r="H25" i="1"/>
  <c r="H44" i="1" s="1"/>
  <c r="H30" i="1" l="1"/>
  <c r="H49" i="1" s="1"/>
  <c r="H33" i="1"/>
  <c r="H52" i="1" s="1"/>
  <c r="H28" i="1"/>
  <c r="H47" i="1" s="1"/>
  <c r="H27" i="1"/>
  <c r="H46" i="1" s="1"/>
  <c r="H34" i="1"/>
  <c r="H53" i="1" s="1"/>
  <c r="H22" i="1"/>
  <c r="H41" i="1" s="1"/>
  <c r="H35" i="1"/>
  <c r="H54" i="1" s="1"/>
  <c r="H26" i="1"/>
  <c r="H45" i="1" s="1"/>
  <c r="H24" i="1"/>
  <c r="H43" i="1" s="1"/>
  <c r="H29" i="1"/>
  <c r="H48" i="1" s="1"/>
  <c r="H36" i="1"/>
  <c r="H55" i="1" s="1"/>
  <c r="H19" i="1"/>
  <c r="H31" i="1"/>
  <c r="H50" i="1" s="1"/>
  <c r="H32" i="1"/>
  <c r="H51" i="1" s="1"/>
  <c r="H39" i="1" l="1"/>
  <c r="W26" i="1" l="1"/>
  <c r="W45" i="1" s="1"/>
  <c r="W32" i="1"/>
  <c r="W51" i="1" s="1"/>
  <c r="W30" i="1" l="1"/>
  <c r="W49" i="1" s="1"/>
  <c r="W27" i="1"/>
  <c r="W46" i="1" s="1"/>
  <c r="W35" i="1"/>
  <c r="W54" i="1" s="1"/>
  <c r="W25" i="1"/>
  <c r="W44" i="1" s="1"/>
  <c r="W22" i="1"/>
  <c r="W41" i="1" s="1"/>
  <c r="W28" i="1"/>
  <c r="W47" i="1" s="1"/>
  <c r="G24" i="1"/>
  <c r="G43" i="1" s="1"/>
  <c r="W34" i="1"/>
  <c r="W53" i="1" s="1"/>
  <c r="W33" i="1"/>
  <c r="W52" i="1" s="1"/>
  <c r="D22" i="1"/>
  <c r="D25" i="1"/>
  <c r="D44" i="1" s="1"/>
  <c r="W36" i="1"/>
  <c r="W55" i="1" s="1"/>
  <c r="W19" i="1"/>
  <c r="W29" i="1"/>
  <c r="W48" i="1" s="1"/>
  <c r="W23" i="1"/>
  <c r="W42" i="1" s="1"/>
  <c r="W24" i="1"/>
  <c r="W43" i="1" s="1"/>
  <c r="W31" i="1"/>
  <c r="W50" i="1" s="1"/>
  <c r="G28" i="1" l="1"/>
  <c r="G47" i="1" s="1"/>
  <c r="G31" i="1"/>
  <c r="G50" i="1" s="1"/>
  <c r="G35" i="1"/>
  <c r="G54" i="1" s="1"/>
  <c r="D29" i="1"/>
  <c r="D48" i="1" s="1"/>
  <c r="G32" i="1"/>
  <c r="G51" i="1" s="1"/>
  <c r="G29" i="1"/>
  <c r="G48" i="1" s="1"/>
  <c r="D32" i="1"/>
  <c r="D51" i="1" s="1"/>
  <c r="D34" i="1"/>
  <c r="D53" i="1" s="1"/>
  <c r="D28" i="1"/>
  <c r="D47" i="1" s="1"/>
  <c r="D33" i="1"/>
  <c r="D52" i="1" s="1"/>
  <c r="D26" i="1"/>
  <c r="D45" i="1" s="1"/>
  <c r="G27" i="1"/>
  <c r="G46" i="1" s="1"/>
  <c r="L22" i="1"/>
  <c r="E22" i="1"/>
  <c r="D35" i="1"/>
  <c r="D54" i="1" s="1"/>
  <c r="D41" i="1"/>
  <c r="D30" i="1"/>
  <c r="D49" i="1" s="1"/>
  <c r="S30" i="1"/>
  <c r="S49" i="1" s="1"/>
  <c r="N22" i="1"/>
  <c r="N24" i="1"/>
  <c r="N43" i="1" s="1"/>
  <c r="P23" i="1"/>
  <c r="P42" i="1" s="1"/>
  <c r="P28" i="1"/>
  <c r="P47" i="1" s="1"/>
  <c r="D36" i="1"/>
  <c r="D55" i="1" s="1"/>
  <c r="D19" i="1"/>
  <c r="G25" i="1"/>
  <c r="G44" i="1" s="1"/>
  <c r="G30" i="1"/>
  <c r="G49" i="1" s="1"/>
  <c r="J22" i="1"/>
  <c r="V23" i="1"/>
  <c r="V42" i="1" s="1"/>
  <c r="W39" i="1"/>
  <c r="D23" i="1"/>
  <c r="D42" i="1" s="1"/>
  <c r="D24" i="1"/>
  <c r="D43" i="1" s="1"/>
  <c r="G33" i="1"/>
  <c r="G52" i="1" s="1"/>
  <c r="G34" i="1"/>
  <c r="G53" i="1" s="1"/>
  <c r="G23" i="1"/>
  <c r="G42" i="1" s="1"/>
  <c r="F23" i="1"/>
  <c r="F42" i="1" s="1"/>
  <c r="F26" i="1"/>
  <c r="F45" i="1" s="1"/>
  <c r="K22" i="1"/>
  <c r="D31" i="1"/>
  <c r="D50" i="1" s="1"/>
  <c r="D27" i="1"/>
  <c r="D46" i="1" s="1"/>
  <c r="G22" i="1"/>
  <c r="G36" i="1"/>
  <c r="G55" i="1" s="1"/>
  <c r="G19" i="1"/>
  <c r="G26" i="1"/>
  <c r="G45" i="1" s="1"/>
  <c r="K32" i="1" l="1"/>
  <c r="K51" i="1" s="1"/>
  <c r="P34" i="1"/>
  <c r="P53" i="1" s="1"/>
  <c r="F35" i="1"/>
  <c r="F54" i="1" s="1"/>
  <c r="V26" i="1"/>
  <c r="V45" i="1" s="1"/>
  <c r="L27" i="1"/>
  <c r="L46" i="1" s="1"/>
  <c r="J29" i="1"/>
  <c r="J48" i="1" s="1"/>
  <c r="N33" i="1"/>
  <c r="N52" i="1" s="1"/>
  <c r="V34" i="1"/>
  <c r="V53" i="1" s="1"/>
  <c r="P31" i="1"/>
  <c r="P50" i="1" s="1"/>
  <c r="N30" i="1"/>
  <c r="N49" i="1" s="1"/>
  <c r="Q32" i="1"/>
  <c r="Q51" i="1" s="1"/>
  <c r="Q29" i="1"/>
  <c r="Q48" i="1" s="1"/>
  <c r="K35" i="1"/>
  <c r="K54" i="1" s="1"/>
  <c r="K25" i="1"/>
  <c r="K44" i="1" s="1"/>
  <c r="J25" i="1"/>
  <c r="J44" i="1" s="1"/>
  <c r="E29" i="1"/>
  <c r="E48" i="1" s="1"/>
  <c r="K28" i="1"/>
  <c r="K47" i="1" s="1"/>
  <c r="V28" i="1"/>
  <c r="V47" i="1" s="1"/>
  <c r="J31" i="1"/>
  <c r="J50" i="1" s="1"/>
  <c r="S24" i="1"/>
  <c r="S43" i="1" s="1"/>
  <c r="S27" i="1"/>
  <c r="S46" i="1" s="1"/>
  <c r="P32" i="1"/>
  <c r="P51" i="1" s="1"/>
  <c r="N27" i="1"/>
  <c r="N46" i="1" s="1"/>
  <c r="L26" i="1"/>
  <c r="L45" i="1" s="1"/>
  <c r="N35" i="1"/>
  <c r="N54" i="1" s="1"/>
  <c r="S31" i="1"/>
  <c r="S50" i="1" s="1"/>
  <c r="S34" i="1"/>
  <c r="S53" i="1" s="1"/>
  <c r="K23" i="1"/>
  <c r="K42" i="1" s="1"/>
  <c r="J26" i="1"/>
  <c r="J45" i="1" s="1"/>
  <c r="P35" i="1"/>
  <c r="P54" i="1" s="1"/>
  <c r="L35" i="1"/>
  <c r="L54" i="1" s="1"/>
  <c r="K30" i="1"/>
  <c r="K49" i="1" s="1"/>
  <c r="J28" i="1"/>
  <c r="J47" i="1" s="1"/>
  <c r="J33" i="1"/>
  <c r="J52" i="1" s="1"/>
  <c r="N28" i="1"/>
  <c r="N47" i="1" s="1"/>
  <c r="F28" i="1"/>
  <c r="F47" i="1" s="1"/>
  <c r="V31" i="1"/>
  <c r="V50" i="1" s="1"/>
  <c r="J35" i="1"/>
  <c r="J54" i="1" s="1"/>
  <c r="E26" i="1"/>
  <c r="E45" i="1" s="1"/>
  <c r="E34" i="1"/>
  <c r="E53" i="1" s="1"/>
  <c r="L33" i="1"/>
  <c r="L52" i="1" s="1"/>
  <c r="F29" i="1"/>
  <c r="F48" i="1" s="1"/>
  <c r="F31" i="1"/>
  <c r="F50" i="1" s="1"/>
  <c r="V35" i="1"/>
  <c r="V54" i="1" s="1"/>
  <c r="V24" i="1"/>
  <c r="V43" i="1" s="1"/>
  <c r="S32" i="1"/>
  <c r="S51" i="1" s="1"/>
  <c r="F34" i="1"/>
  <c r="F53" i="1" s="1"/>
  <c r="F22" i="1"/>
  <c r="F41" i="1" s="1"/>
  <c r="E27" i="1"/>
  <c r="E46" i="1" s="1"/>
  <c r="L32" i="1"/>
  <c r="L51" i="1" s="1"/>
  <c r="Q26" i="1"/>
  <c r="Q45" i="1" s="1"/>
  <c r="N32" i="1"/>
  <c r="N51" i="1" s="1"/>
  <c r="S29" i="1"/>
  <c r="S48" i="1" s="1"/>
  <c r="E24" i="1"/>
  <c r="E43" i="1" s="1"/>
  <c r="E31" i="1"/>
  <c r="E50" i="1" s="1"/>
  <c r="L29" i="1"/>
  <c r="L48" i="1" s="1"/>
  <c r="Q27" i="1"/>
  <c r="Q46" i="1" s="1"/>
  <c r="Q30" i="1"/>
  <c r="Q49" i="1" s="1"/>
  <c r="K33" i="1"/>
  <c r="K52" i="1" s="1"/>
  <c r="K36" i="1"/>
  <c r="K55" i="1" s="1"/>
  <c r="K19" i="1"/>
  <c r="V32" i="1"/>
  <c r="V51" i="1" s="1"/>
  <c r="V36" i="1"/>
  <c r="V55" i="1" s="1"/>
  <c r="V19" i="1"/>
  <c r="J41" i="1"/>
  <c r="J30" i="1"/>
  <c r="J49" i="1" s="1"/>
  <c r="P36" i="1"/>
  <c r="P55" i="1" s="1"/>
  <c r="P19" i="1"/>
  <c r="N34" i="1"/>
  <c r="N53" i="1" s="1"/>
  <c r="S25" i="1"/>
  <c r="S44" i="1" s="1"/>
  <c r="E28" i="1"/>
  <c r="E47" i="1" s="1"/>
  <c r="L34" i="1"/>
  <c r="L53" i="1" s="1"/>
  <c r="Q23" i="1"/>
  <c r="Q42" i="1" s="1"/>
  <c r="Q34" i="1"/>
  <c r="Q53" i="1" s="1"/>
  <c r="G41" i="1"/>
  <c r="G39" i="1"/>
  <c r="I22" i="1"/>
  <c r="J32" i="1"/>
  <c r="J51" i="1" s="1"/>
  <c r="J36" i="1"/>
  <c r="J55" i="1" s="1"/>
  <c r="J19" i="1"/>
  <c r="P24" i="1"/>
  <c r="P43" i="1" s="1"/>
  <c r="S35" i="1"/>
  <c r="S54" i="1" s="1"/>
  <c r="E41" i="1"/>
  <c r="E36" i="1"/>
  <c r="E55" i="1" s="1"/>
  <c r="E19" i="1"/>
  <c r="E23" i="1"/>
  <c r="E42" i="1" s="1"/>
  <c r="F36" i="1"/>
  <c r="F55" i="1" s="1"/>
  <c r="F19" i="1"/>
  <c r="K31" i="1"/>
  <c r="K50" i="1" s="1"/>
  <c r="F33" i="1"/>
  <c r="F52" i="1" s="1"/>
  <c r="V29" i="1"/>
  <c r="V48" i="1" s="1"/>
  <c r="V27" i="1"/>
  <c r="V46" i="1" s="1"/>
  <c r="J23" i="1"/>
  <c r="J42" i="1" s="1"/>
  <c r="P27" i="1"/>
  <c r="P46" i="1" s="1"/>
  <c r="N23" i="1"/>
  <c r="N42" i="1" s="1"/>
  <c r="S33" i="1"/>
  <c r="S52" i="1" s="1"/>
  <c r="S36" i="1"/>
  <c r="S55" i="1" s="1"/>
  <c r="S19" i="1"/>
  <c r="D39" i="1"/>
  <c r="E30" i="1"/>
  <c r="E49" i="1" s="1"/>
  <c r="E33" i="1"/>
  <c r="E52" i="1" s="1"/>
  <c r="L36" i="1"/>
  <c r="L55" i="1" s="1"/>
  <c r="L19" i="1"/>
  <c r="L41" i="1"/>
  <c r="L25" i="1"/>
  <c r="L44" i="1" s="1"/>
  <c r="Q22" i="1"/>
  <c r="Q24" i="1"/>
  <c r="Q43" i="1" s="1"/>
  <c r="Q36" i="1"/>
  <c r="Q55" i="1" s="1"/>
  <c r="Q19" i="1"/>
  <c r="Q25" i="1"/>
  <c r="Q44" i="1" s="1"/>
  <c r="N36" i="1"/>
  <c r="N55" i="1" s="1"/>
  <c r="N19" i="1"/>
  <c r="K24" i="1"/>
  <c r="K43" i="1" s="1"/>
  <c r="K27" i="1"/>
  <c r="K46" i="1" s="1"/>
  <c r="K34" i="1"/>
  <c r="K53" i="1" s="1"/>
  <c r="F30" i="1"/>
  <c r="F49" i="1" s="1"/>
  <c r="F32" i="1"/>
  <c r="F51" i="1" s="1"/>
  <c r="V30" i="1"/>
  <c r="V49" i="1" s="1"/>
  <c r="J34" i="1"/>
  <c r="J53" i="1" s="1"/>
  <c r="J24" i="1"/>
  <c r="J43" i="1" s="1"/>
  <c r="P26" i="1"/>
  <c r="P45" i="1" s="1"/>
  <c r="P29" i="1"/>
  <c r="P48" i="1" s="1"/>
  <c r="P22" i="1"/>
  <c r="P30" i="1"/>
  <c r="P49" i="1" s="1"/>
  <c r="N25" i="1"/>
  <c r="N44" i="1" s="1"/>
  <c r="N41" i="1"/>
  <c r="N26" i="1"/>
  <c r="N45" i="1" s="1"/>
  <c r="S22" i="1"/>
  <c r="S23" i="1"/>
  <c r="S42" i="1" s="1"/>
  <c r="E32" i="1"/>
  <c r="E51" i="1" s="1"/>
  <c r="E35" i="1"/>
  <c r="E54" i="1" s="1"/>
  <c r="L23" i="1"/>
  <c r="L42" i="1" s="1"/>
  <c r="L28" i="1"/>
  <c r="L47" i="1" s="1"/>
  <c r="Q33" i="1"/>
  <c r="Q52" i="1" s="1"/>
  <c r="Q28" i="1"/>
  <c r="Q47" i="1" s="1"/>
  <c r="B24" i="1"/>
  <c r="B43" i="1" s="1"/>
  <c r="U28" i="1"/>
  <c r="U47" i="1" s="1"/>
  <c r="U22" i="1"/>
  <c r="K41" i="1"/>
  <c r="K26" i="1"/>
  <c r="K45" i="1" s="1"/>
  <c r="K29" i="1"/>
  <c r="K48" i="1" s="1"/>
  <c r="F24" i="1"/>
  <c r="F43" i="1" s="1"/>
  <c r="F27" i="1"/>
  <c r="F46" i="1" s="1"/>
  <c r="F25" i="1"/>
  <c r="F44" i="1" s="1"/>
  <c r="V25" i="1"/>
  <c r="V44" i="1" s="1"/>
  <c r="V22" i="1"/>
  <c r="V33" i="1"/>
  <c r="V52" i="1" s="1"/>
  <c r="J27" i="1"/>
  <c r="J46" i="1" s="1"/>
  <c r="P25" i="1"/>
  <c r="P44" i="1" s="1"/>
  <c r="P33" i="1"/>
  <c r="P52" i="1" s="1"/>
  <c r="N31" i="1"/>
  <c r="N50" i="1" s="1"/>
  <c r="N29" i="1"/>
  <c r="N48" i="1" s="1"/>
  <c r="S28" i="1"/>
  <c r="S47" i="1" s="1"/>
  <c r="S26" i="1"/>
  <c r="S45" i="1" s="1"/>
  <c r="E25" i="1"/>
  <c r="E44" i="1" s="1"/>
  <c r="L24" i="1"/>
  <c r="L43" i="1" s="1"/>
  <c r="L30" i="1"/>
  <c r="L49" i="1" s="1"/>
  <c r="L31" i="1"/>
  <c r="L50" i="1" s="1"/>
  <c r="Q35" i="1"/>
  <c r="Q54" i="1" s="1"/>
  <c r="Q31" i="1"/>
  <c r="Q50" i="1" s="1"/>
  <c r="B34" i="1" l="1"/>
  <c r="B53" i="1" s="1"/>
  <c r="I35" i="1"/>
  <c r="I54" i="1" s="1"/>
  <c r="U26" i="1"/>
  <c r="U45" i="1" s="1"/>
  <c r="U31" i="1"/>
  <c r="U50" i="1" s="1"/>
  <c r="U32" i="1"/>
  <c r="U51" i="1" s="1"/>
  <c r="B32" i="1"/>
  <c r="B51" i="1" s="1"/>
  <c r="I28" i="1"/>
  <c r="I47" i="1" s="1"/>
  <c r="B27" i="1"/>
  <c r="B46" i="1" s="1"/>
  <c r="I34" i="1"/>
  <c r="I53" i="1" s="1"/>
  <c r="I26" i="1"/>
  <c r="I45" i="1" s="1"/>
  <c r="F39" i="1"/>
  <c r="U33" i="1"/>
  <c r="U52" i="1" s="1"/>
  <c r="B22" i="1"/>
  <c r="B41" i="1" s="1"/>
  <c r="B26" i="1"/>
  <c r="B45" i="1" s="1"/>
  <c r="U25" i="1"/>
  <c r="U44" i="1" s="1"/>
  <c r="U29" i="1"/>
  <c r="U48" i="1" s="1"/>
  <c r="B31" i="1"/>
  <c r="B50" i="1" s="1"/>
  <c r="I31" i="1"/>
  <c r="I50" i="1" s="1"/>
  <c r="U34" i="1"/>
  <c r="U53" i="1" s="1"/>
  <c r="U30" i="1"/>
  <c r="U49" i="1" s="1"/>
  <c r="B25" i="1"/>
  <c r="B44" i="1" s="1"/>
  <c r="B23" i="1"/>
  <c r="B42" i="1" s="1"/>
  <c r="S41" i="1"/>
  <c r="S39" i="1"/>
  <c r="I29" i="1"/>
  <c r="I48" i="1" s="1"/>
  <c r="I32" i="1"/>
  <c r="I51" i="1" s="1"/>
  <c r="I36" i="1"/>
  <c r="I55" i="1" s="1"/>
  <c r="I19" i="1"/>
  <c r="U36" i="1"/>
  <c r="U55" i="1" s="1"/>
  <c r="U19" i="1"/>
  <c r="B36" i="1"/>
  <c r="B55" i="1" s="1"/>
  <c r="B19" i="1"/>
  <c r="B29" i="1"/>
  <c r="B48" i="1" s="1"/>
  <c r="I24" i="1"/>
  <c r="I43" i="1" s="1"/>
  <c r="J39" i="1"/>
  <c r="I41" i="1"/>
  <c r="N39" i="1"/>
  <c r="I27" i="1"/>
  <c r="I46" i="1" s="1"/>
  <c r="V41" i="1"/>
  <c r="V39" i="1"/>
  <c r="E39" i="1"/>
  <c r="U41" i="1"/>
  <c r="K39" i="1"/>
  <c r="U24" i="1"/>
  <c r="U43" i="1" s="1"/>
  <c r="B30" i="1"/>
  <c r="B49" i="1" s="1"/>
  <c r="B35" i="1"/>
  <c r="B54" i="1" s="1"/>
  <c r="P41" i="1"/>
  <c r="P39" i="1"/>
  <c r="Q41" i="1"/>
  <c r="Q39" i="1"/>
  <c r="L39" i="1"/>
  <c r="I23" i="1"/>
  <c r="I42" i="1" s="1"/>
  <c r="I30" i="1"/>
  <c r="I49" i="1" s="1"/>
  <c r="B28" i="1"/>
  <c r="B47" i="1" s="1"/>
  <c r="U23" i="1"/>
  <c r="U42" i="1" s="1"/>
  <c r="U35" i="1"/>
  <c r="U54" i="1" s="1"/>
  <c r="U27" i="1"/>
  <c r="U46" i="1" s="1"/>
  <c r="B33" i="1"/>
  <c r="B52" i="1" s="1"/>
  <c r="I25" i="1"/>
  <c r="I44" i="1" s="1"/>
  <c r="I33" i="1"/>
  <c r="I52" i="1" s="1"/>
  <c r="T27" i="1" l="1"/>
  <c r="T46" i="1" s="1"/>
  <c r="O25" i="1"/>
  <c r="O44" i="1" s="1"/>
  <c r="O32" i="1"/>
  <c r="O51" i="1" s="1"/>
  <c r="T34" i="1"/>
  <c r="T53" i="1" s="1"/>
  <c r="O34" i="1"/>
  <c r="O53" i="1" s="1"/>
  <c r="T30" i="1"/>
  <c r="T49" i="1" s="1"/>
  <c r="T31" i="1"/>
  <c r="T50" i="1" s="1"/>
  <c r="O28" i="1"/>
  <c r="O47" i="1" s="1"/>
  <c r="T25" i="1"/>
  <c r="T44" i="1" s="1"/>
  <c r="T23" i="1"/>
  <c r="T42" i="1" s="1"/>
  <c r="O27" i="1"/>
  <c r="O46" i="1" s="1"/>
  <c r="O23" i="1"/>
  <c r="O42" i="1" s="1"/>
  <c r="O30" i="1"/>
  <c r="O49" i="1" s="1"/>
  <c r="T32" i="1"/>
  <c r="T51" i="1" s="1"/>
  <c r="T24" i="1"/>
  <c r="T43" i="1" s="1"/>
  <c r="T22" i="1"/>
  <c r="T29" i="1"/>
  <c r="T48" i="1" s="1"/>
  <c r="O22" i="1"/>
  <c r="T33" i="1"/>
  <c r="T52" i="1" s="1"/>
  <c r="T35" i="1"/>
  <c r="T54" i="1" s="1"/>
  <c r="O29" i="1"/>
  <c r="O48" i="1" s="1"/>
  <c r="O26" i="1"/>
  <c r="O45" i="1" s="1"/>
  <c r="O33" i="1"/>
  <c r="O52" i="1" s="1"/>
  <c r="I39" i="1"/>
  <c r="O36" i="1"/>
  <c r="O55" i="1" s="1"/>
  <c r="O19" i="1"/>
  <c r="U39" i="1"/>
  <c r="O35" i="1"/>
  <c r="O54" i="1" s="1"/>
  <c r="B39" i="1"/>
  <c r="T28" i="1"/>
  <c r="T47" i="1" s="1"/>
  <c r="T36" i="1"/>
  <c r="T55" i="1" s="1"/>
  <c r="T19" i="1"/>
  <c r="T26" i="1"/>
  <c r="T45" i="1" s="1"/>
  <c r="O31" i="1"/>
  <c r="O50" i="1" s="1"/>
  <c r="O24" i="1"/>
  <c r="O43" i="1" s="1"/>
  <c r="T41" i="1" l="1"/>
  <c r="T39" i="1"/>
  <c r="O41" i="1"/>
  <c r="O39" i="1"/>
</calcChain>
</file>

<file path=xl/sharedStrings.xml><?xml version="1.0" encoding="utf-8"?>
<sst xmlns="http://schemas.openxmlformats.org/spreadsheetml/2006/main" count="64" uniqueCount="42">
  <si>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</si>
  <si>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</si>
  <si>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</si>
  <si>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</si>
  <si>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</si>
  <si>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</si>
  <si>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</si>
  <si>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</si>
  <si>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</si>
  <si>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</si>
  <si>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</si>
  <si>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</si>
  <si>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</si>
  <si>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</si>
  <si>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</si>
  <si>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</si>
  <si>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</si>
  <si>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</si>
  <si>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</si>
  <si>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</si>
  <si>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</si>
  <si>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</si>
  <si>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</si>
  <si>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</si>
  <si>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</si>
  <si>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</si>
  <si>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</si>
  <si>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</si>
  <si>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</si>
  <si>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</si>
  <si>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</si>
  <si>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</si>
  <si>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</si>
  <si>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</si>
  <si>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</si>
  <si>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</si>
  <si>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</si>
  <si>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</si>
  <si>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</si>
  <si>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2024/25 Base</t>
  </si>
  <si>
    <t>Customers Contribution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</si>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</sst>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_ ;\-#,##0.000\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5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zoomScale="90" zoomScaleNormal="9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39</v>
      </c>
      <c r="B2" s="6">
        <v>114.30696614034659</v>
      </c>
      <c r="C2" s="6">
        <v>39.55509320398474</v>
      </c>
      <c r="D2" s="6">
        <v>74.566686545006377</v>
      </c>
      <c r="E2" s="6">
        <v>248.09928697411419</v>
      </c>
      <c r="F2" s="6">
        <v>566.7081324724569</v>
      </c>
      <c r="G2" s="6">
        <v>1754.5020043576876</v>
      </c>
      <c r="H2" s="6">
        <v>3506.7436483187121</v>
      </c>
      <c r="I2" s="6">
        <v>3207.8568809760104</v>
      </c>
      <c r="J2" s="6">
        <v>5617.6746651156282</v>
      </c>
      <c r="K2" s="6">
        <v>8919.8951633775087</v>
      </c>
      <c r="L2" s="6">
        <v>18016.056201754229</v>
      </c>
      <c r="M2" s="6">
        <v>1716.4005580859919</v>
      </c>
      <c r="N2" s="6">
        <v>6706.5176263184758</v>
      </c>
      <c r="O2" s="6">
        <v>6699.9534830978346</v>
      </c>
      <c r="P2" s="6">
        <v>10216.760754719706</v>
      </c>
      <c r="Q2" s="6">
        <v>21993.371472225052</v>
      </c>
      <c r="R2" s="6">
        <v>4421.3342031463817</v>
      </c>
      <c r="S2" s="6">
        <v>14156.043764404831</v>
      </c>
      <c r="T2" s="6">
        <v>40887.945994427137</v>
      </c>
      <c r="U2" s="6">
        <v>91285.784429107865</v>
      </c>
      <c r="V2" s="6">
        <v>234542.49316368083</v>
      </c>
      <c r="W2" s="6">
        <v>1836.900680682566</v>
      </c>
    </row>
    <row r="3" spans="1:23" x14ac:dyDescent="0.25">
      <c r="A3" s="5" t="s">
        <v>23</v>
      </c>
      <c r="B3" s="6">
        <v>114.47039186893453</v>
      </c>
      <c r="C3" s="6">
        <v>39.433510644170958</v>
      </c>
      <c r="D3" s="6">
        <v>74.472324934216559</v>
      </c>
      <c r="E3" s="6">
        <v>248.23586900964747</v>
      </c>
      <c r="F3" s="6">
        <v>567.25135351977394</v>
      </c>
      <c r="G3" s="6">
        <v>1756.5749071281359</v>
      </c>
      <c r="H3" s="6">
        <v>3522.293778603489</v>
      </c>
      <c r="I3" s="6">
        <v>3214.2485253836103</v>
      </c>
      <c r="J3" s="6">
        <v>5627.6411926458504</v>
      </c>
      <c r="K3" s="6">
        <v>8935.7998852969358</v>
      </c>
      <c r="L3" s="6">
        <v>18046.965532117309</v>
      </c>
      <c r="M3" s="6">
        <v>1713.1433073353885</v>
      </c>
      <c r="N3" s="6">
        <v>6730.330823360101</v>
      </c>
      <c r="O3" s="6">
        <v>6719.3382879747123</v>
      </c>
      <c r="P3" s="6">
        <v>10245.97314244999</v>
      </c>
      <c r="Q3" s="6">
        <v>22009.935207452316</v>
      </c>
      <c r="R3" s="6">
        <v>4397.2616346733139</v>
      </c>
      <c r="S3" s="6">
        <v>14097.271302030851</v>
      </c>
      <c r="T3" s="6">
        <v>40722.071291756649</v>
      </c>
      <c r="U3" s="6">
        <v>90921.567518745578</v>
      </c>
      <c r="V3" s="6">
        <v>233615.88777191259</v>
      </c>
      <c r="W3" s="6">
        <v>1827.3128330998093</v>
      </c>
    </row>
    <row r="4" spans="1:23" x14ac:dyDescent="0.25">
      <c r="A4" s="5" t="s">
        <v>24</v>
      </c>
      <c r="B4" s="6">
        <v>114.63479935872576</v>
      </c>
      <c r="C4" s="6">
        <v>39.394494136219279</v>
      </c>
      <c r="D4" s="6">
        <v>74.572793065041978</v>
      </c>
      <c r="E4" s="6">
        <v>249.0419547417176</v>
      </c>
      <c r="F4" s="6">
        <v>569.30448183179112</v>
      </c>
      <c r="G4" s="6">
        <v>1763.3733805986687</v>
      </c>
      <c r="H4" s="6">
        <v>3511.8907967473951</v>
      </c>
      <c r="I4" s="6">
        <v>3206.1687123467341</v>
      </c>
      <c r="J4" s="6">
        <v>5613.8675536473502</v>
      </c>
      <c r="K4" s="6">
        <v>8913.9817997793598</v>
      </c>
      <c r="L4" s="6">
        <v>18002.841763612418</v>
      </c>
      <c r="M4" s="6">
        <v>1706.9299426838752</v>
      </c>
      <c r="N4" s="6">
        <v>6702.2511513819854</v>
      </c>
      <c r="O4" s="6">
        <v>6690.8857421544981</v>
      </c>
      <c r="P4" s="6">
        <v>10202.991142527226</v>
      </c>
      <c r="Q4" s="6">
        <v>21931.021004776907</v>
      </c>
      <c r="R4" s="6">
        <v>4388.2816033349809</v>
      </c>
      <c r="S4" s="6">
        <v>14071.641896053585</v>
      </c>
      <c r="T4" s="6">
        <v>40648.191089124513</v>
      </c>
      <c r="U4" s="6">
        <v>90757.181943267307</v>
      </c>
      <c r="V4" s="6">
        <v>233193.51602566792</v>
      </c>
      <c r="W4" s="6">
        <v>1824.4354192797596</v>
      </c>
    </row>
    <row r="5" spans="1:23" x14ac:dyDescent="0.25">
      <c r="A5" s="5" t="s">
        <v>25</v>
      </c>
      <c r="B5" s="6">
        <v>114.8007847105996</v>
      </c>
      <c r="C5" s="6">
        <v>201.3223611977912</v>
      </c>
      <c r="D5" s="6">
        <v>186.65135697360108</v>
      </c>
      <c r="E5" s="6">
        <v>286.32008719435993</v>
      </c>
      <c r="F5" s="6">
        <v>567.43850416375699</v>
      </c>
      <c r="G5" s="6">
        <v>1492.4634281318549</v>
      </c>
      <c r="H5" s="6">
        <v>2563.5598877593793</v>
      </c>
      <c r="I5" s="6">
        <v>3154.9610751122459</v>
      </c>
      <c r="J5" s="6">
        <v>5485.269010226134</v>
      </c>
      <c r="K5" s="6">
        <v>8617.8414509187078</v>
      </c>
      <c r="L5" s="6">
        <v>16803.875254302864</v>
      </c>
      <c r="M5" s="6">
        <v>1703.6476551067269</v>
      </c>
      <c r="N5" s="6">
        <v>9259.759224247955</v>
      </c>
      <c r="O5" s="6">
        <v>6484.0519059239341</v>
      </c>
      <c r="P5" s="6">
        <v>9180.2240431771734</v>
      </c>
      <c r="Q5" s="6">
        <v>21006.146291453188</v>
      </c>
      <c r="R5" s="6">
        <v>4451.2840207736335</v>
      </c>
      <c r="S5" s="6">
        <v>14363.512636013542</v>
      </c>
      <c r="T5" s="6">
        <v>39520.386339274664</v>
      </c>
      <c r="U5" s="6">
        <v>85316.084764044877</v>
      </c>
      <c r="V5" s="6">
        <v>219010.99454439737</v>
      </c>
      <c r="W5" s="6">
        <v>2054.6424909148827</v>
      </c>
    </row>
    <row r="6" spans="1:23" x14ac:dyDescent="0.25">
      <c r="A6" s="5" t="s">
        <v>26</v>
      </c>
      <c r="B6" s="6">
        <v>114.85524198702784</v>
      </c>
      <c r="C6" s="6">
        <v>201.49003884067355</v>
      </c>
      <c r="D6" s="6">
        <v>186.96670889652913</v>
      </c>
      <c r="E6" s="6">
        <v>286.57833034900978</v>
      </c>
      <c r="F6" s="6">
        <v>567.50271924172728</v>
      </c>
      <c r="G6" s="6">
        <v>1492.0495303358966</v>
      </c>
      <c r="H6" s="6">
        <v>2562.6956545299872</v>
      </c>
      <c r="I6" s="6">
        <v>3153.8667758847587</v>
      </c>
      <c r="J6" s="6">
        <v>5483.1457309102798</v>
      </c>
      <c r="K6" s="6">
        <v>8614.0115097133476</v>
      </c>
      <c r="L6" s="6">
        <v>16796.120972854311</v>
      </c>
      <c r="M6" s="6">
        <v>1701.0655653517815</v>
      </c>
      <c r="N6" s="6">
        <v>9247.4939652441008</v>
      </c>
      <c r="O6" s="6">
        <v>6478.9143019824187</v>
      </c>
      <c r="P6" s="6">
        <v>9172.9511400090469</v>
      </c>
      <c r="Q6" s="6">
        <v>20985.647514691525</v>
      </c>
      <c r="R6" s="6">
        <v>4449.740409191103</v>
      </c>
      <c r="S6" s="6">
        <v>14357.77172642316</v>
      </c>
      <c r="T6" s="6">
        <v>39495.247455878263</v>
      </c>
      <c r="U6" s="6">
        <v>85256.677974773032</v>
      </c>
      <c r="V6" s="6">
        <v>218856.85131091005</v>
      </c>
      <c r="W6" s="6">
        <v>2061.9581088175328</v>
      </c>
    </row>
    <row r="7" spans="1:23" x14ac:dyDescent="0.25">
      <c r="A7" s="5" t="s">
        <v>27</v>
      </c>
      <c r="B7" s="6">
        <v>114.85524198702784</v>
      </c>
      <c r="C7" s="6">
        <v>201.49003884067355</v>
      </c>
      <c r="D7" s="6">
        <v>186.96670889652913</v>
      </c>
      <c r="E7" s="6">
        <v>286.57833034900978</v>
      </c>
      <c r="F7" s="6">
        <v>567.50271924172728</v>
      </c>
      <c r="G7" s="6">
        <v>1492.0495303358966</v>
      </c>
      <c r="H7" s="6">
        <v>2562.6956545299872</v>
      </c>
      <c r="I7" s="6">
        <v>3153.8667758847587</v>
      </c>
      <c r="J7" s="6">
        <v>5483.1457309102798</v>
      </c>
      <c r="K7" s="6">
        <v>8614.0115097133476</v>
      </c>
      <c r="L7" s="6">
        <v>16796.120972854311</v>
      </c>
      <c r="M7" s="6">
        <v>1701.0655653517815</v>
      </c>
      <c r="N7" s="6">
        <v>9247.4939652441008</v>
      </c>
      <c r="O7" s="6">
        <v>6478.9143019824187</v>
      </c>
      <c r="P7" s="6">
        <v>9172.9511400090469</v>
      </c>
      <c r="Q7" s="6">
        <v>20985.647514691525</v>
      </c>
      <c r="R7" s="6">
        <v>4449.740409191103</v>
      </c>
      <c r="S7" s="6">
        <v>14357.77172642316</v>
      </c>
      <c r="T7" s="6">
        <v>39495.247455878263</v>
      </c>
      <c r="U7" s="6">
        <v>85256.677974773032</v>
      </c>
      <c r="V7" s="6">
        <v>218856.85131091005</v>
      </c>
      <c r="W7" s="6">
        <v>2061.9581088175328</v>
      </c>
    </row>
    <row r="8" spans="1:23" x14ac:dyDescent="0.25">
      <c r="A8" s="5" t="s">
        <v>28</v>
      </c>
      <c r="B8" s="6">
        <v>114.85524198702784</v>
      </c>
      <c r="C8" s="6">
        <v>201.49003884067355</v>
      </c>
      <c r="D8" s="6">
        <v>186.96670889652913</v>
      </c>
      <c r="E8" s="6">
        <v>286.57833034900978</v>
      </c>
      <c r="F8" s="6">
        <v>567.50271924172728</v>
      </c>
      <c r="G8" s="6">
        <v>1492.0860303358966</v>
      </c>
      <c r="H8" s="6">
        <v>2561.1819054632474</v>
      </c>
      <c r="I8" s="6">
        <v>3153.625422597373</v>
      </c>
      <c r="J8" s="6">
        <v>5482.6890645758604</v>
      </c>
      <c r="K8" s="6">
        <v>8613.2464102756385</v>
      </c>
      <c r="L8" s="6">
        <v>16794.742073967904</v>
      </c>
      <c r="M8" s="6">
        <v>1700.1635120690712</v>
      </c>
      <c r="N8" s="6">
        <v>9246.8056972664217</v>
      </c>
      <c r="O8" s="6">
        <v>6478.4956325661697</v>
      </c>
      <c r="P8" s="6">
        <v>9172.2366293576943</v>
      </c>
      <c r="Q8" s="6">
        <v>20984.470396483543</v>
      </c>
      <c r="R8" s="6">
        <v>4449.3752165438682</v>
      </c>
      <c r="S8" s="6">
        <v>14357.601567320895</v>
      </c>
      <c r="T8" s="6">
        <v>39495.438669766205</v>
      </c>
      <c r="U8" s="6">
        <v>85256.502938433841</v>
      </c>
      <c r="V8" s="6">
        <v>218857.46827617235</v>
      </c>
      <c r="W8" s="6">
        <v>2061.9581088175328</v>
      </c>
    </row>
    <row r="9" spans="1:23" x14ac:dyDescent="0.25">
      <c r="A9" s="5" t="s">
        <v>40</v>
      </c>
      <c r="B9" s="6">
        <v>114.88991367051474</v>
      </c>
      <c r="C9" s="6">
        <v>238.08951822258427</v>
      </c>
      <c r="D9" s="6">
        <v>183.6365078111335</v>
      </c>
      <c r="E9" s="6">
        <v>276.31270788860047</v>
      </c>
      <c r="F9" s="6">
        <v>536.46253238775205</v>
      </c>
      <c r="G9" s="6">
        <v>1391.3782018776255</v>
      </c>
      <c r="H9" s="6">
        <v>3993.6861016955913</v>
      </c>
      <c r="I9" s="6">
        <v>3357.3991373948975</v>
      </c>
      <c r="J9" s="6">
        <v>6134.1179097692111</v>
      </c>
      <c r="K9" s="6">
        <v>9648.7685257597095</v>
      </c>
      <c r="L9" s="6">
        <v>18482.288809938331</v>
      </c>
      <c r="M9" s="6">
        <v>2293.0965828730982</v>
      </c>
      <c r="N9" s="6">
        <v>10697.956878307192</v>
      </c>
      <c r="O9" s="6">
        <v>6635.1547306808134</v>
      </c>
      <c r="P9" s="6">
        <v>9294.2133413832089</v>
      </c>
      <c r="Q9" s="6">
        <v>22221.225244626101</v>
      </c>
      <c r="R9" s="6">
        <v>5845.9328402710944</v>
      </c>
      <c r="S9" s="6">
        <v>14042.93956904588</v>
      </c>
      <c r="T9" s="6">
        <v>38328.629018214197</v>
      </c>
      <c r="U9" s="6">
        <v>82162.104798472821</v>
      </c>
      <c r="V9" s="6">
        <v>208222.20835030029</v>
      </c>
      <c r="W9" s="6">
        <v>1986.4993839755352</v>
      </c>
    </row>
    <row r="10" spans="1:23" x14ac:dyDescent="0.25">
      <c r="A10" s="5" t="s">
        <v>29</v>
      </c>
      <c r="B10" s="6">
        <v>114.85042304378076</v>
      </c>
      <c r="C10" s="6">
        <v>239.84683966271626</v>
      </c>
      <c r="D10" s="6">
        <v>183.36569253594104</v>
      </c>
      <c r="E10" s="6">
        <v>275.99167014488461</v>
      </c>
      <c r="F10" s="6">
        <v>536.03935211849614</v>
      </c>
      <c r="G10" s="6">
        <v>1390.5256284090844</v>
      </c>
      <c r="H10" s="6">
        <v>4034.0921862283972</v>
      </c>
      <c r="I10" s="6">
        <v>3363.9196038094387</v>
      </c>
      <c r="J10" s="6">
        <v>6151.6411169105886</v>
      </c>
      <c r="K10" s="6">
        <v>9676.8010198406027</v>
      </c>
      <c r="L10" s="6">
        <v>18525.680275128332</v>
      </c>
      <c r="M10" s="6">
        <v>2316.4980906740493</v>
      </c>
      <c r="N10" s="6">
        <v>10782.998584074314</v>
      </c>
      <c r="O10" s="6">
        <v>6658.5714961079802</v>
      </c>
      <c r="P10" s="6">
        <v>9319.7744531397821</v>
      </c>
      <c r="Q10" s="6">
        <v>22306.650033084457</v>
      </c>
      <c r="R10" s="6">
        <v>5897.692602829241</v>
      </c>
      <c r="S10" s="6">
        <v>14043.116336041325</v>
      </c>
      <c r="T10" s="6">
        <v>38321.926212651131</v>
      </c>
      <c r="U10" s="6">
        <v>82134.726574214816</v>
      </c>
      <c r="V10" s="6">
        <v>208050.20658840914</v>
      </c>
      <c r="W10" s="6">
        <v>1976.2266006855248</v>
      </c>
    </row>
    <row r="11" spans="1:23" x14ac:dyDescent="0.25">
      <c r="A11" s="5" t="s">
        <v>30</v>
      </c>
      <c r="B11" s="6">
        <v>115.32316783644356</v>
      </c>
      <c r="C11" s="6">
        <v>238.50575839831404</v>
      </c>
      <c r="D11" s="6">
        <v>182.46654802076463</v>
      </c>
      <c r="E11" s="6">
        <v>274.53564313904576</v>
      </c>
      <c r="F11" s="6">
        <v>532.8708236128814</v>
      </c>
      <c r="G11" s="6">
        <v>1381.8250896841332</v>
      </c>
      <c r="H11" s="6">
        <v>4029.196235038436</v>
      </c>
      <c r="I11" s="6">
        <v>3354.669172639095</v>
      </c>
      <c r="J11" s="6">
        <v>6138.7179152148847</v>
      </c>
      <c r="K11" s="6">
        <v>9651.2066111453005</v>
      </c>
      <c r="L11" s="6">
        <v>18477.807161514229</v>
      </c>
      <c r="M11" s="6">
        <v>2317.2722678782116</v>
      </c>
      <c r="N11" s="6">
        <v>10757.111662574274</v>
      </c>
      <c r="O11" s="6">
        <v>6645.1100772713726</v>
      </c>
      <c r="P11" s="6">
        <v>9292.1495254089841</v>
      </c>
      <c r="Q11" s="6">
        <v>22242.574264043098</v>
      </c>
      <c r="R11" s="6">
        <v>5880.5700032412315</v>
      </c>
      <c r="S11" s="6">
        <v>13985.224989055036</v>
      </c>
      <c r="T11" s="6">
        <v>38170.137505870181</v>
      </c>
      <c r="U11" s="6">
        <v>81835.269854663886</v>
      </c>
      <c r="V11" s="6">
        <v>207260.87309347745</v>
      </c>
      <c r="W11" s="6">
        <v>2026.9006977777779</v>
      </c>
    </row>
    <row r="12" spans="1:23" x14ac:dyDescent="0.25">
      <c r="A12" s="5" t="s">
        <v>31</v>
      </c>
      <c r="B12" s="6">
        <v>115.32316783644356</v>
      </c>
      <c r="C12" s="6">
        <v>238.50575839831404</v>
      </c>
      <c r="D12" s="6">
        <v>182.46654802076463</v>
      </c>
      <c r="E12" s="6">
        <v>274.53564313904576</v>
      </c>
      <c r="F12" s="6">
        <v>532.8708236128814</v>
      </c>
      <c r="G12" s="6">
        <v>1381.8250896841332</v>
      </c>
      <c r="H12" s="6">
        <v>4029.196235038436</v>
      </c>
      <c r="I12" s="6">
        <v>3354.7056726390947</v>
      </c>
      <c r="J12" s="6">
        <v>6138.7909152148841</v>
      </c>
      <c r="K12" s="6">
        <v>9651.316111145301</v>
      </c>
      <c r="L12" s="6">
        <v>18478.062661514232</v>
      </c>
      <c r="M12" s="6">
        <v>2317.2722678782116</v>
      </c>
      <c r="N12" s="6">
        <v>10757.148162574274</v>
      </c>
      <c r="O12" s="6">
        <v>6645.183077271372</v>
      </c>
      <c r="P12" s="6">
        <v>9292.2590254089846</v>
      </c>
      <c r="Q12" s="6">
        <v>22242.793264043095</v>
      </c>
      <c r="R12" s="6">
        <v>5880.5700032412315</v>
      </c>
      <c r="S12" s="6">
        <v>13985.443989055035</v>
      </c>
      <c r="T12" s="6">
        <v>38170.794505870173</v>
      </c>
      <c r="U12" s="6">
        <v>81836.656854663874</v>
      </c>
      <c r="V12" s="6">
        <v>207264.52309347744</v>
      </c>
      <c r="W12" s="6">
        <v>2023.0950191029563</v>
      </c>
    </row>
    <row r="13" spans="1:23" x14ac:dyDescent="0.25">
      <c r="A13" s="5" t="s">
        <v>34</v>
      </c>
      <c r="B13" s="6">
        <v>115.934322162662</v>
      </c>
      <c r="C13" s="6">
        <v>272.79065569021776</v>
      </c>
      <c r="D13" s="6">
        <v>182.39323610860239</v>
      </c>
      <c r="E13" s="6">
        <v>272.85786352824931</v>
      </c>
      <c r="F13" s="6">
        <v>525.70085154478625</v>
      </c>
      <c r="G13" s="6">
        <v>1355.507907619464</v>
      </c>
      <c r="H13" s="6">
        <v>4697.0898124196237</v>
      </c>
      <c r="I13" s="6">
        <v>3441.3608181733121</v>
      </c>
      <c r="J13" s="6">
        <v>6383.9248412494908</v>
      </c>
      <c r="K13" s="6">
        <v>10036.43778398034</v>
      </c>
      <c r="L13" s="6">
        <v>19022.656825581664</v>
      </c>
      <c r="M13" s="6">
        <v>2697.8145091298711</v>
      </c>
      <c r="N13" s="6">
        <v>12078.935545293394</v>
      </c>
      <c r="O13" s="6">
        <v>6963.723016676332</v>
      </c>
      <c r="P13" s="6">
        <v>9604.7607320210318</v>
      </c>
      <c r="Q13" s="6">
        <v>23397.391613391505</v>
      </c>
      <c r="R13" s="6">
        <v>6803.8610544814746</v>
      </c>
      <c r="S13" s="6">
        <v>13899.036089542784</v>
      </c>
      <c r="T13" s="6">
        <v>37640.355003272205</v>
      </c>
      <c r="U13" s="6">
        <v>80359.28833634872</v>
      </c>
      <c r="V13" s="6">
        <v>201594.01882947225</v>
      </c>
      <c r="W13" s="6">
        <v>1979.9287297324158</v>
      </c>
    </row>
    <row r="14" spans="1:23" x14ac:dyDescent="0.25">
      <c r="A14" s="5" t="s">
        <v>35</v>
      </c>
      <c r="B14" s="6">
        <v>115.90269352281672</v>
      </c>
      <c r="C14" s="6">
        <v>272.32844743134865</v>
      </c>
      <c r="D14" s="6">
        <v>182.37552204447277</v>
      </c>
      <c r="E14" s="6">
        <v>272.81701329238825</v>
      </c>
      <c r="F14" s="6">
        <v>525.58648772138213</v>
      </c>
      <c r="G14" s="6">
        <v>1355.2180499409135</v>
      </c>
      <c r="H14" s="6">
        <v>4694.9968045673259</v>
      </c>
      <c r="I14" s="6">
        <v>3441.8085263337421</v>
      </c>
      <c r="J14" s="6">
        <v>6384.5458390440108</v>
      </c>
      <c r="K14" s="6">
        <v>10037.583563379723</v>
      </c>
      <c r="L14" s="6">
        <v>19026.451959397</v>
      </c>
      <c r="M14" s="6">
        <v>2696.0480492986276</v>
      </c>
      <c r="N14" s="6">
        <v>12071.358099310683</v>
      </c>
      <c r="O14" s="6">
        <v>6958.4946765427494</v>
      </c>
      <c r="P14" s="6">
        <v>9600.1415903436446</v>
      </c>
      <c r="Q14" s="6">
        <v>23389.141296276499</v>
      </c>
      <c r="R14" s="6">
        <v>6801.3898687691353</v>
      </c>
      <c r="S14" s="6">
        <v>13901.916452237385</v>
      </c>
      <c r="T14" s="6">
        <v>37647.859377893634</v>
      </c>
      <c r="U14" s="6">
        <v>80374.460114397385</v>
      </c>
      <c r="V14" s="6">
        <v>201643.36504110758</v>
      </c>
      <c r="W14" s="6">
        <v>1979.3338902726809</v>
      </c>
    </row>
    <row r="15" spans="1:23" x14ac:dyDescent="0.25">
      <c r="A15" s="5" t="s">
        <v>36</v>
      </c>
      <c r="B15" s="6">
        <v>115.63982980370879</v>
      </c>
      <c r="C15" s="6">
        <v>267.34975512912393</v>
      </c>
      <c r="D15" s="6">
        <v>181.55980462143609</v>
      </c>
      <c r="E15" s="6">
        <v>272.40080245499416</v>
      </c>
      <c r="F15" s="6">
        <v>526.42655396770931</v>
      </c>
      <c r="G15" s="6">
        <v>1360.3366536844342</v>
      </c>
      <c r="H15" s="6">
        <v>4616.9545848191183</v>
      </c>
      <c r="I15" s="6">
        <v>3435.5295297067482</v>
      </c>
      <c r="J15" s="6">
        <v>6364.1002003554086</v>
      </c>
      <c r="K15" s="6">
        <v>10006.913525806238</v>
      </c>
      <c r="L15" s="6">
        <v>18994.120849109564</v>
      </c>
      <c r="M15" s="6">
        <v>2653.1926157312728</v>
      </c>
      <c r="N15" s="6">
        <v>11933.723137660345</v>
      </c>
      <c r="O15" s="6">
        <v>6933.9789029004451</v>
      </c>
      <c r="P15" s="6">
        <v>9583.174305041317</v>
      </c>
      <c r="Q15" s="6">
        <v>23301.426414510304</v>
      </c>
      <c r="R15" s="6">
        <v>6684.8401744860466</v>
      </c>
      <c r="S15" s="6">
        <v>13932.269182499844</v>
      </c>
      <c r="T15" s="6">
        <v>37798.177391975973</v>
      </c>
      <c r="U15" s="6">
        <v>80758.961612710758</v>
      </c>
      <c r="V15" s="6">
        <v>202884.40135770795</v>
      </c>
      <c r="W15" s="6">
        <v>1963.6966173114167</v>
      </c>
    </row>
    <row r="16" spans="1:23" x14ac:dyDescent="0.25">
      <c r="A16" s="5" t="s">
        <v>32</v>
      </c>
      <c r="B16" s="6">
        <v>115.63610497491995</v>
      </c>
      <c r="C16" s="6">
        <v>267.30171395197129</v>
      </c>
      <c r="D16" s="6">
        <v>181.51831604919502</v>
      </c>
      <c r="E16" s="6">
        <v>272.35600969901998</v>
      </c>
      <c r="F16" s="6">
        <v>526.33615805144302</v>
      </c>
      <c r="G16" s="6">
        <v>1360.0704105485429</v>
      </c>
      <c r="H16" s="6">
        <v>4616.9545848191183</v>
      </c>
      <c r="I16" s="6">
        <v>3435.2010297067477</v>
      </c>
      <c r="J16" s="6">
        <v>6363.5162003554087</v>
      </c>
      <c r="K16" s="6">
        <v>10005.818525806237</v>
      </c>
      <c r="L16" s="6">
        <v>18992.186349109565</v>
      </c>
      <c r="M16" s="6">
        <v>2653.1444214280746</v>
      </c>
      <c r="N16" s="6">
        <v>11933.073416877211</v>
      </c>
      <c r="O16" s="6">
        <v>6933.0786852819128</v>
      </c>
      <c r="P16" s="6">
        <v>9581.6962928815556</v>
      </c>
      <c r="Q16" s="6">
        <v>23298.737176213108</v>
      </c>
      <c r="R16" s="6">
        <v>6684.7671744860463</v>
      </c>
      <c r="S16" s="6">
        <v>13930.553682499843</v>
      </c>
      <c r="T16" s="6">
        <v>37793.541891975969</v>
      </c>
      <c r="U16" s="6">
        <v>80749.216112710768</v>
      </c>
      <c r="V16" s="6">
        <v>202858.34035770793</v>
      </c>
      <c r="W16" s="6">
        <v>1963.6442228261978</v>
      </c>
    </row>
    <row r="17" spans="1:23" x14ac:dyDescent="0.25">
      <c r="A17" s="5" t="s">
        <v>33</v>
      </c>
      <c r="B17" s="6">
        <v>93.042604974919968</v>
      </c>
      <c r="C17" s="6">
        <v>265.54971395197128</v>
      </c>
      <c r="D17" s="6">
        <v>148.77781604919502</v>
      </c>
      <c r="E17" s="6">
        <v>219.17550969902004</v>
      </c>
      <c r="F17" s="6">
        <v>414.57315805144299</v>
      </c>
      <c r="G17" s="6">
        <v>1054.565410548543</v>
      </c>
      <c r="H17" s="6">
        <v>4615.2025848191188</v>
      </c>
      <c r="I17" s="6">
        <v>2869.341529706749</v>
      </c>
      <c r="J17" s="6">
        <v>5423.7142003554081</v>
      </c>
      <c r="K17" s="6">
        <v>8522.0205258062379</v>
      </c>
      <c r="L17" s="6">
        <v>15907.607849109565</v>
      </c>
      <c r="M17" s="6">
        <v>2651.3559214280749</v>
      </c>
      <c r="N17" s="6">
        <v>11367.177416877212</v>
      </c>
      <c r="O17" s="6">
        <v>5993.2766852819132</v>
      </c>
      <c r="P17" s="6">
        <v>8097.8982928815549</v>
      </c>
      <c r="Q17" s="6">
        <v>20214.122176213114</v>
      </c>
      <c r="R17" s="6">
        <v>6682.9786744860457</v>
      </c>
      <c r="S17" s="6">
        <v>11068.990182499843</v>
      </c>
      <c r="T17" s="6">
        <v>29497.237891975965</v>
      </c>
      <c r="U17" s="6">
        <v>62472.279112710763</v>
      </c>
      <c r="V17" s="6">
        <v>154114.92635770797</v>
      </c>
      <c r="W17" s="6">
        <v>1619.8517780147806</v>
      </c>
    </row>
    <row r="18" spans="1:23" x14ac:dyDescent="0.25">
      <c r="A18" s="5" t="s">
        <v>37</v>
      </c>
      <c r="B18" s="6">
        <v>93.042604974919968</v>
      </c>
      <c r="C18" s="6">
        <v>265.54971395197128</v>
      </c>
      <c r="D18" s="6">
        <v>148.77781604919502</v>
      </c>
      <c r="E18" s="6">
        <v>219.17550969902004</v>
      </c>
      <c r="F18" s="6">
        <v>414.57315805144299</v>
      </c>
      <c r="G18" s="6">
        <v>1054.565410548543</v>
      </c>
      <c r="H18" s="6">
        <v>4615.2025848191188</v>
      </c>
      <c r="I18" s="6">
        <v>2869.341529706749</v>
      </c>
      <c r="J18" s="6">
        <v>5423.7142003554081</v>
      </c>
      <c r="K18" s="6">
        <v>8522.0205258062379</v>
      </c>
      <c r="L18" s="6">
        <v>15907.607849109565</v>
      </c>
      <c r="M18" s="6">
        <v>2651.3559214280749</v>
      </c>
      <c r="N18" s="6">
        <v>11367.177416877212</v>
      </c>
      <c r="O18" s="6">
        <v>5993.2766852819132</v>
      </c>
      <c r="P18" s="6">
        <v>8097.8982928815549</v>
      </c>
      <c r="Q18" s="6">
        <v>20214.122176213114</v>
      </c>
      <c r="R18" s="6">
        <v>6682.9786744860457</v>
      </c>
      <c r="S18" s="6">
        <v>11068.990182499843</v>
      </c>
      <c r="T18" s="6">
        <v>29497.237891975965</v>
      </c>
      <c r="U18" s="6">
        <v>62472.279112710763</v>
      </c>
      <c r="V18" s="6">
        <v>154114.92635770797</v>
      </c>
      <c r="W18" s="6">
        <v>1619.8517780147806</v>
      </c>
    </row>
    <row r="19" spans="1:23" x14ac:dyDescent="0.25">
      <c r="B19" s="2">
        <f>B17-B18</f>
        <v>0</v>
      </c>
      <c r="C19" s="2">
        <f t="shared" ref="C19:W19" si="0">C17-C18</f>
        <v>0</v>
      </c>
      <c r="D19" s="2">
        <f t="shared" si="0"/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N19" s="2">
        <f t="shared" si="0"/>
        <v>0</v>
      </c>
      <c r="O19" s="2">
        <f t="shared" si="0"/>
        <v>0</v>
      </c>
      <c r="P19" s="2">
        <f t="shared" si="0"/>
        <v>0</v>
      </c>
      <c r="Q19" s="2">
        <f t="shared" si="0"/>
        <v>0</v>
      </c>
      <c r="R19" s="2">
        <f t="shared" si="0"/>
        <v>0</v>
      </c>
      <c r="S19" s="2">
        <f t="shared" si="0"/>
        <v>0</v>
      </c>
      <c r="T19" s="2">
        <f t="shared" si="0"/>
        <v>0</v>
      </c>
      <c r="U19" s="2">
        <f t="shared" si="0"/>
        <v>0</v>
      </c>
      <c r="V19" s="2">
        <f t="shared" si="0"/>
        <v>0</v>
      </c>
      <c r="W19" s="2">
        <f t="shared" si="0"/>
        <v>0</v>
      </c>
    </row>
    <row r="20" spans="1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5" x14ac:dyDescent="0.25">
      <c r="A21" s="3" t="s">
        <v>38</v>
      </c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4" t="s">
        <v>13</v>
      </c>
      <c r="P21" s="4" t="s">
        <v>14</v>
      </c>
      <c r="Q21" s="4" t="s">
        <v>15</v>
      </c>
      <c r="R21" s="4" t="s">
        <v>16</v>
      </c>
      <c r="S21" s="4" t="s">
        <v>17</v>
      </c>
      <c r="T21" s="4" t="s">
        <v>18</v>
      </c>
      <c r="U21" s="4" t="s">
        <v>19</v>
      </c>
      <c r="V21" s="4" t="s">
        <v>20</v>
      </c>
      <c r="W21" s="4" t="s">
        <v>21</v>
      </c>
    </row>
    <row r="22" spans="1:23" x14ac:dyDescent="0.25">
      <c r="A22" s="5" t="str">
        <f t="shared" ref="A22:A36" si="1">A3</f>
        <v>Load Factor</v>
      </c>
      <c r="B22" s="7">
        <f t="shared" ref="B22:W22" si="2">B3-B2</f>
        <v>0.16342572858793858</v>
      </c>
      <c r="C22" s="7">
        <f t="shared" si="2"/>
        <v>-0.12158255981378119</v>
      </c>
      <c r="D22" s="7">
        <f t="shared" si="2"/>
        <v>-9.4361610789817973E-2</v>
      </c>
      <c r="E22" s="7">
        <f t="shared" si="2"/>
        <v>0.13658203553328008</v>
      </c>
      <c r="F22" s="7">
        <f t="shared" si="2"/>
        <v>0.54322104731704712</v>
      </c>
      <c r="G22" s="7">
        <f t="shared" si="2"/>
        <v>2.0729027704483087</v>
      </c>
      <c r="H22" s="7">
        <f t="shared" si="2"/>
        <v>15.550130284776969</v>
      </c>
      <c r="I22" s="7">
        <f t="shared" si="2"/>
        <v>6.3916444075998697</v>
      </c>
      <c r="J22" s="7">
        <f t="shared" si="2"/>
        <v>9.9665275302222653</v>
      </c>
      <c r="K22" s="7">
        <f t="shared" si="2"/>
        <v>15.904721919427175</v>
      </c>
      <c r="L22" s="7">
        <f t="shared" si="2"/>
        <v>30.909330363079789</v>
      </c>
      <c r="M22" s="7">
        <f t="shared" si="2"/>
        <v>-3.2572507506033617</v>
      </c>
      <c r="N22" s="7">
        <f t="shared" si="2"/>
        <v>23.813197041625244</v>
      </c>
      <c r="O22" s="7">
        <f t="shared" si="2"/>
        <v>19.384804876877752</v>
      </c>
      <c r="P22" s="7">
        <f t="shared" si="2"/>
        <v>29.212387730283808</v>
      </c>
      <c r="Q22" s="7">
        <f t="shared" si="2"/>
        <v>16.56373522726426</v>
      </c>
      <c r="R22" s="7">
        <f t="shared" si="2"/>
        <v>-24.072568473067804</v>
      </c>
      <c r="S22" s="7">
        <f t="shared" si="2"/>
        <v>-58.772462373979579</v>
      </c>
      <c r="T22" s="7">
        <f t="shared" si="2"/>
        <v>-165.87470267048775</v>
      </c>
      <c r="U22" s="7">
        <f t="shared" si="2"/>
        <v>-364.21691036228731</v>
      </c>
      <c r="V22" s="7">
        <f t="shared" si="2"/>
        <v>-926.60539176824386</v>
      </c>
      <c r="W22" s="7">
        <f t="shared" si="2"/>
        <v>-9.5878475827566945</v>
      </c>
    </row>
    <row r="23" spans="1:23" x14ac:dyDescent="0.25">
      <c r="A23" s="5" t="str">
        <f t="shared" si="1"/>
        <v>Coincidence Factor</v>
      </c>
      <c r="B23" s="7">
        <f t="shared" ref="B23:W23" si="3">B4-B3</f>
        <v>0.16440748979123043</v>
      </c>
      <c r="C23" s="7">
        <f t="shared" si="3"/>
        <v>-3.9016507951679102E-2</v>
      </c>
      <c r="D23" s="7">
        <f t="shared" si="3"/>
        <v>0.10046813082541917</v>
      </c>
      <c r="E23" s="7">
        <f t="shared" si="3"/>
        <v>0.80608573207013023</v>
      </c>
      <c r="F23" s="7">
        <f t="shared" si="3"/>
        <v>2.0531283120171793</v>
      </c>
      <c r="G23" s="7">
        <f t="shared" si="3"/>
        <v>6.7984734705328265</v>
      </c>
      <c r="H23" s="7">
        <f t="shared" si="3"/>
        <v>-10.402981856093902</v>
      </c>
      <c r="I23" s="7">
        <f t="shared" si="3"/>
        <v>-8.0798130368762031</v>
      </c>
      <c r="J23" s="7">
        <f t="shared" si="3"/>
        <v>-13.773638998500246</v>
      </c>
      <c r="K23" s="7">
        <f t="shared" si="3"/>
        <v>-21.818085517576037</v>
      </c>
      <c r="L23" s="7">
        <f t="shared" si="3"/>
        <v>-44.123768504890904</v>
      </c>
      <c r="M23" s="7">
        <f t="shared" si="3"/>
        <v>-6.2133646515133023</v>
      </c>
      <c r="N23" s="7">
        <f t="shared" si="3"/>
        <v>-28.079671978115584</v>
      </c>
      <c r="O23" s="7">
        <f t="shared" si="3"/>
        <v>-28.452545820214254</v>
      </c>
      <c r="P23" s="7">
        <f t="shared" si="3"/>
        <v>-42.981999922763862</v>
      </c>
      <c r="Q23" s="7">
        <f t="shared" si="3"/>
        <v>-78.914202675408887</v>
      </c>
      <c r="R23" s="7">
        <f t="shared" si="3"/>
        <v>-8.9800313383329922</v>
      </c>
      <c r="S23" s="7">
        <f t="shared" si="3"/>
        <v>-25.629405977266288</v>
      </c>
      <c r="T23" s="7">
        <f t="shared" si="3"/>
        <v>-73.880202632135479</v>
      </c>
      <c r="U23" s="7">
        <f t="shared" si="3"/>
        <v>-164.38557547827077</v>
      </c>
      <c r="V23" s="7">
        <f t="shared" si="3"/>
        <v>-422.3717462446657</v>
      </c>
      <c r="W23" s="7">
        <f t="shared" si="3"/>
        <v>-2.8774138200496964</v>
      </c>
    </row>
    <row r="24" spans="1:23" x14ac:dyDescent="0.25">
      <c r="A24" s="5" t="str">
        <f t="shared" si="1"/>
        <v>Forecast</v>
      </c>
      <c r="B24" s="7">
        <f t="shared" ref="B24:W24" si="4">B5-B4</f>
        <v>0.165985351873843</v>
      </c>
      <c r="C24" s="7">
        <f t="shared" si="4"/>
        <v>161.92786706157193</v>
      </c>
      <c r="D24" s="7">
        <f t="shared" si="4"/>
        <v>112.0785639085591</v>
      </c>
      <c r="E24" s="7">
        <f t="shared" si="4"/>
        <v>37.278132452642325</v>
      </c>
      <c r="F24" s="7">
        <f t="shared" si="4"/>
        <v>-1.8659776680341338</v>
      </c>
      <c r="G24" s="7">
        <f t="shared" si="4"/>
        <v>-270.90995246681382</v>
      </c>
      <c r="H24" s="7">
        <f t="shared" si="4"/>
        <v>-948.33090898801584</v>
      </c>
      <c r="I24" s="7">
        <f t="shared" si="4"/>
        <v>-51.207637234488175</v>
      </c>
      <c r="J24" s="7">
        <f t="shared" si="4"/>
        <v>-128.59854342121616</v>
      </c>
      <c r="K24" s="7">
        <f t="shared" si="4"/>
        <v>-296.14034886065201</v>
      </c>
      <c r="L24" s="7">
        <f t="shared" si="4"/>
        <v>-1198.9665093095537</v>
      </c>
      <c r="M24" s="7">
        <f t="shared" si="4"/>
        <v>-3.2822875771482813</v>
      </c>
      <c r="N24" s="7">
        <f t="shared" si="4"/>
        <v>2557.5080728659696</v>
      </c>
      <c r="O24" s="7">
        <f t="shared" si="4"/>
        <v>-206.83383623056397</v>
      </c>
      <c r="P24" s="7">
        <f t="shared" si="4"/>
        <v>-1022.7670993500524</v>
      </c>
      <c r="Q24" s="7">
        <f t="shared" si="4"/>
        <v>-924.87471332371933</v>
      </c>
      <c r="R24" s="7">
        <f t="shared" si="4"/>
        <v>63.002417438652628</v>
      </c>
      <c r="S24" s="7">
        <f t="shared" si="4"/>
        <v>291.87073995995706</v>
      </c>
      <c r="T24" s="7">
        <f t="shared" si="4"/>
        <v>-1127.804749849849</v>
      </c>
      <c r="U24" s="7">
        <f t="shared" si="4"/>
        <v>-5441.09717922243</v>
      </c>
      <c r="V24" s="7">
        <f t="shared" si="4"/>
        <v>-14182.521481270553</v>
      </c>
      <c r="W24" s="7">
        <f t="shared" si="4"/>
        <v>230.20707163512316</v>
      </c>
    </row>
    <row r="25" spans="1:23" x14ac:dyDescent="0.25">
      <c r="A25" s="5" t="str">
        <f t="shared" si="1"/>
        <v>Service Models</v>
      </c>
      <c r="B25" s="7">
        <f t="shared" ref="B25:W25" si="5">B6-B5</f>
        <v>5.4457276428237833E-2</v>
      </c>
      <c r="C25" s="7">
        <f t="shared" si="5"/>
        <v>0.16767764288235298</v>
      </c>
      <c r="D25" s="7">
        <f t="shared" si="5"/>
        <v>0.31535192292804481</v>
      </c>
      <c r="E25" s="7">
        <f t="shared" si="5"/>
        <v>0.25824315464984693</v>
      </c>
      <c r="F25" s="7">
        <f t="shared" si="5"/>
        <v>6.4215077970288803E-2</v>
      </c>
      <c r="G25" s="7">
        <f t="shared" si="5"/>
        <v>-0.41389779595829168</v>
      </c>
      <c r="H25" s="7">
        <f t="shared" si="5"/>
        <v>-0.86423322939208447</v>
      </c>
      <c r="I25" s="7">
        <f t="shared" si="5"/>
        <v>-1.0942992274872267</v>
      </c>
      <c r="J25" s="7">
        <f t="shared" si="5"/>
        <v>-2.1232793158542336</v>
      </c>
      <c r="K25" s="7">
        <f t="shared" si="5"/>
        <v>-3.8299412053602282</v>
      </c>
      <c r="L25" s="7">
        <f t="shared" si="5"/>
        <v>-7.754281448553229</v>
      </c>
      <c r="M25" s="7">
        <f t="shared" si="5"/>
        <v>-2.5820897549454003</v>
      </c>
      <c r="N25" s="7">
        <f t="shared" si="5"/>
        <v>-12.265259003854226</v>
      </c>
      <c r="O25" s="7">
        <f t="shared" si="5"/>
        <v>-5.1376039415154082</v>
      </c>
      <c r="P25" s="7">
        <f t="shared" si="5"/>
        <v>-7.2729031681265042</v>
      </c>
      <c r="Q25" s="7">
        <f t="shared" si="5"/>
        <v>-20.498776761662157</v>
      </c>
      <c r="R25" s="7">
        <f t="shared" si="5"/>
        <v>-1.5436115825305023</v>
      </c>
      <c r="S25" s="7">
        <f t="shared" si="5"/>
        <v>-5.7409095903822163</v>
      </c>
      <c r="T25" s="7">
        <f t="shared" si="5"/>
        <v>-25.13888339640107</v>
      </c>
      <c r="U25" s="7">
        <f t="shared" si="5"/>
        <v>-59.4067892718449</v>
      </c>
      <c r="V25" s="7">
        <f t="shared" si="5"/>
        <v>-154.14323348732432</v>
      </c>
      <c r="W25" s="7">
        <f t="shared" si="5"/>
        <v>7.3156179026500467</v>
      </c>
    </row>
    <row r="26" spans="1:23" x14ac:dyDescent="0.25">
      <c r="A26" s="5" t="str">
        <f t="shared" si="1"/>
        <v>Loss Adjustment factors</v>
      </c>
      <c r="B26" s="7">
        <f t="shared" ref="B26:W26" si="6">B7-B6</f>
        <v>0</v>
      </c>
      <c r="C26" s="7">
        <f t="shared" si="6"/>
        <v>0</v>
      </c>
      <c r="D26" s="7">
        <f t="shared" si="6"/>
        <v>0</v>
      </c>
      <c r="E26" s="7">
        <f t="shared" si="6"/>
        <v>0</v>
      </c>
      <c r="F26" s="7">
        <f t="shared" si="6"/>
        <v>0</v>
      </c>
      <c r="G26" s="7">
        <f t="shared" si="6"/>
        <v>0</v>
      </c>
      <c r="H26" s="7">
        <f t="shared" si="6"/>
        <v>0</v>
      </c>
      <c r="I26" s="7">
        <f t="shared" si="6"/>
        <v>0</v>
      </c>
      <c r="J26" s="7">
        <f t="shared" si="6"/>
        <v>0</v>
      </c>
      <c r="K26" s="7">
        <f t="shared" si="6"/>
        <v>0</v>
      </c>
      <c r="L26" s="7">
        <f t="shared" si="6"/>
        <v>0</v>
      </c>
      <c r="M26" s="7">
        <f t="shared" si="6"/>
        <v>0</v>
      </c>
      <c r="N26" s="7">
        <f t="shared" si="6"/>
        <v>0</v>
      </c>
      <c r="O26" s="7">
        <f t="shared" si="6"/>
        <v>0</v>
      </c>
      <c r="P26" s="7">
        <f t="shared" si="6"/>
        <v>0</v>
      </c>
      <c r="Q26" s="7">
        <f t="shared" si="6"/>
        <v>0</v>
      </c>
      <c r="R26" s="7">
        <f t="shared" si="6"/>
        <v>0</v>
      </c>
      <c r="S26" s="7">
        <f t="shared" si="6"/>
        <v>0</v>
      </c>
      <c r="T26" s="7">
        <f t="shared" si="6"/>
        <v>0</v>
      </c>
      <c r="U26" s="7">
        <f t="shared" si="6"/>
        <v>0</v>
      </c>
      <c r="V26" s="7">
        <f t="shared" si="6"/>
        <v>0</v>
      </c>
      <c r="W26" s="7">
        <f t="shared" si="6"/>
        <v>0</v>
      </c>
    </row>
    <row r="27" spans="1:23" x14ac:dyDescent="0.25">
      <c r="A27" s="5" t="str">
        <f t="shared" si="1"/>
        <v>Average KVAR By KVA</v>
      </c>
      <c r="B27" s="7">
        <f t="shared" ref="B27:W27" si="7">B8-B7</f>
        <v>0</v>
      </c>
      <c r="C27" s="7">
        <f t="shared" si="7"/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3.6499999999932697E-2</v>
      </c>
      <c r="H27" s="7">
        <f t="shared" si="7"/>
        <v>-1.5137490667398197</v>
      </c>
      <c r="I27" s="7">
        <f t="shared" si="7"/>
        <v>-0.24135328738566386</v>
      </c>
      <c r="J27" s="7">
        <f t="shared" si="7"/>
        <v>-0.45666633441942395</v>
      </c>
      <c r="K27" s="7">
        <f t="shared" si="7"/>
        <v>-0.7650994377090683</v>
      </c>
      <c r="L27" s="7">
        <f t="shared" si="7"/>
        <v>-1.3788988864071143</v>
      </c>
      <c r="M27" s="7">
        <f t="shared" si="7"/>
        <v>-0.90205328271031249</v>
      </c>
      <c r="N27" s="7">
        <f t="shared" si="7"/>
        <v>-0.688267977679061</v>
      </c>
      <c r="O27" s="7">
        <f t="shared" si="7"/>
        <v>-0.4186694162490312</v>
      </c>
      <c r="P27" s="7">
        <f t="shared" si="7"/>
        <v>-0.7145106513526116</v>
      </c>
      <c r="Q27" s="7">
        <f t="shared" si="7"/>
        <v>-1.1771182079828577</v>
      </c>
      <c r="R27" s="7">
        <f t="shared" si="7"/>
        <v>-0.36519264723483502</v>
      </c>
      <c r="S27" s="7">
        <f t="shared" si="7"/>
        <v>-0.17015910226473352</v>
      </c>
      <c r="T27" s="7">
        <f t="shared" si="7"/>
        <v>0.19121388794155791</v>
      </c>
      <c r="U27" s="7">
        <f t="shared" si="7"/>
        <v>-0.17503633919113781</v>
      </c>
      <c r="V27" s="7">
        <f t="shared" si="7"/>
        <v>0.6169652623066213</v>
      </c>
      <c r="W27" s="7">
        <f t="shared" si="7"/>
        <v>0</v>
      </c>
    </row>
    <row r="28" spans="1:23" x14ac:dyDescent="0.25">
      <c r="A28" s="5" t="str">
        <f t="shared" si="1"/>
        <v>Customers Contribution</v>
      </c>
      <c r="B28" s="7">
        <f t="shared" ref="B28:W28" si="8">B9-B8</f>
        <v>3.4671683486905636E-2</v>
      </c>
      <c r="C28" s="7">
        <f t="shared" si="8"/>
        <v>36.599479381910726</v>
      </c>
      <c r="D28" s="7">
        <f t="shared" si="8"/>
        <v>-3.330201085395629</v>
      </c>
      <c r="E28" s="7">
        <f t="shared" si="8"/>
        <v>-10.265622460409304</v>
      </c>
      <c r="F28" s="7">
        <f t="shared" si="8"/>
        <v>-31.040186853975229</v>
      </c>
      <c r="G28" s="7">
        <f t="shared" si="8"/>
        <v>-100.70782845827102</v>
      </c>
      <c r="H28" s="7">
        <f t="shared" si="8"/>
        <v>1432.5041962323439</v>
      </c>
      <c r="I28" s="7">
        <f t="shared" si="8"/>
        <v>203.77371479752446</v>
      </c>
      <c r="J28" s="7">
        <f t="shared" si="8"/>
        <v>651.42884519335075</v>
      </c>
      <c r="K28" s="7">
        <f t="shared" si="8"/>
        <v>1035.522115484071</v>
      </c>
      <c r="L28" s="7">
        <f t="shared" si="8"/>
        <v>1687.5467359704271</v>
      </c>
      <c r="M28" s="7">
        <f t="shared" si="8"/>
        <v>592.93307080402701</v>
      </c>
      <c r="N28" s="7">
        <f t="shared" si="8"/>
        <v>1451.1511810407701</v>
      </c>
      <c r="O28" s="7">
        <f t="shared" si="8"/>
        <v>156.65909811464371</v>
      </c>
      <c r="P28" s="7">
        <f t="shared" si="8"/>
        <v>121.97671202551464</v>
      </c>
      <c r="Q28" s="7">
        <f t="shared" si="8"/>
        <v>1236.7548481425583</v>
      </c>
      <c r="R28" s="7">
        <f t="shared" si="8"/>
        <v>1396.5576237272262</v>
      </c>
      <c r="S28" s="7">
        <f t="shared" si="8"/>
        <v>-314.66199827501441</v>
      </c>
      <c r="T28" s="7">
        <f t="shared" si="8"/>
        <v>-1166.8096515520083</v>
      </c>
      <c r="U28" s="7">
        <f t="shared" si="8"/>
        <v>-3094.3981399610202</v>
      </c>
      <c r="V28" s="7">
        <f t="shared" si="8"/>
        <v>-10635.259925872058</v>
      </c>
      <c r="W28" s="7">
        <f t="shared" si="8"/>
        <v>-75.458724841997537</v>
      </c>
    </row>
    <row r="29" spans="1:23" x14ac:dyDescent="0.25">
      <c r="A29" s="5" t="str">
        <f t="shared" si="1"/>
        <v>Gross Asset Models</v>
      </c>
      <c r="B29" s="7">
        <f t="shared" ref="B29:W29" si="9">B10-B9</f>
        <v>-3.9490626733979184E-2</v>
      </c>
      <c r="C29" s="7">
        <f t="shared" si="9"/>
        <v>1.7573214401319888</v>
      </c>
      <c r="D29" s="7">
        <f t="shared" si="9"/>
        <v>-0.27081527519246151</v>
      </c>
      <c r="E29" s="7">
        <f t="shared" si="9"/>
        <v>-0.32103774371586269</v>
      </c>
      <c r="F29" s="7">
        <f t="shared" si="9"/>
        <v>-0.42318026925590857</v>
      </c>
      <c r="G29" s="7">
        <f t="shared" si="9"/>
        <v>-0.85257346854109528</v>
      </c>
      <c r="H29" s="7">
        <f t="shared" si="9"/>
        <v>40.406084532805835</v>
      </c>
      <c r="I29" s="7">
        <f t="shared" si="9"/>
        <v>6.5204664145412607</v>
      </c>
      <c r="J29" s="7">
        <f t="shared" si="9"/>
        <v>17.523207141377497</v>
      </c>
      <c r="K29" s="7">
        <f t="shared" si="9"/>
        <v>28.03249408089323</v>
      </c>
      <c r="L29" s="7">
        <f t="shared" si="9"/>
        <v>43.391465190001327</v>
      </c>
      <c r="M29" s="7">
        <f t="shared" si="9"/>
        <v>23.401507800951094</v>
      </c>
      <c r="N29" s="7">
        <f t="shared" si="9"/>
        <v>85.041705767122039</v>
      </c>
      <c r="O29" s="7">
        <f t="shared" si="9"/>
        <v>23.416765427166865</v>
      </c>
      <c r="P29" s="7">
        <f t="shared" si="9"/>
        <v>25.561111756573155</v>
      </c>
      <c r="Q29" s="7">
        <f t="shared" si="9"/>
        <v>85.424788458356488</v>
      </c>
      <c r="R29" s="7">
        <f t="shared" si="9"/>
        <v>51.759762558146576</v>
      </c>
      <c r="S29" s="7">
        <f t="shared" si="9"/>
        <v>0.1767669954442681</v>
      </c>
      <c r="T29" s="7">
        <f t="shared" si="9"/>
        <v>-6.7028055630653398</v>
      </c>
      <c r="U29" s="7">
        <f t="shared" si="9"/>
        <v>-27.378224258005503</v>
      </c>
      <c r="V29" s="7">
        <f t="shared" si="9"/>
        <v>-172.00176189115155</v>
      </c>
      <c r="W29" s="7">
        <f t="shared" si="9"/>
        <v>-10.272783290010466</v>
      </c>
    </row>
    <row r="30" spans="1:23" x14ac:dyDescent="0.25">
      <c r="A30" s="5" t="str">
        <f t="shared" si="1"/>
        <v>Peaking Probabilities</v>
      </c>
      <c r="B30" s="7">
        <f t="shared" ref="B30:W30" si="10">B11-B10</f>
        <v>0.47274479266279457</v>
      </c>
      <c r="C30" s="7">
        <f t="shared" si="10"/>
        <v>-1.3410812644022201</v>
      </c>
      <c r="D30" s="7">
        <f t="shared" si="10"/>
        <v>-0.89914451517640259</v>
      </c>
      <c r="E30" s="7">
        <f t="shared" si="10"/>
        <v>-1.4560270058388483</v>
      </c>
      <c r="F30" s="7">
        <f t="shared" si="10"/>
        <v>-3.168528505614745</v>
      </c>
      <c r="G30" s="7">
        <f t="shared" si="10"/>
        <v>-8.7005387249512296</v>
      </c>
      <c r="H30" s="7">
        <f t="shared" si="10"/>
        <v>-4.8959511899611243</v>
      </c>
      <c r="I30" s="7">
        <f t="shared" si="10"/>
        <v>-9.2504311703437452</v>
      </c>
      <c r="J30" s="7">
        <f t="shared" si="10"/>
        <v>-12.923201695703938</v>
      </c>
      <c r="K30" s="7">
        <f t="shared" si="10"/>
        <v>-25.594408695302263</v>
      </c>
      <c r="L30" s="7">
        <f t="shared" si="10"/>
        <v>-47.873113614103204</v>
      </c>
      <c r="M30" s="7">
        <f t="shared" si="10"/>
        <v>0.77417720416224256</v>
      </c>
      <c r="N30" s="7">
        <f t="shared" si="10"/>
        <v>-25.886921500039534</v>
      </c>
      <c r="O30" s="7">
        <f t="shared" si="10"/>
        <v>-13.461418836607663</v>
      </c>
      <c r="P30" s="7">
        <f t="shared" si="10"/>
        <v>-27.624927730797936</v>
      </c>
      <c r="Q30" s="7">
        <f t="shared" si="10"/>
        <v>-64.075769041359308</v>
      </c>
      <c r="R30" s="7">
        <f t="shared" si="10"/>
        <v>-17.122599588009507</v>
      </c>
      <c r="S30" s="7">
        <f t="shared" si="10"/>
        <v>-57.891346986289136</v>
      </c>
      <c r="T30" s="7">
        <f t="shared" si="10"/>
        <v>-151.78870678094972</v>
      </c>
      <c r="U30" s="7">
        <f t="shared" si="10"/>
        <v>-299.45671955092985</v>
      </c>
      <c r="V30" s="7">
        <f t="shared" si="10"/>
        <v>-789.33349493169226</v>
      </c>
      <c r="W30" s="7">
        <f t="shared" si="10"/>
        <v>50.674097092253078</v>
      </c>
    </row>
    <row r="31" spans="1:23" x14ac:dyDescent="0.25">
      <c r="A31" s="5" t="str">
        <f t="shared" si="1"/>
        <v>Hours in Time Band and Days in year</v>
      </c>
      <c r="B31" s="7">
        <f t="shared" ref="B31:W31" si="11">B12-B11</f>
        <v>0</v>
      </c>
      <c r="C31" s="7">
        <f t="shared" si="11"/>
        <v>0</v>
      </c>
      <c r="D31" s="7">
        <f t="shared" si="11"/>
        <v>0</v>
      </c>
      <c r="E31" s="7">
        <f t="shared" si="11"/>
        <v>0</v>
      </c>
      <c r="F31" s="7">
        <f t="shared" si="11"/>
        <v>0</v>
      </c>
      <c r="G31" s="7">
        <f t="shared" si="11"/>
        <v>0</v>
      </c>
      <c r="H31" s="7">
        <f t="shared" si="11"/>
        <v>0</v>
      </c>
      <c r="I31" s="7">
        <f t="shared" si="11"/>
        <v>3.6499999999705324E-2</v>
      </c>
      <c r="J31" s="7">
        <f t="shared" si="11"/>
        <v>7.2999999999410647E-2</v>
      </c>
      <c r="K31" s="7">
        <f t="shared" si="11"/>
        <v>0.10950000000048021</v>
      </c>
      <c r="L31" s="7">
        <f t="shared" si="11"/>
        <v>0.25550000000293949</v>
      </c>
      <c r="M31" s="7">
        <f t="shared" si="11"/>
        <v>0</v>
      </c>
      <c r="N31" s="7">
        <f t="shared" si="11"/>
        <v>3.6500000000160071E-2</v>
      </c>
      <c r="O31" s="7">
        <f t="shared" si="11"/>
        <v>7.2999999999410647E-2</v>
      </c>
      <c r="P31" s="7">
        <f t="shared" si="11"/>
        <v>0.10950000000048021</v>
      </c>
      <c r="Q31" s="7">
        <f t="shared" si="11"/>
        <v>0.21899999999732245</v>
      </c>
      <c r="R31" s="7">
        <f t="shared" si="11"/>
        <v>0</v>
      </c>
      <c r="S31" s="7">
        <f t="shared" si="11"/>
        <v>0.21899999999914144</v>
      </c>
      <c r="T31" s="7">
        <f t="shared" si="11"/>
        <v>0.65699999999196734</v>
      </c>
      <c r="U31" s="7">
        <f t="shared" si="11"/>
        <v>1.3869999999878928</v>
      </c>
      <c r="V31" s="7">
        <f t="shared" si="11"/>
        <v>3.6499999999941792</v>
      </c>
      <c r="W31" s="7">
        <f t="shared" si="11"/>
        <v>-3.8056786748215927</v>
      </c>
    </row>
    <row r="32" spans="1:23" x14ac:dyDescent="0.25">
      <c r="A32" s="5" t="str">
        <f t="shared" si="1"/>
        <v>Real pre-tax cost of capital</v>
      </c>
      <c r="B32" s="7">
        <f t="shared" ref="B32:W32" si="12">B13-B12</f>
        <v>0.61115432621843979</v>
      </c>
      <c r="C32" s="7">
        <f t="shared" si="12"/>
        <v>34.284897291903718</v>
      </c>
      <c r="D32" s="7">
        <f t="shared" si="12"/>
        <v>-7.3311912162239423E-2</v>
      </c>
      <c r="E32" s="7">
        <f t="shared" si="12"/>
        <v>-1.6777796107964491</v>
      </c>
      <c r="F32" s="7">
        <f t="shared" si="12"/>
        <v>-7.1699720680951486</v>
      </c>
      <c r="G32" s="7">
        <f t="shared" si="12"/>
        <v>-26.317182064669169</v>
      </c>
      <c r="H32" s="7">
        <f t="shared" si="12"/>
        <v>667.8935773811877</v>
      </c>
      <c r="I32" s="7">
        <f t="shared" si="12"/>
        <v>86.655145534217354</v>
      </c>
      <c r="J32" s="7">
        <f t="shared" si="12"/>
        <v>245.1339260346067</v>
      </c>
      <c r="K32" s="7">
        <f t="shared" si="12"/>
        <v>385.12167283503913</v>
      </c>
      <c r="L32" s="7">
        <f t="shared" si="12"/>
        <v>544.59416406743185</v>
      </c>
      <c r="M32" s="7">
        <f t="shared" si="12"/>
        <v>380.54224125165956</v>
      </c>
      <c r="N32" s="7">
        <f t="shared" si="12"/>
        <v>1321.7873827191197</v>
      </c>
      <c r="O32" s="7">
        <f t="shared" si="12"/>
        <v>318.53993940496002</v>
      </c>
      <c r="P32" s="7">
        <f t="shared" si="12"/>
        <v>312.5017066120472</v>
      </c>
      <c r="Q32" s="7">
        <f t="shared" si="12"/>
        <v>1154.5983493484091</v>
      </c>
      <c r="R32" s="7">
        <f t="shared" si="12"/>
        <v>923.29105124024318</v>
      </c>
      <c r="S32" s="7">
        <f t="shared" si="12"/>
        <v>-86.407899512250879</v>
      </c>
      <c r="T32" s="7">
        <f t="shared" si="12"/>
        <v>-530.43950259796839</v>
      </c>
      <c r="U32" s="7">
        <f t="shared" si="12"/>
        <v>-1477.3685183151538</v>
      </c>
      <c r="V32" s="7">
        <f t="shared" si="12"/>
        <v>-5670.5042640051979</v>
      </c>
      <c r="W32" s="7">
        <f t="shared" si="12"/>
        <v>-43.166289370540426</v>
      </c>
    </row>
    <row r="33" spans="1:23" x14ac:dyDescent="0.25">
      <c r="A33" s="5" t="str">
        <f t="shared" si="1"/>
        <v>Transmission Exits Charges</v>
      </c>
      <c r="B33" s="7">
        <f t="shared" ref="B33:W33" si="13">B14-B13</f>
        <v>-3.1628639845280304E-2</v>
      </c>
      <c r="C33" s="7">
        <f t="shared" si="13"/>
        <v>-0.46220825886911143</v>
      </c>
      <c r="D33" s="7">
        <f t="shared" si="13"/>
        <v>-1.771406412962051E-2</v>
      </c>
      <c r="E33" s="7">
        <f t="shared" si="13"/>
        <v>-4.0850235861057627E-2</v>
      </c>
      <c r="F33" s="7">
        <f t="shared" si="13"/>
        <v>-0.1143638234041191</v>
      </c>
      <c r="G33" s="7">
        <f t="shared" si="13"/>
        <v>-0.2898576785505611</v>
      </c>
      <c r="H33" s="7">
        <f t="shared" si="13"/>
        <v>-2.0930078522978874</v>
      </c>
      <c r="I33" s="7">
        <f t="shared" si="13"/>
        <v>0.44770816043001105</v>
      </c>
      <c r="J33" s="7">
        <f t="shared" si="13"/>
        <v>0.62099779452000803</v>
      </c>
      <c r="K33" s="7">
        <f t="shared" si="13"/>
        <v>1.1457793993831729</v>
      </c>
      <c r="L33" s="7">
        <f t="shared" si="13"/>
        <v>3.7951338153361576</v>
      </c>
      <c r="M33" s="7">
        <f t="shared" si="13"/>
        <v>-1.7664598312435373</v>
      </c>
      <c r="N33" s="7">
        <f t="shared" si="13"/>
        <v>-7.5774459827116516</v>
      </c>
      <c r="O33" s="7">
        <f t="shared" si="13"/>
        <v>-5.2283401335826056</v>
      </c>
      <c r="P33" s="7">
        <f t="shared" si="13"/>
        <v>-4.6191416773872334</v>
      </c>
      <c r="Q33" s="7">
        <f t="shared" si="13"/>
        <v>-8.2503171150056005</v>
      </c>
      <c r="R33" s="7">
        <f t="shared" si="13"/>
        <v>-2.4711857123393202</v>
      </c>
      <c r="S33" s="7">
        <f t="shared" si="13"/>
        <v>2.8803626946009899</v>
      </c>
      <c r="T33" s="7">
        <f t="shared" si="13"/>
        <v>7.5043746214287239</v>
      </c>
      <c r="U33" s="7">
        <f t="shared" si="13"/>
        <v>15.171778048665146</v>
      </c>
      <c r="V33" s="7">
        <f t="shared" si="13"/>
        <v>49.34621163533302</v>
      </c>
      <c r="W33" s="7">
        <f t="shared" si="13"/>
        <v>-0.59483945973488517</v>
      </c>
    </row>
    <row r="34" spans="1:23" x14ac:dyDescent="0.25">
      <c r="A34" s="5" t="str">
        <f t="shared" si="1"/>
        <v>Other Expenditure</v>
      </c>
      <c r="B34" s="7">
        <f t="shared" ref="B34:W34" si="14">B15-B14</f>
        <v>-0.26286371910792639</v>
      </c>
      <c r="C34" s="7">
        <f t="shared" si="14"/>
        <v>-4.9786923022247151</v>
      </c>
      <c r="D34" s="7">
        <f t="shared" si="14"/>
        <v>-0.81571742303668771</v>
      </c>
      <c r="E34" s="7">
        <f t="shared" si="14"/>
        <v>-0.41621083739408959</v>
      </c>
      <c r="F34" s="7">
        <f t="shared" si="14"/>
        <v>0.84006624632718285</v>
      </c>
      <c r="G34" s="7">
        <f t="shared" si="14"/>
        <v>5.1186037435206799</v>
      </c>
      <c r="H34" s="7">
        <f t="shared" si="14"/>
        <v>-78.042219748207572</v>
      </c>
      <c r="I34" s="7">
        <f t="shared" si="14"/>
        <v>-6.2789966269938304</v>
      </c>
      <c r="J34" s="7">
        <f t="shared" si="14"/>
        <v>-20.44563868860223</v>
      </c>
      <c r="K34" s="7">
        <f t="shared" si="14"/>
        <v>-30.670037573485388</v>
      </c>
      <c r="L34" s="7">
        <f t="shared" si="14"/>
        <v>-32.331110287435877</v>
      </c>
      <c r="M34" s="7">
        <f t="shared" si="14"/>
        <v>-42.855433567354794</v>
      </c>
      <c r="N34" s="7">
        <f t="shared" si="14"/>
        <v>-137.63496165033757</v>
      </c>
      <c r="O34" s="7">
        <f t="shared" si="14"/>
        <v>-24.515773642304339</v>
      </c>
      <c r="P34" s="7">
        <f t="shared" si="14"/>
        <v>-16.967285302327582</v>
      </c>
      <c r="Q34" s="7">
        <f t="shared" si="14"/>
        <v>-87.714881766194594</v>
      </c>
      <c r="R34" s="7">
        <f t="shared" si="14"/>
        <v>-116.54969428308868</v>
      </c>
      <c r="S34" s="7">
        <f t="shared" si="14"/>
        <v>30.352730262458863</v>
      </c>
      <c r="T34" s="7">
        <f t="shared" si="14"/>
        <v>150.31801408233878</v>
      </c>
      <c r="U34" s="7">
        <f t="shared" si="14"/>
        <v>384.5014983133733</v>
      </c>
      <c r="V34" s="7">
        <f t="shared" si="14"/>
        <v>1241.0363166003663</v>
      </c>
      <c r="W34" s="7">
        <f t="shared" si="14"/>
        <v>-15.637272961264216</v>
      </c>
    </row>
    <row r="35" spans="1:23" x14ac:dyDescent="0.25">
      <c r="A35" s="5" t="str">
        <f t="shared" si="1"/>
        <v>IDNO Discounts</v>
      </c>
      <c r="B35" s="7">
        <f t="shared" ref="B35:W35" si="15">B16-B15</f>
        <v>-3.7248287888473897E-3</v>
      </c>
      <c r="C35" s="7">
        <f t="shared" si="15"/>
        <v>-4.8041177152640557E-2</v>
      </c>
      <c r="D35" s="7">
        <f t="shared" si="15"/>
        <v>-4.1488572241064503E-2</v>
      </c>
      <c r="E35" s="7">
        <f t="shared" si="15"/>
        <v>-4.4792755974185638E-2</v>
      </c>
      <c r="F35" s="7">
        <f t="shared" si="15"/>
        <v>-9.0395916266288623E-2</v>
      </c>
      <c r="G35" s="7">
        <f t="shared" si="15"/>
        <v>-0.26624313589127269</v>
      </c>
      <c r="H35" s="7">
        <f t="shared" si="15"/>
        <v>0</v>
      </c>
      <c r="I35" s="7">
        <f t="shared" si="15"/>
        <v>-0.32850000000053114</v>
      </c>
      <c r="J35" s="7">
        <f t="shared" si="15"/>
        <v>-0.58399999999983265</v>
      </c>
      <c r="K35" s="7">
        <f t="shared" si="15"/>
        <v>-1.0950000000011642</v>
      </c>
      <c r="L35" s="7">
        <f t="shared" si="15"/>
        <v>-1.9344999999993888</v>
      </c>
      <c r="M35" s="7">
        <f t="shared" si="15"/>
        <v>-4.8194303198215493E-2</v>
      </c>
      <c r="N35" s="7">
        <f t="shared" si="15"/>
        <v>-0.64972078313439852</v>
      </c>
      <c r="O35" s="7">
        <f t="shared" si="15"/>
        <v>-0.90021761853222415</v>
      </c>
      <c r="P35" s="7">
        <f t="shared" si="15"/>
        <v>-1.4780121597614198</v>
      </c>
      <c r="Q35" s="7">
        <f t="shared" si="15"/>
        <v>-2.6892382971964253</v>
      </c>
      <c r="R35" s="7">
        <f t="shared" si="15"/>
        <v>-7.3000000000320142E-2</v>
      </c>
      <c r="S35" s="7">
        <f t="shared" si="15"/>
        <v>-1.7155000000002474</v>
      </c>
      <c r="T35" s="7">
        <f t="shared" si="15"/>
        <v>-4.6355000000039581</v>
      </c>
      <c r="U35" s="7">
        <f t="shared" si="15"/>
        <v>-9.7454999999899883</v>
      </c>
      <c r="V35" s="7">
        <f t="shared" si="15"/>
        <v>-26.061000000016065</v>
      </c>
      <c r="W35" s="7">
        <f t="shared" si="15"/>
        <v>-5.2394485218883347E-2</v>
      </c>
    </row>
    <row r="36" spans="1:23" x14ac:dyDescent="0.25">
      <c r="A36" s="5" t="str">
        <f t="shared" si="1"/>
        <v>Allowed Revenue</v>
      </c>
      <c r="B36" s="7">
        <f t="shared" ref="B36:W36" si="16">B17-B16</f>
        <v>-22.593499999999977</v>
      </c>
      <c r="C36" s="7">
        <f t="shared" si="16"/>
        <v>-1.7520000000000095</v>
      </c>
      <c r="D36" s="7">
        <f t="shared" si="16"/>
        <v>-32.740499999999997</v>
      </c>
      <c r="E36" s="7">
        <f t="shared" si="16"/>
        <v>-53.180499999999938</v>
      </c>
      <c r="F36" s="7">
        <f t="shared" si="16"/>
        <v>-111.76300000000003</v>
      </c>
      <c r="G36" s="7">
        <f t="shared" si="16"/>
        <v>-305.50499999999988</v>
      </c>
      <c r="H36" s="7">
        <f t="shared" si="16"/>
        <v>-1.751999999999498</v>
      </c>
      <c r="I36" s="7">
        <f t="shared" si="16"/>
        <v>-565.85949999999866</v>
      </c>
      <c r="J36" s="7">
        <f t="shared" si="16"/>
        <v>-939.80200000000059</v>
      </c>
      <c r="K36" s="7">
        <f t="shared" si="16"/>
        <v>-1483.7979999999989</v>
      </c>
      <c r="L36" s="7">
        <f t="shared" si="16"/>
        <v>-3084.5784999999996</v>
      </c>
      <c r="M36" s="7">
        <f t="shared" si="16"/>
        <v>-1.788499999999658</v>
      </c>
      <c r="N36" s="7">
        <f t="shared" si="16"/>
        <v>-565.89599999999882</v>
      </c>
      <c r="O36" s="7">
        <f t="shared" si="16"/>
        <v>-939.80199999999968</v>
      </c>
      <c r="P36" s="7">
        <f t="shared" si="16"/>
        <v>-1483.7980000000007</v>
      </c>
      <c r="Q36" s="7">
        <f t="shared" si="16"/>
        <v>-3084.6149999999943</v>
      </c>
      <c r="R36" s="7">
        <f t="shared" si="16"/>
        <v>-1.7885000000005675</v>
      </c>
      <c r="S36" s="7">
        <f t="shared" si="16"/>
        <v>-2861.5635000000002</v>
      </c>
      <c r="T36" s="7">
        <f t="shared" si="16"/>
        <v>-8296.3040000000037</v>
      </c>
      <c r="U36" s="7">
        <f t="shared" si="16"/>
        <v>-18276.937000000005</v>
      </c>
      <c r="V36" s="7">
        <f t="shared" si="16"/>
        <v>-48743.413999999961</v>
      </c>
      <c r="W36" s="7">
        <f t="shared" si="16"/>
        <v>-343.79244481141723</v>
      </c>
    </row>
    <row r="37" spans="1:23" x14ac:dyDescent="0.25">
      <c r="A37" s="5" t="s">
        <v>41</v>
      </c>
      <c r="B37" s="7">
        <f>SUM(B22:B36)</f>
        <v>-21.264361165426621</v>
      </c>
      <c r="C37" s="7">
        <f t="shared" ref="C37:W37" si="17">SUM(C22:C36)</f>
        <v>225.99462074798654</v>
      </c>
      <c r="D37" s="7">
        <f t="shared" si="17"/>
        <v>74.211129504188648</v>
      </c>
      <c r="E37" s="7">
        <f t="shared" si="17"/>
        <v>-28.923777275094153</v>
      </c>
      <c r="F37" s="7">
        <f t="shared" si="17"/>
        <v>-152.13497442101391</v>
      </c>
      <c r="G37" s="7">
        <f t="shared" si="17"/>
        <v>-699.9365938091446</v>
      </c>
      <c r="H37" s="7">
        <f t="shared" si="17"/>
        <v>1108.4589365004067</v>
      </c>
      <c r="I37" s="7">
        <f t="shared" si="17"/>
        <v>-338.51535126926137</v>
      </c>
      <c r="J37" s="7">
        <f t="shared" si="17"/>
        <v>-193.96046476022002</v>
      </c>
      <c r="K37" s="7">
        <f t="shared" si="17"/>
        <v>-397.8746375712708</v>
      </c>
      <c r="L37" s="7">
        <f t="shared" si="17"/>
        <v>-2108.4483526446638</v>
      </c>
      <c r="M37" s="7">
        <f t="shared" si="17"/>
        <v>934.95536334208305</v>
      </c>
      <c r="N37" s="7">
        <f t="shared" si="17"/>
        <v>4660.6597905587359</v>
      </c>
      <c r="O37" s="7">
        <f t="shared" si="17"/>
        <v>-706.67679781592142</v>
      </c>
      <c r="P37" s="7">
        <f t="shared" si="17"/>
        <v>-2118.8624618381509</v>
      </c>
      <c r="Q37" s="7">
        <f t="shared" si="17"/>
        <v>-1779.249296011938</v>
      </c>
      <c r="R37" s="7">
        <f t="shared" si="17"/>
        <v>2261.6444713396641</v>
      </c>
      <c r="S37" s="7">
        <f t="shared" si="17"/>
        <v>-3087.0535819049874</v>
      </c>
      <c r="T37" s="7">
        <f t="shared" si="17"/>
        <v>-11390.708102451172</v>
      </c>
      <c r="U37" s="7">
        <f t="shared" si="17"/>
        <v>-28813.505316397102</v>
      </c>
      <c r="V37" s="7">
        <f t="shared" si="17"/>
        <v>-80427.566805972863</v>
      </c>
      <c r="W37" s="7">
        <f t="shared" si="17"/>
        <v>-217.04890266778534</v>
      </c>
    </row>
    <row r="39" spans="1:23" x14ac:dyDescent="0.25">
      <c r="B39" s="8">
        <f t="shared" ref="B39:W39" si="18">+B37/B2</f>
        <v>-0.18602856749183724</v>
      </c>
      <c r="C39" s="8">
        <f t="shared" si="18"/>
        <v>5.7134139359130645</v>
      </c>
      <c r="D39" s="8">
        <f t="shared" si="18"/>
        <v>0.99523169048683524</v>
      </c>
      <c r="E39" s="8">
        <f t="shared" si="18"/>
        <v>-0.11658146070412512</v>
      </c>
      <c r="F39" s="8">
        <f t="shared" si="18"/>
        <v>-0.26845384017567098</v>
      </c>
      <c r="G39" s="8">
        <f t="shared" si="18"/>
        <v>-0.39893747175591693</v>
      </c>
      <c r="H39" s="8">
        <f t="shared" si="18"/>
        <v>0.31609351799406576</v>
      </c>
      <c r="I39" s="8">
        <f t="shared" si="18"/>
        <v>-0.10552694955838116</v>
      </c>
      <c r="J39" s="8">
        <f t="shared" si="18"/>
        <v>-3.4526824054918415E-2</v>
      </c>
      <c r="K39" s="8">
        <f t="shared" si="18"/>
        <v>-4.4605304242232371E-2</v>
      </c>
      <c r="L39" s="8">
        <f t="shared" si="18"/>
        <v>-0.11703162606915955</v>
      </c>
      <c r="M39" s="8">
        <f t="shared" si="18"/>
        <v>0.5447186316372904</v>
      </c>
      <c r="N39" s="8">
        <f t="shared" si="18"/>
        <v>0.69494483579210276</v>
      </c>
      <c r="O39" s="8">
        <f t="shared" si="18"/>
        <v>-0.10547488122099284</v>
      </c>
      <c r="P39" s="8">
        <f t="shared" si="18"/>
        <v>-0.20739082696629921</v>
      </c>
      <c r="Q39" s="8">
        <f t="shared" si="18"/>
        <v>-8.0899342706911168E-2</v>
      </c>
      <c r="R39" s="8">
        <f t="shared" si="18"/>
        <v>0.51152986121931154</v>
      </c>
      <c r="S39" s="8">
        <f t="shared" si="18"/>
        <v>-0.21807318720413535</v>
      </c>
      <c r="T39" s="8">
        <f t="shared" si="18"/>
        <v>-0.27858352444516726</v>
      </c>
      <c r="U39" s="8">
        <f t="shared" si="18"/>
        <v>-0.31564066077312991</v>
      </c>
      <c r="V39" s="8">
        <f t="shared" si="18"/>
        <v>-0.34291256019797084</v>
      </c>
      <c r="W39" s="8">
        <f t="shared" si="18"/>
        <v>-0.11816039100553498</v>
      </c>
    </row>
    <row r="41" spans="1:23" x14ac:dyDescent="0.25">
      <c r="B41" s="9">
        <f>B22/B2</f>
        <v>1.4297092653765629E-3</v>
      </c>
      <c r="C41" s="9">
        <f t="shared" ref="C41:W53" si="19">C22/C2</f>
        <v>-3.0737523278426527E-3</v>
      </c>
      <c r="D41" s="9">
        <f t="shared" si="19"/>
        <v>-1.2654660567874897E-3</v>
      </c>
      <c r="E41" s="9">
        <f t="shared" si="19"/>
        <v>5.505136157345368E-4</v>
      </c>
      <c r="F41" s="9">
        <f t="shared" si="19"/>
        <v>9.5855523538556015E-4</v>
      </c>
      <c r="G41" s="9">
        <f t="shared" si="19"/>
        <v>1.1814764333695849E-3</v>
      </c>
      <c r="H41" s="9">
        <f t="shared" si="19"/>
        <v>4.4343504528003893E-3</v>
      </c>
      <c r="I41" s="9">
        <f t="shared" si="19"/>
        <v>1.9924967493110766E-3</v>
      </c>
      <c r="J41" s="9">
        <f t="shared" si="19"/>
        <v>1.7741375434415843E-3</v>
      </c>
      <c r="K41" s="9">
        <f t="shared" si="19"/>
        <v>1.7830615302214907E-3</v>
      </c>
      <c r="L41" s="9">
        <f t="shared" si="19"/>
        <v>1.7156546370048589E-3</v>
      </c>
      <c r="M41" s="9"/>
      <c r="N41" s="9">
        <f t="shared" si="19"/>
        <v>3.5507544106310554E-3</v>
      </c>
      <c r="O41" s="9">
        <f t="shared" si="19"/>
        <v>2.8932745467234E-3</v>
      </c>
      <c r="P41" s="9">
        <f t="shared" si="19"/>
        <v>2.8592612112199002E-3</v>
      </c>
      <c r="Q41" s="9">
        <f t="shared" si="19"/>
        <v>7.5312396956429524E-4</v>
      </c>
      <c r="R41" s="9">
        <f t="shared" si="19"/>
        <v>-5.4446389634913578E-3</v>
      </c>
      <c r="S41" s="9">
        <f t="shared" si="19"/>
        <v>-4.1517576062997273E-3</v>
      </c>
      <c r="T41" s="9">
        <f t="shared" si="19"/>
        <v>-4.0568118215841857E-3</v>
      </c>
      <c r="U41" s="9">
        <f t="shared" si="19"/>
        <v>-3.9898535422581219E-3</v>
      </c>
      <c r="V41" s="9">
        <f t="shared" si="19"/>
        <v>-3.9506930248310746E-3</v>
      </c>
      <c r="W41" s="9">
        <f t="shared" si="19"/>
        <v>-5.219578654189397E-3</v>
      </c>
    </row>
    <row r="42" spans="1:23" x14ac:dyDescent="0.25">
      <c r="B42" s="9">
        <f t="shared" ref="B42:Q55" si="20">B23/B3</f>
        <v>1.4362446664764853E-3</v>
      </c>
      <c r="C42" s="9">
        <f t="shared" si="20"/>
        <v>-9.8942516946424856E-4</v>
      </c>
      <c r="D42" s="9">
        <f t="shared" si="20"/>
        <v>1.3490666622019041E-3</v>
      </c>
      <c r="E42" s="9">
        <f t="shared" si="20"/>
        <v>3.2472572770649933E-3</v>
      </c>
      <c r="F42" s="9">
        <f t="shared" si="20"/>
        <v>3.6194330772021839E-3</v>
      </c>
      <c r="G42" s="9">
        <f t="shared" si="20"/>
        <v>3.8703009151188458E-3</v>
      </c>
      <c r="H42" s="9">
        <f t="shared" si="20"/>
        <v>-2.9534679700165306E-3</v>
      </c>
      <c r="I42" s="9">
        <f t="shared" si="20"/>
        <v>-2.5137486952449962E-3</v>
      </c>
      <c r="J42" s="9">
        <f t="shared" si="20"/>
        <v>-2.4474977218696013E-3</v>
      </c>
      <c r="K42" s="9">
        <f t="shared" si="20"/>
        <v>-2.4416488504264465E-3</v>
      </c>
      <c r="L42" s="9">
        <f t="shared" si="20"/>
        <v>-2.4449411412885993E-3</v>
      </c>
      <c r="M42" s="9"/>
      <c r="N42" s="9">
        <f t="shared" si="20"/>
        <v>-4.1721087291362712E-3</v>
      </c>
      <c r="O42" s="9">
        <f t="shared" si="20"/>
        <v>-4.2344267546604187E-3</v>
      </c>
      <c r="P42" s="9">
        <f t="shared" si="20"/>
        <v>-4.1950139167050478E-3</v>
      </c>
      <c r="Q42" s="9">
        <f t="shared" si="20"/>
        <v>-3.5853900491578652E-3</v>
      </c>
      <c r="R42" s="9">
        <f t="shared" si="19"/>
        <v>-2.0421871802040604E-3</v>
      </c>
      <c r="S42" s="9">
        <f t="shared" si="19"/>
        <v>-1.8180402028280551E-3</v>
      </c>
      <c r="T42" s="9">
        <f t="shared" si="19"/>
        <v>-1.8142545378601854E-3</v>
      </c>
      <c r="U42" s="9">
        <f t="shared" si="19"/>
        <v>-1.8079931963819133E-3</v>
      </c>
      <c r="V42" s="9">
        <f t="shared" si="19"/>
        <v>-1.8079752634677061E-3</v>
      </c>
      <c r="W42" s="9">
        <f t="shared" si="19"/>
        <v>-1.5746695190491937E-3</v>
      </c>
    </row>
    <row r="43" spans="1:23" x14ac:dyDescent="0.25">
      <c r="B43" s="9">
        <f t="shared" si="20"/>
        <v>1.447949076566413E-3</v>
      </c>
      <c r="C43" s="9">
        <f t="shared" si="19"/>
        <v>4.1104187428236454</v>
      </c>
      <c r="D43" s="9">
        <f t="shared" si="19"/>
        <v>1.502941747277788</v>
      </c>
      <c r="E43" s="9">
        <f t="shared" si="19"/>
        <v>0.14968615425181522</v>
      </c>
      <c r="F43" s="9">
        <f t="shared" si="19"/>
        <v>-3.2776444373495426E-3</v>
      </c>
      <c r="G43" s="9">
        <f t="shared" si="19"/>
        <v>-0.15363164457821143</v>
      </c>
      <c r="H43" s="9">
        <f t="shared" si="19"/>
        <v>-0.27003428177958455</v>
      </c>
      <c r="I43" s="9">
        <f t="shared" si="19"/>
        <v>-1.5971597825557682E-2</v>
      </c>
      <c r="J43" s="9">
        <f t="shared" si="19"/>
        <v>-2.2907299146675667E-2</v>
      </c>
      <c r="K43" s="9">
        <f t="shared" si="19"/>
        <v>-3.3222005105281026E-2</v>
      </c>
      <c r="L43" s="9">
        <f t="shared" si="19"/>
        <v>-6.6598736191356228E-2</v>
      </c>
      <c r="M43" s="9"/>
      <c r="N43" s="9">
        <f t="shared" si="19"/>
        <v>0.38158941154251114</v>
      </c>
      <c r="O43" s="9">
        <f t="shared" si="19"/>
        <v>-3.0912773614926874E-2</v>
      </c>
      <c r="P43" s="9">
        <f t="shared" si="19"/>
        <v>-0.10024188838967457</v>
      </c>
      <c r="Q43" s="9">
        <f t="shared" si="19"/>
        <v>-4.2171986116025684E-2</v>
      </c>
      <c r="R43" s="9">
        <f t="shared" si="19"/>
        <v>1.4356967745819323E-2</v>
      </c>
      <c r="S43" s="9">
        <f t="shared" si="19"/>
        <v>2.0741768595021786E-2</v>
      </c>
      <c r="T43" s="9">
        <f t="shared" si="19"/>
        <v>-2.7745508954557019E-2</v>
      </c>
      <c r="U43" s="9">
        <f t="shared" si="19"/>
        <v>-5.9952249097197423E-2</v>
      </c>
      <c r="V43" s="9">
        <f t="shared" si="19"/>
        <v>-6.0818678507808352E-2</v>
      </c>
      <c r="W43" s="9">
        <f t="shared" si="19"/>
        <v>0.12617989609410402</v>
      </c>
    </row>
    <row r="44" spans="1:23" x14ac:dyDescent="0.25">
      <c r="B44" s="9">
        <f t="shared" si="20"/>
        <v>4.743632769193935E-4</v>
      </c>
      <c r="C44" s="9">
        <f t="shared" si="19"/>
        <v>8.3288136441841347E-4</v>
      </c>
      <c r="D44" s="9">
        <f t="shared" si="19"/>
        <v>1.6895238697495589E-3</v>
      </c>
      <c r="E44" s="9">
        <f t="shared" si="19"/>
        <v>9.0193865606972309E-4</v>
      </c>
      <c r="F44" s="9">
        <f t="shared" si="19"/>
        <v>1.1316658545215145E-4</v>
      </c>
      <c r="G44" s="9">
        <f t="shared" si="19"/>
        <v>-2.7732525176605199E-4</v>
      </c>
      <c r="H44" s="9">
        <f t="shared" si="19"/>
        <v>-3.3712230930069972E-4</v>
      </c>
      <c r="I44" s="9">
        <f t="shared" si="19"/>
        <v>-3.4685031017325443E-4</v>
      </c>
      <c r="J44" s="9">
        <f t="shared" si="19"/>
        <v>-3.8708754518617489E-4</v>
      </c>
      <c r="K44" s="9">
        <f t="shared" si="19"/>
        <v>-4.4442001250231126E-4</v>
      </c>
      <c r="L44" s="9">
        <f t="shared" si="19"/>
        <v>-4.6145792748417591E-4</v>
      </c>
      <c r="M44" s="9"/>
      <c r="N44" s="9">
        <f t="shared" si="19"/>
        <v>-1.3245764502964564E-3</v>
      </c>
      <c r="O44" s="9">
        <f t="shared" si="19"/>
        <v>-7.9234466596752727E-4</v>
      </c>
      <c r="P44" s="9">
        <f t="shared" si="19"/>
        <v>-7.9223591209974802E-4</v>
      </c>
      <c r="Q44" s="9">
        <f t="shared" si="19"/>
        <v>-9.7584661542619714E-4</v>
      </c>
      <c r="R44" s="9">
        <f t="shared" si="19"/>
        <v>-3.4677894632799064E-4</v>
      </c>
      <c r="S44" s="9">
        <f t="shared" si="19"/>
        <v>-3.9968702196063592E-4</v>
      </c>
      <c r="T44" s="9">
        <f t="shared" si="19"/>
        <v>-6.3609913072682921E-4</v>
      </c>
      <c r="U44" s="9">
        <f t="shared" si="19"/>
        <v>-6.9631405890394256E-4</v>
      </c>
      <c r="V44" s="9">
        <f t="shared" si="19"/>
        <v>-7.0381504731296398E-4</v>
      </c>
      <c r="W44" s="9">
        <f t="shared" si="19"/>
        <v>3.5605308149704324E-3</v>
      </c>
    </row>
    <row r="45" spans="1:23" x14ac:dyDescent="0.25">
      <c r="B45" s="9">
        <f t="shared" si="20"/>
        <v>0</v>
      </c>
      <c r="C45" s="9">
        <f t="shared" si="19"/>
        <v>0</v>
      </c>
      <c r="D45" s="9">
        <f t="shared" si="19"/>
        <v>0</v>
      </c>
      <c r="E45" s="9">
        <f t="shared" si="19"/>
        <v>0</v>
      </c>
      <c r="F45" s="9">
        <f t="shared" si="19"/>
        <v>0</v>
      </c>
      <c r="G45" s="9">
        <f t="shared" si="19"/>
        <v>0</v>
      </c>
      <c r="H45" s="9">
        <f t="shared" si="19"/>
        <v>0</v>
      </c>
      <c r="I45" s="9">
        <f t="shared" si="19"/>
        <v>0</v>
      </c>
      <c r="J45" s="9">
        <f t="shared" si="19"/>
        <v>0</v>
      </c>
      <c r="K45" s="9">
        <f t="shared" si="19"/>
        <v>0</v>
      </c>
      <c r="L45" s="9">
        <f t="shared" si="19"/>
        <v>0</v>
      </c>
      <c r="M45" s="9"/>
      <c r="N45" s="9">
        <f t="shared" si="19"/>
        <v>0</v>
      </c>
      <c r="O45" s="9">
        <f t="shared" si="19"/>
        <v>0</v>
      </c>
      <c r="P45" s="9">
        <f t="shared" si="19"/>
        <v>0</v>
      </c>
      <c r="Q45" s="9">
        <f t="shared" si="19"/>
        <v>0</v>
      </c>
      <c r="R45" s="9">
        <f t="shared" si="19"/>
        <v>0</v>
      </c>
      <c r="S45" s="9">
        <f t="shared" si="19"/>
        <v>0</v>
      </c>
      <c r="T45" s="9">
        <f t="shared" si="19"/>
        <v>0</v>
      </c>
      <c r="U45" s="9">
        <f t="shared" si="19"/>
        <v>0</v>
      </c>
      <c r="V45" s="9">
        <f t="shared" si="19"/>
        <v>0</v>
      </c>
      <c r="W45" s="9">
        <f t="shared" si="19"/>
        <v>0</v>
      </c>
    </row>
    <row r="46" spans="1:23" x14ac:dyDescent="0.25">
      <c r="B46" s="9">
        <f t="shared" si="20"/>
        <v>0</v>
      </c>
      <c r="C46" s="9">
        <f t="shared" si="19"/>
        <v>0</v>
      </c>
      <c r="D46" s="9">
        <f t="shared" si="19"/>
        <v>0</v>
      </c>
      <c r="E46" s="9">
        <f t="shared" si="19"/>
        <v>0</v>
      </c>
      <c r="F46" s="9">
        <f t="shared" si="19"/>
        <v>0</v>
      </c>
      <c r="G46" s="9">
        <f t="shared" si="19"/>
        <v>2.4462994865670216E-5</v>
      </c>
      <c r="H46" s="9">
        <f t="shared" si="19"/>
        <v>-5.9068624245880248E-4</v>
      </c>
      <c r="I46" s="9">
        <f t="shared" si="19"/>
        <v>-7.6526151716715016E-5</v>
      </c>
      <c r="J46" s="9">
        <f t="shared" si="19"/>
        <v>-8.3285463642712791E-5</v>
      </c>
      <c r="K46" s="9">
        <f t="shared" si="19"/>
        <v>-8.8820340772278444E-5</v>
      </c>
      <c r="L46" s="9">
        <f t="shared" si="19"/>
        <v>-8.2096270242139493E-5</v>
      </c>
      <c r="M46" s="9"/>
      <c r="N46" s="9">
        <f t="shared" si="19"/>
        <v>-7.4427513039300832E-5</v>
      </c>
      <c r="O46" s="9">
        <f t="shared" si="19"/>
        <v>-6.4620304689155513E-5</v>
      </c>
      <c r="P46" s="9">
        <f t="shared" si="19"/>
        <v>-7.7893214566049343E-5</v>
      </c>
      <c r="Q46" s="9">
        <f t="shared" si="19"/>
        <v>-5.6091583886500844E-5</v>
      </c>
      <c r="R46" s="9">
        <f t="shared" si="19"/>
        <v>-8.2070551010237836E-5</v>
      </c>
      <c r="S46" s="9">
        <f t="shared" si="19"/>
        <v>-1.1851358658362228E-5</v>
      </c>
      <c r="T46" s="9">
        <f t="shared" si="19"/>
        <v>4.8414404329323589E-6</v>
      </c>
      <c r="U46" s="9">
        <f t="shared" si="19"/>
        <v>-2.0530513661689948E-6</v>
      </c>
      <c r="V46" s="9">
        <f t="shared" si="19"/>
        <v>2.8190356327029252E-6</v>
      </c>
      <c r="W46" s="9">
        <f t="shared" si="19"/>
        <v>0</v>
      </c>
    </row>
    <row r="47" spans="1:23" x14ac:dyDescent="0.25">
      <c r="B47" s="9">
        <f t="shared" si="20"/>
        <v>3.0187288701042985E-4</v>
      </c>
      <c r="C47" s="9">
        <f t="shared" si="19"/>
        <v>0.18164411299186575</v>
      </c>
      <c r="D47" s="9">
        <f t="shared" si="19"/>
        <v>-1.7811732928553738E-2</v>
      </c>
      <c r="E47" s="9">
        <f t="shared" si="19"/>
        <v>-3.5821349255218647E-2</v>
      </c>
      <c r="F47" s="9">
        <f t="shared" si="19"/>
        <v>-5.469610241771139E-2</v>
      </c>
      <c r="G47" s="9">
        <f t="shared" si="19"/>
        <v>-6.7494652728301324E-2</v>
      </c>
      <c r="H47" s="9">
        <f t="shared" si="19"/>
        <v>0.55931372667309365</v>
      </c>
      <c r="I47" s="9">
        <f t="shared" si="19"/>
        <v>6.4615700183471181E-2</v>
      </c>
      <c r="J47" s="9">
        <f t="shared" si="19"/>
        <v>0.11881557343864167</v>
      </c>
      <c r="K47" s="9">
        <f t="shared" si="19"/>
        <v>0.12022436908906831</v>
      </c>
      <c r="L47" s="9">
        <f t="shared" si="19"/>
        <v>0.10048065808561295</v>
      </c>
      <c r="M47" s="9"/>
      <c r="N47" s="9">
        <f t="shared" si="19"/>
        <v>0.15693540326793773</v>
      </c>
      <c r="O47" s="9">
        <f t="shared" si="19"/>
        <v>2.418140059046241E-2</v>
      </c>
      <c r="P47" s="9">
        <f t="shared" si="19"/>
        <v>1.32984698230639E-2</v>
      </c>
      <c r="Q47" s="9">
        <f t="shared" si="19"/>
        <v>5.8936671966227303E-2</v>
      </c>
      <c r="R47" s="9">
        <f t="shared" si="19"/>
        <v>0.3138772424799065</v>
      </c>
      <c r="S47" s="9">
        <f t="shared" si="19"/>
        <v>-2.1916055881590384E-2</v>
      </c>
      <c r="T47" s="9">
        <f t="shared" si="19"/>
        <v>-2.9542896366035357E-2</v>
      </c>
      <c r="U47" s="9">
        <f t="shared" si="19"/>
        <v>-3.6295156771742956E-2</v>
      </c>
      <c r="V47" s="9">
        <f t="shared" si="19"/>
        <v>-4.8594457432229878E-2</v>
      </c>
      <c r="W47" s="9">
        <f t="shared" si="19"/>
        <v>-3.659566337420439E-2</v>
      </c>
    </row>
    <row r="48" spans="1:23" x14ac:dyDescent="0.25">
      <c r="B48" s="9">
        <f t="shared" si="20"/>
        <v>-3.4372579343415439E-4</v>
      </c>
      <c r="C48" s="9">
        <f t="shared" si="19"/>
        <v>7.3809273640056275E-3</v>
      </c>
      <c r="D48" s="9">
        <f t="shared" si="19"/>
        <v>-1.4747354892578857E-3</v>
      </c>
      <c r="E48" s="9">
        <f t="shared" si="19"/>
        <v>-1.161863839593269E-3</v>
      </c>
      <c r="F48" s="9">
        <f t="shared" si="19"/>
        <v>-7.8883471576731909E-4</v>
      </c>
      <c r="G48" s="9">
        <f t="shared" si="19"/>
        <v>-6.1275465390400068E-4</v>
      </c>
      <c r="H48" s="9">
        <f t="shared" si="19"/>
        <v>1.0117491336049347E-2</v>
      </c>
      <c r="I48" s="9">
        <f t="shared" si="19"/>
        <v>1.9421183325854662E-3</v>
      </c>
      <c r="J48" s="9">
        <f t="shared" si="19"/>
        <v>2.856679216007569E-3</v>
      </c>
      <c r="K48" s="9">
        <f t="shared" si="19"/>
        <v>2.9052924221421358E-3</v>
      </c>
      <c r="L48" s="9">
        <f t="shared" si="19"/>
        <v>2.3477322336110658E-3</v>
      </c>
      <c r="M48" s="9"/>
      <c r="N48" s="9">
        <f t="shared" si="19"/>
        <v>7.9493408633535961E-3</v>
      </c>
      <c r="O48" s="9">
        <f t="shared" si="19"/>
        <v>3.5291965866128551E-3</v>
      </c>
      <c r="P48" s="9">
        <f t="shared" si="19"/>
        <v>2.7502178847950815E-3</v>
      </c>
      <c r="Q48" s="9">
        <f t="shared" si="19"/>
        <v>3.844287950729238E-3</v>
      </c>
      <c r="R48" s="9">
        <f t="shared" si="19"/>
        <v>8.8539783080618349E-3</v>
      </c>
      <c r="S48" s="9">
        <f t="shared" si="19"/>
        <v>1.2587606360843877E-5</v>
      </c>
      <c r="T48" s="9">
        <f t="shared" si="19"/>
        <v>-1.7487725845555528E-4</v>
      </c>
      <c r="U48" s="9">
        <f t="shared" si="19"/>
        <v>-3.3322204105114885E-4</v>
      </c>
      <c r="V48" s="9">
        <f t="shared" si="19"/>
        <v>-8.2604907158503633E-4</v>
      </c>
      <c r="W48" s="9">
        <f t="shared" si="19"/>
        <v>-5.1712995095179858E-3</v>
      </c>
    </row>
    <row r="49" spans="2:23" x14ac:dyDescent="0.25">
      <c r="B49" s="9">
        <f t="shared" si="20"/>
        <v>4.116178069997924E-3</v>
      </c>
      <c r="C49" s="9">
        <f t="shared" si="19"/>
        <v>-5.5914068590109866E-3</v>
      </c>
      <c r="D49" s="9">
        <f t="shared" si="19"/>
        <v>-4.9035591267988345E-3</v>
      </c>
      <c r="E49" s="9">
        <f t="shared" si="19"/>
        <v>-5.2756193876231563E-3</v>
      </c>
      <c r="F49" s="9">
        <f t="shared" si="19"/>
        <v>-5.9109998045709048E-3</v>
      </c>
      <c r="G49" s="9">
        <f t="shared" si="19"/>
        <v>-6.2570142881189549E-3</v>
      </c>
      <c r="H49" s="9">
        <f t="shared" si="19"/>
        <v>-1.2136438544153615E-3</v>
      </c>
      <c r="I49" s="9">
        <f t="shared" si="19"/>
        <v>-2.7498966265032559E-3</v>
      </c>
      <c r="J49" s="9">
        <f t="shared" si="19"/>
        <v>-2.1007730213940196E-3</v>
      </c>
      <c r="K49" s="9">
        <f t="shared" si="19"/>
        <v>-2.6449245616216935E-3</v>
      </c>
      <c r="L49" s="9">
        <f t="shared" si="19"/>
        <v>-2.584148754762614E-3</v>
      </c>
      <c r="M49" s="9"/>
      <c r="N49" s="9">
        <f t="shared" si="19"/>
        <v>-2.4007163961119859E-3</v>
      </c>
      <c r="O49" s="9">
        <f t="shared" si="19"/>
        <v>-2.0216676872022825E-3</v>
      </c>
      <c r="P49" s="9">
        <f t="shared" si="19"/>
        <v>-2.964119772393338E-3</v>
      </c>
      <c r="Q49" s="9">
        <f t="shared" si="19"/>
        <v>-2.8724962711265175E-3</v>
      </c>
      <c r="R49" s="9">
        <f t="shared" si="19"/>
        <v>-2.9032709469794093E-3</v>
      </c>
      <c r="S49" s="9">
        <f t="shared" si="19"/>
        <v>-4.1224002992635168E-3</v>
      </c>
      <c r="T49" s="9">
        <f t="shared" si="19"/>
        <v>-3.9608840625250212E-3</v>
      </c>
      <c r="U49" s="9">
        <f t="shared" si="19"/>
        <v>-3.6459209403996553E-3</v>
      </c>
      <c r="V49" s="9">
        <f t="shared" si="19"/>
        <v>-3.7939567947329663E-3</v>
      </c>
      <c r="W49" s="9">
        <f t="shared" si="19"/>
        <v>2.5641845461788115E-2</v>
      </c>
    </row>
    <row r="50" spans="2:23" x14ac:dyDescent="0.25">
      <c r="B50" s="9">
        <f t="shared" si="20"/>
        <v>0</v>
      </c>
      <c r="C50" s="9">
        <f t="shared" si="19"/>
        <v>0</v>
      </c>
      <c r="D50" s="9">
        <f t="shared" si="19"/>
        <v>0</v>
      </c>
      <c r="E50" s="9">
        <f t="shared" si="19"/>
        <v>0</v>
      </c>
      <c r="F50" s="9">
        <f t="shared" si="19"/>
        <v>0</v>
      </c>
      <c r="G50" s="9">
        <f t="shared" si="19"/>
        <v>0</v>
      </c>
      <c r="H50" s="9">
        <f t="shared" si="19"/>
        <v>0</v>
      </c>
      <c r="I50" s="9">
        <f t="shared" si="19"/>
        <v>1.0880357531944357E-5</v>
      </c>
      <c r="J50" s="9">
        <f t="shared" si="19"/>
        <v>1.1891733910509112E-5</v>
      </c>
      <c r="K50" s="9">
        <f t="shared" si="19"/>
        <v>1.1345731618057853E-5</v>
      </c>
      <c r="L50" s="9">
        <f t="shared" si="19"/>
        <v>1.3827398336264574E-5</v>
      </c>
      <c r="M50" s="9"/>
      <c r="N50" s="9">
        <f t="shared" si="19"/>
        <v>3.3931041291641006E-6</v>
      </c>
      <c r="O50" s="9">
        <f t="shared" si="19"/>
        <v>1.0985521556534703E-5</v>
      </c>
      <c r="P50" s="9">
        <f t="shared" si="19"/>
        <v>1.178414097847405E-5</v>
      </c>
      <c r="Q50" s="9">
        <f t="shared" si="19"/>
        <v>9.8459826366120528E-6</v>
      </c>
      <c r="R50" s="9">
        <f t="shared" si="19"/>
        <v>0</v>
      </c>
      <c r="S50" s="9">
        <f t="shared" si="19"/>
        <v>1.5659383397158988E-5</v>
      </c>
      <c r="T50" s="9">
        <f t="shared" si="19"/>
        <v>1.7212408519380559E-5</v>
      </c>
      <c r="U50" s="9">
        <f t="shared" si="19"/>
        <v>1.694868242569675E-5</v>
      </c>
      <c r="V50" s="9">
        <f t="shared" si="19"/>
        <v>1.7610656297621499E-5</v>
      </c>
      <c r="W50" s="9">
        <f t="shared" si="19"/>
        <v>-1.877585161914446E-3</v>
      </c>
    </row>
    <row r="51" spans="2:23" x14ac:dyDescent="0.25">
      <c r="B51" s="9">
        <f t="shared" si="20"/>
        <v>5.299493047964187E-3</v>
      </c>
      <c r="C51" s="9">
        <f t="shared" si="19"/>
        <v>0.14374871920134769</v>
      </c>
      <c r="D51" s="9">
        <f t="shared" si="19"/>
        <v>-4.0178275392099025E-4</v>
      </c>
      <c r="E51" s="9">
        <f t="shared" si="19"/>
        <v>-6.1113361879451614E-3</v>
      </c>
      <c r="F51" s="9">
        <f t="shared" si="19"/>
        <v>-1.3455366198288934E-2</v>
      </c>
      <c r="G51" s="9">
        <f t="shared" si="19"/>
        <v>-1.904523391646111E-2</v>
      </c>
      <c r="H51" s="9">
        <f t="shared" si="19"/>
        <v>0.16576347698657481</v>
      </c>
      <c r="I51" s="9">
        <f t="shared" si="19"/>
        <v>2.5830923481894346E-2</v>
      </c>
      <c r="J51" s="9">
        <f t="shared" si="19"/>
        <v>3.9931955562624986E-2</v>
      </c>
      <c r="K51" s="9">
        <f t="shared" si="19"/>
        <v>3.9903539413687031E-2</v>
      </c>
      <c r="L51" s="9">
        <f t="shared" si="19"/>
        <v>2.9472470899327696E-2</v>
      </c>
      <c r="M51" s="9"/>
      <c r="N51" s="9">
        <f t="shared" si="19"/>
        <v>0.12287526050053076</v>
      </c>
      <c r="O51" s="9">
        <f t="shared" si="19"/>
        <v>4.793546478718809E-2</v>
      </c>
      <c r="P51" s="9">
        <f t="shared" si="19"/>
        <v>3.3630326679178306E-2</v>
      </c>
      <c r="Q51" s="9">
        <f t="shared" si="19"/>
        <v>5.190887383802157E-2</v>
      </c>
      <c r="R51" s="9">
        <f t="shared" si="19"/>
        <v>0.15700706746647808</v>
      </c>
      <c r="S51" s="9">
        <f t="shared" si="19"/>
        <v>-6.1784166151516847E-3</v>
      </c>
      <c r="T51" s="9">
        <f t="shared" si="19"/>
        <v>-1.3896475288623969E-2</v>
      </c>
      <c r="U51" s="9">
        <f t="shared" si="19"/>
        <v>-1.8052649938264904E-2</v>
      </c>
      <c r="V51" s="9">
        <f t="shared" si="19"/>
        <v>-2.7358778913879868E-2</v>
      </c>
      <c r="W51" s="9">
        <f t="shared" si="19"/>
        <v>-2.1336758265402891E-2</v>
      </c>
    </row>
    <row r="52" spans="2:23" x14ac:dyDescent="0.25">
      <c r="B52" s="9">
        <f t="shared" si="20"/>
        <v>-2.7281515305625927E-4</v>
      </c>
      <c r="C52" s="9">
        <f t="shared" si="19"/>
        <v>-1.6943698371911871E-3</v>
      </c>
      <c r="D52" s="9">
        <f t="shared" si="19"/>
        <v>-9.7120181140231685E-5</v>
      </c>
      <c r="E52" s="9">
        <f t="shared" si="19"/>
        <v>-1.4971251087593577E-4</v>
      </c>
      <c r="F52" s="9">
        <f t="shared" si="19"/>
        <v>-2.1754544065899435E-4</v>
      </c>
      <c r="G52" s="9">
        <f t="shared" si="19"/>
        <v>-2.138369513901307E-4</v>
      </c>
      <c r="H52" s="9">
        <f t="shared" si="19"/>
        <v>-4.4559672816213642E-4</v>
      </c>
      <c r="I52" s="9">
        <f t="shared" si="19"/>
        <v>1.3009625670918644E-4</v>
      </c>
      <c r="J52" s="9">
        <f t="shared" si="19"/>
        <v>9.7275235840411849E-5</v>
      </c>
      <c r="K52" s="9">
        <f t="shared" si="19"/>
        <v>1.1416195905802441E-4</v>
      </c>
      <c r="L52" s="9">
        <f t="shared" si="19"/>
        <v>1.9950598121669643E-4</v>
      </c>
      <c r="M52" s="9"/>
      <c r="N52" s="9">
        <f t="shared" si="19"/>
        <v>-6.2732729670572954E-4</v>
      </c>
      <c r="O52" s="9">
        <f t="shared" si="19"/>
        <v>-7.5079668175515751E-4</v>
      </c>
      <c r="P52" s="9">
        <f t="shared" si="19"/>
        <v>-4.8092209751645471E-4</v>
      </c>
      <c r="Q52" s="9">
        <f t="shared" si="19"/>
        <v>-3.5261696052834917E-4</v>
      </c>
      <c r="R52" s="9">
        <f t="shared" si="19"/>
        <v>-3.6320343589492219E-4</v>
      </c>
      <c r="S52" s="9">
        <f t="shared" si="19"/>
        <v>2.0723470865494681E-4</v>
      </c>
      <c r="T52" s="9">
        <f t="shared" si="19"/>
        <v>1.9937045282320912E-4</v>
      </c>
      <c r="U52" s="9">
        <f t="shared" si="19"/>
        <v>1.887993082412918E-4</v>
      </c>
      <c r="V52" s="9">
        <f t="shared" si="19"/>
        <v>2.4478013743589697E-4</v>
      </c>
      <c r="W52" s="9">
        <f t="shared" si="19"/>
        <v>-3.004347837385423E-4</v>
      </c>
    </row>
    <row r="53" spans="2:23" x14ac:dyDescent="0.25">
      <c r="B53" s="9">
        <f t="shared" si="20"/>
        <v>-2.2679690274512799E-3</v>
      </c>
      <c r="C53" s="9">
        <f t="shared" si="19"/>
        <v>-1.8281939875120078E-2</v>
      </c>
      <c r="D53" s="9">
        <f t="shared" si="19"/>
        <v>-4.4727352327346469E-3</v>
      </c>
      <c r="E53" s="9">
        <f t="shared" si="19"/>
        <v>-1.5256044055728328E-3</v>
      </c>
      <c r="F53" s="9">
        <f t="shared" si="19"/>
        <v>1.5983406460261002E-3</v>
      </c>
      <c r="G53" s="9">
        <f t="shared" si="19"/>
        <v>3.7769595407498059E-3</v>
      </c>
      <c r="H53" s="9">
        <f t="shared" si="19"/>
        <v>-1.6622422335258579E-2</v>
      </c>
      <c r="I53" s="9">
        <f t="shared" si="19"/>
        <v>-1.8243306037951789E-3</v>
      </c>
      <c r="J53" s="9">
        <f t="shared" si="19"/>
        <v>-3.2023638335508696E-3</v>
      </c>
      <c r="K53" s="9">
        <f t="shared" si="19"/>
        <v>-3.0555200242994118E-3</v>
      </c>
      <c r="L53" s="9">
        <f t="shared" si="19"/>
        <v>-1.6992716433117117E-3</v>
      </c>
      <c r="M53" s="9"/>
      <c r="N53" s="9">
        <f t="shared" si="19"/>
        <v>-1.1401779362190988E-2</v>
      </c>
      <c r="O53" s="9">
        <f t="shared" si="19"/>
        <v>-3.5231432632904921E-3</v>
      </c>
      <c r="P53" s="9">
        <f t="shared" si="19"/>
        <v>-1.7673994849611613E-3</v>
      </c>
      <c r="Q53" s="9">
        <f t="shared" si="19"/>
        <v>-3.7502395087996932E-3</v>
      </c>
      <c r="R53" s="9">
        <f t="shared" si="19"/>
        <v>-1.7136158422305082E-2</v>
      </c>
      <c r="S53" s="9">
        <f t="shared" si="19"/>
        <v>2.1833486315891268E-3</v>
      </c>
      <c r="T53" s="9">
        <f t="shared" si="19"/>
        <v>3.9927373445992976E-3</v>
      </c>
      <c r="U53" s="9">
        <f t="shared" ref="C53:W55" si="21">U34/U14</f>
        <v>4.7838765917196874E-3</v>
      </c>
      <c r="V53" s="9">
        <f t="shared" si="21"/>
        <v>6.1546102265619554E-3</v>
      </c>
      <c r="W53" s="9">
        <f t="shared" si="21"/>
        <v>-7.9002704081977612E-3</v>
      </c>
    </row>
    <row r="54" spans="2:23" x14ac:dyDescent="0.25">
      <c r="B54" s="9">
        <f t="shared" si="20"/>
        <v>-3.221060421111003E-5</v>
      </c>
      <c r="C54" s="9">
        <f t="shared" si="21"/>
        <v>-1.7969411316437432E-4</v>
      </c>
      <c r="D54" s="9">
        <f t="shared" si="21"/>
        <v>-2.2851187974987555E-4</v>
      </c>
      <c r="E54" s="9">
        <f t="shared" si="21"/>
        <v>-1.6443694574499743E-4</v>
      </c>
      <c r="F54" s="9">
        <f t="shared" si="21"/>
        <v>-1.7171610281618404E-4</v>
      </c>
      <c r="G54" s="9">
        <f t="shared" si="21"/>
        <v>-1.9571856361449977E-4</v>
      </c>
      <c r="H54" s="9">
        <f t="shared" si="21"/>
        <v>0</v>
      </c>
      <c r="I54" s="9">
        <f t="shared" si="21"/>
        <v>-9.5618447508606172E-5</v>
      </c>
      <c r="J54" s="9">
        <f t="shared" si="21"/>
        <v>-9.1764739965473618E-5</v>
      </c>
      <c r="K54" s="9">
        <f t="shared" si="21"/>
        <v>-1.0942434919391813E-4</v>
      </c>
      <c r="L54" s="9">
        <f t="shared" si="21"/>
        <v>-1.0184730398248873E-4</v>
      </c>
      <c r="M54" s="9"/>
      <c r="N54" s="9">
        <f t="shared" si="21"/>
        <v>-5.4444097256120769E-5</v>
      </c>
      <c r="O54" s="9">
        <f t="shared" si="21"/>
        <v>-1.2982699127562505E-4</v>
      </c>
      <c r="P54" s="9">
        <f t="shared" si="21"/>
        <v>-1.5422991513197229E-4</v>
      </c>
      <c r="Q54" s="9">
        <f t="shared" si="21"/>
        <v>-1.1541088727176711E-4</v>
      </c>
      <c r="R54" s="9">
        <f t="shared" si="21"/>
        <v>-1.0920231164080544E-5</v>
      </c>
      <c r="S54" s="9">
        <f t="shared" si="21"/>
        <v>-1.2313141366483691E-4</v>
      </c>
      <c r="T54" s="9">
        <f t="shared" si="21"/>
        <v>-1.2263818839550742E-4</v>
      </c>
      <c r="U54" s="9">
        <f t="shared" si="21"/>
        <v>-1.2067391414374168E-4</v>
      </c>
      <c r="V54" s="9">
        <f t="shared" si="21"/>
        <v>-1.2845245778194452E-4</v>
      </c>
      <c r="W54" s="9">
        <f t="shared" si="21"/>
        <v>-2.6681558015116886E-5</v>
      </c>
    </row>
    <row r="55" spans="2:23" x14ac:dyDescent="0.25">
      <c r="B55" s="9">
        <f t="shared" si="20"/>
        <v>-0.19538447792668415</v>
      </c>
      <c r="C55" s="9">
        <f t="shared" si="21"/>
        <v>-6.5543911937459877E-3</v>
      </c>
      <c r="D55" s="9">
        <f t="shared" si="21"/>
        <v>-0.18037022771369629</v>
      </c>
      <c r="E55" s="9">
        <f t="shared" si="21"/>
        <v>-0.19526097499654804</v>
      </c>
      <c r="F55" s="9">
        <f t="shared" si="21"/>
        <v>-0.21234148232141131</v>
      </c>
      <c r="G55" s="9">
        <f t="shared" si="21"/>
        <v>-0.22462440005351175</v>
      </c>
      <c r="H55" s="9">
        <f t="shared" si="21"/>
        <v>-3.7947091915528067E-4</v>
      </c>
      <c r="I55" s="9">
        <f t="shared" si="21"/>
        <v>-0.16472383860699538</v>
      </c>
      <c r="J55" s="9">
        <f t="shared" si="21"/>
        <v>-0.14768596015321084</v>
      </c>
      <c r="K55" s="9">
        <f t="shared" si="21"/>
        <v>-0.14829351503558669</v>
      </c>
      <c r="L55" s="9">
        <f t="shared" si="21"/>
        <v>-0.16241302835282143</v>
      </c>
      <c r="M55" s="9"/>
      <c r="N55" s="9">
        <f t="shared" si="21"/>
        <v>-4.7422485409302814E-2</v>
      </c>
      <c r="O55" s="9">
        <f t="shared" si="21"/>
        <v>-0.13555334399926625</v>
      </c>
      <c r="P55" s="9">
        <f t="shared" si="21"/>
        <v>-0.15485754866832355</v>
      </c>
      <c r="Q55" s="9">
        <f t="shared" si="21"/>
        <v>-0.13239408542490613</v>
      </c>
      <c r="R55" s="9">
        <f t="shared" si="21"/>
        <v>-2.6754858521128302E-4</v>
      </c>
      <c r="S55" s="9">
        <f t="shared" si="21"/>
        <v>-0.20541635065049987</v>
      </c>
      <c r="T55" s="9">
        <f t="shared" si="21"/>
        <v>-0.21951644605612924</v>
      </c>
      <c r="U55" s="9">
        <f t="shared" si="21"/>
        <v>-0.2263419743231789</v>
      </c>
      <c r="V55" s="9">
        <f t="shared" si="21"/>
        <v>-0.24028301677933883</v>
      </c>
      <c r="W55" s="9">
        <f t="shared" si="21"/>
        <v>-0.1750787850543567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Olukotun, Babatunde</cp:lastModifiedBy>
  <cp:lastPrinted>2021-12-17T08:32:21Z</cp:lastPrinted>
  <dcterms:created xsi:type="dcterms:W3CDTF">2021-12-07T14:30:05Z</dcterms:created>
  <dcterms:modified xsi:type="dcterms:W3CDTF">2023-12-19T14:29:58Z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