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fileSharing readOnlyRecommended="1"/>
  <workbookPr codeName="ThisWorkbook"/>
  <mc:AlternateContent xmlns:mc="http://schemas.openxmlformats.org/markup-compatibility/2006">
    <mc:Choice Requires="x15">
      <x15ac:absPath xmlns:x15ac="http://schemas.microsoft.com/office/spreadsheetml/2010/11/ac" url="\\Chvdcs01\rrp\92 RIIO-ED2\72 ED2 PCFM\AIP 2024\Final Submissions - Arwen Update\99 Send to Ofgem\"/>
    </mc:Choice>
  </mc:AlternateContent>
  <xr:revisionPtr revIDLastSave="0" documentId="13_ncr:1_{1867358F-C258-4615-9ECF-4EC726224AF1}" xr6:coauthVersionLast="47" xr6:coauthVersionMax="47" xr10:uidLastSave="{00000000-0000-0000-0000-000000000000}"/>
  <bookViews>
    <workbookView xWindow="-108" yWindow="-108" windowWidth="23256" windowHeight="12576" tabRatio="807" xr2:uid="{386B1810-3511-47C3-AA7C-73209C002BEF}"/>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260" i="17" l="1"/>
  <c r="B3" i="106" l="1"/>
  <c r="AU74" i="113" l="1" a="1"/>
  <c r="AU74" i="113" s="1"/>
  <c r="AT74" i="113" a="1"/>
  <c r="AT74" i="113" s="1"/>
  <c r="AS74" i="113" a="1"/>
  <c r="AS74" i="113" s="1"/>
  <c r="AR74" i="113" a="1"/>
  <c r="AR74" i="113" s="1"/>
  <c r="AQ74" i="113" a="1"/>
  <c r="AQ74" i="113" s="1"/>
  <c r="AP74" i="113" a="1"/>
  <c r="AP74" i="113" s="1"/>
  <c r="AO74" i="113" a="1"/>
  <c r="AO74" i="113" s="1"/>
  <c r="AV74" i="113" l="1"/>
  <c r="AV24" i="113" l="1" a="1"/>
  <c r="AV24" i="113" s="1"/>
  <c r="AU24" i="113" a="1"/>
  <c r="AU24" i="113" s="1"/>
  <c r="AT24" i="113" a="1"/>
  <c r="AT24" i="113" s="1"/>
  <c r="AS24" i="113" a="1"/>
  <c r="AS24" i="113" s="1"/>
  <c r="AR24" i="113" a="1"/>
  <c r="AR24" i="113" s="1"/>
  <c r="H353" i="5" l="1"/>
  <c r="AV96" i="113"/>
  <c r="AJ54" i="126" l="1"/>
  <c r="AK52" i="126"/>
  <c r="AJ52" i="126"/>
  <c r="AJ42" i="126"/>
  <c r="AJ43" i="126" s="1"/>
  <c r="W12" i="126"/>
  <c r="V12" i="126"/>
  <c r="U12" i="126"/>
  <c r="T12" i="126"/>
  <c r="S12" i="126"/>
  <c r="R12" i="126"/>
  <c r="Q12" i="126"/>
  <c r="P12" i="126"/>
  <c r="O12" i="126"/>
  <c r="N12" i="126"/>
  <c r="M12" i="126"/>
  <c r="L12" i="126"/>
  <c r="K12" i="126"/>
  <c r="AM1" i="126"/>
  <c r="AV25" i="113" l="1" a="1"/>
  <c r="AV25" i="113" s="1"/>
  <c r="AU25" i="113" a="1"/>
  <c r="AU25" i="113" s="1"/>
  <c r="AT25" i="113" a="1"/>
  <c r="AT25" i="113" s="1"/>
  <c r="AS25" i="113" a="1"/>
  <c r="AS25" i="113" s="1"/>
  <c r="AR25" i="113" a="1"/>
  <c r="AR25" i="113"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O96" i="106"/>
  <c r="AR96" i="106"/>
  <c r="AR46" i="106"/>
  <c r="AS96" i="106"/>
  <c r="AS46" i="106"/>
  <c r="AL96" i="106"/>
  <c r="AM96" i="106"/>
  <c r="AU96" i="106"/>
  <c r="AU46" i="106"/>
  <c r="AV46" i="106"/>
  <c r="H69" i="106"/>
  <c r="H376" i="5" s="1"/>
  <c r="H61" i="106"/>
  <c r="H368" i="5" s="1"/>
  <c r="H53" i="106"/>
  <c r="H360" i="5" s="1"/>
  <c r="H44" i="106"/>
  <c r="H351" i="5" s="1"/>
  <c r="H36" i="106"/>
  <c r="H343" i="5" s="1"/>
  <c r="H28" i="106"/>
  <c r="H335" i="5" s="1"/>
  <c r="H68" i="106"/>
  <c r="H375" i="5" s="1"/>
  <c r="H60" i="106"/>
  <c r="H367" i="5" s="1"/>
  <c r="H52" i="106"/>
  <c r="H359" i="5" s="1"/>
  <c r="H43" i="106"/>
  <c r="H350" i="5" s="1"/>
  <c r="H35" i="106"/>
  <c r="H342" i="5" s="1"/>
  <c r="H27" i="106"/>
  <c r="H334" i="5" s="1"/>
  <c r="H37" i="106"/>
  <c r="H344" i="5" s="1"/>
  <c r="H67" i="106"/>
  <c r="H374" i="5" s="1"/>
  <c r="H59" i="106"/>
  <c r="H366" i="5" s="1"/>
  <c r="H51" i="106"/>
  <c r="H358" i="5" s="1"/>
  <c r="H42" i="106"/>
  <c r="H349" i="5" s="1"/>
  <c r="H34" i="106"/>
  <c r="H341" i="5" s="1"/>
  <c r="H26" i="106"/>
  <c r="H333" i="5" s="1"/>
  <c r="H66" i="106"/>
  <c r="H373" i="5" s="1"/>
  <c r="H58" i="106"/>
  <c r="H365" i="5" s="1"/>
  <c r="H50" i="106"/>
  <c r="H357" i="5" s="1"/>
  <c r="H41" i="106"/>
  <c r="H348" i="5" s="1"/>
  <c r="H33" i="106"/>
  <c r="H340" i="5" s="1"/>
  <c r="H25" i="106"/>
  <c r="H332" i="5" s="1"/>
  <c r="H65" i="106"/>
  <c r="H372" i="5" s="1"/>
  <c r="H57" i="106"/>
  <c r="H364" i="5" s="1"/>
  <c r="H49" i="106"/>
  <c r="H356" i="5" s="1"/>
  <c r="H40" i="106"/>
  <c r="H347" i="5" s="1"/>
  <c r="H32" i="106"/>
  <c r="H339" i="5" s="1"/>
  <c r="H24" i="106"/>
  <c r="H331" i="5" s="1"/>
  <c r="H64" i="106"/>
  <c r="H371" i="5" s="1"/>
  <c r="H56" i="106"/>
  <c r="H363" i="5" s="1"/>
  <c r="H48" i="106"/>
  <c r="H355" i="5" s="1"/>
  <c r="H39" i="106"/>
  <c r="H346" i="5" s="1"/>
  <c r="H31" i="106"/>
  <c r="H338" i="5" s="1"/>
  <c r="H71" i="106"/>
  <c r="H378" i="5" s="1"/>
  <c r="H63" i="106"/>
  <c r="H370" i="5" s="1"/>
  <c r="H55" i="106"/>
  <c r="H362" i="5" s="1"/>
  <c r="H47" i="106"/>
  <c r="H354" i="5" s="1"/>
  <c r="H38" i="106"/>
  <c r="H345" i="5" s="1"/>
  <c r="H30" i="106"/>
  <c r="H337" i="5" s="1"/>
  <c r="H29" i="106"/>
  <c r="H336" i="5" s="1"/>
  <c r="H70" i="106"/>
  <c r="H377" i="5" s="1"/>
  <c r="H62" i="106"/>
  <c r="H369" i="5" s="1"/>
  <c r="H54" i="106"/>
  <c r="H361" i="5" s="1"/>
  <c r="H45" i="106"/>
  <c r="H352" i="5" s="1"/>
  <c r="AR268" i="106"/>
  <c r="AR252" i="5" s="1"/>
  <c r="AV267" i="106"/>
  <c r="AV251" i="5" s="1"/>
  <c r="AU267" i="106"/>
  <c r="AU251" i="5" s="1"/>
  <c r="AT267" i="106"/>
  <c r="AT251" i="5" s="1"/>
  <c r="AV264" i="106"/>
  <c r="AV247" i="5" s="1"/>
  <c r="AV268" i="106"/>
  <c r="AV252" i="5" s="1"/>
  <c r="AS267" i="106"/>
  <c r="AS251" i="5" s="1"/>
  <c r="AU264" i="106"/>
  <c r="AU247" i="5" s="1"/>
  <c r="AU268" i="106"/>
  <c r="AU252" i="5" s="1"/>
  <c r="AR267" i="106"/>
  <c r="AR251" i="5" s="1"/>
  <c r="AT264" i="106"/>
  <c r="AT247" i="5" s="1"/>
  <c r="AT268" i="106"/>
  <c r="AT252" i="5" s="1"/>
  <c r="AS264" i="106"/>
  <c r="AS247" i="5" s="1"/>
  <c r="AS268" i="106"/>
  <c r="AS252" i="5" s="1"/>
  <c r="AV360" i="106"/>
  <c r="AV47" i="126" s="1"/>
  <c r="AS359" i="106"/>
  <c r="AS46" i="126" s="1"/>
  <c r="AU360" i="106"/>
  <c r="AU47" i="126" s="1"/>
  <c r="AR359" i="106"/>
  <c r="AR46" i="126" s="1"/>
  <c r="AT360" i="106"/>
  <c r="AT47" i="126" s="1"/>
  <c r="AV359" i="106"/>
  <c r="AV46" i="126" s="1"/>
  <c r="AR360" i="106"/>
  <c r="AR47" i="126" s="1"/>
  <c r="AU359" i="106"/>
  <c r="AU46" i="126" s="1"/>
  <c r="AT359" i="106"/>
  <c r="AT46" i="126" s="1"/>
  <c r="AS360" i="106"/>
  <c r="AS47" i="126" s="1"/>
  <c r="AU154" i="106"/>
  <c r="AS154" i="106"/>
  <c r="AT154" i="106"/>
  <c r="AV154" i="106"/>
  <c r="AR154" i="106"/>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V156" i="106"/>
  <c r="AU156" i="106"/>
  <c r="AT156" i="106"/>
  <c r="AS156" i="106"/>
  <c r="AR156" i="106"/>
  <c r="AQ347" i="106"/>
  <c r="AJ220" i="106"/>
  <c r="AJ219" i="106"/>
  <c r="AQ220" i="106"/>
  <c r="AQ219" i="106"/>
  <c r="AP220" i="106"/>
  <c r="AP219" i="106"/>
  <c r="AO220" i="106"/>
  <c r="AO219" i="106"/>
  <c r="AN220" i="106"/>
  <c r="AN219" i="106"/>
  <c r="AM220" i="106"/>
  <c r="AM219" i="106"/>
  <c r="AL220" i="106"/>
  <c r="AL219" i="106"/>
  <c r="AK220" i="106"/>
  <c r="AK219" i="106"/>
  <c r="AR349" i="106"/>
  <c r="AI252" i="106"/>
  <c r="AH252" i="106"/>
  <c r="AL342" i="106"/>
  <c r="AQ342" i="106"/>
  <c r="AP342" i="106"/>
  <c r="AO342" i="106"/>
  <c r="AK342" i="106"/>
  <c r="AJ342" i="106"/>
  <c r="AN342" i="106"/>
  <c r="AM342" i="106"/>
  <c r="I257" i="106"/>
  <c r="I260" i="106"/>
  <c r="I258" i="106"/>
  <c r="I259" i="106"/>
  <c r="I256" i="106"/>
  <c r="AK362" i="106"/>
  <c r="AK51" i="126" s="1"/>
  <c r="AJ362" i="106"/>
  <c r="AJ51" i="126" s="1"/>
  <c r="AK357" i="106"/>
  <c r="AK40" i="126" s="1"/>
  <c r="AK356" i="106"/>
  <c r="AK39" i="126" s="1"/>
  <c r="AK355" i="106"/>
  <c r="AK37" i="126" s="1"/>
  <c r="AJ354" i="106"/>
  <c r="AJ36" i="126" s="1"/>
  <c r="AP362" i="106"/>
  <c r="AP51" i="126" s="1"/>
  <c r="AQ356" i="106"/>
  <c r="AQ39" i="126" s="1"/>
  <c r="AP354" i="106"/>
  <c r="AP36" i="126" s="1"/>
  <c r="AP357" i="106"/>
  <c r="AP40" i="126" s="1"/>
  <c r="AP355" i="106"/>
  <c r="AP37" i="126" s="1"/>
  <c r="AN362" i="106"/>
  <c r="AN51" i="126" s="1"/>
  <c r="AO356" i="106"/>
  <c r="AO39" i="126" s="1"/>
  <c r="AN354" i="106"/>
  <c r="AN36" i="126" s="1"/>
  <c r="AN357" i="106"/>
  <c r="AN40" i="126" s="1"/>
  <c r="AN355" i="106"/>
  <c r="AN37" i="126" s="1"/>
  <c r="AL362" i="106"/>
  <c r="AL51" i="126" s="1"/>
  <c r="AM356" i="106"/>
  <c r="AM39" i="126" s="1"/>
  <c r="AL356" i="106"/>
  <c r="AL39" i="126" s="1"/>
  <c r="AK354" i="106"/>
  <c r="AK36" i="126" s="1"/>
  <c r="I363" i="106"/>
  <c r="I53" i="126" s="1"/>
  <c r="AQ362" i="106"/>
  <c r="AQ51" i="126" s="1"/>
  <c r="AJ357" i="106"/>
  <c r="AJ40" i="126" s="1"/>
  <c r="AJ356" i="106"/>
  <c r="AJ39" i="126" s="1"/>
  <c r="AK42" i="126" s="1"/>
  <c r="AK43" i="126" s="1"/>
  <c r="AJ355" i="106"/>
  <c r="AJ37" i="126" s="1"/>
  <c r="AQ354" i="106"/>
  <c r="AQ247" i="5" s="1"/>
  <c r="AQ357" i="106"/>
  <c r="AQ40" i="126" s="1"/>
  <c r="AQ355" i="106"/>
  <c r="AQ37" i="126" s="1"/>
  <c r="AO362" i="106"/>
  <c r="AO51" i="126" s="1"/>
  <c r="AP356" i="106"/>
  <c r="AP39" i="126" s="1"/>
  <c r="AO354" i="106"/>
  <c r="AO36" i="126" s="1"/>
  <c r="AR356" i="106"/>
  <c r="AR39" i="126" s="1"/>
  <c r="AO357" i="106"/>
  <c r="AO40" i="126" s="1"/>
  <c r="AO355" i="106"/>
  <c r="AO37" i="126" s="1"/>
  <c r="AM362" i="106"/>
  <c r="AM51" i="126" s="1"/>
  <c r="AN356" i="106"/>
  <c r="AN39" i="126" s="1"/>
  <c r="AM354" i="106"/>
  <c r="AM36" i="126" s="1"/>
  <c r="AM357" i="106"/>
  <c r="AM40" i="126" s="1"/>
  <c r="AM355" i="106"/>
  <c r="AM37" i="126" s="1"/>
  <c r="AL354" i="106"/>
  <c r="AL36" i="126" s="1"/>
  <c r="AL357" i="106"/>
  <c r="AL40" i="126" s="1"/>
  <c r="AL355" i="106"/>
  <c r="AL37" i="126" s="1"/>
  <c r="AN352" i="106"/>
  <c r="AN10" i="126" s="1"/>
  <c r="AM352" i="106"/>
  <c r="AM10" i="126" s="1"/>
  <c r="AL352" i="106"/>
  <c r="AL10" i="126" s="1"/>
  <c r="AO352" i="106"/>
  <c r="AO10" i="126" s="1"/>
  <c r="AK352" i="106"/>
  <c r="AK10" i="126" s="1"/>
  <c r="AJ352" i="106"/>
  <c r="AJ10" i="126" s="1"/>
  <c r="AP352" i="106"/>
  <c r="AP10" i="126" s="1"/>
  <c r="AR280" i="106"/>
  <c r="AU280" i="106"/>
  <c r="AT280" i="106"/>
  <c r="AS280" i="106"/>
  <c r="AV280" i="106"/>
  <c r="AU129" i="106"/>
  <c r="AR344" i="106"/>
  <c r="AR346" i="106"/>
  <c r="AR348" i="106"/>
  <c r="AR345" i="106"/>
  <c r="AQ403" i="106"/>
  <c r="AQ114" i="126" s="1"/>
  <c r="AQ414" i="106"/>
  <c r="AQ134" i="126" s="1"/>
  <c r="AO414" i="106"/>
  <c r="AO134" i="126" s="1"/>
  <c r="AR266" i="106"/>
  <c r="AR250" i="5" s="1"/>
  <c r="AU166" i="106"/>
  <c r="AQ402" i="106"/>
  <c r="AQ113" i="126" s="1"/>
  <c r="AV270" i="106"/>
  <c r="AV254" i="5" s="1"/>
  <c r="AP367" i="106"/>
  <c r="AP59" i="126" s="1"/>
  <c r="AT270" i="106"/>
  <c r="AT254" i="5" s="1"/>
  <c r="AR279" i="106"/>
  <c r="AS270" i="106"/>
  <c r="AS254" i="5" s="1"/>
  <c r="AV169" i="106"/>
  <c r="AU126" i="106"/>
  <c r="AV265" i="106"/>
  <c r="AV249" i="5" s="1"/>
  <c r="AQ391" i="106"/>
  <c r="AQ94" i="126" s="1"/>
  <c r="AT163" i="106"/>
  <c r="AU265" i="106"/>
  <c r="AU249" i="5" s="1"/>
  <c r="AQ390" i="106"/>
  <c r="AQ93" i="126" s="1"/>
  <c r="AS141" i="106"/>
  <c r="AR292" i="106"/>
  <c r="AQ378" i="106"/>
  <c r="AQ76" i="126" s="1"/>
  <c r="AR138" i="106"/>
  <c r="AP416" i="106"/>
  <c r="AP138" i="126" s="1"/>
  <c r="AQ377" i="106"/>
  <c r="AQ75" i="126" s="1"/>
  <c r="AV132" i="106"/>
  <c r="AQ406" i="106"/>
  <c r="AQ119" i="126" s="1"/>
  <c r="AQ394" i="106"/>
  <c r="AQ99" i="126" s="1"/>
  <c r="AQ380" i="106"/>
  <c r="AQ78" i="126" s="1"/>
  <c r="AP371" i="106"/>
  <c r="AP65" i="126" s="1"/>
  <c r="AR341" i="106"/>
  <c r="AR20" i="126" s="1"/>
  <c r="AR171" i="106"/>
  <c r="AV167" i="106"/>
  <c r="AU164" i="106"/>
  <c r="AT162" i="106"/>
  <c r="AS139" i="106"/>
  <c r="AR136" i="106"/>
  <c r="AV130" i="106"/>
  <c r="AS126" i="106"/>
  <c r="AP368" i="106"/>
  <c r="AP60" i="126" s="1"/>
  <c r="AT279" i="106"/>
  <c r="AS170" i="106"/>
  <c r="AR167" i="106"/>
  <c r="AV163" i="106"/>
  <c r="AU141" i="106"/>
  <c r="AT138" i="106"/>
  <c r="AS135" i="106"/>
  <c r="AR130" i="106"/>
  <c r="AR270" i="106"/>
  <c r="AR254" i="5" s="1"/>
  <c r="AT265" i="106"/>
  <c r="AT249" i="5" s="1"/>
  <c r="AQ413" i="106"/>
  <c r="AQ133" i="126" s="1"/>
  <c r="AP402" i="106"/>
  <c r="AP113" i="126" s="1"/>
  <c r="AP390" i="106"/>
  <c r="AP93" i="126" s="1"/>
  <c r="AP377" i="106"/>
  <c r="AP75" i="126" s="1"/>
  <c r="AV278" i="106"/>
  <c r="AU169" i="106"/>
  <c r="AT166" i="106"/>
  <c r="AS163" i="106"/>
  <c r="AR141" i="106"/>
  <c r="AV137" i="106"/>
  <c r="AU132" i="106"/>
  <c r="AT129" i="106"/>
  <c r="AT269" i="106"/>
  <c r="AT253" i="5" s="1"/>
  <c r="AR264" i="106"/>
  <c r="AR247" i="5" s="1"/>
  <c r="AP413" i="106"/>
  <c r="AP133" i="126" s="1"/>
  <c r="AQ400" i="106"/>
  <c r="AQ109" i="126" s="1"/>
  <c r="AQ388" i="106"/>
  <c r="AQ89" i="126" s="1"/>
  <c r="AQ375" i="106"/>
  <c r="AQ71" i="126" s="1"/>
  <c r="AU278" i="106"/>
  <c r="AT169" i="106"/>
  <c r="AS166" i="106"/>
  <c r="AR163" i="106"/>
  <c r="AV140" i="106"/>
  <c r="AU137" i="106"/>
  <c r="AT132" i="106"/>
  <c r="AS129" i="106"/>
  <c r="AR269" i="106"/>
  <c r="AR253" i="5" s="1"/>
  <c r="AP418" i="106"/>
  <c r="AP140" i="126" s="1"/>
  <c r="AQ409" i="106"/>
  <c r="AQ124" i="126" s="1"/>
  <c r="AQ397" i="106"/>
  <c r="AQ104" i="126" s="1"/>
  <c r="AQ385" i="106"/>
  <c r="AQ84" i="126" s="1"/>
  <c r="AP373" i="106"/>
  <c r="AP67" i="126" s="1"/>
  <c r="AQ351" i="106"/>
  <c r="AQ32" i="126" s="1"/>
  <c r="AV171" i="106"/>
  <c r="AU168" i="106"/>
  <c r="AT165" i="106"/>
  <c r="AR140" i="106"/>
  <c r="AV136" i="106"/>
  <c r="AU131" i="106"/>
  <c r="AU127" i="106"/>
  <c r="AQ269" i="106"/>
  <c r="AQ253" i="5" s="1"/>
  <c r="AP417" i="106"/>
  <c r="AP139" i="126" s="1"/>
  <c r="AQ408" i="106"/>
  <c r="AQ123" i="126" s="1"/>
  <c r="AQ396" i="106"/>
  <c r="AQ103" i="126" s="1"/>
  <c r="AQ384" i="106"/>
  <c r="AQ83" i="126" s="1"/>
  <c r="AP372" i="106"/>
  <c r="AP66" i="126" s="1"/>
  <c r="AT171" i="106"/>
  <c r="AS168" i="106"/>
  <c r="AR165" i="106"/>
  <c r="AV162" i="106"/>
  <c r="AU139" i="106"/>
  <c r="AT136" i="106"/>
  <c r="AS131" i="106"/>
  <c r="AV126" i="106"/>
  <c r="AV266" i="106"/>
  <c r="AV250" i="5" s="1"/>
  <c r="AV292" i="106"/>
  <c r="AQ416" i="106"/>
  <c r="AQ138" i="126" s="1"/>
  <c r="AP408" i="106"/>
  <c r="AP123" i="126" s="1"/>
  <c r="AP396" i="106"/>
  <c r="AP103" i="126" s="1"/>
  <c r="AP384" i="106"/>
  <c r="AP83" i="126" s="1"/>
  <c r="AQ371" i="106"/>
  <c r="AQ65" i="126" s="1"/>
  <c r="AS171" i="106"/>
  <c r="AR168" i="106"/>
  <c r="AV164" i="106"/>
  <c r="AU162" i="106"/>
  <c r="AT139" i="106"/>
  <c r="AS136" i="106"/>
  <c r="AR131" i="106"/>
  <c r="AT126" i="106"/>
  <c r="AR126" i="106"/>
  <c r="AT128" i="106"/>
  <c r="AR128" i="106"/>
  <c r="AV127" i="106"/>
  <c r="I273" i="106"/>
  <c r="I257" i="5" s="1"/>
  <c r="AQ270" i="106"/>
  <c r="AQ254" i="5" s="1"/>
  <c r="AU266" i="106"/>
  <c r="AU250" i="5" s="1"/>
  <c r="AS265" i="106"/>
  <c r="AS249" i="5" s="1"/>
  <c r="AU292" i="106"/>
  <c r="AO413" i="106"/>
  <c r="AO133" i="126" s="1"/>
  <c r="AP406" i="106"/>
  <c r="AP119" i="126" s="1"/>
  <c r="AP400" i="106"/>
  <c r="AP109" i="126" s="1"/>
  <c r="AP394" i="106"/>
  <c r="AP99" i="126" s="1"/>
  <c r="AP388" i="106"/>
  <c r="AP89" i="126" s="1"/>
  <c r="AP380" i="106"/>
  <c r="AP78" i="126" s="1"/>
  <c r="AP375" i="106"/>
  <c r="AP71" i="126" s="1"/>
  <c r="AQ369" i="106"/>
  <c r="AQ61" i="126" s="1"/>
  <c r="AT278" i="106"/>
  <c r="AV170" i="106"/>
  <c r="AS169" i="106"/>
  <c r="AU167" i="106"/>
  <c r="AR166" i="106"/>
  <c r="AT164" i="106"/>
  <c r="AS162" i="106"/>
  <c r="AU140" i="106"/>
  <c r="AR139" i="106"/>
  <c r="AT137" i="106"/>
  <c r="AV135" i="106"/>
  <c r="AS132" i="106"/>
  <c r="AU130" i="106"/>
  <c r="AR129" i="106"/>
  <c r="AT127" i="106"/>
  <c r="I272" i="106"/>
  <c r="I256" i="5" s="1"/>
  <c r="AV269" i="106"/>
  <c r="AV253" i="5" s="1"/>
  <c r="AT266" i="106"/>
  <c r="AT250" i="5" s="1"/>
  <c r="AR265" i="106"/>
  <c r="AR249" i="5" s="1"/>
  <c r="AT292" i="106"/>
  <c r="AQ411" i="106"/>
  <c r="AQ128" i="126" s="1"/>
  <c r="AQ405" i="106"/>
  <c r="AQ118" i="126" s="1"/>
  <c r="AQ399" i="106"/>
  <c r="AQ108" i="126" s="1"/>
  <c r="AQ393" i="106"/>
  <c r="AQ98" i="126" s="1"/>
  <c r="AQ387" i="106"/>
  <c r="AQ88" i="126" s="1"/>
  <c r="AQ379" i="106"/>
  <c r="AQ77" i="126" s="1"/>
  <c r="AO375" i="106"/>
  <c r="AO71" i="126" s="1"/>
  <c r="AP369" i="106"/>
  <c r="AP61" i="126" s="1"/>
  <c r="AQ352" i="106"/>
  <c r="AQ10" i="126" s="1"/>
  <c r="AV279" i="106"/>
  <c r="AS278" i="106"/>
  <c r="AU170" i="106"/>
  <c r="AR169" i="106"/>
  <c r="AT167" i="106"/>
  <c r="AV165" i="106"/>
  <c r="AS164" i="106"/>
  <c r="AR162" i="106"/>
  <c r="AT140" i="106"/>
  <c r="AV138" i="106"/>
  <c r="AS137" i="106"/>
  <c r="AU135" i="106"/>
  <c r="AR132" i="106"/>
  <c r="AT130" i="106"/>
  <c r="AV128" i="106"/>
  <c r="AS127" i="106"/>
  <c r="I271" i="106"/>
  <c r="I255" i="5" s="1"/>
  <c r="AU269" i="106"/>
  <c r="AU253" i="5" s="1"/>
  <c r="AS266" i="106"/>
  <c r="AS250" i="5" s="1"/>
  <c r="AS292" i="106"/>
  <c r="AQ418" i="106"/>
  <c r="AQ140" i="126" s="1"/>
  <c r="AP411" i="106"/>
  <c r="AP128" i="126" s="1"/>
  <c r="AP405" i="106"/>
  <c r="AP118" i="126" s="1"/>
  <c r="AP399" i="106"/>
  <c r="AP108" i="126" s="1"/>
  <c r="AP393" i="106"/>
  <c r="AP98" i="126" s="1"/>
  <c r="AP387" i="106"/>
  <c r="AP88" i="126" s="1"/>
  <c r="AP379" i="106"/>
  <c r="AP77" i="126" s="1"/>
  <c r="AQ373" i="106"/>
  <c r="AQ67" i="126" s="1"/>
  <c r="AQ368" i="106"/>
  <c r="AQ60" i="126" s="1"/>
  <c r="AU279" i="106"/>
  <c r="AR278" i="106"/>
  <c r="AT170" i="106"/>
  <c r="AV168" i="106"/>
  <c r="AS167" i="106"/>
  <c r="AU165" i="106"/>
  <c r="AR164" i="106"/>
  <c r="AV141" i="106"/>
  <c r="AS140" i="106"/>
  <c r="AU138" i="106"/>
  <c r="AR137" i="106"/>
  <c r="AT135" i="106"/>
  <c r="AV131" i="106"/>
  <c r="AS130" i="106"/>
  <c r="AU128" i="106"/>
  <c r="AR127" i="106"/>
  <c r="AU270" i="106"/>
  <c r="AU254" i="5" s="1"/>
  <c r="AS269" i="106"/>
  <c r="AS253" i="5" s="1"/>
  <c r="AQ266" i="106"/>
  <c r="AQ250" i="5" s="1"/>
  <c r="AQ417" i="106"/>
  <c r="AQ139" i="126" s="1"/>
  <c r="AP414" i="106"/>
  <c r="AP134" i="126" s="1"/>
  <c r="AP409" i="106"/>
  <c r="AP124" i="126" s="1"/>
  <c r="AP403" i="106"/>
  <c r="AP114" i="126" s="1"/>
  <c r="AP397" i="106"/>
  <c r="AP104" i="126" s="1"/>
  <c r="AP391" i="106"/>
  <c r="AP94" i="126" s="1"/>
  <c r="AP385" i="106"/>
  <c r="AP84" i="126" s="1"/>
  <c r="AP378" i="106"/>
  <c r="AP76" i="126" s="1"/>
  <c r="AQ372" i="106"/>
  <c r="AQ66" i="126" s="1"/>
  <c r="AQ367" i="106"/>
  <c r="AQ59" i="126" s="1"/>
  <c r="AP351" i="106"/>
  <c r="AP32" i="126" s="1"/>
  <c r="AS279" i="106"/>
  <c r="AU171" i="106"/>
  <c r="AR170" i="106"/>
  <c r="AT168" i="106"/>
  <c r="AV166" i="106"/>
  <c r="AS165" i="106"/>
  <c r="AU163" i="106"/>
  <c r="AT141" i="106"/>
  <c r="AV139" i="106"/>
  <c r="AS138" i="106"/>
  <c r="AU136" i="106"/>
  <c r="AR135" i="106"/>
  <c r="AT131" i="106"/>
  <c r="AV129" i="106"/>
  <c r="AS128" i="106"/>
  <c r="AS353" i="5" l="1"/>
  <c r="AR353" i="5"/>
  <c r="AT353" i="5"/>
  <c r="AV353" i="5"/>
  <c r="AU353" i="5"/>
  <c r="AQ406" i="5"/>
  <c r="AS406" i="5"/>
  <c r="AT406" i="5"/>
  <c r="AU406" i="5"/>
  <c r="AM406" i="5"/>
  <c r="AN353" i="5" s="1"/>
  <c r="AR406" i="5"/>
  <c r="AJ406" i="5"/>
  <c r="AL406" i="5"/>
  <c r="AO406" i="5"/>
  <c r="AP406" i="5"/>
  <c r="AU48" i="126"/>
  <c r="AU25" i="101" s="1"/>
  <c r="AT48" i="126"/>
  <c r="AT25" i="101" s="1"/>
  <c r="E96" i="106"/>
  <c r="E353"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4" i="5"/>
  <c r="AS118" i="5"/>
  <c r="AT77" i="5"/>
  <c r="AT104" i="5"/>
  <c r="AU130" i="5"/>
  <c r="AV105" i="5"/>
  <c r="AS62" i="5"/>
  <c r="AU76" i="5"/>
  <c r="AU107" i="5"/>
  <c r="AV65" i="5"/>
  <c r="AU61" i="5"/>
  <c r="AU105" i="5"/>
  <c r="I239" i="5"/>
  <c r="I18" i="125" s="1"/>
  <c r="AK177" i="5"/>
  <c r="AO177" i="5"/>
  <c r="AQ274" i="5"/>
  <c r="AQ88" i="15" s="1"/>
  <c r="AV94" i="5"/>
  <c r="AT129" i="5"/>
  <c r="AS129" i="5"/>
  <c r="AR92" i="5"/>
  <c r="AV64" i="5"/>
  <c r="AR66" i="5"/>
  <c r="AS105" i="5"/>
  <c r="AJ180" i="5"/>
  <c r="AT66" i="5"/>
  <c r="AT109" i="5"/>
  <c r="AS73" i="5"/>
  <c r="AR72" i="5"/>
  <c r="AT107" i="5"/>
  <c r="AU75" i="5"/>
  <c r="AR282" i="5"/>
  <c r="AV63" i="5"/>
  <c r="AS103" i="5"/>
  <c r="AT287" i="5"/>
  <c r="AS67" i="5"/>
  <c r="AU106" i="5"/>
  <c r="AT76" i="5"/>
  <c r="AV101" i="5"/>
  <c r="AV110" i="5"/>
  <c r="AU282" i="5"/>
  <c r="AU67" i="5"/>
  <c r="AU78" i="5"/>
  <c r="AR73" i="5"/>
  <c r="AR287" i="5"/>
  <c r="AV108" i="5"/>
  <c r="AU64" i="5"/>
  <c r="I242" i="5"/>
  <c r="I35" i="125" s="1"/>
  <c r="AK180" i="5"/>
  <c r="AO180" i="5"/>
  <c r="AU129" i="5"/>
  <c r="AV130" i="5"/>
  <c r="AU118" i="5"/>
  <c r="AV92" i="5"/>
  <c r="AS63" i="5"/>
  <c r="AT62" i="5"/>
  <c r="AR102" i="5"/>
  <c r="AN177" i="5"/>
  <c r="AS61" i="5"/>
  <c r="AU94" i="5"/>
  <c r="AU65" i="5"/>
  <c r="AU73" i="5"/>
  <c r="AR109" i="5"/>
  <c r="AS77" i="5"/>
  <c r="AU283" i="5"/>
  <c r="AT65" i="5"/>
  <c r="AV104" i="5"/>
  <c r="AV72" i="5"/>
  <c r="AS108" i="5"/>
  <c r="AV62" i="5"/>
  <c r="AU101" i="5"/>
  <c r="AR104" i="5"/>
  <c r="AS64" i="5"/>
  <c r="AV74" i="5"/>
  <c r="AV102" i="5"/>
  <c r="AS76" i="5"/>
  <c r="AS78" i="5"/>
  <c r="AV284" i="5"/>
  <c r="I241" i="5"/>
  <c r="I34" i="125" s="1"/>
  <c r="AL177" i="5"/>
  <c r="AP177" i="5"/>
  <c r="AV129" i="5"/>
  <c r="AV118" i="5"/>
  <c r="AT92" i="5"/>
  <c r="AS282" i="5"/>
  <c r="AS66" i="5"/>
  <c r="AR65" i="5"/>
  <c r="AR275" i="5"/>
  <c r="AR100" i="15" s="1"/>
  <c r="AV283" i="5"/>
  <c r="AR75" i="5"/>
  <c r="AV119" i="5"/>
  <c r="AR74" i="5"/>
  <c r="AR105" i="5"/>
  <c r="AT64" i="5"/>
  <c r="AS75" i="5"/>
  <c r="AV78" i="5"/>
  <c r="AR67" i="5"/>
  <c r="AT106" i="5"/>
  <c r="AT74" i="5"/>
  <c r="AV109" i="5"/>
  <c r="AR63" i="5"/>
  <c r="AV103" i="5"/>
  <c r="AV287" i="5"/>
  <c r="AS107" i="5"/>
  <c r="AU62" i="5"/>
  <c r="AT67" i="5"/>
  <c r="AR78" i="5"/>
  <c r="AR106" i="5"/>
  <c r="AT101" i="5"/>
  <c r="AR283" i="5"/>
  <c r="AS284" i="5"/>
  <c r="I243" i="5"/>
  <c r="I36" i="125" s="1"/>
  <c r="AL180" i="5"/>
  <c r="AP180" i="5"/>
  <c r="AR130" i="5"/>
  <c r="AR119" i="5"/>
  <c r="AS92" i="5"/>
  <c r="AU102" i="5"/>
  <c r="AR77" i="5"/>
  <c r="AR110" i="5"/>
  <c r="AI231" i="5"/>
  <c r="AT94" i="5"/>
  <c r="AT72" i="5"/>
  <c r="AR64" i="5"/>
  <c r="AS72" i="5"/>
  <c r="AR277" i="5"/>
  <c r="AR213" i="17" s="1"/>
  <c r="AT75" i="5"/>
  <c r="AU110" i="5"/>
  <c r="AR62" i="5"/>
  <c r="AV76" i="5"/>
  <c r="AS283" i="5"/>
  <c r="AU63" i="5"/>
  <c r="AR103" i="5"/>
  <c r="AS287" i="5"/>
  <c r="AU72" i="5"/>
  <c r="AR108" i="5"/>
  <c r="AR76" i="5"/>
  <c r="AT282" i="5"/>
  <c r="AT63" i="5"/>
  <c r="AR107" i="5"/>
  <c r="AT110" i="5"/>
  <c r="AU66" i="5"/>
  <c r="AU74" i="5"/>
  <c r="AS102" i="5"/>
  <c r="AS109" i="5"/>
  <c r="AU103" i="5"/>
  <c r="AV67" i="5"/>
  <c r="AT284" i="5"/>
  <c r="AQ57" i="101"/>
  <c r="I240" i="5"/>
  <c r="I33" i="125" s="1"/>
  <c r="AM177" i="5"/>
  <c r="AQ177" i="5"/>
  <c r="AR94" i="5"/>
  <c r="AS130" i="5"/>
  <c r="AR118" i="5"/>
  <c r="AS119" i="5"/>
  <c r="AU92" i="5"/>
  <c r="AV66" i="5"/>
  <c r="AU108" i="5"/>
  <c r="AJ177" i="5"/>
  <c r="AR129" i="5"/>
  <c r="AS104" i="5"/>
  <c r="AT103" i="5"/>
  <c r="AT73" i="5"/>
  <c r="AV282" i="5"/>
  <c r="AN180" i="5"/>
  <c r="AT119" i="5"/>
  <c r="AR101" i="5"/>
  <c r="AT108" i="5"/>
  <c r="AT78" i="5"/>
  <c r="AS65" i="5"/>
  <c r="AU104" i="5"/>
  <c r="AS74" i="5"/>
  <c r="AU109" i="5"/>
  <c r="AU77" i="5"/>
  <c r="AU287" i="5"/>
  <c r="AR61" i="5"/>
  <c r="AS110" i="5"/>
  <c r="AV61" i="5"/>
  <c r="AV73" i="5"/>
  <c r="AV77" i="5"/>
  <c r="AT105" i="5"/>
  <c r="AT283" i="5"/>
  <c r="AV106" i="5"/>
  <c r="AT102" i="5"/>
  <c r="AU284" i="5"/>
  <c r="AH231" i="5"/>
  <c r="AM180" i="5"/>
  <c r="AQ180" i="5"/>
  <c r="AQ63" i="17" s="1"/>
  <c r="AQ66" i="17" s="1"/>
  <c r="AS94" i="5"/>
  <c r="AT130" i="5"/>
  <c r="AU119" i="5"/>
  <c r="AT118" i="5"/>
  <c r="AV209" i="5"/>
  <c r="AU209" i="5"/>
  <c r="AS209" i="5"/>
  <c r="AT209" i="5"/>
  <c r="AR209" i="5"/>
  <c r="AT210" i="5"/>
  <c r="AS210" i="5"/>
  <c r="AU210" i="5"/>
  <c r="AV210" i="5"/>
  <c r="AR210" i="5"/>
  <c r="AP353" i="5" l="1"/>
  <c r="AU62" i="2"/>
  <c r="AS62" i="2"/>
  <c r="AR62" i="2"/>
  <c r="AT62" i="2"/>
  <c r="AV62" i="2"/>
  <c r="AO353" i="5"/>
  <c r="AN182" i="5"/>
  <c r="E406"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3" i="5"/>
  <c r="AR87" i="15" s="1"/>
  <c r="AR272" i="5"/>
  <c r="AR74" i="15" s="1"/>
  <c r="AR271" i="5"/>
  <c r="AR61" i="15" s="1"/>
  <c r="AT285" i="106"/>
  <c r="AR285" i="106"/>
  <c r="AU285" i="106"/>
  <c r="AS285" i="106"/>
  <c r="AV285" i="106"/>
  <c r="AS263" i="5" l="1"/>
  <c r="AT263" i="5"/>
  <c r="AR263" i="5"/>
  <c r="AU263" i="5"/>
  <c r="AV263" i="5"/>
  <c r="Q226" i="5"/>
  <c r="AV121" i="113"/>
  <c r="AV98" i="113"/>
  <c r="AV84" i="113"/>
  <c r="AV110" i="113"/>
  <c r="AV91" i="113"/>
  <c r="AV116" i="113"/>
  <c r="AV82" i="113"/>
  <c r="AV89" i="113"/>
  <c r="AV79" i="113"/>
  <c r="AV111" i="113"/>
  <c r="AV87" i="113"/>
  <c r="AV112" i="113"/>
  <c r="AV114" i="113"/>
  <c r="AV118" i="113"/>
  <c r="AV117" i="113"/>
  <c r="AV103" i="113"/>
  <c r="AV85" i="113"/>
  <c r="AV102" i="113"/>
  <c r="AV90" i="113"/>
  <c r="AV109" i="113"/>
  <c r="AV101" i="113"/>
  <c r="AV94" i="113"/>
  <c r="AV77" i="113"/>
  <c r="AV106" i="113"/>
  <c r="AV86" i="113"/>
  <c r="AV80" i="113"/>
  <c r="AV88" i="113"/>
  <c r="AV113" i="113"/>
  <c r="AV120" i="113"/>
  <c r="AV76" i="113"/>
  <c r="AV95" i="113"/>
  <c r="AV97" i="113"/>
  <c r="AV119" i="113"/>
  <c r="AV107" i="113"/>
  <c r="AV99" i="113"/>
  <c r="AV105" i="113"/>
  <c r="AV83" i="113"/>
  <c r="AV93" i="113"/>
  <c r="AV78" i="113"/>
  <c r="AV100" i="113"/>
  <c r="AV104" i="113"/>
  <c r="AV108" i="113"/>
  <c r="AV92" i="113"/>
  <c r="AV81" i="113"/>
  <c r="AV115" i="113"/>
  <c r="AR153" i="106"/>
  <c r="AU153" i="106"/>
  <c r="AT153" i="106"/>
  <c r="AV153" i="106"/>
  <c r="AS153" i="106"/>
  <c r="AS75" i="113" a="1"/>
  <c r="AS75" i="113" s="1"/>
  <c r="AR75" i="113" a="1"/>
  <c r="AR75" i="113" s="1"/>
  <c r="AU75" i="113" a="1"/>
  <c r="AU75" i="113" s="1"/>
  <c r="AQ75" i="113" a="1"/>
  <c r="AQ75" i="113" s="1"/>
  <c r="AT75" i="113" a="1"/>
  <c r="AT75" i="113" s="1"/>
  <c r="AP75" i="113" a="1"/>
  <c r="AP75" i="113" s="1"/>
  <c r="AO75" i="113" a="1"/>
  <c r="AO75" i="113"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1"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8" i="106"/>
  <c r="AV289" i="106"/>
  <c r="AR193" i="106"/>
  <c r="AT182" i="106"/>
  <c r="AU305" i="106"/>
  <c r="AT43" i="106"/>
  <c r="AU302" i="106"/>
  <c r="AR69" i="106"/>
  <c r="AR17" i="106"/>
  <c r="AU307" i="106"/>
  <c r="AS20" i="106"/>
  <c r="AR40" i="106"/>
  <c r="AS47" i="106"/>
  <c r="AR42" i="106"/>
  <c r="AT149" i="106"/>
  <c r="AV310" i="106"/>
  <c r="AV303" i="106"/>
  <c r="AU318" i="106"/>
  <c r="AV336" i="106"/>
  <c r="AU20" i="106"/>
  <c r="AU151" i="106"/>
  <c r="AV37" i="106"/>
  <c r="AS147" i="106"/>
  <c r="AS69" i="106"/>
  <c r="AS151" i="106"/>
  <c r="AR196" i="106"/>
  <c r="AS286" i="106"/>
  <c r="AS331" i="106"/>
  <c r="AT327" i="106"/>
  <c r="AS317" i="106"/>
  <c r="AS182" i="106"/>
  <c r="AU31" i="106"/>
  <c r="AT36" i="106"/>
  <c r="AS67" i="106"/>
  <c r="AV145" i="106"/>
  <c r="AV198" i="106"/>
  <c r="AV286" i="106"/>
  <c r="AT295" i="106"/>
  <c r="AR308" i="106"/>
  <c r="AT316" i="106"/>
  <c r="AU331" i="106"/>
  <c r="AT53" i="106"/>
  <c r="AR152" i="106"/>
  <c r="AS50" i="106"/>
  <c r="AU39" i="106"/>
  <c r="AT288" i="106"/>
  <c r="AT326" i="106"/>
  <c r="AT303" i="106"/>
  <c r="AV330" i="106"/>
  <c r="AR319" i="106"/>
  <c r="AS18" i="106"/>
  <c r="AT180" i="106"/>
  <c r="AV35" i="106"/>
  <c r="AU63" i="106"/>
  <c r="AR53" i="106"/>
  <c r="AS55" i="106"/>
  <c r="AU148" i="106"/>
  <c r="AT201" i="106"/>
  <c r="AT299" i="106"/>
  <c r="AU295" i="106"/>
  <c r="AT313" i="106"/>
  <c r="AT333" i="106"/>
  <c r="AT15" i="106"/>
  <c r="AR38" i="106"/>
  <c r="AU34" i="106"/>
  <c r="AT41" i="106"/>
  <c r="AU193" i="106"/>
  <c r="AS193" i="106"/>
  <c r="AS206" i="106"/>
  <c r="AR306" i="106"/>
  <c r="AR299" i="106"/>
  <c r="AV313" i="106"/>
  <c r="AR332" i="106"/>
  <c r="AT62" i="106"/>
  <c r="AR35" i="106"/>
  <c r="AS70" i="106"/>
  <c r="AR66" i="106"/>
  <c r="AR148" i="106"/>
  <c r="AT286" i="106"/>
  <c r="AU312" i="106"/>
  <c r="AS324" i="106"/>
  <c r="AR314"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0" i="106"/>
  <c r="AU45" i="106"/>
  <c r="AV28" i="106"/>
  <c r="AV298" i="106"/>
  <c r="AS71" i="106"/>
  <c r="AR49" i="106"/>
  <c r="AU300" i="106"/>
  <c r="AV18" i="106"/>
  <c r="AS36" i="106"/>
  <c r="AR198" i="106"/>
  <c r="AR59" i="106"/>
  <c r="AV54" i="106"/>
  <c r="AV177" i="106"/>
  <c r="AV203" i="106"/>
  <c r="AT287" i="106"/>
  <c r="AT301" i="106"/>
  <c r="AR313" i="106"/>
  <c r="AT331" i="106"/>
  <c r="AS27" i="106"/>
  <c r="AU35" i="106"/>
  <c r="AU146" i="106"/>
  <c r="AU65" i="106"/>
  <c r="AS177" i="106"/>
  <c r="AV194" i="106"/>
  <c r="AV206" i="106"/>
  <c r="AU288" i="106"/>
  <c r="AT306" i="106"/>
  <c r="AV314" i="106"/>
  <c r="AR330" i="106"/>
  <c r="AT19" i="106"/>
  <c r="AU42" i="106"/>
  <c r="AT69" i="106"/>
  <c r="AU48" i="106"/>
  <c r="AS40" i="106"/>
  <c r="AR206" i="106"/>
  <c r="AS204" i="106"/>
  <c r="AT302" i="106"/>
  <c r="AV301" i="106"/>
  <c r="AS329" i="106"/>
  <c r="AT317" i="106"/>
  <c r="AU16" i="106"/>
  <c r="AV67" i="106"/>
  <c r="AS34" i="106"/>
  <c r="AR62" i="106"/>
  <c r="AT52" i="106"/>
  <c r="AU53" i="106"/>
  <c r="AR147" i="106"/>
  <c r="AV199" i="106"/>
  <c r="AV297" i="106"/>
  <c r="AT334" i="106"/>
  <c r="AV331" i="106"/>
  <c r="AS15" i="106"/>
  <c r="AT63" i="106"/>
  <c r="AV65" i="106"/>
  <c r="AR68" i="106"/>
  <c r="AV180" i="106"/>
  <c r="AV193" i="106"/>
  <c r="AS312" i="106"/>
  <c r="AT308" i="106"/>
  <c r="AS326" i="106"/>
  <c r="AU317" i="106"/>
  <c r="AS32" i="106"/>
  <c r="AS60" i="106"/>
  <c r="AS54" i="106"/>
  <c r="AR51" i="106"/>
  <c r="AT155" i="106"/>
  <c r="AR199" i="106"/>
  <c r="AU296" i="106"/>
  <c r="AV311" i="106"/>
  <c r="AU326" i="106"/>
  <c r="AS52" i="106"/>
  <c r="AT32" i="106"/>
  <c r="AT61" i="106"/>
  <c r="AU289" i="106"/>
  <c r="AS303" i="106"/>
  <c r="AV326" i="106"/>
  <c r="AJ246" i="106"/>
  <c r="AM247" i="106"/>
  <c r="I245" i="106"/>
  <c r="AU93" i="106"/>
  <c r="AT120" i="106"/>
  <c r="AT88" i="106"/>
  <c r="AS85" i="106"/>
  <c r="AR104" i="106"/>
  <c r="AQ107" i="106"/>
  <c r="AP80" i="106"/>
  <c r="AR145"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1" i="106"/>
  <c r="AU173" i="106"/>
  <c r="AS51" i="106"/>
  <c r="AV322" i="106"/>
  <c r="AT204" i="106"/>
  <c r="AV38" i="106"/>
  <c r="AU316" i="106"/>
  <c r="AT200" i="106"/>
  <c r="AT315" i="106"/>
  <c r="AR19" i="106"/>
  <c r="AS68" i="106"/>
  <c r="AV71" i="106"/>
  <c r="AU67" i="106"/>
  <c r="AU149" i="106"/>
  <c r="AT194" i="106"/>
  <c r="AS289" i="106"/>
  <c r="AT318" i="106"/>
  <c r="AV325" i="106"/>
  <c r="AU315" i="106"/>
  <c r="AV17" i="106"/>
  <c r="AR63" i="106"/>
  <c r="AR47" i="106"/>
  <c r="AV155" i="106"/>
  <c r="AU38" i="106"/>
  <c r="AU203" i="106"/>
  <c r="AU202" i="106"/>
  <c r="AS315" i="106"/>
  <c r="AS300" i="106"/>
  <c r="AU327" i="106"/>
  <c r="AV182" i="106"/>
  <c r="AT55" i="106"/>
  <c r="AU32" i="106"/>
  <c r="AT60" i="106"/>
  <c r="AV50" i="106"/>
  <c r="AT145" i="106"/>
  <c r="AS198" i="106"/>
  <c r="AS296" i="106"/>
  <c r="AU321" i="106"/>
  <c r="AS330" i="106"/>
  <c r="AR71" i="106"/>
  <c r="AS59" i="106"/>
  <c r="AS149" i="106"/>
  <c r="AS64" i="106"/>
  <c r="AT66" i="106"/>
  <c r="AV288" i="106"/>
  <c r="AU310" i="106"/>
  <c r="AV306" i="106"/>
  <c r="AU324" i="106"/>
  <c r="AR316" i="106"/>
  <c r="AT34" i="106"/>
  <c r="AR33" i="106"/>
  <c r="AV40" i="106"/>
  <c r="AU177" i="106"/>
  <c r="AR286" i="106"/>
  <c r="AT304" i="106"/>
  <c r="AT297" i="106"/>
  <c r="AT330" i="106"/>
  <c r="AV53" i="106"/>
  <c r="AV31" i="106"/>
  <c r="AR67" i="106"/>
  <c r="AV62" i="106"/>
  <c r="AR287" i="106"/>
  <c r="AT309" i="106"/>
  <c r="AR321" i="106"/>
  <c r="AR15" i="106"/>
  <c r="AR28" i="106"/>
  <c r="AT54" i="106"/>
  <c r="AV42" i="106"/>
  <c r="AV173" i="106"/>
  <c r="AS195" i="106"/>
  <c r="AT199" i="106"/>
  <c r="AR312" i="106"/>
  <c r="AV332" i="106"/>
  <c r="AT324" i="106"/>
  <c r="AP246" i="106"/>
  <c r="AO246" i="106"/>
  <c r="AS291"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2" i="106"/>
  <c r="AR204" i="106"/>
  <c r="AS41" i="106"/>
  <c r="AV287" i="106"/>
  <c r="AV66" i="106"/>
  <c r="AU336" i="106"/>
  <c r="AR197" i="106"/>
  <c r="AR43" i="106"/>
  <c r="AU333" i="106"/>
  <c r="AV61" i="106"/>
  <c r="AR34" i="106"/>
  <c r="AU66" i="106"/>
  <c r="AR64" i="106"/>
  <c r="AS173" i="106"/>
  <c r="AS180" i="106"/>
  <c r="AS205" i="106"/>
  <c r="AU286" i="106"/>
  <c r="AV304" i="106"/>
  <c r="AT328" i="106"/>
  <c r="AR182" i="106"/>
  <c r="AV43" i="106"/>
  <c r="AR31" i="106"/>
  <c r="AV58" i="106"/>
  <c r="AS49" i="106"/>
  <c r="AT51" i="106"/>
  <c r="AT289" i="106"/>
  <c r="AU196" i="106"/>
  <c r="AT310" i="106"/>
  <c r="AS313" i="106"/>
  <c r="AU328" i="106"/>
  <c r="AU56" i="106"/>
  <c r="AR55" i="106"/>
  <c r="AV146" i="106"/>
  <c r="AU62" i="106"/>
  <c r="AV64" i="106"/>
  <c r="AR180" i="106"/>
  <c r="AR309" i="106"/>
  <c r="AS305" i="106"/>
  <c r="AR323" i="106"/>
  <c r="AT314" i="106"/>
  <c r="AR30" i="106"/>
  <c r="AT31" i="106"/>
  <c r="AS39" i="106"/>
  <c r="AV302" i="106"/>
  <c r="AV295" i="106"/>
  <c r="AV328" i="106"/>
  <c r="AU30" i="106"/>
  <c r="AR56" i="106"/>
  <c r="AT49" i="106"/>
  <c r="AT197" i="106"/>
  <c r="AR184" i="106"/>
  <c r="I117" i="5" s="1"/>
  <c r="AS310" i="106"/>
  <c r="AR325" i="106"/>
  <c r="AS35" i="106"/>
  <c r="AS29" i="106"/>
  <c r="AS155" i="106"/>
  <c r="AU150" i="106"/>
  <c r="AU155" i="106"/>
  <c r="AT202" i="106"/>
  <c r="AR300" i="106"/>
  <c r="AV333" i="106"/>
  <c r="AU323" i="106"/>
  <c r="AU19" i="106"/>
  <c r="AV32" i="106"/>
  <c r="AV27" i="106"/>
  <c r="AU55" i="106"/>
  <c r="AR45" i="106"/>
  <c r="AS48" i="106"/>
  <c r="AT206" i="106"/>
  <c r="AT193" i="106"/>
  <c r="AV309" i="106"/>
  <c r="AT325" i="106"/>
  <c r="AN246" i="106"/>
  <c r="AL247" i="106"/>
  <c r="AV291"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50" i="106"/>
  <c r="AR18" i="106"/>
  <c r="AS307" i="106"/>
  <c r="AS56" i="106"/>
  <c r="AT18" i="106"/>
  <c r="AR328" i="106"/>
  <c r="AV39" i="106"/>
  <c r="AS16" i="106"/>
  <c r="AR32" i="106"/>
  <c r="AU58" i="106"/>
  <c r="AT44" i="106"/>
  <c r="AT177" i="106"/>
  <c r="AU199" i="106"/>
  <c r="AR201" i="106"/>
  <c r="AV300" i="106"/>
  <c r="AU298" i="106"/>
  <c r="AR326" i="106"/>
  <c r="AS19" i="106"/>
  <c r="AV44" i="106"/>
  <c r="AU51" i="106"/>
  <c r="AU71" i="106"/>
  <c r="AR61" i="106"/>
  <c r="AS63" i="106"/>
  <c r="AT307" i="106"/>
  <c r="AU303" i="106"/>
  <c r="AT321" i="106"/>
  <c r="AV29" i="106"/>
  <c r="AU37" i="106"/>
  <c r="AT150" i="106"/>
  <c r="AS201" i="106"/>
  <c r="AT203" i="106"/>
  <c r="AS301" i="106"/>
  <c r="AV335" i="106"/>
  <c r="AS327" i="106"/>
  <c r="AU17" i="106"/>
  <c r="AR29" i="106"/>
  <c r="AV52" i="106"/>
  <c r="AR52" i="106"/>
  <c r="AV47" i="106"/>
  <c r="AS152" i="106"/>
  <c r="AV195" i="106"/>
  <c r="AS287" i="106"/>
  <c r="AU329" i="106"/>
  <c r="AU308" i="106"/>
  <c r="AT323" i="106"/>
  <c r="AU50" i="106"/>
  <c r="AS30" i="106"/>
  <c r="AT65" i="106"/>
  <c r="AS61" i="106"/>
  <c r="AV307" i="106"/>
  <c r="AT319" i="106"/>
  <c r="AV60" i="106"/>
  <c r="AV45" i="106"/>
  <c r="AU40" i="106"/>
  <c r="AT147" i="106"/>
  <c r="AS196" i="106"/>
  <c r="AS299" i="106"/>
  <c r="AV312" i="106"/>
  <c r="AS321" i="106"/>
  <c r="AT336" i="106"/>
  <c r="AS33" i="106"/>
  <c r="AS42" i="106"/>
  <c r="AT68" i="106"/>
  <c r="AV57" i="106"/>
  <c r="AR60" i="106"/>
  <c r="AS304" i="106"/>
  <c r="AT300" i="106"/>
  <c r="AS318"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1" i="106"/>
  <c r="AT28" i="106"/>
  <c r="AS308" i="106"/>
  <c r="AT58" i="106"/>
  <c r="AU33" i="106"/>
  <c r="AU311" i="106"/>
  <c r="AS146" i="106"/>
  <c r="AR36" i="106"/>
  <c r="AT29" i="106"/>
  <c r="AS57" i="106"/>
  <c r="AU47" i="106"/>
  <c r="AV49" i="106"/>
  <c r="AR289" i="106"/>
  <c r="AR195" i="106"/>
  <c r="AU297" i="106"/>
  <c r="AT311" i="106"/>
  <c r="AR327" i="106"/>
  <c r="AT30" i="106"/>
  <c r="AU57" i="106"/>
  <c r="AS28" i="106"/>
  <c r="AU147" i="106"/>
  <c r="AT151" i="106"/>
  <c r="AV196" i="106"/>
  <c r="AV201" i="106"/>
  <c r="AU299" i="106"/>
  <c r="AR336" i="106"/>
  <c r="AS334" i="106"/>
  <c r="AU325" i="106"/>
  <c r="AV34" i="106"/>
  <c r="AT27" i="106"/>
  <c r="AT48" i="106"/>
  <c r="AT50" i="106"/>
  <c r="AS45" i="106"/>
  <c r="AS194" i="106"/>
  <c r="AV316" i="106"/>
  <c r="AR307" i="106"/>
  <c r="AV321" i="106"/>
  <c r="AT45" i="106"/>
  <c r="AU28" i="106"/>
  <c r="AV63" i="106"/>
  <c r="AU59" i="106"/>
  <c r="AV202" i="106"/>
  <c r="AU206" i="106"/>
  <c r="AU287" i="106"/>
  <c r="AS306" i="106"/>
  <c r="AV317" i="106"/>
  <c r="AS336" i="106"/>
  <c r="AS31" i="106"/>
  <c r="AU27" i="106"/>
  <c r="AU49" i="106"/>
  <c r="AV152" i="106"/>
  <c r="AS148" i="106"/>
  <c r="AV200" i="106"/>
  <c r="AT298" i="106"/>
  <c r="AS332" i="106"/>
  <c r="AR322" i="106"/>
  <c r="AT16" i="106"/>
  <c r="AR149" i="106"/>
  <c r="AV41" i="106"/>
  <c r="AR44" i="106"/>
  <c r="AR200" i="106"/>
  <c r="AR296" i="106"/>
  <c r="AU306" i="106"/>
  <c r="AR334" i="106"/>
  <c r="AS322" i="106"/>
  <c r="AR20" i="106"/>
  <c r="AS37" i="106"/>
  <c r="AU180" i="106"/>
  <c r="AU70" i="106"/>
  <c r="AR146" i="106"/>
  <c r="AV204" i="106"/>
  <c r="AU198" i="106"/>
  <c r="AT296" i="106"/>
  <c r="AU313" i="106"/>
  <c r="AR331" i="106"/>
  <c r="AT322" i="106"/>
  <c r="AU291"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8" i="106"/>
  <c r="AT64" i="106"/>
  <c r="AV30" i="106"/>
  <c r="AT335" i="106"/>
  <c r="AS26" i="106"/>
  <c r="AU335" i="106"/>
  <c r="AV151" i="106"/>
  <c r="AT329" i="106"/>
  <c r="AS197" i="106"/>
  <c r="AT26" i="106"/>
  <c r="AV36" i="106"/>
  <c r="AT47" i="106"/>
  <c r="AR70" i="106"/>
  <c r="AT59" i="106"/>
  <c r="AU61" i="106"/>
  <c r="AV205" i="106"/>
  <c r="AV305" i="106"/>
  <c r="AR302" i="106"/>
  <c r="AV319" i="106"/>
  <c r="AS43" i="106"/>
  <c r="AV48" i="106"/>
  <c r="AU43" i="106"/>
  <c r="AR151" i="106"/>
  <c r="AR295" i="106"/>
  <c r="AT312" i="106"/>
  <c r="AT305" i="106"/>
  <c r="AS320" i="106"/>
  <c r="AT39" i="106"/>
  <c r="AR41" i="106"/>
  <c r="AR27" i="106"/>
  <c r="AS62" i="106"/>
  <c r="AR58" i="106"/>
  <c r="AT198" i="106"/>
  <c r="AR205" i="106"/>
  <c r="AU304" i="106"/>
  <c r="AS316" i="106"/>
  <c r="AU334" i="106"/>
  <c r="AV26" i="106"/>
  <c r="AR26" i="106"/>
  <c r="AS44" i="106"/>
  <c r="AU145" i="106"/>
  <c r="AT152" i="106"/>
  <c r="AS199" i="106"/>
  <c r="AV296" i="106"/>
  <c r="AU330" i="106"/>
  <c r="AT320" i="106"/>
  <c r="AR16" i="106"/>
  <c r="AU41" i="106"/>
  <c r="AR39" i="106"/>
  <c r="AT70" i="106"/>
  <c r="AV150" i="106"/>
  <c r="AU205" i="106"/>
  <c r="AU194" i="106"/>
  <c r="AR297" i="106"/>
  <c r="AS311" i="106"/>
  <c r="AU319" i="106"/>
  <c r="AV334" i="106"/>
  <c r="AV19" i="106"/>
  <c r="AU36" i="106"/>
  <c r="AS65" i="106"/>
  <c r="AU54" i="106"/>
  <c r="AV56" i="106"/>
  <c r="AS150" i="106"/>
  <c r="AR203" i="106"/>
  <c r="AR301" i="106"/>
  <c r="AS297" i="106"/>
  <c r="AR315" i="106"/>
  <c r="AR335" i="106"/>
  <c r="AU18" i="106"/>
  <c r="AV59" i="106"/>
  <c r="AR37" i="106"/>
  <c r="AU44" i="106"/>
  <c r="AV147" i="106"/>
  <c r="AU201" i="106"/>
  <c r="AS309" i="106"/>
  <c r="AS302" i="106"/>
  <c r="AR317" i="106"/>
  <c r="AS335" i="106"/>
  <c r="AT291"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4" i="106"/>
  <c r="AT146" i="106"/>
  <c r="AR57" i="106"/>
  <c r="AS325" i="106"/>
  <c r="AV197" i="106"/>
  <c r="AR54" i="106"/>
  <c r="AV323" i="106"/>
  <c r="AU204" i="106"/>
  <c r="AR155" i="106"/>
  <c r="AV320" i="106"/>
  <c r="AR48" i="106"/>
  <c r="AU26" i="106"/>
  <c r="AR202" i="106"/>
  <c r="AS145" i="106"/>
  <c r="AV148" i="106"/>
  <c r="AS200" i="106"/>
  <c r="AR298" i="106"/>
  <c r="AS323" i="106"/>
  <c r="AU332" i="106"/>
  <c r="AR324" i="106"/>
  <c r="AT20" i="106"/>
  <c r="AS38" i="106"/>
  <c r="AU60" i="106"/>
  <c r="AT56" i="106"/>
  <c r="AR194" i="106"/>
  <c r="AR303" i="106"/>
  <c r="AU314" i="106"/>
  <c r="AR333" i="106"/>
  <c r="AR50" i="106"/>
  <c r="AV149" i="106"/>
  <c r="AV70" i="106"/>
  <c r="AU197" i="106"/>
  <c r="AS288" i="106"/>
  <c r="AS295" i="106"/>
  <c r="AR329" i="106"/>
  <c r="AV318" i="106"/>
  <c r="AV20" i="106"/>
  <c r="AT38" i="106"/>
  <c r="AT37" i="106"/>
  <c r="AV68" i="106"/>
  <c r="AT148" i="106"/>
  <c r="AS203" i="106"/>
  <c r="AV308" i="106"/>
  <c r="AU309" i="106"/>
  <c r="AR318" i="106"/>
  <c r="AS333" i="106"/>
  <c r="AU182" i="106"/>
  <c r="AS66" i="106"/>
  <c r="AR177" i="106"/>
  <c r="AV51" i="106"/>
  <c r="AT42" i="106"/>
  <c r="AU195" i="106"/>
  <c r="AT205" i="106"/>
  <c r="AR304" i="106"/>
  <c r="AR305" i="106"/>
  <c r="AT332" i="106"/>
  <c r="AU320" i="106"/>
  <c r="AV16" i="106"/>
  <c r="AU29" i="106"/>
  <c r="AV69" i="106"/>
  <c r="AU152" i="106"/>
  <c r="AT67" i="106"/>
  <c r="AU69" i="106"/>
  <c r="AT196" i="106"/>
  <c r="AT195" i="106"/>
  <c r="AV315" i="106"/>
  <c r="AR310" i="106"/>
  <c r="AV327" i="106"/>
  <c r="AS319" i="106"/>
  <c r="AS17" i="106"/>
  <c r="AT35" i="106"/>
  <c r="AT71" i="106"/>
  <c r="AT57" i="106"/>
  <c r="AS53" i="106"/>
  <c r="AS202" i="106"/>
  <c r="AR288" i="106"/>
  <c r="AV299" i="106"/>
  <c r="AV324" i="106"/>
  <c r="AV329" i="106"/>
  <c r="AS360" i="5" l="1"/>
  <c r="AV32" i="5"/>
  <c r="AV358" i="5"/>
  <c r="AS141" i="5"/>
  <c r="AS435" i="5"/>
  <c r="AR443" i="5"/>
  <c r="AU472" i="5"/>
  <c r="AL422" i="5"/>
  <c r="AQ394" i="5"/>
  <c r="AU426" i="5"/>
  <c r="AT403" i="5"/>
  <c r="AS425" i="5"/>
  <c r="AS475" i="5"/>
  <c r="AV366" i="5"/>
  <c r="AV363" i="5"/>
  <c r="AR437" i="5"/>
  <c r="AT460" i="5"/>
  <c r="AV333" i="5"/>
  <c r="AU350" i="5"/>
  <c r="AT366" i="5"/>
  <c r="AU475" i="5"/>
  <c r="AM387" i="5"/>
  <c r="AN334" i="5" s="1"/>
  <c r="AJ396" i="5"/>
  <c r="AP425" i="5"/>
  <c r="AT393" i="5"/>
  <c r="AL404" i="5"/>
  <c r="AM392" i="5"/>
  <c r="AN339" i="5" s="1"/>
  <c r="AJ227" i="5"/>
  <c r="AU136" i="5"/>
  <c r="AR474" i="5"/>
  <c r="AR462" i="5"/>
  <c r="AS338" i="5"/>
  <c r="AV370" i="5"/>
  <c r="AT357" i="5"/>
  <c r="AV139" i="5"/>
  <c r="AT451" i="5"/>
  <c r="AT347" i="5"/>
  <c r="AT417" i="5"/>
  <c r="AJ418" i="5"/>
  <c r="AP405" i="5"/>
  <c r="AM389" i="5"/>
  <c r="AN336" i="5" s="1"/>
  <c r="AO395" i="5"/>
  <c r="AL400" i="5"/>
  <c r="AO394" i="5"/>
  <c r="AU416" i="5"/>
  <c r="AT440" i="5"/>
  <c r="AT476" i="5"/>
  <c r="AV367" i="5"/>
  <c r="AT463" i="5"/>
  <c r="AV359" i="5"/>
  <c r="AT88" i="5"/>
  <c r="AU378" i="5"/>
  <c r="AU137" i="5"/>
  <c r="AT34" i="5"/>
  <c r="AM397" i="5"/>
  <c r="AN344" i="5" s="1"/>
  <c r="AQ415" i="5"/>
  <c r="AM431" i="5"/>
  <c r="AN378" i="5" s="1"/>
  <c r="AL388" i="5"/>
  <c r="AO387" i="5"/>
  <c r="AM394" i="5"/>
  <c r="AN341" i="5" s="1"/>
  <c r="AR404" i="5"/>
  <c r="AJ404" i="5"/>
  <c r="AO397" i="5"/>
  <c r="AM410" i="5"/>
  <c r="AN357" i="5" s="1"/>
  <c r="AO415" i="5"/>
  <c r="AU394" i="5"/>
  <c r="AT147" i="5"/>
  <c r="AV473" i="5"/>
  <c r="AR465" i="5"/>
  <c r="AV435" i="5"/>
  <c r="AR463" i="5"/>
  <c r="AU363" i="5"/>
  <c r="AV365" i="5"/>
  <c r="AS120" i="5"/>
  <c r="AR135" i="5"/>
  <c r="AT113" i="5"/>
  <c r="AR423" i="5"/>
  <c r="AT412" i="5"/>
  <c r="AM386" i="5"/>
  <c r="AN333" i="5" s="1"/>
  <c r="AO400" i="5"/>
  <c r="AJ423" i="5"/>
  <c r="AR415" i="5"/>
  <c r="AR396" i="5"/>
  <c r="AR428" i="5"/>
  <c r="AR452" i="5"/>
  <c r="AR461" i="5"/>
  <c r="AT437" i="5"/>
  <c r="AR456" i="5"/>
  <c r="AS366" i="5"/>
  <c r="AT367" i="5"/>
  <c r="AU141" i="5"/>
  <c r="AT458" i="5"/>
  <c r="AT455" i="5"/>
  <c r="AR451" i="5"/>
  <c r="AT396" i="5"/>
  <c r="AS428" i="5"/>
  <c r="AS421" i="5"/>
  <c r="AU415" i="5"/>
  <c r="AS395" i="5"/>
  <c r="AV466" i="5"/>
  <c r="AU466" i="5"/>
  <c r="AS339" i="5"/>
  <c r="AV372" i="5"/>
  <c r="AU360" i="5"/>
  <c r="AV441" i="5"/>
  <c r="AT35" i="5"/>
  <c r="AU372" i="5"/>
  <c r="AV141" i="5"/>
  <c r="AP426" i="5"/>
  <c r="AQ428" i="5"/>
  <c r="AO386" i="5"/>
  <c r="AL411" i="5"/>
  <c r="AU410" i="5"/>
  <c r="AR392" i="5"/>
  <c r="AM427" i="5"/>
  <c r="AN374" i="5" s="1"/>
  <c r="AS147" i="5"/>
  <c r="AT453" i="5"/>
  <c r="AV342" i="5"/>
  <c r="AT266" i="5"/>
  <c r="AT435" i="5"/>
  <c r="AS457" i="5"/>
  <c r="AV344" i="5"/>
  <c r="AT87" i="5"/>
  <c r="AU442" i="5"/>
  <c r="AP397" i="5"/>
  <c r="AJ411" i="5"/>
  <c r="AL417" i="5"/>
  <c r="AQ407" i="5"/>
  <c r="AM398" i="5"/>
  <c r="AN345" i="5" s="1"/>
  <c r="AR403" i="5"/>
  <c r="AR386" i="5"/>
  <c r="AM414" i="5"/>
  <c r="AN361" i="5" s="1"/>
  <c r="AP416" i="5"/>
  <c r="AP227" i="5"/>
  <c r="T226" i="5"/>
  <c r="X227" i="5"/>
  <c r="AD226" i="5"/>
  <c r="O226" i="5"/>
  <c r="O227" i="5"/>
  <c r="W226" i="5"/>
  <c r="AV439" i="5"/>
  <c r="AS140" i="5"/>
  <c r="AT133" i="5"/>
  <c r="AT86" i="5"/>
  <c r="AS266" i="5"/>
  <c r="AS463" i="5"/>
  <c r="AV460" i="5"/>
  <c r="AT84" i="5"/>
  <c r="AJ388" i="5"/>
  <c r="AL405" i="5"/>
  <c r="AP409" i="5"/>
  <c r="AS402" i="5"/>
  <c r="AM418" i="5"/>
  <c r="AN365" i="5" s="1"/>
  <c r="AS403" i="5"/>
  <c r="AR457" i="5"/>
  <c r="AU34" i="5"/>
  <c r="AU361" i="5"/>
  <c r="AU132" i="5"/>
  <c r="AU470" i="5"/>
  <c r="AU474" i="5"/>
  <c r="AV355" i="5"/>
  <c r="AS333" i="5"/>
  <c r="AJ421" i="5"/>
  <c r="AL426" i="5"/>
  <c r="AP422" i="5"/>
  <c r="AQ424" i="5"/>
  <c r="AU418" i="5"/>
  <c r="AJ401" i="5"/>
  <c r="AP401" i="5"/>
  <c r="AQ227" i="5"/>
  <c r="AV142" i="5"/>
  <c r="AU446" i="5"/>
  <c r="AS472" i="5"/>
  <c r="AS476" i="5"/>
  <c r="AU335" i="5"/>
  <c r="AT355" i="5"/>
  <c r="AV134" i="5"/>
  <c r="AU437" i="5"/>
  <c r="AS84" i="5"/>
  <c r="AU375" i="5"/>
  <c r="AL393" i="5"/>
  <c r="AS398" i="5"/>
  <c r="AQ405" i="5"/>
  <c r="AM384" i="5"/>
  <c r="AN331" i="5" s="1"/>
  <c r="AP389" i="5"/>
  <c r="AJ391" i="5"/>
  <c r="AP424" i="5"/>
  <c r="AU405" i="5"/>
  <c r="AS444" i="5"/>
  <c r="AS461" i="5"/>
  <c r="AT459" i="5"/>
  <c r="AU448" i="5"/>
  <c r="AU344" i="5"/>
  <c r="AU358" i="5"/>
  <c r="AT117" i="5"/>
  <c r="AS363" i="5"/>
  <c r="AJ419" i="5"/>
  <c r="AR421" i="5"/>
  <c r="AO409" i="5"/>
  <c r="AJ384" i="5"/>
  <c r="AP415" i="5"/>
  <c r="AL420" i="5"/>
  <c r="AS407" i="5"/>
  <c r="AP391" i="5"/>
  <c r="AP430" i="5"/>
  <c r="AJ389" i="5"/>
  <c r="AS355" i="5"/>
  <c r="AR440" i="5"/>
  <c r="AS450" i="5"/>
  <c r="AV442" i="5"/>
  <c r="AS445" i="5"/>
  <c r="AU468" i="5"/>
  <c r="AS113" i="5"/>
  <c r="AU476" i="5"/>
  <c r="AS405" i="5"/>
  <c r="AU423" i="5"/>
  <c r="AP411" i="5"/>
  <c r="AS394" i="5"/>
  <c r="AS418" i="5"/>
  <c r="AT408" i="5"/>
  <c r="AT137" i="5"/>
  <c r="AT449" i="5"/>
  <c r="AT444" i="5"/>
  <c r="AU464" i="5"/>
  <c r="AU339" i="5"/>
  <c r="AU345" i="5"/>
  <c r="AS267" i="5"/>
  <c r="AT138" i="5"/>
  <c r="AV31" i="5"/>
  <c r="AJ428" i="5"/>
  <c r="AT392" i="5"/>
  <c r="AT411" i="5"/>
  <c r="AT398" i="5"/>
  <c r="AS443" i="5"/>
  <c r="AV451" i="5"/>
  <c r="AU457" i="5"/>
  <c r="AT370" i="5"/>
  <c r="AT359" i="5"/>
  <c r="AT442" i="5"/>
  <c r="AR470" i="5"/>
  <c r="AU84" i="5"/>
  <c r="AV117" i="5"/>
  <c r="AS378" i="5"/>
  <c r="AL418" i="5"/>
  <c r="AJ424" i="5"/>
  <c r="AR424" i="5"/>
  <c r="AJ393" i="5"/>
  <c r="AR394" i="5"/>
  <c r="AQ416" i="5"/>
  <c r="AJ399" i="5"/>
  <c r="AO420" i="5"/>
  <c r="AU422" i="5"/>
  <c r="AS420" i="5"/>
  <c r="AO390" i="5"/>
  <c r="AL226" i="5"/>
  <c r="AS377" i="5"/>
  <c r="AS131" i="5"/>
  <c r="AU435" i="5"/>
  <c r="AT120" i="5"/>
  <c r="AU346" i="5"/>
  <c r="AV264" i="5"/>
  <c r="AT467" i="5"/>
  <c r="AU89" i="5"/>
  <c r="AT350" i="5"/>
  <c r="AM388" i="5"/>
  <c r="AN335" i="5" s="1"/>
  <c r="AT429" i="5"/>
  <c r="AL419" i="5"/>
  <c r="AL407" i="5"/>
  <c r="AR390" i="5"/>
  <c r="AS415" i="5"/>
  <c r="AS387" i="5"/>
  <c r="AO402" i="5"/>
  <c r="AQ431" i="5"/>
  <c r="AM226" i="5"/>
  <c r="P226" i="5"/>
  <c r="K227" i="5"/>
  <c r="AE227" i="5"/>
  <c r="R226" i="5"/>
  <c r="AB226" i="5"/>
  <c r="R227" i="5"/>
  <c r="AS91" i="5"/>
  <c r="AR450" i="5"/>
  <c r="AT364" i="5"/>
  <c r="AR117" i="5"/>
  <c r="AR124" i="5" s="1"/>
  <c r="AT378" i="5"/>
  <c r="AT134" i="5"/>
  <c r="AT472" i="5"/>
  <c r="AS373" i="5"/>
  <c r="AV375" i="5"/>
  <c r="AU135" i="5"/>
  <c r="AR132" i="5"/>
  <c r="AR438" i="5"/>
  <c r="AR93" i="5"/>
  <c r="AS454" i="5"/>
  <c r="AO428" i="5"/>
  <c r="AL398" i="5"/>
  <c r="AO413" i="5"/>
  <c r="AL424" i="5"/>
  <c r="AQ398" i="5"/>
  <c r="AS416" i="5"/>
  <c r="AO407" i="5"/>
  <c r="AL390" i="5"/>
  <c r="AT428" i="5"/>
  <c r="AS442" i="5"/>
  <c r="AR475" i="5"/>
  <c r="AS372" i="5"/>
  <c r="AU146" i="5"/>
  <c r="AV436" i="5"/>
  <c r="AS456" i="5"/>
  <c r="AT346" i="5"/>
  <c r="AS350" i="5"/>
  <c r="AT354" i="5"/>
  <c r="AT475" i="5"/>
  <c r="AL429" i="5"/>
  <c r="AO392" i="5"/>
  <c r="AJ394" i="5"/>
  <c r="AQ421" i="5"/>
  <c r="AR387" i="5"/>
  <c r="AM420" i="5"/>
  <c r="AN367" i="5" s="1"/>
  <c r="AJ400" i="5"/>
  <c r="AQ388" i="5"/>
  <c r="AJ402" i="5"/>
  <c r="AO227" i="5"/>
  <c r="AR84" i="5"/>
  <c r="AR436" i="5"/>
  <c r="AT438" i="5"/>
  <c r="AV457" i="5"/>
  <c r="AT352" i="5"/>
  <c r="AT334" i="5"/>
  <c r="AT89" i="5"/>
  <c r="AR133" i="5"/>
  <c r="AU451" i="5"/>
  <c r="AL401" i="5"/>
  <c r="AM426" i="5"/>
  <c r="AN373" i="5" s="1"/>
  <c r="AO404" i="5"/>
  <c r="AQ393" i="5"/>
  <c r="AR429" i="5"/>
  <c r="AV452" i="5"/>
  <c r="AV447" i="5"/>
  <c r="AU469" i="5"/>
  <c r="AU33" i="5"/>
  <c r="AV336" i="5"/>
  <c r="AV351" i="5"/>
  <c r="AT351" i="5"/>
  <c r="AS447" i="5"/>
  <c r="AS422" i="5"/>
  <c r="AP400" i="5"/>
  <c r="AQ413" i="5"/>
  <c r="AU402" i="5"/>
  <c r="AR395" i="5"/>
  <c r="AM385" i="5"/>
  <c r="AN332" i="5" s="1"/>
  <c r="AV286" i="5"/>
  <c r="AV282" i="17" s="1"/>
  <c r="AT140" i="5"/>
  <c r="AR449" i="5"/>
  <c r="AS453" i="5"/>
  <c r="AV350" i="5"/>
  <c r="AV373" i="5"/>
  <c r="AU417" i="5"/>
  <c r="AM416" i="5"/>
  <c r="AN363" i="5" s="1"/>
  <c r="AO414" i="5"/>
  <c r="AL430" i="5"/>
  <c r="AS389" i="5"/>
  <c r="AT409" i="5"/>
  <c r="AT397" i="5"/>
  <c r="AU430" i="5"/>
  <c r="AS133" i="5"/>
  <c r="AR265" i="5"/>
  <c r="AV446" i="5"/>
  <c r="AS470" i="5"/>
  <c r="AT362" i="5"/>
  <c r="AV93" i="5"/>
  <c r="AT132" i="5"/>
  <c r="AU456" i="5"/>
  <c r="AU359" i="5"/>
  <c r="AO419" i="5"/>
  <c r="AJ416" i="5"/>
  <c r="AU409" i="5"/>
  <c r="AU414" i="5"/>
  <c r="AO427" i="5"/>
  <c r="AT430" i="5"/>
  <c r="AU267" i="5"/>
  <c r="AU436" i="5"/>
  <c r="AS466" i="5"/>
  <c r="AS31" i="5"/>
  <c r="AS142" i="5"/>
  <c r="AV454" i="5"/>
  <c r="AU342" i="5"/>
  <c r="AV361" i="5"/>
  <c r="AV438" i="5"/>
  <c r="AM403" i="5"/>
  <c r="AN350" i="5" s="1"/>
  <c r="AO401" i="5"/>
  <c r="AR422" i="5"/>
  <c r="AQ396" i="5"/>
  <c r="AJ429" i="5"/>
  <c r="AT426" i="5"/>
  <c r="AQ410" i="5"/>
  <c r="AN227" i="5"/>
  <c r="AU131" i="5"/>
  <c r="AT439" i="5"/>
  <c r="AS34" i="5"/>
  <c r="AS357" i="5"/>
  <c r="AV136" i="5"/>
  <c r="AS471" i="5"/>
  <c r="AU36" i="5"/>
  <c r="AS354" i="5"/>
  <c r="AU445" i="5"/>
  <c r="AL403" i="5"/>
  <c r="AU386" i="5"/>
  <c r="AO403" i="5"/>
  <c r="AU397" i="5"/>
  <c r="AP419" i="5"/>
  <c r="AR426" i="5"/>
  <c r="M227" i="5"/>
  <c r="S226" i="5"/>
  <c r="Y227" i="5"/>
  <c r="AI226" i="5"/>
  <c r="AG226" i="5"/>
  <c r="L226" i="5"/>
  <c r="AV91" i="5"/>
  <c r="AR266" i="5"/>
  <c r="AV455" i="5"/>
  <c r="AU460" i="5"/>
  <c r="AV469" i="5"/>
  <c r="AT342" i="5"/>
  <c r="AU376" i="5"/>
  <c r="AR445" i="5"/>
  <c r="AU122" i="5"/>
  <c r="AT344" i="5"/>
  <c r="AV377" i="5"/>
  <c r="AT363" i="5"/>
  <c r="AS138" i="5"/>
  <c r="AU142" i="5"/>
  <c r="AV340" i="5"/>
  <c r="AP423" i="5"/>
  <c r="AQ425" i="5"/>
  <c r="AR417" i="5"/>
  <c r="AM430" i="5"/>
  <c r="AN377" i="5" s="1"/>
  <c r="AT427" i="5"/>
  <c r="AM413" i="5"/>
  <c r="AN360" i="5" s="1"/>
  <c r="AL414" i="5"/>
  <c r="AP404" i="5"/>
  <c r="AM390" i="5"/>
  <c r="AN337" i="5" s="1"/>
  <c r="AU427" i="5"/>
  <c r="AS449" i="5"/>
  <c r="AR455" i="5"/>
  <c r="AU343" i="5"/>
  <c r="AV88" i="5"/>
  <c r="AS137" i="5"/>
  <c r="AU444" i="5"/>
  <c r="AS460" i="5"/>
  <c r="AV459" i="5"/>
  <c r="AV343" i="5"/>
  <c r="AV337" i="5"/>
  <c r="AQ395" i="5"/>
  <c r="AT418" i="5"/>
  <c r="AM421" i="5"/>
  <c r="AN368" i="5" s="1"/>
  <c r="AS414" i="5"/>
  <c r="AJ397" i="5"/>
  <c r="AP388" i="5"/>
  <c r="AR410" i="5"/>
  <c r="AL389" i="5"/>
  <c r="AO399" i="5"/>
  <c r="AU286" i="5"/>
  <c r="AU282" i="17" s="1"/>
  <c r="AU377" i="5"/>
  <c r="AR138" i="5"/>
  <c r="AV138" i="5"/>
  <c r="AS446" i="5"/>
  <c r="AV461" i="5"/>
  <c r="AV341" i="5"/>
  <c r="AU85" i="5"/>
  <c r="AR267" i="5"/>
  <c r="AU340" i="5"/>
  <c r="AJ407" i="5"/>
  <c r="AP393" i="5"/>
  <c r="AU419" i="5"/>
  <c r="AO431" i="5"/>
  <c r="AL409" i="5"/>
  <c r="AP417" i="5"/>
  <c r="AS429" i="5"/>
  <c r="AS396" i="5"/>
  <c r="AS439" i="5"/>
  <c r="AS265" i="5"/>
  <c r="AS467" i="5"/>
  <c r="AT461" i="5"/>
  <c r="AS35" i="5"/>
  <c r="AU365" i="5"/>
  <c r="AR34" i="5"/>
  <c r="AT415" i="5"/>
  <c r="AQ400" i="5"/>
  <c r="AR407" i="5"/>
  <c r="AR400" i="5"/>
  <c r="AL431" i="5"/>
  <c r="AO412" i="5"/>
  <c r="AL227" i="5"/>
  <c r="AU362" i="5"/>
  <c r="AU93" i="5"/>
  <c r="AT135" i="5"/>
  <c r="AR120" i="5"/>
  <c r="AT450" i="5"/>
  <c r="AR122" i="5"/>
  <c r="AU373" i="5"/>
  <c r="AV265" i="5"/>
  <c r="AM400" i="5"/>
  <c r="AN347" i="5" s="1"/>
  <c r="AO418" i="5"/>
  <c r="AM393" i="5"/>
  <c r="AN340" i="5" s="1"/>
  <c r="AP414" i="5"/>
  <c r="AT423" i="5"/>
  <c r="AO429" i="5"/>
  <c r="AU420" i="5"/>
  <c r="AU413" i="5"/>
  <c r="AS286" i="5"/>
  <c r="AS282" i="17" s="1"/>
  <c r="AV113" i="5"/>
  <c r="AV369" i="5"/>
  <c r="AR264" i="5"/>
  <c r="AU450" i="5"/>
  <c r="AU461" i="5"/>
  <c r="AV122" i="5"/>
  <c r="AU87" i="5"/>
  <c r="AV345" i="5"/>
  <c r="AJ405" i="5"/>
  <c r="AM422" i="5"/>
  <c r="AN369" i="5" s="1"/>
  <c r="AP398" i="5"/>
  <c r="AU424" i="5"/>
  <c r="AL391" i="5"/>
  <c r="AJ427" i="5"/>
  <c r="AR413" i="5"/>
  <c r="AU403" i="5"/>
  <c r="AR137" i="5"/>
  <c r="AT448" i="5"/>
  <c r="AV471" i="5"/>
  <c r="AS341" i="5"/>
  <c r="AR147" i="5"/>
  <c r="AT446" i="5"/>
  <c r="AS334" i="5"/>
  <c r="AV335" i="5"/>
  <c r="AM391" i="5"/>
  <c r="AN338" i="5" s="1"/>
  <c r="AP413" i="5"/>
  <c r="AS399" i="5"/>
  <c r="AS419" i="5"/>
  <c r="AR427" i="5"/>
  <c r="AL384" i="5"/>
  <c r="AT416" i="5"/>
  <c r="AR454" i="5"/>
  <c r="AT369" i="5"/>
  <c r="AT348" i="5"/>
  <c r="AT139" i="5"/>
  <c r="AR459" i="5"/>
  <c r="AR90" i="5"/>
  <c r="AV83" i="5"/>
  <c r="AS264" i="5"/>
  <c r="AV476" i="5"/>
  <c r="AT122" i="5"/>
  <c r="AJ392" i="5"/>
  <c r="AU391" i="5"/>
  <c r="AQ397" i="5"/>
  <c r="AQ409" i="5"/>
  <c r="AU388" i="5"/>
  <c r="AQ414" i="5"/>
  <c r="AS388" i="5"/>
  <c r="AJ385" i="5"/>
  <c r="Z227" i="5"/>
  <c r="AI227" i="5"/>
  <c r="V226" i="5"/>
  <c r="AF227" i="5"/>
  <c r="N226" i="5"/>
  <c r="AH226" i="5"/>
  <c r="AT91" i="5"/>
  <c r="AS33" i="5"/>
  <c r="AT374" i="5"/>
  <c r="AR444" i="5"/>
  <c r="AS473" i="5"/>
  <c r="AT345" i="5"/>
  <c r="AV87" i="5"/>
  <c r="AU367" i="5"/>
  <c r="AV86" i="5"/>
  <c r="AV463" i="5"/>
  <c r="AL421" i="5"/>
  <c r="AS409" i="5"/>
  <c r="AR405" i="5"/>
  <c r="AS430" i="5"/>
  <c r="AP392" i="5"/>
  <c r="AU390" i="5"/>
  <c r="AO398" i="5"/>
  <c r="AQ429" i="5"/>
  <c r="AU139" i="5"/>
  <c r="AS437" i="5"/>
  <c r="AV35" i="5"/>
  <c r="AT377" i="5"/>
  <c r="AT90" i="5"/>
  <c r="AR146" i="5"/>
  <c r="AT445" i="5"/>
  <c r="AR442" i="5"/>
  <c r="AT333" i="5"/>
  <c r="AT371" i="5"/>
  <c r="AR430" i="5"/>
  <c r="AT387" i="5"/>
  <c r="AP399" i="5"/>
  <c r="AT431" i="5"/>
  <c r="AQ387" i="5"/>
  <c r="AS392" i="5"/>
  <c r="AP402" i="5"/>
  <c r="AT462" i="5"/>
  <c r="AU120" i="5"/>
  <c r="AS86" i="5"/>
  <c r="AU265" i="5"/>
  <c r="AR447" i="5"/>
  <c r="AU465" i="5"/>
  <c r="AS335" i="5"/>
  <c r="AV356" i="5"/>
  <c r="AT365" i="5"/>
  <c r="AQ426" i="5"/>
  <c r="AP412" i="5"/>
  <c r="AQ402" i="5"/>
  <c r="AT389" i="5"/>
  <c r="AT421" i="5"/>
  <c r="I221" i="5"/>
  <c r="AV364" i="5"/>
  <c r="AS134" i="5"/>
  <c r="AS368" i="5"/>
  <c r="AV133" i="5"/>
  <c r="AV475" i="5"/>
  <c r="AU443" i="5"/>
  <c r="AR466" i="5"/>
  <c r="AR88" i="5"/>
  <c r="AS426" i="5"/>
  <c r="AS423" i="5"/>
  <c r="AR113" i="5"/>
  <c r="AL416" i="5"/>
  <c r="AU389" i="5"/>
  <c r="AO417" i="5"/>
  <c r="AQ418" i="5"/>
  <c r="AN226" i="5"/>
  <c r="AV334" i="5"/>
  <c r="AU88" i="5"/>
  <c r="AT356" i="5"/>
  <c r="AS346" i="5"/>
  <c r="AV371" i="5"/>
  <c r="AU134" i="5"/>
  <c r="AT468" i="5"/>
  <c r="AS348" i="5"/>
  <c r="AQ419" i="5"/>
  <c r="AQ420" i="5"/>
  <c r="AU407" i="5"/>
  <c r="AP394" i="5"/>
  <c r="AO226" i="5"/>
  <c r="AV349" i="5"/>
  <c r="AU117" i="5"/>
  <c r="AU124" i="5" s="1"/>
  <c r="AV266" i="5"/>
  <c r="AS436" i="5"/>
  <c r="AU467" i="5"/>
  <c r="AU374" i="5"/>
  <c r="AT142" i="5"/>
  <c r="AM412" i="5"/>
  <c r="AN359" i="5" s="1"/>
  <c r="AO391" i="5"/>
  <c r="AQ412" i="5"/>
  <c r="AL423" i="5"/>
  <c r="AL402" i="5"/>
  <c r="AO425" i="5"/>
  <c r="AQ404" i="5"/>
  <c r="AR388" i="5"/>
  <c r="AR83" i="5"/>
  <c r="AT93" i="5"/>
  <c r="AS452" i="5"/>
  <c r="AT474" i="5"/>
  <c r="AV374" i="5"/>
  <c r="AS347" i="5"/>
  <c r="AU266" i="5"/>
  <c r="AT471" i="5"/>
  <c r="AR136" i="5"/>
  <c r="AU352" i="5"/>
  <c r="AQ423" i="5"/>
  <c r="AS401" i="5"/>
  <c r="AT394" i="5"/>
  <c r="AU393" i="5"/>
  <c r="AT424" i="5"/>
  <c r="AO388" i="5"/>
  <c r="AM402" i="5"/>
  <c r="AN349" i="5" s="1"/>
  <c r="AU421" i="5"/>
  <c r="AS464" i="5"/>
  <c r="AR472" i="5"/>
  <c r="AU341" i="5"/>
  <c r="AU86" i="5"/>
  <c r="AV470" i="5"/>
  <c r="AT360" i="5"/>
  <c r="AS374" i="5"/>
  <c r="AR134" i="5"/>
  <c r="AU458" i="5"/>
  <c r="AS36" i="5"/>
  <c r="AR131" i="5"/>
  <c r="AL396" i="5"/>
  <c r="AS386" i="5"/>
  <c r="AT407" i="5"/>
  <c r="AU401" i="5"/>
  <c r="AL392" i="5"/>
  <c r="AR419" i="5"/>
  <c r="AS431" i="5"/>
  <c r="S227" i="5"/>
  <c r="Z226" i="5"/>
  <c r="AB227" i="5"/>
  <c r="N227" i="5"/>
  <c r="I212" i="5"/>
  <c r="Q227" i="5"/>
  <c r="AU91" i="5"/>
  <c r="AS459" i="5"/>
  <c r="AU90" i="5"/>
  <c r="AT146" i="5"/>
  <c r="AR458" i="5"/>
  <c r="AV36" i="5"/>
  <c r="AS345" i="5"/>
  <c r="AS83" i="5"/>
  <c r="AS410" i="5"/>
  <c r="AT414" i="5"/>
  <c r="AR418" i="5"/>
  <c r="AP418" i="5"/>
  <c r="AR399" i="5"/>
  <c r="AO411" i="5"/>
  <c r="I228" i="5"/>
  <c r="AV85" i="5"/>
  <c r="AR441" i="5"/>
  <c r="AV474" i="5"/>
  <c r="AU83" i="5"/>
  <c r="AT136" i="5"/>
  <c r="AT452" i="5"/>
  <c r="AV445" i="5"/>
  <c r="AS135" i="5"/>
  <c r="AS438" i="5"/>
  <c r="AS413" i="5"/>
  <c r="AQ408" i="5"/>
  <c r="AJ420" i="5"/>
  <c r="AM429" i="5"/>
  <c r="AN376" i="5" s="1"/>
  <c r="AR411" i="5"/>
  <c r="AT391" i="5"/>
  <c r="AR471" i="5"/>
  <c r="AS344" i="5"/>
  <c r="AV348" i="5"/>
  <c r="AV90" i="5"/>
  <c r="AU147" i="5"/>
  <c r="AV456" i="5"/>
  <c r="AS474" i="5"/>
  <c r="AU364" i="5"/>
  <c r="AU354" i="5"/>
  <c r="AS448" i="5"/>
  <c r="AR397" i="5"/>
  <c r="AM417" i="5"/>
  <c r="AN364" i="5" s="1"/>
  <c r="AQ422" i="5"/>
  <c r="AJ422" i="5"/>
  <c r="AU411" i="5"/>
  <c r="AO405" i="5"/>
  <c r="I220" i="5"/>
  <c r="AT375" i="5"/>
  <c r="AT85" i="5"/>
  <c r="AT372" i="5"/>
  <c r="AS90" i="5"/>
  <c r="AS441" i="5"/>
  <c r="AT447" i="5"/>
  <c r="AU438" i="5"/>
  <c r="AS32" i="5"/>
  <c r="AT340" i="5"/>
  <c r="AS411" i="5"/>
  <c r="AT400" i="5"/>
  <c r="AL412" i="5"/>
  <c r="AJ408" i="5"/>
  <c r="AP407" i="5"/>
  <c r="AR398" i="5"/>
  <c r="AT465" i="5"/>
  <c r="AV339" i="5"/>
  <c r="AS93" i="5"/>
  <c r="AT338" i="5"/>
  <c r="AU369" i="5"/>
  <c r="AT267" i="5"/>
  <c r="AV444" i="5"/>
  <c r="AV368" i="5"/>
  <c r="AR142" i="5"/>
  <c r="AT410" i="5"/>
  <c r="AR391" i="5"/>
  <c r="AJ386" i="5"/>
  <c r="AP226" i="5"/>
  <c r="AT361" i="5"/>
  <c r="AV338" i="5"/>
  <c r="AV347" i="5"/>
  <c r="AT373" i="5"/>
  <c r="AS136" i="5"/>
  <c r="AS440" i="5"/>
  <c r="AV33" i="5"/>
  <c r="AV378" i="5"/>
  <c r="AV462" i="5"/>
  <c r="AP427" i="5"/>
  <c r="AS412" i="5"/>
  <c r="AO396" i="5"/>
  <c r="AL385" i="5"/>
  <c r="AO423" i="5"/>
  <c r="AQ389" i="5"/>
  <c r="AJ412" i="5"/>
  <c r="AR393" i="5"/>
  <c r="AS424" i="5"/>
  <c r="AP390" i="5"/>
  <c r="I218" i="5"/>
  <c r="AT368" i="5"/>
  <c r="AV131" i="5"/>
  <c r="AV437" i="5"/>
  <c r="AU32" i="5"/>
  <c r="AU355" i="5"/>
  <c r="AV147" i="5"/>
  <c r="AR453" i="5"/>
  <c r="AS343" i="5"/>
  <c r="AR460" i="5"/>
  <c r="AR420" i="5"/>
  <c r="AT405" i="5"/>
  <c r="AT419" i="5"/>
  <c r="AQ430" i="5"/>
  <c r="AL387" i="5"/>
  <c r="AP420" i="5"/>
  <c r="AU412" i="5"/>
  <c r="AS391" i="5"/>
  <c r="AU452" i="5"/>
  <c r="AV453" i="5"/>
  <c r="AS362" i="5"/>
  <c r="AT443" i="5"/>
  <c r="AU471" i="5"/>
  <c r="AT343" i="5"/>
  <c r="AS89" i="5"/>
  <c r="AV443" i="5"/>
  <c r="AU447" i="5"/>
  <c r="AV267" i="5"/>
  <c r="AT413" i="5"/>
  <c r="AM399" i="5"/>
  <c r="AN346" i="5" s="1"/>
  <c r="AM395" i="5"/>
  <c r="AN342" i="5" s="1"/>
  <c r="AU395" i="5"/>
  <c r="AT401" i="5"/>
  <c r="AH227" i="5"/>
  <c r="V227" i="5"/>
  <c r="AC226" i="5"/>
  <c r="W227" i="5"/>
  <c r="K226" i="5"/>
  <c r="T227" i="5"/>
  <c r="AD227" i="5"/>
  <c r="AR91" i="5"/>
  <c r="AV467" i="5"/>
  <c r="AV376" i="5"/>
  <c r="AU133" i="5"/>
  <c r="AU449" i="5"/>
  <c r="AV458" i="5"/>
  <c r="AR473" i="5"/>
  <c r="AT36" i="5"/>
  <c r="AR140" i="5"/>
  <c r="AV135" i="5"/>
  <c r="AU400" i="5"/>
  <c r="AT420" i="5"/>
  <c r="AM415" i="5"/>
  <c r="AN362" i="5" s="1"/>
  <c r="AS404" i="5"/>
  <c r="AS397" i="5"/>
  <c r="AP408" i="5"/>
  <c r="AQ226" i="5"/>
  <c r="AU351" i="5"/>
  <c r="AR141" i="5"/>
  <c r="AU459" i="5"/>
  <c r="AU348" i="5"/>
  <c r="AS351" i="5"/>
  <c r="AR435" i="5"/>
  <c r="AV146" i="5"/>
  <c r="AT469" i="5"/>
  <c r="AU31" i="5"/>
  <c r="AT404" i="5"/>
  <c r="AJ387" i="5"/>
  <c r="AR409" i="5"/>
  <c r="AM425" i="5"/>
  <c r="AN372" i="5" s="1"/>
  <c r="AJ430" i="5"/>
  <c r="AO421" i="5"/>
  <c r="AS390" i="5"/>
  <c r="AT388" i="5"/>
  <c r="AU396" i="5"/>
  <c r="AU453" i="5"/>
  <c r="AR36" i="5"/>
  <c r="AR87" i="5"/>
  <c r="AU356" i="5"/>
  <c r="AV140" i="5"/>
  <c r="AS132" i="5"/>
  <c r="AR476" i="5"/>
  <c r="AT337" i="5"/>
  <c r="AS364" i="5"/>
  <c r="AT335" i="5"/>
  <c r="AT399" i="5"/>
  <c r="AP429" i="5"/>
  <c r="AL394" i="5"/>
  <c r="AJ417" i="5"/>
  <c r="AM407" i="5"/>
  <c r="AN354" i="5" s="1"/>
  <c r="AP410" i="5"/>
  <c r="AK227" i="5"/>
  <c r="AS349" i="5"/>
  <c r="AU347" i="5"/>
  <c r="AS337" i="5"/>
  <c r="AV354" i="5"/>
  <c r="AT141" i="5"/>
  <c r="AS370" i="5"/>
  <c r="AV440" i="5"/>
  <c r="AV346" i="5"/>
  <c r="AU138" i="5"/>
  <c r="AM419" i="5"/>
  <c r="AN366" i="5" s="1"/>
  <c r="AU392" i="5"/>
  <c r="AU398" i="5"/>
  <c r="AJ425" i="5"/>
  <c r="AM411" i="5"/>
  <c r="AN358" i="5" s="1"/>
  <c r="AL415" i="5"/>
  <c r="AR402" i="5"/>
  <c r="AV449" i="5"/>
  <c r="AU35" i="5"/>
  <c r="AS336" i="5"/>
  <c r="AU337" i="5"/>
  <c r="AV84" i="5"/>
  <c r="AT358" i="5"/>
  <c r="AU264" i="5"/>
  <c r="AU473" i="5"/>
  <c r="AU462" i="5"/>
  <c r="AM423" i="5"/>
  <c r="AN370" i="5" s="1"/>
  <c r="AS400" i="5"/>
  <c r="AL410" i="5"/>
  <c r="AP396" i="5"/>
  <c r="AO389" i="5"/>
  <c r="AM409" i="5"/>
  <c r="AN356" i="5" s="1"/>
  <c r="AP387" i="5"/>
  <c r="AT464" i="5"/>
  <c r="AV360" i="5"/>
  <c r="AS371" i="5"/>
  <c r="AT83" i="5"/>
  <c r="AS455" i="5"/>
  <c r="AU455" i="5"/>
  <c r="AS375" i="5"/>
  <c r="AS358" i="5"/>
  <c r="AQ403" i="5"/>
  <c r="AS408" i="5"/>
  <c r="AL399" i="5"/>
  <c r="AP403" i="5"/>
  <c r="AJ414" i="5"/>
  <c r="AQ390" i="5"/>
  <c r="AR431" i="5"/>
  <c r="AR425" i="5"/>
  <c r="AQ417" i="5"/>
  <c r="AM227" i="5"/>
  <c r="AT339" i="5"/>
  <c r="AS361" i="5"/>
  <c r="AV120" i="5"/>
  <c r="AV137" i="5"/>
  <c r="AT457" i="5"/>
  <c r="AT376" i="5"/>
  <c r="AV132" i="5"/>
  <c r="AT441" i="5"/>
  <c r="AV34" i="5"/>
  <c r="AU371" i="5"/>
  <c r="AL397" i="5"/>
  <c r="AU387" i="5"/>
  <c r="AL428" i="5"/>
  <c r="AT386" i="5"/>
  <c r="AQ391" i="5"/>
  <c r="AT422" i="5"/>
  <c r="AT264" i="5"/>
  <c r="AR439" i="5"/>
  <c r="AT31" i="5"/>
  <c r="AT466" i="5"/>
  <c r="AT456" i="5"/>
  <c r="AU338" i="5"/>
  <c r="AS376" i="5"/>
  <c r="AV450" i="5"/>
  <c r="AR33" i="5"/>
  <c r="AS468" i="5"/>
  <c r="AL408" i="5"/>
  <c r="AU408" i="5"/>
  <c r="AJ409" i="5"/>
  <c r="AP386" i="5"/>
  <c r="AM396" i="5"/>
  <c r="AN343" i="5" s="1"/>
  <c r="AP395" i="5"/>
  <c r="AJ395" i="5"/>
  <c r="AM428" i="5"/>
  <c r="AN375" i="5" s="1"/>
  <c r="AK226" i="5"/>
  <c r="X226" i="5"/>
  <c r="M226" i="5"/>
  <c r="U227" i="5"/>
  <c r="AA227" i="5"/>
  <c r="AG227" i="5"/>
  <c r="AF226" i="5"/>
  <c r="L227" i="5"/>
  <c r="AV464" i="5"/>
  <c r="AU336" i="5"/>
  <c r="AT349" i="5"/>
  <c r="AV448" i="5"/>
  <c r="AR469" i="5"/>
  <c r="AU454" i="5"/>
  <c r="AR464" i="5"/>
  <c r="AU333" i="5"/>
  <c r="AS465" i="5"/>
  <c r="AU425" i="5"/>
  <c r="AP428" i="5"/>
  <c r="AT402" i="5"/>
  <c r="AT425" i="5"/>
  <c r="AQ411" i="5"/>
  <c r="AT286" i="5"/>
  <c r="AT282" i="17" s="1"/>
  <c r="AS88" i="5"/>
  <c r="AS451" i="5"/>
  <c r="AR32" i="5"/>
  <c r="AS369" i="5"/>
  <c r="AR89" i="5"/>
  <c r="AU368" i="5"/>
  <c r="AV89" i="5"/>
  <c r="AS417" i="5"/>
  <c r="AO424" i="5"/>
  <c r="AP421" i="5"/>
  <c r="AL386" i="5"/>
  <c r="AT436" i="5"/>
  <c r="AS462" i="5"/>
  <c r="AT32" i="5"/>
  <c r="AU334" i="5"/>
  <c r="AU366" i="5"/>
  <c r="AS352" i="5"/>
  <c r="AU439" i="5"/>
  <c r="AR467" i="5"/>
  <c r="AT336" i="5"/>
  <c r="AU441" i="5"/>
  <c r="AU399" i="5"/>
  <c r="AQ392" i="5"/>
  <c r="AL425" i="5"/>
  <c r="AO410" i="5"/>
  <c r="AR416" i="5"/>
  <c r="AS458" i="5"/>
  <c r="AS340" i="5"/>
  <c r="AV352" i="5"/>
  <c r="AU357" i="5"/>
  <c r="AS139" i="5"/>
  <c r="AR139" i="5"/>
  <c r="AR468" i="5"/>
  <c r="AM401" i="5"/>
  <c r="AN348" i="5" s="1"/>
  <c r="AP431" i="5"/>
  <c r="AJ426" i="5"/>
  <c r="AM424" i="5"/>
  <c r="AN371" i="5" s="1"/>
  <c r="AM405" i="5"/>
  <c r="AN352" i="5" s="1"/>
  <c r="AO416" i="5"/>
  <c r="AL427" i="5"/>
  <c r="AJ398" i="5"/>
  <c r="AJ415" i="5"/>
  <c r="AT395" i="5"/>
  <c r="AT131" i="5"/>
  <c r="AU463" i="5"/>
  <c r="AS342" i="5"/>
  <c r="AV468" i="5"/>
  <c r="AT454" i="5"/>
  <c r="AS356" i="5"/>
  <c r="AS146" i="5"/>
  <c r="AS365" i="5"/>
  <c r="AO408" i="5"/>
  <c r="AJ403" i="5"/>
  <c r="AM404" i="5"/>
  <c r="AN351" i="5" s="1"/>
  <c r="AR401" i="5"/>
  <c r="AQ427" i="5"/>
  <c r="AL413" i="5"/>
  <c r="AQ399" i="5"/>
  <c r="AV472" i="5"/>
  <c r="AR31" i="5"/>
  <c r="AT470" i="5"/>
  <c r="AT341" i="5"/>
  <c r="AS87" i="5"/>
  <c r="AV357" i="5"/>
  <c r="AU140" i="5"/>
  <c r="AV465" i="5"/>
  <c r="AR35" i="5"/>
  <c r="AU113" i="5"/>
  <c r="AS427" i="5"/>
  <c r="AU428" i="5"/>
  <c r="AR408" i="5"/>
  <c r="AR389" i="5"/>
  <c r="AS393" i="5"/>
  <c r="AR414" i="5"/>
  <c r="AJ226" i="5"/>
  <c r="AS359" i="5"/>
  <c r="AS367" i="5"/>
  <c r="AR85" i="5"/>
  <c r="AS469" i="5"/>
  <c r="AU349" i="5"/>
  <c r="AS117" i="5"/>
  <c r="AT265" i="5"/>
  <c r="AU440" i="5"/>
  <c r="AV362" i="5"/>
  <c r="AJ413" i="5"/>
  <c r="AO430" i="5"/>
  <c r="AU431" i="5"/>
  <c r="AO393" i="5"/>
  <c r="AL395" i="5"/>
  <c r="AJ390" i="5"/>
  <c r="AT390" i="5"/>
  <c r="AR412" i="5"/>
  <c r="AU404" i="5"/>
  <c r="AR86" i="5"/>
  <c r="AR446" i="5"/>
  <c r="AT473" i="5"/>
  <c r="AU370" i="5"/>
  <c r="AR448" i="5"/>
  <c r="AS122" i="5"/>
  <c r="AS85" i="5"/>
  <c r="AO426" i="5"/>
  <c r="AM408" i="5"/>
  <c r="AN355" i="5" s="1"/>
  <c r="AU429" i="5"/>
  <c r="AJ431" i="5"/>
  <c r="AQ386" i="5"/>
  <c r="AJ410" i="5"/>
  <c r="AQ401" i="5"/>
  <c r="AO422" i="5"/>
  <c r="AR286" i="5"/>
  <c r="P227" i="5"/>
  <c r="AA226" i="5"/>
  <c r="Y226" i="5"/>
  <c r="U226" i="5"/>
  <c r="AE226" i="5"/>
  <c r="AC227" i="5"/>
  <c r="AV75" i="113"/>
  <c r="AR362" i="5"/>
  <c r="AR350" i="5"/>
  <c r="AR375" i="5"/>
  <c r="AR365" i="5"/>
  <c r="AR349" i="5"/>
  <c r="AR377" i="5"/>
  <c r="AR357" i="5"/>
  <c r="AR374" i="5"/>
  <c r="AR378" i="5"/>
  <c r="AR361" i="5"/>
  <c r="AR348" i="5"/>
  <c r="AR371" i="5"/>
  <c r="AR356" i="5"/>
  <c r="AR345" i="5"/>
  <c r="AR347" i="5"/>
  <c r="AR351" i="5"/>
  <c r="AR363" i="5"/>
  <c r="AR369" i="5"/>
  <c r="AR360" i="5"/>
  <c r="AR346" i="5"/>
  <c r="AR359" i="5"/>
  <c r="AR373" i="5"/>
  <c r="AR343" i="5"/>
  <c r="AR354" i="5"/>
  <c r="AR355" i="5"/>
  <c r="AR364" i="5"/>
  <c r="AR367" i="5"/>
  <c r="AR352" i="5"/>
  <c r="AR370" i="5"/>
  <c r="AR358" i="5"/>
  <c r="AR366" i="5"/>
  <c r="AR344" i="5"/>
  <c r="AR368" i="5"/>
  <c r="AR376" i="5"/>
  <c r="AR372" i="5"/>
  <c r="AT17" i="106"/>
  <c r="AO75" i="106"/>
  <c r="AT25" i="106"/>
  <c r="AV25" i="106"/>
  <c r="AT75" i="106"/>
  <c r="AU75" i="106"/>
  <c r="AQ75" i="106"/>
  <c r="AR75" i="106"/>
  <c r="AS75" i="106"/>
  <c r="AU25" i="106"/>
  <c r="AP75" i="106"/>
  <c r="AR25" i="106"/>
  <c r="AS25" i="106"/>
  <c r="E112" i="106"/>
  <c r="E369" i="5"/>
  <c r="E362" i="5"/>
  <c r="E105" i="106"/>
  <c r="E363" i="5"/>
  <c r="E106" i="106"/>
  <c r="E346" i="5"/>
  <c r="E89" i="106"/>
  <c r="E95" i="106"/>
  <c r="E352" i="5"/>
  <c r="E344" i="5"/>
  <c r="E87" i="106"/>
  <c r="E333" i="5"/>
  <c r="E76" i="106"/>
  <c r="E371" i="5"/>
  <c r="E114" i="106"/>
  <c r="E111" i="106"/>
  <c r="E368" i="5"/>
  <c r="E110" i="106"/>
  <c r="E367" i="5"/>
  <c r="E360" i="5"/>
  <c r="E103" i="106"/>
  <c r="E120" i="106"/>
  <c r="E377" i="5"/>
  <c r="E370" i="5"/>
  <c r="E113" i="106"/>
  <c r="E366" i="5"/>
  <c r="E109" i="106"/>
  <c r="E78" i="106"/>
  <c r="E335" i="5"/>
  <c r="E375" i="5"/>
  <c r="E118" i="106"/>
  <c r="E340" i="5"/>
  <c r="E83" i="106"/>
  <c r="E341" i="5"/>
  <c r="E84" i="106"/>
  <c r="E88" i="106"/>
  <c r="E345" i="5"/>
  <c r="E338" i="5"/>
  <c r="E81" i="106"/>
  <c r="E347" i="5"/>
  <c r="E90" i="106"/>
  <c r="E332" i="5"/>
  <c r="E75" i="106"/>
  <c r="E115" i="106"/>
  <c r="E372" i="5"/>
  <c r="E74" i="106"/>
  <c r="E331" i="5"/>
  <c r="E100" i="106"/>
  <c r="E357" i="5"/>
  <c r="E374" i="5"/>
  <c r="E117" i="106"/>
  <c r="E355" i="5"/>
  <c r="E98" i="106"/>
  <c r="E343" i="5"/>
  <c r="E86" i="106"/>
  <c r="E116" i="106"/>
  <c r="E373" i="5"/>
  <c r="E351" i="5"/>
  <c r="E94" i="106"/>
  <c r="E336" i="5"/>
  <c r="E79" i="106"/>
  <c r="E101" i="106"/>
  <c r="E358" i="5"/>
  <c r="E85" i="106"/>
  <c r="E342" i="5"/>
  <c r="E361" i="5"/>
  <c r="E104" i="106"/>
  <c r="E350" i="5"/>
  <c r="E93" i="106"/>
  <c r="E337" i="5"/>
  <c r="E80" i="106"/>
  <c r="E339" i="5"/>
  <c r="E82" i="106"/>
  <c r="E92" i="106"/>
  <c r="E349" i="5"/>
  <c r="E359" i="5"/>
  <c r="E102" i="106"/>
  <c r="E97" i="106"/>
  <c r="E354" i="5"/>
  <c r="E378" i="5"/>
  <c r="E121" i="106"/>
  <c r="E91" i="106"/>
  <c r="E348" i="5"/>
  <c r="E376" i="5"/>
  <c r="E119" i="106"/>
  <c r="E356" i="5"/>
  <c r="E99" i="106"/>
  <c r="E77" i="106"/>
  <c r="E334" i="5"/>
  <c r="E364" i="5"/>
  <c r="E107" i="106"/>
  <c r="E108" i="106"/>
  <c r="E365" i="5"/>
  <c r="AR337" i="5"/>
  <c r="AR341" i="5"/>
  <c r="AR336" i="5"/>
  <c r="AR339" i="5"/>
  <c r="AR340" i="5"/>
  <c r="AR338" i="5"/>
  <c r="AR333" i="5"/>
  <c r="AR342" i="5"/>
  <c r="AR334" i="5"/>
  <c r="AR335" i="5"/>
  <c r="AT76" i="6" l="1"/>
  <c r="AU76" i="6"/>
  <c r="AS76" i="6"/>
  <c r="AR76" i="6"/>
  <c r="AV76" i="6"/>
  <c r="AT151" i="5"/>
  <c r="AU97" i="5"/>
  <c r="AS97" i="5"/>
  <c r="AT97" i="5"/>
  <c r="AR97" i="5"/>
  <c r="AV97" i="5"/>
  <c r="AT149" i="5"/>
  <c r="AP350" i="5"/>
  <c r="AV151" i="5"/>
  <c r="AT124" i="5"/>
  <c r="AO368" i="5"/>
  <c r="AO376" i="5"/>
  <c r="AS124" i="5"/>
  <c r="AV124" i="5"/>
  <c r="AS149" i="5"/>
  <c r="AR149" i="5"/>
  <c r="AV144" i="5"/>
  <c r="AP333" i="5"/>
  <c r="AT143" i="5"/>
  <c r="AP370" i="5"/>
  <c r="AR282" i="17"/>
  <c r="AR151" i="5"/>
  <c r="AP373" i="5"/>
  <c r="AP359" i="5"/>
  <c r="AO363" i="5"/>
  <c r="AU143" i="5"/>
  <c r="AP358" i="5"/>
  <c r="AO361" i="5"/>
  <c r="AO342" i="5"/>
  <c r="AO377" i="5"/>
  <c r="AO355" i="5"/>
  <c r="AS151" i="5"/>
  <c r="AS144" i="5"/>
  <c r="AO340" i="5"/>
  <c r="AP340" i="5"/>
  <c r="AP354" i="5"/>
  <c r="AO335" i="5"/>
  <c r="AO367" i="5"/>
  <c r="AO336" i="5"/>
  <c r="AO357" i="5"/>
  <c r="AO372" i="5"/>
  <c r="AO344" i="5"/>
  <c r="AO349" i="5"/>
  <c r="AO362" i="5"/>
  <c r="AO373" i="5"/>
  <c r="AP339" i="5"/>
  <c r="AV149" i="5"/>
  <c r="AP366" i="5"/>
  <c r="AP343" i="5"/>
  <c r="AP357" i="5"/>
  <c r="AO348" i="5"/>
  <c r="AS143" i="5"/>
  <c r="AO338" i="5"/>
  <c r="AO350" i="5"/>
  <c r="AO343" i="5"/>
  <c r="AO356" i="5"/>
  <c r="AU144" i="5"/>
  <c r="AO378" i="5"/>
  <c r="AO366" i="5"/>
  <c r="AO374" i="5"/>
  <c r="AT144" i="5"/>
  <c r="AO347" i="5"/>
  <c r="AU149" i="5"/>
  <c r="AO375" i="5"/>
  <c r="AO371" i="5"/>
  <c r="AP352" i="5"/>
  <c r="AP346" i="5"/>
  <c r="AO370" i="5"/>
  <c r="AP342" i="5"/>
  <c r="AP372" i="5"/>
  <c r="AP360" i="5"/>
  <c r="AP348" i="5"/>
  <c r="AP375" i="5"/>
  <c r="AP356" i="5"/>
  <c r="AO369" i="5"/>
  <c r="AP368" i="5"/>
  <c r="AP355" i="5"/>
  <c r="AP363" i="5"/>
  <c r="AP378" i="5"/>
  <c r="AP334" i="5"/>
  <c r="AP349" i="5"/>
  <c r="AO339" i="5"/>
  <c r="AO358" i="5"/>
  <c r="AO346" i="5"/>
  <c r="AP338" i="5"/>
  <c r="AU151" i="5"/>
  <c r="AP367" i="5"/>
  <c r="AV143" i="5"/>
  <c r="AO354" i="5"/>
  <c r="AO352" i="5"/>
  <c r="AP369" i="5"/>
  <c r="AO345" i="5"/>
  <c r="AO341" i="5"/>
  <c r="AO365" i="5"/>
  <c r="AO337" i="5"/>
  <c r="AP344" i="5"/>
  <c r="AP336" i="5"/>
  <c r="AO364" i="5"/>
  <c r="AP335" i="5"/>
  <c r="AP341" i="5"/>
  <c r="AR143" i="5"/>
  <c r="AR144" i="5"/>
  <c r="AP337" i="5"/>
  <c r="AP345" i="5"/>
  <c r="AP377" i="5"/>
  <c r="AO333" i="5"/>
  <c r="AU332" i="5"/>
  <c r="AO385" i="5"/>
  <c r="AO359" i="5"/>
  <c r="AO360" i="5"/>
  <c r="AS385" i="5"/>
  <c r="AP371" i="5"/>
  <c r="AP365" i="5"/>
  <c r="AR385" i="5"/>
  <c r="AO334" i="5"/>
  <c r="AQ385" i="5"/>
  <c r="AT33" i="5"/>
  <c r="AP376" i="5"/>
  <c r="AP364" i="5"/>
  <c r="AP361" i="5"/>
  <c r="AS332" i="5"/>
  <c r="AT385" i="5"/>
  <c r="AP351" i="5"/>
  <c r="AP374" i="5"/>
  <c r="AP362" i="5"/>
  <c r="AO351" i="5"/>
  <c r="AV332" i="5"/>
  <c r="AP347" i="5"/>
  <c r="AU385" i="5"/>
  <c r="AP385" i="5"/>
  <c r="AT332" i="5"/>
  <c r="AR21" i="106"/>
  <c r="AT21" i="106"/>
  <c r="AR332" i="5"/>
  <c r="AV21" i="106"/>
  <c r="AT24" i="106"/>
  <c r="AU21" i="106"/>
  <c r="AR24" i="106"/>
  <c r="AS21" i="106"/>
  <c r="AT37" i="5" l="1"/>
  <c r="AR37" i="5"/>
  <c r="AV37" i="5"/>
  <c r="AU37" i="5"/>
  <c r="AP332" i="5"/>
  <c r="AO332" i="5"/>
  <c r="AT331" i="5"/>
  <c r="AS37" i="5"/>
  <c r="AS24" i="106"/>
  <c r="AU24" i="106"/>
  <c r="AV24" i="106"/>
  <c r="AR74" i="106"/>
  <c r="AQ74" i="106"/>
  <c r="AO74" i="106"/>
  <c r="AT74" i="106"/>
  <c r="AS74" i="106"/>
  <c r="AP74" i="106"/>
  <c r="AU74" i="106"/>
  <c r="AR331" i="5"/>
  <c r="AU331" i="5" l="1"/>
  <c r="AP384" i="5"/>
  <c r="AS331" i="5"/>
  <c r="AV331" i="5"/>
  <c r="AS384" i="5"/>
  <c r="AT384" i="5"/>
  <c r="AO384" i="5"/>
  <c r="AU384" i="5"/>
  <c r="AQ384" i="5"/>
  <c r="AR314" i="5" s="1" a="1"/>
  <c r="AR314" i="5" s="1"/>
  <c r="AR384" i="5"/>
  <c r="AR322" i="5" a="1"/>
  <c r="AR322" i="5" s="1"/>
  <c r="AS321" i="5" l="1" a="1"/>
  <c r="AS321" i="5" s="1"/>
  <c r="AR312" i="5" a="1"/>
  <c r="AR312" i="5" s="1"/>
  <c r="AS323" i="5" a="1"/>
  <c r="AS323" i="5" s="1"/>
  <c r="AP331" i="5"/>
  <c r="AO331" i="5"/>
  <c r="AP380"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8" i="5" s="1"/>
  <c r="AR17" i="5"/>
  <c r="AR15" i="12" s="1"/>
  <c r="AR16" i="5"/>
  <c r="AR18" i="5"/>
  <c r="AR248" i="5" s="1"/>
  <c r="AS17" i="5"/>
  <c r="AS16" i="5"/>
  <c r="AS18" i="5"/>
  <c r="AS248" i="5" s="1"/>
  <c r="AT17" i="5"/>
  <c r="AT16" i="5"/>
  <c r="AT18" i="5"/>
  <c r="AT248" i="5" s="1"/>
  <c r="AU17" i="5"/>
  <c r="AU16" i="5"/>
  <c r="AU14" i="12" s="1"/>
  <c r="AU18" i="5"/>
  <c r="AU248" i="5" s="1"/>
  <c r="AV17" i="5"/>
  <c r="AV16" i="5"/>
  <c r="AV18" i="5"/>
  <c r="AV248"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P30" i="32" s="1"/>
  <c r="O23" i="32"/>
  <c r="O39" i="32"/>
  <c r="X42" i="32"/>
  <c r="X21" i="32"/>
  <c r="AC39" i="32"/>
  <c r="AE42" i="32"/>
  <c r="U39" i="32"/>
  <c r="O26" i="32"/>
  <c r="P27" i="32" s="1"/>
  <c r="P189" i="5" s="1"/>
  <c r="O42" i="32"/>
  <c r="AE21" i="32"/>
  <c r="AK39" i="32"/>
  <c r="AK42" i="32"/>
  <c r="S21" i="32"/>
  <c r="N40" i="32"/>
  <c r="N23" i="32"/>
  <c r="M39" i="32"/>
  <c r="S39" i="32"/>
  <c r="O40" i="32"/>
  <c r="N29" i="32"/>
  <c r="S29" i="32"/>
  <c r="N21" i="32"/>
  <c r="AR60" i="101"/>
  <c r="AQ60" i="101"/>
  <c r="AS60" i="101"/>
  <c r="AT60" i="101"/>
  <c r="AV60" i="101"/>
  <c r="AU60" i="101"/>
  <c r="B2" i="125"/>
  <c r="AM1" i="125"/>
  <c r="AL1" i="113"/>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3"/>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AP39" i="32"/>
  <c r="AS39" i="32"/>
  <c r="AF42" i="32"/>
  <c r="L43" i="32"/>
  <c r="P40" i="32"/>
  <c r="M40" i="32"/>
  <c r="M29" i="32"/>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24" i="32" l="1"/>
  <c r="O188" i="5" s="1"/>
  <c r="O30" i="32"/>
  <c r="O27" i="32"/>
  <c r="O189" i="5" s="1"/>
  <c r="N24" i="32"/>
  <c r="N188" i="5" s="1"/>
  <c r="S30" i="32"/>
  <c r="N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M8" i="113" s="1"/>
  <c r="AG195" i="5"/>
  <c r="AA195" i="5"/>
  <c r="AB8" i="106"/>
  <c r="AN195" i="5"/>
  <c r="Z195" i="5"/>
  <c r="AC195" i="5"/>
  <c r="AF195" i="5"/>
  <c r="AH195" i="5"/>
  <c r="AG8" i="106"/>
  <c r="AG8" i="113" s="1"/>
  <c r="AC8" i="106"/>
  <c r="AJ8" i="106"/>
  <c r="AI8" i="106"/>
  <c r="X8" i="106"/>
  <c r="Y8" i="106"/>
  <c r="Y195" i="5"/>
  <c r="AO8" i="106"/>
  <c r="AO8" i="113" s="1"/>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3"/>
  <c r="U8" i="113"/>
  <c r="K8" i="113"/>
  <c r="N8" i="113"/>
  <c r="V8" i="113"/>
  <c r="L8" i="113"/>
  <c r="O8" i="113"/>
  <c r="W8" i="113"/>
  <c r="M8" i="113"/>
  <c r="Q8" i="113"/>
  <c r="P8" i="113"/>
  <c r="R8" i="113"/>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3" l="1"/>
  <c r="AL196" i="5"/>
  <c r="AK8" i="113"/>
  <c r="AF8" i="113"/>
  <c r="X8" i="113"/>
  <c r="AE8" i="113"/>
  <c r="AD8" i="113"/>
  <c r="AN8" i="113"/>
  <c r="AM196" i="5"/>
  <c r="AJ8" i="113"/>
  <c r="AH8" i="113"/>
  <c r="Z8" i="113"/>
  <c r="Y8" i="113"/>
  <c r="E217" i="12"/>
  <c r="AC8" i="113"/>
  <c r="AA8" i="113"/>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I8" i="113"/>
  <c r="AT167" i="5"/>
  <c r="AV167" i="5"/>
  <c r="I234" i="5"/>
  <c r="AS181" i="106"/>
  <c r="AT181" i="106"/>
  <c r="AV181" i="106"/>
  <c r="AU181" i="106"/>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3"/>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3"/>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l="1"/>
  <c r="N343" i="33" s="1"/>
  <c r="N344" i="33" s="1"/>
  <c r="N345" i="33" s="1"/>
  <c r="N346" i="33" s="1"/>
  <c r="N347" i="33" s="1"/>
  <c r="N348" i="33" s="1"/>
  <c r="N349" i="33" s="1"/>
  <c r="N350" i="33" s="1"/>
  <c r="N351" i="33" s="1"/>
  <c r="N352" i="33" s="1"/>
  <c r="AV29" i="32"/>
  <c r="E140" i="12"/>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8" i="113" l="1"/>
  <c r="AR26" i="126"/>
  <c r="AR146" i="126" s="1"/>
  <c r="AR68" i="126"/>
  <c r="AR152" i="126" s="1"/>
  <c r="AR135" i="126"/>
  <c r="AR166" i="126" s="1"/>
  <c r="AP8" i="106"/>
  <c r="AQ8" i="106"/>
  <c r="AR15" i="15"/>
  <c r="AR16" i="101"/>
  <c r="AR17" i="17"/>
  <c r="M316" i="33"/>
  <c r="M317" i="33" s="1"/>
  <c r="AP194" i="5"/>
  <c r="AQ194" i="5"/>
  <c r="AQ8" i="113" l="1"/>
  <c r="AP16" i="101"/>
  <c r="AP12" i="126"/>
  <c r="AP13" i="126" s="1"/>
  <c r="AQ12" i="126"/>
  <c r="AQ13" i="126" s="1"/>
  <c r="AP8" i="113"/>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3"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3"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3" l="1"/>
  <c r="AU314" i="17"/>
  <c r="AU196" i="5"/>
  <c r="AU15" i="15"/>
  <c r="AU16" i="101"/>
  <c r="AU17" i="17"/>
  <c r="AV43" i="32"/>
  <c r="AV46" i="32" s="1"/>
  <c r="AV23" i="32"/>
  <c r="AV24" i="32" s="1"/>
  <c r="AV195" i="5" l="1"/>
  <c r="AV196" i="5" s="1"/>
  <c r="AU251" i="17"/>
  <c r="AU202" i="17"/>
  <c r="AU30" i="17"/>
  <c r="AV188" i="5"/>
  <c r="AV314" i="17" l="1"/>
  <c r="AV114" i="17"/>
  <c r="AV32" i="32"/>
  <c r="AV30" i="32"/>
  <c r="AV17" i="101"/>
  <c r="AU66" i="101" s="1"/>
  <c r="AV8" i="106" l="1"/>
  <c r="AV194" i="5"/>
  <c r="AV12" i="126" s="1"/>
  <c r="AV13" i="126" s="1"/>
  <c r="AV8" i="113"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5"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5" i="5"/>
  <c r="AS304"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5" i="5"/>
  <c r="AR304"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5" i="5"/>
  <c r="AV304"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5" i="5"/>
  <c r="AU304"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79" i="5"/>
  <c r="AT304" i="5"/>
  <c r="AV309"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09"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79"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7" i="5"/>
  <c r="AV306" i="5"/>
  <c r="AU308" i="5"/>
  <c r="AU307" i="5"/>
  <c r="AS303" i="5"/>
  <c r="AU309" i="5"/>
  <c r="AU56" i="12"/>
  <c r="AT57" i="12"/>
  <c r="O211" i="12"/>
  <c r="P211" i="12" s="1"/>
  <c r="AV308" i="5"/>
  <c r="AS306" i="5"/>
  <c r="AU303" i="5"/>
  <c r="AR309"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3" i="5"/>
  <c r="AT303"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8" i="5"/>
  <c r="AT306" i="5"/>
  <c r="AR307" i="5"/>
  <c r="M154" i="12"/>
  <c r="N154" i="12" s="1"/>
  <c r="AR308" i="5"/>
  <c r="AT307" i="5"/>
  <c r="V217" i="12"/>
  <c r="W217" i="12" s="1"/>
  <c r="L193" i="12"/>
  <c r="AU306" i="5"/>
  <c r="AQ58" i="101"/>
  <c r="AR59" i="15"/>
  <c r="AQ76" i="10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79" i="5"/>
  <c r="AT379"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3" i="5" a="1"/>
  <c r="AU313" i="5" s="1"/>
  <c r="AU42" i="5" s="1"/>
  <c r="AU13" i="2" s="1"/>
  <c r="AU314" i="5" a="1"/>
  <c r="AU314" i="5" s="1"/>
  <c r="AU43" i="5" s="1"/>
  <c r="AU14" i="2" s="1"/>
  <c r="AV323" i="5" a="1"/>
  <c r="AV323" i="5" s="1"/>
  <c r="AV53" i="5" s="1"/>
  <c r="AV25" i="2" s="1"/>
  <c r="AV66" i="2" s="1"/>
  <c r="AR324" i="5" a="1"/>
  <c r="AR324" i="5" s="1"/>
  <c r="AR54" i="5" s="1"/>
  <c r="AR26" i="2" s="1"/>
  <c r="AR313" i="5" a="1"/>
  <c r="AR313" i="5" s="1"/>
  <c r="AR42" i="5" s="1"/>
  <c r="AR13" i="2" s="1"/>
  <c r="AT318" i="5" a="1"/>
  <c r="AT318" i="5" s="1"/>
  <c r="AT47" i="5" s="1"/>
  <c r="AT18" i="2" s="1"/>
  <c r="AT314" i="5" a="1"/>
  <c r="AT314" i="5" s="1"/>
  <c r="AT43" i="5" s="1"/>
  <c r="AT14" i="2" s="1"/>
  <c r="AS53" i="5"/>
  <c r="AS25" i="2" s="1"/>
  <c r="AS66" i="2" s="1"/>
  <c r="AS312" i="5" a="1"/>
  <c r="AS312" i="5" s="1"/>
  <c r="AS41" i="5" s="1"/>
  <c r="AS12" i="2" s="1"/>
  <c r="AU315" i="5" a="1"/>
  <c r="AU315" i="5" s="1"/>
  <c r="AU44" i="5" s="1"/>
  <c r="AU15" i="2" s="1"/>
  <c r="AV325" i="5" a="1"/>
  <c r="AV325" i="5" s="1"/>
  <c r="AV55" i="5" s="1"/>
  <c r="AV27" i="2" s="1"/>
  <c r="AV68" i="2" s="1"/>
  <c r="AR327" i="5" a="1"/>
  <c r="AR327" i="5" s="1"/>
  <c r="AR57" i="5" s="1"/>
  <c r="AR29" i="2" s="1"/>
  <c r="AR323" i="5" a="1"/>
  <c r="AR323" i="5" s="1"/>
  <c r="AR53" i="5" s="1"/>
  <c r="AR25" i="2" s="1"/>
  <c r="AT327" i="5" a="1"/>
  <c r="AT327" i="5" s="1"/>
  <c r="AT57" i="5" s="1"/>
  <c r="AT29" i="2" s="1"/>
  <c r="AT70" i="2" s="1"/>
  <c r="AS327" i="5" a="1"/>
  <c r="AS327" i="5" s="1"/>
  <c r="AS57" i="5" s="1"/>
  <c r="AS29" i="2" s="1"/>
  <c r="AS70" i="2" s="1"/>
  <c r="AS313" i="5" a="1"/>
  <c r="AS313" i="5" s="1"/>
  <c r="AS42" i="5" s="1"/>
  <c r="AS13" i="2" s="1"/>
  <c r="AU325" i="5" a="1"/>
  <c r="AU325" i="5" s="1"/>
  <c r="AU55" i="5" s="1"/>
  <c r="AU27" i="2" s="1"/>
  <c r="AU68" i="2" s="1"/>
  <c r="AV327" i="5" a="1"/>
  <c r="AV327" i="5" s="1"/>
  <c r="AV57" i="5" s="1"/>
  <c r="AV29" i="2" s="1"/>
  <c r="AV70" i="2" s="1"/>
  <c r="AV313" i="5" a="1"/>
  <c r="AV313" i="5" s="1"/>
  <c r="AV42" i="5" s="1"/>
  <c r="AV13" i="2" s="1"/>
  <c r="AR52" i="5"/>
  <c r="AR24" i="2" s="1"/>
  <c r="AR41" i="5"/>
  <c r="AT313" i="5" a="1"/>
  <c r="AT313" i="5" s="1"/>
  <c r="AT42" i="5" s="1"/>
  <c r="AT13" i="2" s="1"/>
  <c r="AS316" i="5" a="1"/>
  <c r="AS316" i="5" s="1"/>
  <c r="AS45" i="5" s="1"/>
  <c r="AS16" i="2" s="1"/>
  <c r="AS51" i="5"/>
  <c r="AS23" i="2" s="1"/>
  <c r="AU321" i="5" a="1"/>
  <c r="AU321" i="5" s="1"/>
  <c r="AU51" i="5" s="1"/>
  <c r="AU23" i="2" s="1"/>
  <c r="AU317" i="5" a="1"/>
  <c r="AU317" i="5" s="1"/>
  <c r="AU46" i="5" s="1"/>
  <c r="AU17" i="2" s="1"/>
  <c r="AV315" i="5" a="1"/>
  <c r="AV315" i="5" s="1"/>
  <c r="AV44" i="5" s="1"/>
  <c r="AV15" i="2" s="1"/>
  <c r="AV316" i="5" a="1"/>
  <c r="AV316" i="5" s="1"/>
  <c r="AV45" i="5" s="1"/>
  <c r="AV16" i="2" s="1"/>
  <c r="AR325" i="5" a="1"/>
  <c r="AR325" i="5" s="1"/>
  <c r="AR55" i="5" s="1"/>
  <c r="AR27" i="2" s="1"/>
  <c r="AR43" i="5"/>
  <c r="AR14" i="2" s="1"/>
  <c r="AT322" i="5" a="1"/>
  <c r="AT322" i="5" s="1"/>
  <c r="AT52" i="5" s="1"/>
  <c r="AT24" i="2" s="1"/>
  <c r="AT65" i="2" s="1"/>
  <c r="AT316" i="5" a="1"/>
  <c r="AT316" i="5" s="1"/>
  <c r="AT45" i="5" s="1"/>
  <c r="AT16" i="2" s="1"/>
  <c r="AS314" i="5" a="1"/>
  <c r="AS314" i="5" s="1"/>
  <c r="AS43" i="5" s="1"/>
  <c r="AS14" i="2" s="1"/>
  <c r="AU318" i="5" a="1"/>
  <c r="AU318" i="5" s="1"/>
  <c r="AU47" i="5" s="1"/>
  <c r="AU18" i="2" s="1"/>
  <c r="AU316" i="5" a="1"/>
  <c r="AU316" i="5" s="1"/>
  <c r="AU45" i="5" s="1"/>
  <c r="AU16" i="2" s="1"/>
  <c r="AV318" i="5" a="1"/>
  <c r="AV318" i="5" s="1"/>
  <c r="AV47" i="5" s="1"/>
  <c r="AV18" i="2" s="1"/>
  <c r="AV312" i="5" a="1"/>
  <c r="AV312" i="5" s="1"/>
  <c r="AV41" i="5" s="1"/>
  <c r="AV12" i="2" s="1"/>
  <c r="AR326" i="5" a="1"/>
  <c r="AR326" i="5" s="1"/>
  <c r="AR56" i="5" s="1"/>
  <c r="AR28" i="2" s="1"/>
  <c r="AT323" i="5" a="1"/>
  <c r="AT323" i="5" s="1"/>
  <c r="AT53" i="5" s="1"/>
  <c r="AT25" i="2" s="1"/>
  <c r="AT66" i="2" s="1"/>
  <c r="AT312" i="5" a="1"/>
  <c r="AT312" i="5" s="1"/>
  <c r="AT41" i="5" s="1"/>
  <c r="AT12" i="2" s="1"/>
  <c r="AS324" i="5" a="1"/>
  <c r="AS324" i="5" s="1"/>
  <c r="AS54" i="5" s="1"/>
  <c r="AS26" i="2" s="1"/>
  <c r="AS67" i="2" s="1"/>
  <c r="AU327" i="5" a="1"/>
  <c r="AU327" i="5" s="1"/>
  <c r="AU57" i="5" s="1"/>
  <c r="AU29" i="2" s="1"/>
  <c r="AU70" i="2" s="1"/>
  <c r="AU322" i="5" a="1"/>
  <c r="AU322" i="5" s="1"/>
  <c r="AU52" i="5" s="1"/>
  <c r="AU24" i="2" s="1"/>
  <c r="AU65" i="2" s="1"/>
  <c r="AV326" i="5" a="1"/>
  <c r="AV326" i="5" s="1"/>
  <c r="AV56" i="5" s="1"/>
  <c r="AV28" i="2" s="1"/>
  <c r="AV69" i="2" s="1"/>
  <c r="AV314" i="5" a="1"/>
  <c r="AV314" i="5" s="1"/>
  <c r="AV43" i="5" s="1"/>
  <c r="AV14" i="2" s="1"/>
  <c r="AR316" i="5" a="1"/>
  <c r="AR316" i="5" s="1"/>
  <c r="AR45" i="5" s="1"/>
  <c r="AR16" i="2" s="1"/>
  <c r="AT317" i="5" a="1"/>
  <c r="AT317" i="5" s="1"/>
  <c r="AT46" i="5" s="1"/>
  <c r="AT17" i="2" s="1"/>
  <c r="AT325" i="5" a="1"/>
  <c r="AT325" i="5" s="1"/>
  <c r="AT55" i="5" s="1"/>
  <c r="AT27" i="2" s="1"/>
  <c r="AT68" i="2" s="1"/>
  <c r="AS325" i="5" a="1"/>
  <c r="AS325" i="5" s="1"/>
  <c r="AS55" i="5" s="1"/>
  <c r="AS27" i="2" s="1"/>
  <c r="AS68" i="2" s="1"/>
  <c r="AS318" i="5" a="1"/>
  <c r="AS318" i="5" s="1"/>
  <c r="AS47" i="5" s="1"/>
  <c r="AS18" i="2" s="1"/>
  <c r="AU323" i="5" a="1"/>
  <c r="AU323" i="5" s="1"/>
  <c r="AU53" i="5" s="1"/>
  <c r="AU25" i="2" s="1"/>
  <c r="AU66" i="2" s="1"/>
  <c r="AU324" i="5" a="1"/>
  <c r="AU324" i="5" s="1"/>
  <c r="AU54" i="5" s="1"/>
  <c r="AU26" i="2" s="1"/>
  <c r="AU67" i="2" s="1"/>
  <c r="AV317" i="5" a="1"/>
  <c r="AV317" i="5" s="1"/>
  <c r="AV46" i="5" s="1"/>
  <c r="AV17" i="2" s="1"/>
  <c r="AV321" i="5" a="1"/>
  <c r="AV321" i="5" s="1"/>
  <c r="AV51" i="5" s="1"/>
  <c r="AV23" i="2" s="1"/>
  <c r="AV64" i="2" s="1"/>
  <c r="AR315" i="5" a="1"/>
  <c r="AR315" i="5" s="1"/>
  <c r="AR44" i="5" s="1"/>
  <c r="AR15" i="2" s="1"/>
  <c r="AR318" i="5" a="1"/>
  <c r="AR318" i="5" s="1"/>
  <c r="AR47" i="5" s="1"/>
  <c r="AR18" i="2" s="1"/>
  <c r="AT324" i="5" a="1"/>
  <c r="AT324" i="5" s="1"/>
  <c r="AT54" i="5" s="1"/>
  <c r="AT26" i="2" s="1"/>
  <c r="AT67" i="2" s="1"/>
  <c r="AT321" i="5" a="1"/>
  <c r="AT321" i="5" s="1"/>
  <c r="AT51" i="5" s="1"/>
  <c r="AT23" i="2" s="1"/>
  <c r="AS317" i="5" a="1"/>
  <c r="AS317" i="5" s="1"/>
  <c r="AS46" i="5" s="1"/>
  <c r="AS17" i="2" s="1"/>
  <c r="AS326" i="5" a="1"/>
  <c r="AS326" i="5" s="1"/>
  <c r="AS56" i="5" s="1"/>
  <c r="AS28" i="2" s="1"/>
  <c r="AS69" i="2" s="1"/>
  <c r="AU312" i="5" a="1"/>
  <c r="AU312" i="5" s="1"/>
  <c r="AU41" i="5" s="1"/>
  <c r="AU12" i="2" s="1"/>
  <c r="AU326" i="5" a="1"/>
  <c r="AU326" i="5" s="1"/>
  <c r="AU56" i="5" s="1"/>
  <c r="AU28" i="2" s="1"/>
  <c r="AU69" i="2" s="1"/>
  <c r="AV322" i="5" a="1"/>
  <c r="AV322" i="5" s="1"/>
  <c r="AV52" i="5" s="1"/>
  <c r="AV24" i="2" s="1"/>
  <c r="AV324" i="5" a="1"/>
  <c r="AV324" i="5" s="1"/>
  <c r="AV54" i="5" s="1"/>
  <c r="AV26" i="2" s="1"/>
  <c r="AV67" i="2" s="1"/>
  <c r="AR317" i="5" a="1"/>
  <c r="AR317" i="5" s="1"/>
  <c r="AR46" i="5" s="1"/>
  <c r="AR17" i="2" s="1"/>
  <c r="AR321" i="5" a="1"/>
  <c r="AR321" i="5" s="1"/>
  <c r="AR51" i="5" s="1"/>
  <c r="AR23" i="2" s="1"/>
  <c r="AT326" i="5" a="1"/>
  <c r="AT326" i="5" s="1"/>
  <c r="AT56" i="5" s="1"/>
  <c r="AT28" i="2" s="1"/>
  <c r="AT69" i="2" s="1"/>
  <c r="AT315" i="5" a="1"/>
  <c r="AT315" i="5" s="1"/>
  <c r="AT44" i="5" s="1"/>
  <c r="AT15" i="2" s="1"/>
  <c r="AS322" i="5" a="1"/>
  <c r="AS322" i="5" s="1"/>
  <c r="AS52" i="5" s="1"/>
  <c r="AS24" i="2" s="1"/>
  <c r="AS65" i="2" s="1"/>
  <c r="AS315" i="5" a="1"/>
  <c r="AS315"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79"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7" i="5"/>
  <c r="AR298" i="5"/>
  <c r="AR296" i="5"/>
  <c r="AT295" i="5"/>
  <c r="AT300" i="5"/>
  <c r="AU294" i="5"/>
  <c r="AV299" i="5"/>
  <c r="AV296" i="5"/>
  <c r="AV294" i="5"/>
  <c r="AR295" i="5"/>
  <c r="AT297" i="5"/>
  <c r="AV300" i="5"/>
  <c r="AS299" i="5"/>
  <c r="AU298" i="5"/>
  <c r="AV297" i="5"/>
  <c r="AV295" i="5"/>
  <c r="Q208" i="12"/>
  <c r="Q204" i="12" s="1"/>
  <c r="Q30" i="12" s="1"/>
  <c r="AS33" i="17"/>
  <c r="AU300" i="5"/>
  <c r="AU299" i="5"/>
  <c r="AU297" i="5"/>
  <c r="AU296" i="5"/>
  <c r="Q193" i="12"/>
  <c r="AR299" i="5"/>
  <c r="AS296" i="5"/>
  <c r="AS294" i="5"/>
  <c r="AU295" i="5"/>
  <c r="R154" i="12"/>
  <c r="AR300" i="5"/>
  <c r="AT294" i="5"/>
  <c r="AT298" i="5"/>
  <c r="AS295" i="5"/>
  <c r="AV33" i="17"/>
  <c r="AS298" i="5"/>
  <c r="AT296"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1" i="5"/>
  <c r="E394" i="5"/>
  <c r="E401" i="5"/>
  <c r="E412" i="5"/>
  <c r="E387" i="5"/>
  <c r="E385" i="5"/>
  <c r="E421" i="5"/>
  <c r="E417" i="5"/>
  <c r="E384" i="5"/>
  <c r="E409" i="5"/>
  <c r="E414" i="5"/>
  <c r="E423" i="5"/>
  <c r="AV316" i="17"/>
  <c r="E398" i="5"/>
  <c r="E397" i="5"/>
  <c r="AT316" i="17"/>
  <c r="AR79" i="5"/>
  <c r="E407" i="5"/>
  <c r="E427" i="5"/>
  <c r="E404" i="5"/>
  <c r="E395" i="5"/>
  <c r="E411" i="5"/>
  <c r="E405" i="5"/>
  <c r="AS79" i="5"/>
  <c r="AR68" i="5"/>
  <c r="AR49" i="2"/>
  <c r="AR53" i="2" s="1"/>
  <c r="E418" i="5"/>
  <c r="E403" i="5"/>
  <c r="E392" i="5"/>
  <c r="E402" i="5"/>
  <c r="E413" i="5"/>
  <c r="E390" i="5"/>
  <c r="E426" i="5"/>
  <c r="E420" i="5"/>
  <c r="AR316" i="17"/>
  <c r="AU316" i="17"/>
  <c r="AU79" i="5"/>
  <c r="E396" i="5"/>
  <c r="E419" i="5"/>
  <c r="E415" i="5"/>
  <c r="AS68" i="5"/>
  <c r="E430" i="5"/>
  <c r="AS316" i="17"/>
  <c r="AU68" i="5"/>
  <c r="AV79" i="5"/>
  <c r="E425" i="5"/>
  <c r="E393" i="5"/>
  <c r="E391" i="5"/>
  <c r="E416" i="5"/>
  <c r="E388" i="5"/>
  <c r="E389" i="5"/>
  <c r="E429" i="5"/>
  <c r="E424" i="5"/>
  <c r="E422" i="5"/>
  <c r="AV68" i="5"/>
  <c r="AU320" i="17"/>
  <c r="AT79" i="5"/>
  <c r="E410" i="5"/>
  <c r="E428" i="5"/>
  <c r="E408" i="5"/>
  <c r="E386" i="5"/>
  <c r="E400" i="5"/>
  <c r="E399"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8" i="5"/>
  <c r="AT299" i="5"/>
  <c r="I110" i="12"/>
  <c r="I102" i="12"/>
  <c r="AV102" i="12" s="1"/>
  <c r="I146" i="12"/>
  <c r="AV146" i="12" s="1"/>
  <c r="AU26" i="6"/>
  <c r="AS33" i="15"/>
  <c r="AS11" i="16"/>
  <c r="AS32" i="17"/>
  <c r="AV22" i="15"/>
  <c r="AV307" i="5"/>
  <c r="AV298" i="5"/>
  <c r="I144" i="12"/>
  <c r="I100" i="12"/>
  <c r="AU27" i="15"/>
  <c r="AV33" i="15"/>
  <c r="AV11" i="16"/>
  <c r="AV32" i="17"/>
  <c r="AT26" i="6"/>
  <c r="I103" i="12"/>
  <c r="I147" i="12"/>
  <c r="AS26" i="6"/>
  <c r="AB261" i="12"/>
  <c r="AB255" i="12" s="1"/>
  <c r="AB31" i="12" s="1"/>
  <c r="AC263" i="12"/>
  <c r="AT32" i="17"/>
  <c r="AT11" i="16"/>
  <c r="AT33" i="15"/>
  <c r="X193" i="12"/>
  <c r="Y154" i="12"/>
  <c r="AR71" i="2"/>
  <c r="AV26" i="6"/>
  <c r="AR303" i="5"/>
  <c r="AR294" i="5"/>
  <c r="AR34" i="2"/>
  <c r="I101" i="12"/>
  <c r="AU101" i="12" s="1"/>
  <c r="AV101" i="12" s="1"/>
  <c r="I145" i="12"/>
  <c r="AS300" i="5"/>
  <c r="AS309" i="5"/>
  <c r="AR37" i="2"/>
  <c r="AR306" i="5"/>
  <c r="AR297"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U11" i="16"/>
  <c r="AU32" i="17"/>
  <c r="AU33" i="15"/>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R11" i="16"/>
  <c r="AR33" i="15"/>
  <c r="AR32" i="17"/>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8" i="15" l="1"/>
  <c r="AU91" i="15" s="1"/>
  <c r="AU51" i="15"/>
  <c r="AU46" i="15"/>
  <c r="AU65" i="15" s="1"/>
  <c r="AU47" i="15"/>
  <c r="AU78" i="15" s="1"/>
  <c r="AU50" i="15"/>
  <c r="AU205" i="17" s="1"/>
  <c r="AU254" i="17" s="1"/>
  <c r="AU49" i="15"/>
  <c r="AU10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S47" i="15" l="1"/>
  <c r="AS78" i="15" s="1"/>
  <c r="AV47" i="15"/>
  <c r="AV78" i="15" s="1"/>
  <c r="AV50" i="15"/>
  <c r="AV46" i="15"/>
  <c r="AV65" i="15" s="1"/>
  <c r="AV49" i="15"/>
  <c r="AV101" i="15" s="1"/>
  <c r="AV48" i="15"/>
  <c r="AV91" i="15" s="1"/>
  <c r="AV51" i="15"/>
  <c r="AT46" i="15"/>
  <c r="AT65" i="15" s="1"/>
  <c r="AR46" i="15"/>
  <c r="AR65" i="15" s="1"/>
  <c r="AR49" i="15"/>
  <c r="AR101" i="15" s="1"/>
  <c r="AR48" i="15"/>
  <c r="AR91" i="15" s="1"/>
  <c r="AR93" i="15" s="1"/>
  <c r="AR50" i="15"/>
  <c r="AR205" i="17" s="1"/>
  <c r="AR254" i="17" s="1"/>
  <c r="AR51" i="15"/>
  <c r="AT49" i="15"/>
  <c r="AT101" i="15" s="1"/>
  <c r="AS50" i="15"/>
  <c r="AV44" i="15"/>
  <c r="AV18" i="86" s="1"/>
  <c r="AT50" i="15"/>
  <c r="AT205" i="17" s="1"/>
  <c r="AT254" i="17"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V205" i="17" l="1"/>
  <c r="AV254" i="17" s="1"/>
  <c r="AS205" i="17"/>
  <c r="AS254" i="17" s="1"/>
  <c r="AU93" i="15"/>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15" i="13"/>
  <c r="AR17" i="13" s="1"/>
  <c r="AR21" i="13" s="1"/>
  <c r="AR23" i="13" s="1"/>
  <c r="AR190" i="17"/>
  <c r="AR194" i="17" s="1"/>
  <c r="AR34" i="17" s="1"/>
  <c r="AS9" i="16"/>
  <c r="AR321" i="17" l="1"/>
  <c r="AV9" i="16"/>
  <c r="AS20" i="13"/>
  <c r="AS46" i="13"/>
  <c r="AV63" i="13"/>
  <c r="AV64" i="13" s="1"/>
  <c r="AV66" i="13" s="1"/>
  <c r="AV32" i="12"/>
  <c r="AV43" i="12"/>
  <c r="AS69" i="13"/>
  <c r="AT55" i="13"/>
  <c r="AR14" i="125"/>
  <c r="AR27" i="13"/>
  <c r="AR30" i="13" l="1"/>
  <c r="AR10" i="16" s="1"/>
  <c r="AR15" i="125"/>
  <c r="AT56" i="13"/>
  <c r="AT58" i="13" s="1"/>
  <c r="AT41" i="13"/>
  <c r="AR12" i="16" l="1"/>
  <c r="AS55" i="17"/>
  <c r="AT69" i="13"/>
  <c r="AU55" i="13"/>
  <c r="AS313" i="17"/>
  <c r="AS317" i="17" s="1"/>
  <c r="AS319" i="17" s="1"/>
  <c r="AS190" i="17"/>
  <c r="AS194" i="17" s="1"/>
  <c r="AS34" i="17" s="1"/>
  <c r="AS15" i="13"/>
  <c r="AS17" i="13" s="1"/>
  <c r="AT43" i="13"/>
  <c r="AS321" i="17" l="1"/>
  <c r="AR75" i="101"/>
  <c r="AR76" i="101" s="1"/>
  <c r="AR79" i="101" s="1"/>
  <c r="AR80" i="101" s="1"/>
  <c r="AR86" i="101" s="1"/>
  <c r="AR87" i="101" s="1"/>
  <c r="AT20" i="13"/>
  <c r="AS21" i="13"/>
  <c r="AS23" i="13" s="1"/>
  <c r="AT46" i="13"/>
  <c r="AU56" i="13"/>
  <c r="AU58" i="13" s="1"/>
  <c r="AU41" i="13"/>
  <c r="AS69" i="17"/>
  <c r="AS71" i="17" s="1"/>
  <c r="AS178" i="17" s="1"/>
  <c r="AS76" i="17"/>
  <c r="AS93" i="17"/>
  <c r="AS26" i="17"/>
  <c r="AS27" i="13" l="1"/>
  <c r="AS14" i="125"/>
  <c r="AS15" i="125" s="1"/>
  <c r="AU69" i="13"/>
  <c r="AV55" i="13"/>
  <c r="AR81" i="101"/>
  <c r="AS30" i="13" l="1"/>
  <c r="AS10" i="16" s="1"/>
  <c r="AV56" i="13"/>
  <c r="AV58" i="13" s="1"/>
  <c r="AV69" i="13" s="1"/>
  <c r="AV41" i="13"/>
  <c r="AT55" i="17"/>
  <c r="AT313" i="17"/>
  <c r="AT317" i="17" s="1"/>
  <c r="AT319" i="17" s="1"/>
  <c r="AU43" i="13"/>
  <c r="AT15" i="13"/>
  <c r="AT17" i="13" s="1"/>
  <c r="AT190" i="17"/>
  <c r="AT194" i="17" s="1"/>
  <c r="AT34" i="17" s="1"/>
  <c r="AT321" i="17" l="1"/>
  <c r="AS12" i="16"/>
  <c r="AU20" i="13"/>
  <c r="AT21" i="13"/>
  <c r="AT23" i="13" s="1"/>
  <c r="AU46" i="13"/>
  <c r="AT76" i="17"/>
  <c r="AT69" i="17"/>
  <c r="AT71" i="17" s="1"/>
  <c r="AT178" i="17" s="1"/>
  <c r="AT93" i="17"/>
  <c r="AT26" i="17"/>
  <c r="AS75" i="101" l="1"/>
  <c r="AS76" i="101" s="1"/>
  <c r="AS79" i="101" s="1"/>
  <c r="AS80" i="101" s="1"/>
  <c r="AS86" i="101" s="1"/>
  <c r="AS87" i="101" s="1"/>
  <c r="AT27" i="13"/>
  <c r="AT14" i="125"/>
  <c r="AT15" i="125" s="1"/>
  <c r="AS81" i="101" l="1"/>
  <c r="AT30" i="13"/>
  <c r="AT10" i="16" s="1"/>
  <c r="AU55" i="17"/>
  <c r="AU313" i="17"/>
  <c r="AU317" i="17" s="1"/>
  <c r="AU319" i="17" s="1"/>
  <c r="AU15" i="13"/>
  <c r="AU17" i="13" s="1"/>
  <c r="AV43" i="13"/>
  <c r="AU190" i="17"/>
  <c r="AU194" i="17" s="1"/>
  <c r="AU34" i="17" s="1"/>
  <c r="AU321" i="17" l="1"/>
  <c r="AT12" i="16"/>
  <c r="AV20" i="13"/>
  <c r="AU21" i="13"/>
  <c r="AU23" i="13" s="1"/>
  <c r="AV46" i="13"/>
  <c r="AU69" i="17"/>
  <c r="AU71" i="17" s="1"/>
  <c r="AU178" i="17" s="1"/>
  <c r="AU76" i="17"/>
  <c r="AU26" i="17"/>
  <c r="AU93" i="17"/>
  <c r="AT75" i="101" l="1"/>
  <c r="AT76" i="101" s="1"/>
  <c r="AT79" i="101" s="1"/>
  <c r="AT80" i="101" s="1"/>
  <c r="AT86" i="101" s="1"/>
  <c r="AT87" i="101" s="1"/>
  <c r="AU89" i="101" s="1"/>
  <c r="AU27" i="13"/>
  <c r="AU14" i="125"/>
  <c r="AU15" i="125" s="1"/>
  <c r="AT81" i="101" l="1"/>
  <c r="AU30" i="13"/>
  <c r="AU10" i="16" s="1"/>
  <c r="AV313" i="17"/>
  <c r="AV317" i="17" s="1"/>
  <c r="AV319" i="17" s="1"/>
  <c r="AV190" i="17"/>
  <c r="AV194" i="17" s="1"/>
  <c r="AV34" i="17" s="1"/>
  <c r="AV15" i="13"/>
  <c r="AV17" i="13" s="1"/>
  <c r="AV55" i="17"/>
  <c r="AV321" i="17" l="1"/>
  <c r="AU12" i="16"/>
  <c r="AV21" i="13"/>
  <c r="AV23" i="13" s="1"/>
  <c r="AV69" i="17"/>
  <c r="AV71" i="17" s="1"/>
  <c r="AV178" i="17" s="1"/>
  <c r="AV76" i="17"/>
  <c r="AV93" i="17"/>
  <c r="AV26" i="17"/>
  <c r="AU75" i="101" l="1"/>
  <c r="AU76" i="101" s="1"/>
  <c r="AU79" i="101" s="1"/>
  <c r="AU80" i="101" s="1"/>
  <c r="AU86" i="101" s="1"/>
  <c r="AU87" i="101" s="1"/>
  <c r="AV89" i="101" s="1"/>
  <c r="AV14" i="125"/>
  <c r="AV15" i="125" s="1"/>
  <c r="AV27" i="13"/>
  <c r="AU81" i="101" l="1"/>
  <c r="AV30" i="13"/>
  <c r="AV10" i="16" s="1"/>
  <c r="I17" i="125"/>
  <c r="I19" i="125" s="1"/>
  <c r="AS62" i="125" s="1"/>
  <c r="AV12" i="16" l="1"/>
  <c r="AR62" i="125"/>
  <c r="AU62" i="125"/>
  <c r="AT62" i="125"/>
  <c r="AV62" i="125"/>
  <c r="AV75" i="101" l="1"/>
  <c r="AV76" i="101" s="1"/>
  <c r="AV79" i="101" s="1"/>
  <c r="AV80" i="101" s="1"/>
  <c r="AV86" i="101" s="1"/>
  <c r="AV87" i="101" s="1"/>
  <c r="AV81" i="101" l="1"/>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AR19" i="16"/>
  <c r="AR29" i="17" s="1"/>
  <c r="I72" i="125" l="1"/>
  <c r="I27" i="125"/>
  <c r="I40" i="125" s="1"/>
  <c r="AR201" i="17"/>
  <c r="I49" i="125" l="1"/>
  <c r="I52" i="125" s="1"/>
  <c r="I42" i="125"/>
  <c r="I43" i="125"/>
  <c r="AR36" i="17"/>
  <c r="AR248" i="17"/>
  <c r="I51" i="125" l="1"/>
  <c r="I54" i="125" s="1"/>
  <c r="I45" i="125"/>
  <c r="AR127" i="17"/>
  <c r="AR129" i="17" s="1"/>
  <c r="AR137" i="17" s="1"/>
  <c r="I60" i="125" l="1"/>
  <c r="AT64" i="125" s="1"/>
  <c r="AT69" i="125" s="1"/>
  <c r="AT70" i="125" s="1"/>
  <c r="AR144" i="17"/>
  <c r="AR153" i="17"/>
  <c r="AR140" i="17"/>
  <c r="AU64" i="125" l="1"/>
  <c r="AU69" i="125" s="1"/>
  <c r="AU70" i="125" s="1"/>
  <c r="AR64" i="125"/>
  <c r="AR69" i="125" s="1"/>
  <c r="AR70" i="125" s="1"/>
  <c r="AS64" i="125"/>
  <c r="AS69" i="125" s="1"/>
  <c r="AS70" i="125" s="1"/>
  <c r="AV64" i="125"/>
  <c r="AV69" i="125" s="1"/>
  <c r="AV70" i="125" s="1"/>
  <c r="AR158" i="17"/>
  <c r="AR156" i="17"/>
  <c r="AR147" i="17"/>
  <c r="AR149" i="17"/>
  <c r="AR167" i="17" l="1"/>
  <c r="AR131" i="17" s="1"/>
  <c r="I73" i="125"/>
  <c r="I74" i="125" s="1"/>
  <c r="AR164" i="17"/>
  <c r="AR170" i="17" s="1"/>
  <c r="AR204" i="17" l="1"/>
  <c r="AR253" i="17" s="1"/>
  <c r="AR171" i="17"/>
  <c r="AR38" i="17"/>
  <c r="AR169" i="17"/>
  <c r="AR203" i="17" l="1"/>
  <c r="AR37" i="17"/>
  <c r="AR326" i="17" l="1"/>
  <c r="AR252" i="17"/>
  <c r="AR327" i="17" l="1"/>
  <c r="AR331" i="17" l="1"/>
  <c r="AR333" i="17" l="1"/>
  <c r="AR217" i="17" l="1"/>
  <c r="AR264" i="17" l="1"/>
  <c r="AR61" i="101" l="1"/>
  <c r="AR62" i="101" s="1"/>
  <c r="AR93" i="101" l="1"/>
  <c r="AR94" i="101" s="1"/>
  <c r="AR100" i="101" l="1"/>
  <c r="AR101" i="101" s="1"/>
  <c r="AS51" i="101" s="1"/>
  <c r="AR95" i="101"/>
  <c r="AS61" i="101" l="1"/>
  <c r="AS62" i="101" s="1"/>
  <c r="AT51" i="101" l="1"/>
  <c r="AS93" i="101" l="1"/>
  <c r="AS94" i="101" s="1"/>
  <c r="AS100" i="101" l="1"/>
  <c r="AS101" i="101" s="1"/>
  <c r="AS95" i="101"/>
  <c r="AT61" i="101" l="1"/>
  <c r="AT62" i="101" s="1"/>
  <c r="I7" i="86" l="1"/>
  <c r="I6" i="86" s="1"/>
  <c r="AM3" i="126" l="1"/>
  <c r="AM3" i="101"/>
  <c r="AM3" i="2"/>
  <c r="AM3" i="13"/>
  <c r="AM3" i="5"/>
  <c r="AM3" i="86"/>
  <c r="AM3" i="16"/>
  <c r="F8" i="21"/>
  <c r="AM3" i="17"/>
  <c r="AM3" i="15"/>
  <c r="AM3" i="6"/>
  <c r="AM3" i="125"/>
  <c r="AM3" i="12"/>
  <c r="AV277" i="106" l="1"/>
  <c r="AV281" i="5" s="1"/>
  <c r="AV281" i="17" s="1"/>
  <c r="AS277" i="106"/>
  <c r="AS281" i="5" s="1"/>
  <c r="AS281" i="17" s="1"/>
  <c r="AR277" i="106"/>
  <c r="AR281" i="5" s="1"/>
  <c r="AR281" i="17" s="1"/>
  <c r="AR265" i="17" l="1"/>
  <c r="AR286" i="17"/>
  <c r="AR284" i="17"/>
  <c r="AR288" i="17" s="1"/>
  <c r="AR292" i="17" s="1"/>
  <c r="AS265" i="17"/>
  <c r="AS284" i="17"/>
  <c r="AS286" i="17"/>
  <c r="AV265" i="17"/>
  <c r="AV284" i="17"/>
  <c r="AV286" i="17"/>
  <c r="AV288" i="17" s="1"/>
  <c r="AV292" i="17" s="1"/>
  <c r="AT277" i="106"/>
  <c r="AT281" i="5" s="1"/>
  <c r="AT281" i="17" s="1"/>
  <c r="AU277" i="106"/>
  <c r="AU281" i="5" s="1"/>
  <c r="AU281" i="17" s="1"/>
  <c r="AS288" i="17" l="1"/>
  <c r="AS292" i="17" s="1"/>
  <c r="AT265" i="17"/>
  <c r="AT284" i="17"/>
  <c r="AT286" i="17"/>
  <c r="AU265" i="17"/>
  <c r="AU284" i="17"/>
  <c r="AU286" i="17"/>
  <c r="AR282" i="106"/>
  <c r="AR64" i="15" s="1"/>
  <c r="AR66" i="15" s="1"/>
  <c r="AU288" i="17" l="1"/>
  <c r="AU292" i="17" s="1"/>
  <c r="AT288" i="17"/>
  <c r="AT292" i="17" s="1"/>
  <c r="AR67" i="15"/>
  <c r="AR108" i="15" s="1"/>
  <c r="AR283" i="106"/>
  <c r="AR77" i="15" s="1"/>
  <c r="AR79" i="15" s="1"/>
  <c r="AR80" i="15" l="1"/>
  <c r="AR109" i="15" s="1"/>
  <c r="AR112" i="15" s="1"/>
  <c r="AR206" i="17" s="1"/>
  <c r="AR68" i="15"/>
  <c r="AS63" i="15" s="1"/>
  <c r="AS282" i="106"/>
  <c r="AS64" i="15" s="1"/>
  <c r="AS66" i="15" l="1"/>
  <c r="AR81" i="15"/>
  <c r="AS76" i="15" s="1"/>
  <c r="AR255" i="17"/>
  <c r="AR207" i="17"/>
  <c r="AS283" i="106"/>
  <c r="AS77" i="15" s="1"/>
  <c r="AS79" i="15" l="1"/>
  <c r="AR216" i="17"/>
  <c r="AR294" i="17"/>
  <c r="AR296" i="17" s="1"/>
  <c r="AR297" i="17" s="1"/>
  <c r="AR299" i="17" s="1"/>
  <c r="AS67" i="15"/>
  <c r="AS108" i="15" s="1"/>
  <c r="AT282" i="106"/>
  <c r="AT64" i="15" s="1"/>
  <c r="AR303" i="17" l="1"/>
  <c r="AR307" i="17" s="1"/>
  <c r="AR236" i="17" s="1"/>
  <c r="AR218" i="17"/>
  <c r="AR219" i="17" s="1"/>
  <c r="AR225" i="17" s="1"/>
  <c r="AR227" i="17" s="1"/>
  <c r="AR231" i="17" s="1"/>
  <c r="AR235" i="17" s="1"/>
  <c r="AR237" i="17" s="1"/>
  <c r="AS68" i="15"/>
  <c r="AT63" i="15" s="1"/>
  <c r="AT66" i="15" s="1"/>
  <c r="AS80" i="15"/>
  <c r="AS109" i="15" s="1"/>
  <c r="AS112" i="15" s="1"/>
  <c r="AS206" i="17" s="1"/>
  <c r="AS255" i="17" s="1"/>
  <c r="AT283" i="106"/>
  <c r="AT77" i="15" s="1"/>
  <c r="AR220" i="17" l="1"/>
  <c r="AS215" i="17" s="1"/>
  <c r="AT67" i="15"/>
  <c r="AT108" i="15" s="1"/>
  <c r="AR240" i="17"/>
  <c r="AR20" i="16" s="1"/>
  <c r="AR22" i="16" s="1"/>
  <c r="AR49" i="101" s="1"/>
  <c r="AR53" i="101" s="1"/>
  <c r="AR58" i="101" s="1"/>
  <c r="AR239" i="17"/>
  <c r="AS81" i="15"/>
  <c r="AT76" i="15" s="1"/>
  <c r="AT79" i="15" s="1"/>
  <c r="AU282" i="106"/>
  <c r="AU64" i="15" s="1"/>
  <c r="AT80" i="15" l="1"/>
  <c r="AT109" i="15" s="1"/>
  <c r="AT112" i="15" s="1"/>
  <c r="AT206" i="17" s="1"/>
  <c r="AT255" i="17" s="1"/>
  <c r="AT81" i="15"/>
  <c r="AU76" i="15" s="1"/>
  <c r="AS69" i="101"/>
  <c r="AS50" i="101" s="1"/>
  <c r="AR63" i="101"/>
  <c r="AT68" i="15"/>
  <c r="AU63" i="15" s="1"/>
  <c r="AU66" i="15" s="1"/>
  <c r="AR250" i="17"/>
  <c r="AR256" i="17" s="1"/>
  <c r="AR39" i="17"/>
  <c r="AU283" i="106"/>
  <c r="AU77" i="15" s="1"/>
  <c r="AR266" i="17" l="1"/>
  <c r="AR272" i="17" s="1"/>
  <c r="AR274" i="17" s="1"/>
  <c r="AR40" i="17" s="1"/>
  <c r="AR41" i="17" s="1"/>
  <c r="AS25" i="17" s="1"/>
  <c r="AR263" i="17"/>
  <c r="AR267" i="17" s="1"/>
  <c r="AS262" i="17" s="1"/>
  <c r="AU79" i="15"/>
  <c r="AU67" i="15"/>
  <c r="AU108" i="15" s="1"/>
  <c r="AV282" i="106"/>
  <c r="AV64" i="15" s="1"/>
  <c r="AU68" i="15" l="1"/>
  <c r="AV63" i="15" s="1"/>
  <c r="AS45" i="17"/>
  <c r="AS53" i="17" s="1"/>
  <c r="AS57" i="17" s="1"/>
  <c r="AS78" i="17" s="1"/>
  <c r="AS80" i="17" s="1"/>
  <c r="AS84" i="17" s="1"/>
  <c r="AS86" i="17" s="1"/>
  <c r="AV66" i="15"/>
  <c r="AU80" i="15"/>
  <c r="AU109" i="15" s="1"/>
  <c r="AU112" i="15" s="1"/>
  <c r="AU206" i="17" s="1"/>
  <c r="AU255" i="17" s="1"/>
  <c r="AV283" i="106"/>
  <c r="AV77" i="15" s="1"/>
  <c r="AU81" i="15" l="1"/>
  <c r="AV76" i="15" s="1"/>
  <c r="AV79" i="15"/>
  <c r="AV67" i="15"/>
  <c r="AV108" i="15" s="1"/>
  <c r="AS27" i="17"/>
  <c r="AS28" i="17" s="1"/>
  <c r="AS179" i="17"/>
  <c r="AS180" i="17" s="1"/>
  <c r="AS184" i="17" s="1"/>
  <c r="AV68" i="15" l="1"/>
  <c r="AS126" i="17"/>
  <c r="AS46" i="17"/>
  <c r="AS92" i="17" s="1"/>
  <c r="AS95" i="17" s="1"/>
  <c r="AS35" i="17"/>
  <c r="AS185" i="17"/>
  <c r="AS14" i="16" s="1"/>
  <c r="AS19" i="16" s="1"/>
  <c r="AV80" i="15"/>
  <c r="AV109" i="15" s="1"/>
  <c r="AV112" i="15" s="1"/>
  <c r="AV206" i="17" s="1"/>
  <c r="AV255" i="17" s="1"/>
  <c r="AV81" i="15" l="1"/>
  <c r="AS29" i="17"/>
  <c r="AS36" i="17" s="1"/>
  <c r="AS201" i="17"/>
  <c r="AS248" i="17" l="1"/>
  <c r="AS127" i="17"/>
  <c r="AS129" i="17" s="1"/>
  <c r="AS153" i="17" l="1"/>
  <c r="AS144" i="17"/>
  <c r="AS137" i="17"/>
  <c r="AS140" i="17" s="1"/>
  <c r="AS147" i="17" l="1"/>
  <c r="AS149" i="17"/>
  <c r="AS156" i="17"/>
  <c r="AS167" i="17" s="1"/>
  <c r="AS158" i="17"/>
  <c r="AS164" i="17" s="1"/>
  <c r="AS170" i="17" s="1"/>
  <c r="AS131" i="17" l="1"/>
  <c r="AS169" i="17"/>
  <c r="AS204" i="17"/>
  <c r="AS253" i="17" s="1"/>
  <c r="AS38" i="17"/>
  <c r="AS171" i="17"/>
  <c r="AS37" i="17" l="1"/>
  <c r="AS203" i="17"/>
  <c r="AS326" i="17" l="1"/>
  <c r="AS252" i="17"/>
  <c r="AS207" i="17"/>
  <c r="AS216" i="17" l="1"/>
  <c r="AS327" i="17"/>
  <c r="AS331" i="17" s="1"/>
  <c r="AS333" i="17" s="1"/>
  <c r="AS217" i="17" s="1"/>
  <c r="AS264" i="17" l="1"/>
  <c r="AS294" i="17"/>
  <c r="AS296" i="17" s="1"/>
  <c r="AS297" i="17" s="1"/>
  <c r="AS299" i="17" s="1"/>
  <c r="AS303" i="17" l="1"/>
  <c r="AS307" i="17" s="1"/>
  <c r="AS236" i="17" s="1"/>
  <c r="AS218" i="17"/>
  <c r="AS219" i="17" l="1"/>
  <c r="AS225" i="17" s="1"/>
  <c r="AS227" i="17" s="1"/>
  <c r="AS231" i="17" s="1"/>
  <c r="AS235" i="17" s="1"/>
  <c r="AS237" i="17" s="1"/>
  <c r="AS220" i="17" l="1"/>
  <c r="AT215" i="17" s="1"/>
  <c r="AS239" i="17"/>
  <c r="AS240" i="17"/>
  <c r="AS20" i="16" s="1"/>
  <c r="AS22" i="16" s="1"/>
  <c r="AS49" i="101" s="1"/>
  <c r="AS53" i="101" s="1"/>
  <c r="AS58" i="101" s="1"/>
  <c r="AT69" i="101" l="1"/>
  <c r="AT50" i="101" s="1"/>
  <c r="AS63" i="101"/>
  <c r="AS39" i="17"/>
  <c r="AS250" i="17"/>
  <c r="AS256" i="17" s="1"/>
  <c r="AS266" i="17" l="1"/>
  <c r="AS272" i="17" s="1"/>
  <c r="AS274" i="17" s="1"/>
  <c r="AS40" i="17" s="1"/>
  <c r="AS263" i="17"/>
  <c r="AS267" i="17" s="1"/>
  <c r="AT262" i="17" s="1"/>
  <c r="AS41" i="17"/>
  <c r="AT25" i="17" s="1"/>
  <c r="AT45" i="17" l="1"/>
  <c r="AT53" i="17" s="1"/>
  <c r="AT57" i="17" s="1"/>
  <c r="AT78" i="17" s="1"/>
  <c r="AT80" i="17" s="1"/>
  <c r="AT84" i="17" s="1"/>
  <c r="AT86" i="17" s="1"/>
  <c r="AT27" i="17" l="1"/>
  <c r="AT28" i="17" s="1"/>
  <c r="AT179" i="17"/>
  <c r="AT180" i="17" s="1"/>
  <c r="AT184" i="17" s="1"/>
  <c r="AT185" i="17" l="1"/>
  <c r="AT14" i="16" s="1"/>
  <c r="AT19" i="16" s="1"/>
  <c r="AT35" i="17"/>
  <c r="AT126" i="17"/>
  <c r="AT46" i="17"/>
  <c r="AT92" i="17" s="1"/>
  <c r="AT95" i="17" s="1"/>
  <c r="AT29" i="17" l="1"/>
  <c r="AT36" i="17" s="1"/>
  <c r="AT201" i="17"/>
  <c r="AT248" i="17" l="1"/>
  <c r="AT127" i="17"/>
  <c r="AT129" i="17" s="1"/>
  <c r="AT137" i="17" l="1"/>
  <c r="AT140" i="17" s="1"/>
  <c r="AT153" i="17"/>
  <c r="AT144" i="17"/>
  <c r="AT149" i="17" l="1"/>
  <c r="AT147" i="17"/>
  <c r="AT158" i="17"/>
  <c r="AT164" i="17" s="1"/>
  <c r="AT170" i="17" s="1"/>
  <c r="AT156" i="17"/>
  <c r="AT167" i="17" s="1"/>
  <c r="AT131" i="17" l="1"/>
  <c r="AT169" i="17"/>
  <c r="AT204" i="17"/>
  <c r="AT253" i="17" s="1"/>
  <c r="AT38" i="17"/>
  <c r="AT171" i="17"/>
  <c r="AT203" i="17" l="1"/>
  <c r="AT37" i="17"/>
  <c r="AT252" i="17" l="1"/>
  <c r="AT326" i="17"/>
  <c r="AT207" i="17"/>
  <c r="AT216" i="17" l="1"/>
  <c r="AT327" i="17"/>
  <c r="AT331" i="17" s="1"/>
  <c r="AT333" i="17" s="1"/>
  <c r="AT217" i="17" s="1"/>
  <c r="AT264" i="17" l="1"/>
  <c r="AT294" i="17"/>
  <c r="AT296" i="17" s="1"/>
  <c r="AT297" i="17" s="1"/>
  <c r="AT299" i="17" s="1"/>
  <c r="AT218" i="17" l="1"/>
  <c r="AT303" i="17"/>
  <c r="AT307" i="17" s="1"/>
  <c r="AT236" i="17" s="1"/>
  <c r="AT219" i="17" l="1"/>
  <c r="AT225" i="17" s="1"/>
  <c r="AT227" i="17" s="1"/>
  <c r="AT231" i="17" s="1"/>
  <c r="AT235" i="17" s="1"/>
  <c r="AT237" i="17" s="1"/>
  <c r="AT220" i="17" l="1"/>
  <c r="AU215" i="17" s="1"/>
  <c r="AT239" i="17"/>
  <c r="AT240" i="17"/>
  <c r="AT20" i="16" s="1"/>
  <c r="AT22" i="16" s="1"/>
  <c r="AT49" i="101" s="1"/>
  <c r="AT53" i="101" s="1"/>
  <c r="AT58" i="101" s="1"/>
  <c r="AT93" i="101" l="1"/>
  <c r="AT94" i="101" s="1"/>
  <c r="AU69" i="101"/>
  <c r="AU50" i="101" s="1"/>
  <c r="AT63" i="101"/>
  <c r="AT39" i="17"/>
  <c r="AT250" i="17"/>
  <c r="AT256" i="17" s="1"/>
  <c r="AT266" i="17" l="1"/>
  <c r="AT272" i="17" s="1"/>
  <c r="AT274" i="17" s="1"/>
  <c r="AT40" i="17" s="1"/>
  <c r="AT41" i="17" s="1"/>
  <c r="AU25" i="17" s="1"/>
  <c r="AT263" i="17"/>
  <c r="AT100" i="101"/>
  <c r="AT101" i="101" s="1"/>
  <c r="AU103" i="101" s="1"/>
  <c r="AU105" i="101" s="1"/>
  <c r="AU51" i="101" s="1"/>
  <c r="AT95" i="101"/>
  <c r="AT267" i="17" l="1"/>
  <c r="AU262" i="17" s="1"/>
  <c r="AU45" i="17"/>
  <c r="AU53" i="17" s="1"/>
  <c r="AU57" i="17" s="1"/>
  <c r="AU78" i="17" s="1"/>
  <c r="AU80" i="17" s="1"/>
  <c r="AU84" i="17" s="1"/>
  <c r="AU86" i="17" s="1"/>
  <c r="AU27" i="17" l="1"/>
  <c r="AU28" i="17" s="1"/>
  <c r="AU179" i="17"/>
  <c r="AU180" i="17" s="1"/>
  <c r="AU184" i="17" s="1"/>
  <c r="AU35" i="17" l="1"/>
  <c r="AU185" i="17"/>
  <c r="AU14" i="16" s="1"/>
  <c r="AU19" i="16" s="1"/>
  <c r="AU126" i="17"/>
  <c r="AU46" i="17"/>
  <c r="AU92" i="17" s="1"/>
  <c r="AU95" i="17" s="1"/>
  <c r="AU29" i="17" l="1"/>
  <c r="AU36" i="17" s="1"/>
  <c r="AU201" i="17"/>
  <c r="AU248" i="17" l="1"/>
  <c r="AU127" i="17"/>
  <c r="AU129" i="17" s="1"/>
  <c r="AU144" i="17" l="1"/>
  <c r="AU153" i="17"/>
  <c r="AU137" i="17"/>
  <c r="AU140" i="17" s="1"/>
  <c r="AU156" i="17" l="1"/>
  <c r="AU158" i="17"/>
  <c r="AU147" i="17"/>
  <c r="AU149" i="17"/>
  <c r="AU167" i="17" l="1"/>
  <c r="AU131" i="17" s="1"/>
  <c r="AU164" i="17"/>
  <c r="AU170" i="17" s="1"/>
  <c r="AU38" i="17" l="1"/>
  <c r="AU171" i="17"/>
  <c r="AU204" i="17"/>
  <c r="AU253" i="17" s="1"/>
  <c r="AU169" i="17"/>
  <c r="AU37" i="17" l="1"/>
  <c r="AU203" i="17"/>
  <c r="AU326" i="17" l="1"/>
  <c r="AU252" i="17"/>
  <c r="AU207" i="17"/>
  <c r="AU216" i="17" l="1"/>
  <c r="AU327" i="17"/>
  <c r="AU331" i="17" s="1"/>
  <c r="AU333" i="17" s="1"/>
  <c r="AU217" i="17" s="1"/>
  <c r="AU264" i="17" l="1"/>
  <c r="AU294" i="17"/>
  <c r="AU296" i="17" s="1"/>
  <c r="AU297" i="17" s="1"/>
  <c r="AU299" i="17" s="1"/>
  <c r="AU218" i="17" l="1"/>
  <c r="AU303" i="17"/>
  <c r="AU307" i="17" s="1"/>
  <c r="AU236" i="17" s="1"/>
  <c r="AU219" i="17" l="1"/>
  <c r="AU225" i="17" s="1"/>
  <c r="AU227" i="17" s="1"/>
  <c r="AU231" i="17" s="1"/>
  <c r="AU235" i="17" s="1"/>
  <c r="AU237" i="17" s="1"/>
  <c r="AU239" i="17" l="1"/>
  <c r="AU240" i="17"/>
  <c r="AU20" i="16" s="1"/>
  <c r="AU22" i="16" s="1"/>
  <c r="AU49" i="101" s="1"/>
  <c r="AU53" i="101" s="1"/>
  <c r="AU220" i="17"/>
  <c r="AV215" i="17" s="1"/>
  <c r="AU58" i="101" l="1"/>
  <c r="AU39" i="17"/>
  <c r="AU250" i="17"/>
  <c r="AU256" i="17" s="1"/>
  <c r="AU263" i="17" l="1"/>
  <c r="AU266" i="17"/>
  <c r="AU272" i="17" s="1"/>
  <c r="AU274" i="17" s="1"/>
  <c r="AU40" i="17" s="1"/>
  <c r="AU41" i="17" s="1"/>
  <c r="AV25" i="17" s="1"/>
  <c r="AU61" i="101"/>
  <c r="AU62" i="101" s="1"/>
  <c r="AU63" i="101" s="1"/>
  <c r="AU93" i="101"/>
  <c r="AU94" i="101" s="1"/>
  <c r="AU100" i="101" l="1"/>
  <c r="AU101" i="101" s="1"/>
  <c r="AV103" i="101" s="1"/>
  <c r="AV105" i="101" s="1"/>
  <c r="AV51" i="101" s="1"/>
  <c r="AV45" i="17"/>
  <c r="AV53" i="17" s="1"/>
  <c r="AV57" i="17" s="1"/>
  <c r="AV78" i="17" s="1"/>
  <c r="AV80" i="17" s="1"/>
  <c r="AV84" i="17" s="1"/>
  <c r="AV86" i="17" s="1"/>
  <c r="AV69" i="101"/>
  <c r="AV50" i="101" s="1"/>
  <c r="AU95" i="101"/>
  <c r="AU267" i="17"/>
  <c r="AV262" i="17" s="1"/>
  <c r="AV27" i="17" l="1"/>
  <c r="AV28" i="17" s="1"/>
  <c r="AV179" i="17"/>
  <c r="AV180" i="17" s="1"/>
  <c r="AV184" i="17" s="1"/>
  <c r="AV35" i="17" l="1"/>
  <c r="AV185" i="17"/>
  <c r="AV14" i="16" s="1"/>
  <c r="AV19" i="16" s="1"/>
  <c r="AV126" i="17"/>
  <c r="AV46" i="17"/>
  <c r="AV92" i="17" s="1"/>
  <c r="AV95" i="17" s="1"/>
  <c r="AV29" i="17" l="1"/>
  <c r="AV36" i="17" s="1"/>
  <c r="AV201" i="17"/>
  <c r="AV248" i="17" l="1"/>
  <c r="AV127" i="17"/>
  <c r="AV129" i="17" s="1"/>
  <c r="AV137" i="17" l="1"/>
  <c r="AV140" i="17" s="1"/>
  <c r="AV144" i="17"/>
  <c r="AV153" i="17"/>
  <c r="AV149" i="17" l="1"/>
  <c r="AV147" i="17"/>
  <c r="AV158" i="17"/>
  <c r="AV164" i="17" s="1"/>
  <c r="AV170" i="17" s="1"/>
  <c r="AV156" i="17"/>
  <c r="AV167" i="17"/>
  <c r="AV131" i="17" l="1"/>
  <c r="AV169" i="17"/>
  <c r="AV38" i="17"/>
  <c r="AV204" i="17"/>
  <c r="AV253" i="17" s="1"/>
  <c r="AV171" i="17"/>
  <c r="AV203" i="17" l="1"/>
  <c r="AV37" i="17"/>
  <c r="AV252" i="17" l="1"/>
  <c r="AV326" i="17"/>
  <c r="AV207" i="17"/>
  <c r="AV216" i="17" l="1"/>
  <c r="AV327" i="17"/>
  <c r="AV331" i="17" s="1"/>
  <c r="AV333" i="17" s="1"/>
  <c r="AV217" i="17" s="1"/>
  <c r="AV264" i="17" l="1"/>
  <c r="AV294" i="17"/>
  <c r="AV296" i="17" s="1"/>
  <c r="AV297" i="17" s="1"/>
  <c r="AV299" i="17" s="1"/>
  <c r="AV218" i="17" l="1"/>
  <c r="AV303" i="17"/>
  <c r="AV307" i="17" s="1"/>
  <c r="AV236" i="17" s="1"/>
  <c r="AV219" i="17" l="1"/>
  <c r="AV225" i="17" s="1"/>
  <c r="AV227" i="17" s="1"/>
  <c r="AV231" i="17" s="1"/>
  <c r="AV235" i="17" s="1"/>
  <c r="AV237" i="17" s="1"/>
  <c r="AV220" i="17" l="1"/>
  <c r="AV240" i="17"/>
  <c r="AV20" i="16" s="1"/>
  <c r="AV22" i="16" s="1"/>
  <c r="AV49" i="101" s="1"/>
  <c r="AV53" i="101" s="1"/>
  <c r="AV58" i="101" s="1"/>
  <c r="AV239" i="17"/>
  <c r="AV250" i="17" l="1"/>
  <c r="AV256" i="17" s="1"/>
  <c r="AV39" i="17"/>
  <c r="AV61" i="101"/>
  <c r="AV62" i="101" s="1"/>
  <c r="AV93" i="101"/>
  <c r="AV94" i="101" s="1"/>
  <c r="AV100" i="101" s="1"/>
  <c r="AV101" i="101" s="1"/>
  <c r="AV63" i="101" l="1"/>
  <c r="AV95" i="101"/>
  <c r="AV263" i="17"/>
  <c r="AV266" i="17"/>
  <c r="AV272" i="17" s="1"/>
  <c r="AV274" i="17" s="1"/>
  <c r="AV40" i="17" s="1"/>
  <c r="AV41" i="17" s="1"/>
  <c r="AV267" i="1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1068BC9-A36E-4A0A-A83B-7BF4134B70BF}"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<sst xmlns="http://schemas.openxmlformats.org/spreadsheetml/2006/main" count="4563" uniqueCount="1397">
  <si>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</si>
  <si>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</si>
  <si>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</si>
  <si>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</si>
  <si>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</si>
  <si>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</si>
  <si>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</si>
  <si>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</si>
  <si>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</si>
  <si>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</si>
  <si>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</si>
  <si>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</si>
  <si>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</si>
  <si>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</si>
  <si>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</si>
  <si>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</si>
  <si>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</si>
  <si>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</si>
  <si>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</si>
  <si>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</si>
  <si>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</si>
  <si>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</si>
  <si>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</si>
  <si>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</si>
  <si>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</si>
  <si>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</si>
  <si>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</si>
  <si>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</si>
  <si>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</si>
  <si>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</si>
  <si>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</si>
  <si>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</si>
  <si>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</si>
  <si>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</si>
  <si>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</si>
  <si>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</si>
  <si>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</si>
  <si>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</si>
  <si>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</si>
  <si>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</si>
  <si>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</si>
  <si>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</si>
  <si>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</si>
  <si>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</si>
  <si>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</si>
  <si>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</si>
  <si>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</si>
  <si>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</si>
  <si>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</si>
  <si>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</si>
  <si>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</si>
  <si>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</si>
  <si>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</si>
  <si>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</si>
  <si>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</si>
  <si>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</si>
  <si>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</si>
  <si>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</si>
  <si>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</si>
  <si>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</si>
  <si>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</si>
  <si>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</si>
  <si>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</si>
  <si>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</si>
  <si>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</si>
  <si>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</si>
  <si>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</si>
  <si>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</si>
  <si>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</si>
  <si>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</si>
  <si>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</si>
  <si>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</si>
  <si>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</si>
  <si>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</si>
  <si>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</si>
  <si>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</si>
  <si>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</si>
  <si>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</si>
  <si>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</si>
  <si>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</si>
  <si>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</si>
  <si>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</si>
  <si>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</si>
  <si>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</si>
  <si>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</si>
  <si>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</si>
  <si>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</si>
  <si>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</si>
  <si>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</si>
  <si>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</si>
  <si>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</si>
  <si>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</si>
  <si>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</si>
  <si>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</si>
  <si>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</si>
  <si>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</si>
  <si>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</si>
  <si>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</si>
  <si>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</si>
  <si>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</si>
  <si>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</si>
  <si>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</si>
  <si>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</si>
  <si>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</si>
  <si>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</si>
  <si>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</si>
  <si>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</si>
  <si>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</si>
  <si>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</si>
  <si>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</si>
  <si>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</si>
  <si>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</si>
  <si>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</si>
  <si>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</si>
  <si>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</si>
  <si>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</si>
  <si>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</si>
  <si>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</si>
  <si>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</si>
  <si>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</si>
  <si>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</si>
  <si>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</si>
  <si>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</si>
  <si>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</si>
  <si>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</si>
  <si>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</si>
  <si>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</si>
  <si>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</si>
  <si>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</si>
  <si>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</si>
  <si>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</si>
  <si>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</si>
  <si>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</si>
  <si>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</si>
  <si>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</si>
  <si>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</si>
  <si>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</si>
  <si>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</si>
  <si>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</si>
  <si>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</si>
  <si>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</si>
  <si>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</si>
  <si>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</si>
  <si>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</si>
  <si>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</si>
  <si>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</si>
  <si>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</si>
  <si>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</si>
  <si>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</si>
  <si>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</si>
  <si>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</si>
  <si>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</si>
  <si>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</si>
  <si>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</si>
  <si>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</si>
  <si>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</si>
  <si>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</si>
  <si>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</si>
  <si>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</si>
  <si>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</si>
  <si>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</si>
  <si>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</si>
  <si>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</si>
  <si>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</si>
  <si>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</si>
  <si>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</si>
  <si>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</si>
  <si>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</si>
  <si>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</si>
  <si>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</si>
  <si>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</si>
  <si>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</si>
  <si>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</si>
  <si>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</si>
  <si>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</si>
  <si>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</si>
  <si>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</si>
  <si>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</si>
  <si>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</si>
  <si>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</si>
  <si>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</si>
  <si>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</si>
  <si>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</si>
  <si>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</si>
  <si>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</si>
  <si>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</si>
  <si>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</si>
  <si>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</si>
  <si>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</si>
  <si>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</si>
  <si>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</si>
  <si>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</si>
  <si>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Other revenue allowances</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</si>
  <si>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</si>
  <si>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</si>
  <si>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</si>
  <si>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</si>
  <si>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</si>
  <si>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</si>
  <si>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</si>
  <si>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</si>
  <si>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</si>
  <si>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</si>
  <si>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</si>
  <si>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</si>
  <si>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</si>
  <si>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</si>
  <si>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</si>
  <si>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</si>
  <si>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</si>
  <si>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</si>
  <si>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</si>
  <si>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</si>
  <si>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</si>
  <si>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</si>
  <si>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</si>
  <si>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</si>
  <si>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</si>
  <si>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</si>
  <si>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</si>
  <si>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</si>
  <si>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</si>
  <si>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</si>
  <si>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</si>
  <si>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</si>
  <si>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</si>
  <si>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</si>
  <si>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</si>
  <si>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</si>
  <si>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</si>
  <si>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</si>
  <si>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</si>
  <si>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</si>
  <si>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</si>
  <si>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</si>
  <si>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</si>
  <si>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</si>
  <si>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</si>
  <si>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</si>
  <si>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</si>
  <si>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</si>
  <si>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</si>
  <si>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</si>
  <si>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</si>
  <si>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</si>
  <si>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</si>
  <si>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</si>
  <si>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</si>
  <si>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</si>
  <si>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</si>
  <si>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</si>
  <si>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</si>
  <si>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</si>
  <si>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</si>
  <si>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</si>
  <si>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</si>
  <si>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</si>
  <si>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</si>
  <si>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</si>
  <si>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</si>
  <si>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</si>
  <si>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</si>
  <si>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</si>
  <si>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</si>
  <si>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</si>
  <si>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</si>
  <si>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</si>
  <si>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</si>
  <si>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</si>
  <si>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</si>
  <si>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</si>
  <si>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</si>
  <si>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</si>
  <si>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</si>
  <si>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</si>
  <si>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</si>
  <si>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</si>
  <si>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</si>
  <si>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</si>
  <si>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</si>
  <si>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</si>
  <si>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</si>
  <si>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</si>
  <si>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</si>
  <si>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</si>
  <si>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</si>
  <si>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</si>
  <si>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</si>
  <si>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</si>
  <si>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</si>
  <si>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</si>
  <si>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</si>
  <si>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</si>
  <si>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</si>
  <si>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</si>
  <si>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</si>
  <si>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</si>
  <si>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Revenue as billed (ignoring bad debt)</t>
  </si>
  <si>
    <t>£m nominal</t>
  </si>
  <si>
    <t>BILLRt</t>
  </si>
  <si>
    <t>Allowed Revenue (as published)</t>
  </si>
  <si>
    <t>AR*t</t>
  </si>
  <si>
    <t>Base Revenue (as published)</t>
  </si>
  <si>
    <t>£m real</t>
  </si>
  <si>
    <t>BRt</t>
  </si>
  <si>
    <t>Bad Debt</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</si>
  <si>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</si>
  <si>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</si>
  <si>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</si>
  <si>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</si>
  <si>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</si>
  <si>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</si>
  <si>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</si>
  <si>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</si>
  <si>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</si>
  <si>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</si>
  <si>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</si>
  <si>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</si>
  <si>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</si>
  <si>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</si>
  <si>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</si>
  <si>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</si>
  <si>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</si>
  <si>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</si>
  <si>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</si>
  <si>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</si>
  <si>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</si>
  <si>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</si>
  <si>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</si>
  <si>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</si>
  <si>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</si>
  <si>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</si>
  <si>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</si>
  <si>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</si>
  <si>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</si>
  <si>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</si>
  <si>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</si>
  <si>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</si>
  <si>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</si>
  <si>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</si>
  <si>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</si>
  <si>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</si>
  <si>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</si>
  <si>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</si>
  <si>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</si>
  <si>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</si>
  <si>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</si>
  <si>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</si>
  <si>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</si>
  <si>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</si>
  <si>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</si>
  <si>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</si>
  <si>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</si>
  <si>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</si>
  <si>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</si>
  <si>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</si>
  <si>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</si>
  <si>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</si>
  <si>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</si>
  <si>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</si>
  <si>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</si>
  <si>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</si>
  <si>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</si>
  <si>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</si>
  <si>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</si>
  <si>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</si>
  <si>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</si>
  <si>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</si>
  <si>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</si>
  <si>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</si>
  <si>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</si>
  <si>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</si>
  <si>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</si>
  <si>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</si>
  <si>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</si>
  <si>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</si>
  <si>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</si>
  <si>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</si>
  <si>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</si>
  <si>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</si>
  <si>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</si>
  <si>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</si>
  <si>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</si>
  <si>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</si>
  <si>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</si>
  <si>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</si>
  <si>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</si>
  <si>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</si>
  <si>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</si>
  <si>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</si>
  <si>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</si>
  <si>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</si>
  <si>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</si>
  <si>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</si>
  <si>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</si>
  <si>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</si>
  <si>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</si>
  <si>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</si>
  <si>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</si>
  <si>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</si>
  <si>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</si>
  <si>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</si>
  <si>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</si>
  <si>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</si>
  <si>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</si>
  <si>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</si>
  <si>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</si>
  <si>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</si>
  <si>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</si>
  <si>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</si>
  <si>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</si>
  <si>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</si>
  <si>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</si>
  <si>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</si>
  <si>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</si>
  <si>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</si>
  <si>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</si>
  <si>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</si>
  <si>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</si>
  <si>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</si>
  <si>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</si>
  <si>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</si>
  <si>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</si>
  <si>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</si>
  <si>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</si>
  <si>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</si>
  <si>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</si>
  <si>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</si>
  <si>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</si>
  <si>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</si>
  <si>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</si>
  <si>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</si>
  <si>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</si>
  <si>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</si>
  <si>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</si>
  <si>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</si>
  <si>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</si>
  <si>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</si>
  <si>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</si>
  <si>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</si>
  <si>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</si>
  <si>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</si>
  <si>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</si>
  <si>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</si>
  <si>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</si>
  <si>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</si>
  <si>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</si>
  <si>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</si>
  <si>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</si>
  <si>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</si>
  <si>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</si>
  <si>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</si>
  <si>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</si>
  <si>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</si>
  <si>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</si>
  <si>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</si>
  <si>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</si>
  <si>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</si>
  <si>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</si>
  <si>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</si>
  <si>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</si>
  <si>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</si>
  <si>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</si>
  <si>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</si>
  <si>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</si>
  <si>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</si>
  <si>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</si>
  <si>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</si>
  <si>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</si>
  <si>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</si>
  <si>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</si>
  <si>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</si>
  <si>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</si>
  <si>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</si>
  <si>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</si>
  <si>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</si>
  <si>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</si>
  <si>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</si>
  <si>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</si>
  <si>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</si>
  <si>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</si>
  <si>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</si>
  <si>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</si>
  <si>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</si>
  <si>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</si>
  <si>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</si>
  <si>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</si>
  <si>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</si>
  <si>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</si>
  <si>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</si>
  <si>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</si>
  <si>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</si>
  <si>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</si>
  <si>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</si>
  <si>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</si>
  <si>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</si>
  <si>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</si>
  <si>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</si>
  <si>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</si>
  <si>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</si>
  <si>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</si>
  <si>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</si>
  <si>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</si>
  <si>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</si>
  <si>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</si>
  <si>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</si>
  <si>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</si>
  <si>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</si>
  <si>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</si>
  <si>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</si>
  <si>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</si>
  <si>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</si>
  <si>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</si>
  <si>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</si>
  <si>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</si>
  <si>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</si>
  <si>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</si>
  <si>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</si>
  <si>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</si>
  <si>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</si>
  <si>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</si>
  <si>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</si>
  <si>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</si>
  <si>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</si>
  <si>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</si>
  <si>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</si>
  <si>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</si>
  <si>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</si>
  <si>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</si>
  <si>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</si>
  <si>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</si>
  <si>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</si>
  <si>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</si>
  <si>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</si>
  <si>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</si>
  <si>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</si>
  <si>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</si>
  <si>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</si>
  <si>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</si>
  <si>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</si>
  <si>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</si>
  <si>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</si>
  <si>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</si>
  <si>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</si>
  <si>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</si>
  <si>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</si>
  <si>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</si>
  <si>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</si>
  <si>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</si>
  <si>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</si>
  <si>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</si>
  <si>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</si>
  <si>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</si>
  <si>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</si>
  <si>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</si>
  <si>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</si>
  <si>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</si>
  <si>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</si>
  <si>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</si>
  <si>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</si>
  <si>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</si>
  <si>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</si>
  <si>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</si>
  <si>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</si>
  <si>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</si>
  <si>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</si>
  <si>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</si>
  <si>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</si>
  <si>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</si>
  <si>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</si>
  <si>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</si>
  <si>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</si>
  <si>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</si>
  <si>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</si>
  <si>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</si>
  <si>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</si>
  <si>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</si>
  <si>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</si>
  <si>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</si>
  <si>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</si>
  <si>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</si>
  <si>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</si>
  <si>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</si>
  <si>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</si>
  <si>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</si>
  <si>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</si>
  <si>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</si>
  <si>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</si>
  <si>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</si>
  <si>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</si>
  <si>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</si>
  <si>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</si>
  <si>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</si>
  <si>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</si>
  <si>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</si>
  <si>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</si>
  <si>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</si>
  <si>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</si>
  <si>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</si>
  <si>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</si>
  <si>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</si>
  <si>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Recovered Revenue</t>
  </si>
  <si>
    <t>RRt</t>
  </si>
  <si>
    <t>Tax</t>
  </si>
  <si>
    <t>Tax policy</t>
  </si>
  <si>
    <t>Capital allowances and tax losses</t>
  </si>
  <si>
    <t>Tax trigger and tax clawback</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</si>
  <si>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</si>
  <si>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</si>
  <si>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</si>
  <si>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</si>
  <si>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</si>
  <si>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</si>
  <si>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</si>
  <si>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</si>
  <si>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</si>
  <si>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</si>
  <si>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</si>
  <si>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</si>
  <si>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</si>
  <si>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</si>
  <si>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</si>
  <si>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</si>
  <si>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</si>
  <si>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</si>
  <si>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</si>
  <si>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</si>
  <si>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</si>
  <si>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</si>
  <si>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</si>
  <si>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</si>
  <si>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</si>
  <si>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</si>
  <si>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</si>
  <si>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</si>
  <si>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</si>
  <si>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</si>
  <si>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</si>
  <si>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</si>
  <si>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</si>
  <si>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</si>
  <si>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</si>
  <si>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</si>
  <si>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</si>
  <si>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</si>
  <si>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</si>
  <si>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</si>
  <si>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</si>
  <si>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</si>
  <si>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</si>
  <si>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</si>
  <si>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</si>
  <si>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</si>
  <si>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</si>
  <si>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</si>
  <si>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</si>
  <si>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</si>
  <si>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</si>
  <si>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</si>
  <si>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</si>
  <si>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</si>
  <si>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</si>
  <si>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</si>
  <si>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</si>
  <si>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</si>
  <si>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</si>
  <si>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</si>
  <si>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</si>
  <si>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</si>
  <si>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</si>
  <si>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</si>
  <si>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</si>
  <si>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</si>
  <si>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</si>
  <si>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</si>
  <si>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</si>
  <si>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</si>
  <si>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</si>
  <si>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</si>
  <si>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</si>
  <si>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</si>
  <si>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</si>
  <si>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</si>
  <si>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</si>
  <si>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</si>
  <si>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</si>
  <si>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</si>
  <si>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</si>
  <si>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</si>
  <si>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</si>
  <si>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</si>
  <si>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</si>
  <si>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</si>
  <si>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</si>
  <si>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</si>
  <si>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</si>
  <si>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</si>
  <si>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</si>
  <si>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</si>
  <si>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</si>
  <si>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</si>
  <si>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</si>
  <si>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</si>
  <si>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</si>
  <si>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</si>
  <si>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</si>
  <si>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</si>
  <si>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</si>
  <si>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</si>
  <si>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</si>
  <si>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</si>
  <si>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</si>
  <si>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</si>
  <si>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</si>
  <si>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</si>
  <si>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</si>
  <si>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</si>
  <si>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</si>
  <si>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</si>
  <si>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</si>
  <si>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</si>
  <si>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</si>
  <si>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</si>
  <si>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</si>
  <si>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</si>
  <si>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</si>
  <si>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</si>
  <si>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</si>
  <si>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</si>
  <si>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</si>
  <si>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</si>
  <si>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</si>
  <si>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</si>
  <si>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</si>
  <si>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</si>
  <si>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</si>
  <si>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</si>
  <si>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</si>
  <si>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</si>
  <si>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</si>
  <si>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</si>
  <si>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</si>
  <si>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</si>
  <si>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</si>
  <si>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</si>
  <si>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</si>
  <si>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</si>
  <si>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</si>
  <si>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</si>
  <si>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</si>
  <si>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</si>
  <si>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</si>
  <si>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</si>
  <si>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</si>
  <si>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</si>
  <si>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</si>
  <si>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</si>
  <si>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</si>
  <si>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</si>
  <si>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</si>
  <si>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</si>
  <si>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</si>
  <si>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</si>
  <si>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</si>
  <si>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</si>
  <si>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</si>
  <si>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</si>
  <si>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</si>
  <si>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</si>
  <si>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</si>
  <si>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</si>
  <si>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</si>
  <si>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</si>
  <si>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</si>
  <si>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</si>
  <si>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</si>
  <si>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</si>
  <si>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</si>
  <si>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</si>
  <si>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</si>
  <si>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</si>
  <si>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</si>
  <si>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</si>
  <si>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</si>
  <si>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</si>
  <si>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</si>
  <si>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</si>
  <si>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</si>
  <si>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</si>
  <si>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</si>
  <si>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</si>
  <si>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</si>
  <si>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</si>
  <si>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</si>
  <si>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</si>
  <si>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</si>
  <si>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</si>
  <si>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</si>
  <si>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</si>
  <si>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</si>
  <si>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</si>
  <si>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</si>
  <si>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</si>
  <si>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</si>
  <si>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</si>
  <si>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</si>
  <si>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</si>
  <si>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</si>
  <si>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</si>
  <si>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</si>
  <si>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</si>
  <si>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</si>
  <si>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</si>
  <si>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</si>
  <si>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</si>
  <si>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</si>
  <si>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</si>
  <si>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</si>
  <si>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</si>
  <si>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</si>
  <si>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</si>
  <si>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</si>
  <si>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</si>
  <si>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</si>
  <si>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</si>
  <si>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</si>
  <si>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</si>
  <si>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</si>
  <si>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</si>
  <si>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</si>
  <si>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</si>
  <si>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</si>
  <si>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</si>
  <si>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</si>
  <si>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</si>
  <si>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</si>
  <si>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</si>
  <si>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Fast pot expenditure</t>
  </si>
  <si>
    <t>Slow pot expenditure</t>
  </si>
  <si>
    <t xml:space="preserve">RIIO-2 allocation 2 capitalisation </t>
  </si>
  <si>
    <t>Totex after capitalisation</t>
  </si>
  <si>
    <t>Calculated output capitalisation rate</t>
  </si>
  <si>
    <t>Additional income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</si>
  <si>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</si>
  <si>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</si>
  <si>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</si>
  <si>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</si>
  <si>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</si>
  <si>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</si>
  <si>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</si>
  <si>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</si>
  <si>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</si>
  <si>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</si>
  <si>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</si>
  <si>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</si>
  <si>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</si>
  <si>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</si>
  <si>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</si>
  <si>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</si>
  <si>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</si>
  <si>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</si>
  <si>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</si>
  <si>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</si>
  <si>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</si>
  <si>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</si>
  <si>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</si>
  <si>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</si>
  <si>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</si>
  <si>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</si>
  <si>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</si>
  <si>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</si>
  <si>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</si>
  <si>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</si>
  <si>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</si>
  <si>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</si>
  <si>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</si>
  <si>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</si>
  <si>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</si>
  <si>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</si>
  <si>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</si>
  <si>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</si>
  <si>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</si>
  <si>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</si>
  <si>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</si>
  <si>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</si>
  <si>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</si>
  <si>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</si>
  <si>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</si>
  <si>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</si>
  <si>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</si>
  <si>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</si>
  <si>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</si>
  <si>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</si>
  <si>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</si>
  <si>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</si>
  <si>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</si>
  <si>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</si>
  <si>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</si>
  <si>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</si>
  <si>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</si>
  <si>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</si>
  <si>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</si>
  <si>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</si>
  <si>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</si>
  <si>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</si>
  <si>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</si>
  <si>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</si>
  <si>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</si>
  <si>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</si>
  <si>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</si>
  <si>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</si>
  <si>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</si>
  <si>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</si>
  <si>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</si>
  <si>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</si>
  <si>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</si>
  <si>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</si>
  <si>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</si>
  <si>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</si>
  <si>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</si>
  <si>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</si>
  <si>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</si>
  <si>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</si>
  <si>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</si>
  <si>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</si>
  <si>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</si>
  <si>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</si>
  <si>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</si>
  <si>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</si>
  <si>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</si>
  <si>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</si>
  <si>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</si>
  <si>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</si>
  <si>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</si>
  <si>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</si>
  <si>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</si>
  <si>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</si>
  <si>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</si>
  <si>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</si>
  <si>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</si>
  <si>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</si>
  <si>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</si>
  <si>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</si>
  <si>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</si>
  <si>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</si>
  <si>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</si>
  <si>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</si>
  <si>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Allocation to "General" pool</t>
  </si>
  <si>
    <t>Allocation to "Special Rate" pool</t>
  </si>
  <si>
    <t>Allocation to "Deferred Revenue" pool</t>
  </si>
  <si>
    <t>Allocation to "Structures and Buildings" pool</t>
  </si>
  <si>
    <t>Allocation to "Revenue" pool</t>
  </si>
  <si>
    <t>Allocation to "Non Qualifying" pool</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</si>
  <si>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</si>
  <si>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</si>
  <si>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</si>
  <si>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</si>
  <si>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</si>
  <si>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</si>
  <si>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</si>
  <si>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</si>
  <si>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</si>
  <si>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</si>
  <si>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</si>
  <si>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</si>
  <si>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</si>
  <si>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</si>
  <si>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</si>
  <si>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</si>
  <si>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</si>
  <si>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</si>
  <si>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</si>
  <si>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</si>
  <si>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</si>
  <si>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</si>
  <si>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</si>
  <si>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</si>
  <si>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</si>
  <si>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</si>
  <si>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</si>
  <si>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</si>
  <si>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</si>
  <si>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</si>
  <si>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</si>
  <si>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</si>
  <si>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</si>
  <si>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</si>
  <si>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</si>
  <si>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</si>
  <si>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</si>
  <si>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</si>
  <si>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</si>
  <si>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</si>
  <si>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</si>
  <si>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Add net impact of DARTs on core net debt</t>
  </si>
  <si>
    <t>Less actual totex</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</si>
  <si>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</si>
  <si>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</si>
  <si>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</si>
  <si>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</si>
  <si>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</si>
  <si>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</si>
  <si>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</si>
  <si>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</si>
  <si>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</si>
  <si>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</si>
  <si>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</si>
  <si>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</si>
  <si>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</si>
  <si>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</si>
  <si>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</si>
  <si>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</si>
  <si>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</si>
  <si>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</si>
  <si>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</si>
  <si>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</si>
  <si>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</si>
  <si>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</si>
  <si>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</si>
  <si>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</si>
  <si>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</si>
  <si>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</si>
  <si>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</si>
  <si>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</si>
  <si>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</si>
  <si>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</si>
  <si>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</si>
  <si>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</si>
  <si>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</si>
  <si>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</si>
  <si>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</si>
  <si>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</si>
  <si>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</si>
  <si>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</si>
  <si>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</si>
  <si>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</si>
  <si>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</si>
  <si>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</si>
  <si>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</si>
  <si>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</si>
  <si>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</si>
  <si>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</si>
  <si>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</si>
  <si>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</si>
  <si>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</si>
  <si>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</si>
  <si>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Forecast cost of debt (RPI index-linked)</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</si>
  <si>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</si>
  <si>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</si>
  <si>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</si>
  <si>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</si>
  <si>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</si>
  <si>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</si>
  <si>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</si>
  <si>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</si>
  <si>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</si>
  <si>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</si>
  <si>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</si>
  <si>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</si>
  <si>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</si>
  <si>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</si>
  <si>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</si>
  <si>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</si>
  <si>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</si>
  <si>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</si>
  <si>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</si>
  <si>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</si>
  <si>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</si>
  <si>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</si>
  <si>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</si>
  <si>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</si>
  <si>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</si>
  <si>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</si>
  <si>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</si>
  <si>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</si>
  <si>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</si>
  <si>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</si>
  <si>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</si>
  <si>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</si>
  <si>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</si>
  <si>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</si>
  <si>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</si>
  <si>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</si>
  <si>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</si>
  <si>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</si>
  <si>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</si>
  <si>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</si>
  <si>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allowance</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</si>
  <si>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</si>
  <si>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</si>
  <si>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</si>
  <si>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</si>
  <si>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Less revenue tax pool additions</t>
  </si>
  <si>
    <t>Less capital allowances</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</si>
  <si>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</si>
  <si>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</si>
  <si>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</si>
  <si>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</si>
  <si>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</si>
  <si>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</si>
  <si>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</si>
  <si>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</si>
  <si>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</si>
  <si>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</si>
  <si>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</si>
  <si>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</si>
  <si>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</si>
  <si>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</si>
  <si>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</si>
  <si>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</si>
  <si>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</si>
  <si>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</si>
  <si>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</si>
  <si>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Add net DART impact on tax calculation</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</si>
  <si>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</si>
  <si>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</si>
  <si>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</si>
  <si>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</si>
  <si>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</si>
  <si>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</si>
  <si>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</si>
  <si>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</si>
  <si>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</si>
  <si>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</si>
  <si>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</si>
  <si>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</si>
  <si>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</si>
  <si>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</si>
  <si>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</si>
  <si>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</si>
  <si>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</si>
  <si>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</si>
  <si>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</si>
  <si>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</si>
  <si>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</si>
  <si>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</si>
  <si>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</si>
  <si>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</si>
  <si>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</si>
  <si>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</si>
  <si>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</si>
  <si>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</si>
  <si>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</si>
  <si>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</si>
  <si>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</si>
  <si>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</si>
  <si>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</si>
  <si>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</si>
  <si>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</si>
  <si>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</si>
  <si>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</si>
  <si>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</si>
  <si>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</si>
  <si>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</si>
  <si>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</si>
  <si>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</si>
  <si>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</si>
  <si>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</si>
  <si>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</si>
  <si>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</si>
  <si>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</si>
  <si>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</si>
  <si>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</si>
  <si>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</si>
  <si>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</si>
  <si>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</si>
  <si>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</si>
  <si>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</si>
  <si>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</si>
  <si>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</si>
  <si>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</si>
  <si>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</si>
  <si>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</si>
  <si>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</si>
  <si>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</si>
  <si>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</si>
  <si>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</si>
  <si>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</si>
  <si>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</si>
  <si>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</si>
  <si>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</si>
  <si>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</si>
  <si>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</si>
  <si>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Recalculated base revenue</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</si>
  <si>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</si>
  <si>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</si>
  <si>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</si>
  <si>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</si>
  <si>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</si>
  <si>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</si>
  <si>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</si>
  <si>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</si>
  <si>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</si>
  <si>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</si>
  <si>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</si>
  <si>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</si>
  <si>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</si>
  <si>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</si>
  <si>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</si>
  <si>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</si>
  <si>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</si>
  <si>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</si>
  <si>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</si>
  <si>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</si>
  <si>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Real to nominal prices conversion factor (splice index for RIIO-2)</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</si>
  <si>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</si>
  <si>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</si>
  <si>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</si>
  <si>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</si>
  <si>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</si>
  <si>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</si>
  <si>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</si>
  <si>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</si>
  <si>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</si>
  <si>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</si>
  <si>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</si>
  <si>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</si>
  <si>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</si>
  <si>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</si>
  <si>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</si>
  <si>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</si>
  <si>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</si>
  <si>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</si>
  <si>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</si>
  <si>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</si>
  <si>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</si>
  <si>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</si>
  <si>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</si>
  <si>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</si>
  <si>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</si>
  <si>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</si>
  <si>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</si>
  <si>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</si>
  <si>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</si>
  <si>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</si>
  <si>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</si>
  <si>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</si>
  <si>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</si>
  <si>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</si>
  <si>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</si>
  <si>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</si>
  <si>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</si>
  <si>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</si>
  <si>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</si>
  <si>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</si>
  <si>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</si>
  <si>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</si>
  <si>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</si>
  <si>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</si>
  <si>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</si>
  <si>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</si>
  <si>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</si>
  <si>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</si>
  <si>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</si>
  <si>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</si>
  <si>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</si>
  <si>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</si>
  <si>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</si>
  <si>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</si>
  <si>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</si>
  <si>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</si>
  <si>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</si>
  <si>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</si>
  <si>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index value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</si>
  <si>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</si>
  <si>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</si>
  <si>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</si>
  <si>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</si>
  <si>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</si>
  <si>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</si>
  <si>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</si>
  <si>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</si>
  <si>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</si>
  <si>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</si>
  <si>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</si>
  <si>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</si>
  <si>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</si>
  <si>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</si>
  <si>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</si>
  <si>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RPI-CPIH price index (financial year end)</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</si>
  <si>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</si>
  <si>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</si>
  <si>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</si>
  <si>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</si>
  <si>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</si>
  <si>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</si>
  <si>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</si>
  <si>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</si>
  <si>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</si>
  <si>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</si>
  <si>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</si>
  <si>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</si>
  <si>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</si>
  <si>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</si>
  <si>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</si>
  <si>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</si>
  <si>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</si>
  <si>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</si>
  <si>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</si>
  <si>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</si>
  <si>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</si>
  <si>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</si>
  <si>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</si>
  <si>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</si>
  <si>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</si>
  <si>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</si>
  <si>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</si>
  <si>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</si>
  <si>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</si>
  <si>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</si>
  <si>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</si>
  <si>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</si>
  <si>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</si>
  <si>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</si>
  <si>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</si>
  <si>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</si>
  <si>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</si>
  <si>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</si>
  <si>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</si>
  <si>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</si>
  <si>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</si>
  <si>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</si>
  <si>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</si>
  <si>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</si>
  <si>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</si>
  <si>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</si>
  <si>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</si>
  <si>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</si>
  <si>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</si>
  <si>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</si>
  <si>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</si>
  <si>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</si>
  <si>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</si>
  <si>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</si>
  <si>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</si>
  <si>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</si>
  <si>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</si>
  <si>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</si>
  <si>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</si>
  <si>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</si>
  <si>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</si>
  <si>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</si>
  <si>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</si>
  <si>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</si>
  <si>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</si>
  <si>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</si>
  <si>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</si>
  <si>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</si>
  <si>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</si>
  <si>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</si>
  <si>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</si>
  <si>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</si>
  <si>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</si>
  <si>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</si>
  <si>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</si>
  <si>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</si>
  <si>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</si>
  <si>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</si>
  <si>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</si>
  <si>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</si>
  <si>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</si>
  <si>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</si>
  <si>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</si>
  <si>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</si>
  <si>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</si>
  <si>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</si>
  <si>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</si>
  <si>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</si>
  <si>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</si>
  <si>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</si>
  <si>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</si>
  <si>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</si>
  <si>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</si>
  <si>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</si>
  <si>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</si>
  <si>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</si>
  <si>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</si>
  <si>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</si>
  <si>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</si>
  <si>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</si>
  <si>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</si>
  <si>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</si>
  <si>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</si>
  <si>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</si>
  <si>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</si>
  <si>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</si>
  <si>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Other</t>
  </si>
  <si>
    <t>Re-opener</t>
  </si>
  <si>
    <t>RPEs Don't Apply</t>
  </si>
  <si>
    <t>PCD</t>
  </si>
  <si>
    <t>RPEs Apply</t>
  </si>
  <si>
    <t>Volume driver</t>
  </si>
  <si>
    <t>UIOLI</t>
  </si>
  <si>
    <t>Network Innovation Allowance (NIA): cost multiplier</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</si>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</sst>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2">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
      <patternFill patternType="solid">
        <fgColor rgb="FFFFFF00"/>
        <bgColor indexed="64"/>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7">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5" fontId="5" fillId="0" borderId="0" applyFont="0" applyFill="0" applyBorder="0" applyAlignment="0" applyProtection="0"/>
    <xf numFmtId="165"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165"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35"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4" fontId="27" fillId="0" borderId="0" applyFont="0" applyFill="0" applyBorder="0" applyAlignment="0" applyProtection="0"/>
    <xf numFmtId="165"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6"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5"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5" fontId="5" fillId="0" borderId="0" applyFont="0" applyFill="0" applyBorder="0" applyAlignment="0" applyProtection="0"/>
    <xf numFmtId="165"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5" fontId="35" fillId="0" borderId="0" applyFont="0" applyFill="0" applyBorder="0" applyAlignment="0" applyProtection="0"/>
    <xf numFmtId="186" fontId="56" fillId="21" borderId="20" applyNumberFormat="0" applyProtection="0">
      <alignment horizontal="left" vertical="top" indent="1"/>
    </xf>
    <xf numFmtId="165" fontId="5" fillId="0" borderId="0" applyFont="0" applyFill="0" applyBorder="0" applyAlignment="0" applyProtection="0"/>
    <xf numFmtId="186" fontId="27" fillId="63" borderId="20" applyNumberFormat="0" applyProtection="0">
      <alignment horizontal="left" vertical="top" indent="1"/>
    </xf>
    <xf numFmtId="165"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72" fontId="35"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5" fontId="54"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165"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5" fontId="5" fillId="0" borderId="0" applyFont="0" applyFill="0" applyBorder="0" applyAlignment="0" applyProtection="0"/>
    <xf numFmtId="167" fontId="5" fillId="0" borderId="0" applyFont="0" applyFill="0" applyBorder="0" applyAlignment="0" applyProtection="0"/>
    <xf numFmtId="165" fontId="5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0" fontId="5" fillId="0" borderId="0"/>
    <xf numFmtId="165" fontId="54" fillId="0" borderId="0" applyFont="0" applyFill="0" applyBorder="0" applyAlignment="0" applyProtection="0"/>
    <xf numFmtId="0" fontId="5" fillId="0" borderId="0"/>
    <xf numFmtId="4" fontId="5" fillId="90" borderId="0" applyBorder="0" applyAlignment="0" applyProtection="0"/>
    <xf numFmtId="165"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5"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5"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5"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5"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5"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5"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5"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5"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5" fontId="69" fillId="0" borderId="0" applyFont="0" applyFill="0" applyBorder="0" applyAlignment="0" applyProtection="0"/>
    <xf numFmtId="0" fontId="5" fillId="0" borderId="0"/>
    <xf numFmtId="0" fontId="5" fillId="0" borderId="0"/>
    <xf numFmtId="0" fontId="54" fillId="0" borderId="0"/>
    <xf numFmtId="165"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8" fontId="5" fillId="13" borderId="150">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5"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5" fontId="5" fillId="0" borderId="0" applyFont="0" applyFill="0" applyBorder="0" applyAlignment="0" applyProtection="0"/>
    <xf numFmtId="186" fontId="56" fillId="14" borderId="142" applyNumberFormat="0" applyProtection="0">
      <alignment horizontal="left" vertical="top" indent="1"/>
    </xf>
    <xf numFmtId="165"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5"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4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5"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5"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5"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5"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5"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5"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5"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5" fontId="35" fillId="0" borderId="0" applyFont="0" applyFill="0" applyBorder="0" applyAlignment="0" applyProtection="0"/>
    <xf numFmtId="4" fontId="56" fillId="23" borderId="145" applyNumberFormat="0" applyProtection="0">
      <alignment horizontal="right" vertical="center"/>
    </xf>
    <xf numFmtId="165"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5"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5"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5"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5"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5" fontId="5" fillId="0" borderId="0" applyFont="0" applyFill="0" applyBorder="0" applyAlignment="0" applyProtection="0"/>
    <xf numFmtId="165"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5"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151" applyFill="0"/>
    <xf numFmtId="165"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5" fontId="5" fillId="0" borderId="0" applyFont="0" applyFill="0" applyBorder="0" applyAlignment="0" applyProtection="0"/>
    <xf numFmtId="186" fontId="56" fillId="63" borderId="199" applyNumberFormat="0" applyProtection="0">
      <alignment horizontal="left" vertical="top" indent="1"/>
    </xf>
    <xf numFmtId="165"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5"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189"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5"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5"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5"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5" fontId="35" fillId="0" borderId="0" applyFont="0" applyFill="0" applyBorder="0" applyAlignment="0" applyProtection="0"/>
    <xf numFmtId="4" fontId="56" fillId="54" borderId="201" applyNumberFormat="0" applyProtection="0">
      <alignment horizontal="left" vertical="center" indent="1"/>
    </xf>
    <xf numFmtId="165" fontId="5" fillId="0" borderId="0" applyFont="0" applyFill="0" applyBorder="0" applyAlignment="0" applyProtection="0"/>
    <xf numFmtId="4" fontId="56" fillId="60" borderId="201" applyNumberFormat="0" applyProtection="0">
      <alignment horizontal="right" vertical="center"/>
    </xf>
    <xf numFmtId="165"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5"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5"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5"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5"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5" fontId="5" fillId="0" borderId="0" applyFont="0" applyFill="0" applyBorder="0" applyAlignment="0" applyProtection="0"/>
    <xf numFmtId="167"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5"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5"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5"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5"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5"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5"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5"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5"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5"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5"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5"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8">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5"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5" fontId="5" fillId="0" borderId="0" applyFont="0" applyFill="0" applyBorder="0" applyAlignment="0" applyProtection="0"/>
    <xf numFmtId="186" fontId="56" fillId="14" borderId="111" applyNumberFormat="0" applyProtection="0">
      <alignment horizontal="left" vertical="top" indent="1"/>
    </xf>
    <xf numFmtId="165"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5"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111"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5"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5"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5"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5"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5"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5"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5"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5" fontId="35" fillId="0" borderId="0" applyFont="0" applyFill="0" applyBorder="0" applyAlignment="0" applyProtection="0"/>
    <xf numFmtId="4" fontId="56" fillId="23" borderId="109" applyNumberFormat="0" applyProtection="0">
      <alignment horizontal="right" vertical="center"/>
    </xf>
    <xf numFmtId="165"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5"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5"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5"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5"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5"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99" applyFill="0"/>
    <xf numFmtId="165"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4"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5" fontId="5" fillId="0" borderId="0" applyFont="0" applyFill="0" applyBorder="0" applyAlignment="0" applyProtection="0"/>
    <xf numFmtId="165"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5" fontId="5" fillId="0" borderId="0" applyFont="0" applyFill="0" applyBorder="0" applyAlignment="0" applyProtection="0"/>
    <xf numFmtId="165" fontId="34" fillId="0" borderId="0" applyFont="0" applyFill="0" applyBorder="0" applyAlignment="0" applyProtection="0"/>
    <xf numFmtId="186" fontId="27" fillId="21" borderId="216"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08" applyFill="0"/>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0" fontId="3" fillId="0" borderId="0"/>
    <xf numFmtId="9" fontId="3" fillId="0" borderId="0" applyFont="0" applyFill="0" applyBorder="0" applyAlignment="0" applyProtection="0"/>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5"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5"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5"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5"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5"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5"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5" fontId="69" fillId="0" borderId="0" applyFont="0" applyFill="0" applyBorder="0" applyAlignment="0" applyProtection="0"/>
    <xf numFmtId="0" fontId="3" fillId="0" borderId="0"/>
    <xf numFmtId="165" fontId="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5" fontId="5" fillId="0" borderId="0" applyFont="0" applyFill="0" applyBorder="0" applyAlignment="0" applyProtection="0"/>
    <xf numFmtId="186" fontId="56" fillId="14" borderId="232" applyNumberFormat="0" applyProtection="0">
      <alignment horizontal="left" vertical="top" indent="1"/>
    </xf>
    <xf numFmtId="165"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5"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3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5"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5"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5"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5"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5"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5"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5"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5" fontId="35" fillId="0" borderId="0" applyFont="0" applyFill="0" applyBorder="0" applyAlignment="0" applyProtection="0"/>
    <xf numFmtId="4" fontId="56" fillId="23" borderId="234" applyNumberFormat="0" applyProtection="0">
      <alignment horizontal="right" vertical="center"/>
    </xf>
    <xf numFmtId="165"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5"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5"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5"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5"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5" fontId="5" fillId="0" borderId="0" applyFont="0" applyFill="0" applyBorder="0" applyAlignment="0" applyProtection="0"/>
    <xf numFmtId="165" fontId="34" fillId="0" borderId="0" applyFont="0" applyFill="0" applyBorder="0" applyAlignment="0" applyProtection="0"/>
    <xf numFmtId="186" fontId="42" fillId="44" borderId="23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5"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31" applyFill="0"/>
    <xf numFmtId="165"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5" fontId="5" fillId="0" borderId="0" applyFont="0" applyFill="0" applyBorder="0" applyAlignment="0" applyProtection="0"/>
    <xf numFmtId="165"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5" fontId="5" fillId="0" borderId="0" applyFont="0" applyFill="0" applyBorder="0" applyAlignment="0" applyProtection="0"/>
    <xf numFmtId="186" fontId="56" fillId="63" borderId="261" applyNumberFormat="0" applyProtection="0">
      <alignment horizontal="left" vertical="top" indent="1"/>
    </xf>
    <xf numFmtId="165"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5"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4" borderId="25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5"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5"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5"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5" fontId="35" fillId="0" borderId="0" applyFont="0" applyFill="0" applyBorder="0" applyAlignment="0" applyProtection="0"/>
    <xf numFmtId="4" fontId="56" fillId="54" borderId="263" applyNumberFormat="0" applyProtection="0">
      <alignment horizontal="left" vertical="center" indent="1"/>
    </xf>
    <xf numFmtId="165" fontId="5" fillId="0" borderId="0" applyFont="0" applyFill="0" applyBorder="0" applyAlignment="0" applyProtection="0"/>
    <xf numFmtId="4" fontId="56" fillId="60" borderId="263" applyNumberFormat="0" applyProtection="0">
      <alignment horizontal="right" vertical="center"/>
    </xf>
    <xf numFmtId="165"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5" fontId="28"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5"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5"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5"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5"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5"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5" fontId="5" fillId="0" borderId="0" applyFont="0" applyFill="0" applyBorder="0" applyAlignment="0" applyProtection="0"/>
    <xf numFmtId="167" fontId="5" fillId="0" borderId="0" applyFont="0" applyFill="0" applyBorder="0" applyAlignment="0" applyProtection="0"/>
    <xf numFmtId="165" fontId="3"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5"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5"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5"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5"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5"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5"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5"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5"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5"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5"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5"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8" fontId="5" fillId="13" borderId="197">
      <alignment vertical="center"/>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5"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5" fontId="5" fillId="0" borderId="0" applyFont="0" applyFill="0" applyBorder="0" applyAlignment="0" applyProtection="0"/>
    <xf numFmtId="186" fontId="56" fillId="14" borderId="222" applyNumberFormat="0" applyProtection="0">
      <alignment horizontal="left" vertical="top" indent="1"/>
    </xf>
    <xf numFmtId="165"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5"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86" fontId="56" fillId="21" borderId="222" applyNumberFormat="0" applyProtection="0">
      <alignment horizontal="left" vertical="top" indent="1"/>
    </xf>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5"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5"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5"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5"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5"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5" fontId="35" fillId="0" borderId="0" applyFont="0" applyFill="0" applyBorder="0" applyAlignment="0" applyProtection="0"/>
    <xf numFmtId="165"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5"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5"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5" fontId="35" fillId="0" borderId="0" applyFont="0" applyFill="0" applyBorder="0" applyAlignment="0" applyProtection="0"/>
    <xf numFmtId="4" fontId="56" fillId="23" borderId="224" applyNumberFormat="0" applyProtection="0">
      <alignment horizontal="right" vertical="center"/>
    </xf>
    <xf numFmtId="165"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5"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5"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5"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5"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5" fontId="5" fillId="0" borderId="0" applyFont="0" applyFill="0" applyBorder="0" applyAlignment="0" applyProtection="0"/>
    <xf numFmtId="165"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5"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5"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94" fontId="33" fillId="0" borderId="221" applyFill="0"/>
    <xf numFmtId="165"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5" fontId="35" fillId="0" borderId="0" applyFont="0" applyFill="0" applyBorder="0" applyAlignment="0" applyProtection="0"/>
    <xf numFmtId="165" fontId="5" fillId="0" borderId="0" applyFont="0" applyFill="0" applyBorder="0" applyAlignment="0" applyProtection="0"/>
    <xf numFmtId="165" fontId="34"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39" fillId="0" borderId="0" applyFont="0" applyFill="0" applyBorder="0" applyAlignment="0" applyProtection="0"/>
    <xf numFmtId="165" fontId="35" fillId="0" borderId="0" applyFont="0" applyFill="0" applyBorder="0" applyAlignment="0" applyProtection="0"/>
    <xf numFmtId="165" fontId="37"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86" fontId="3" fillId="0" borderId="0"/>
    <xf numFmtId="165" fontId="35" fillId="0" borderId="0" applyFont="0" applyFill="0" applyBorder="0" applyAlignment="0" applyProtection="0"/>
    <xf numFmtId="165" fontId="35" fillId="0" borderId="0" applyFont="0" applyFill="0" applyBorder="0" applyAlignment="0" applyProtection="0"/>
    <xf numFmtId="165"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5" fontId="35" fillId="0" borderId="0" applyFont="0" applyFill="0" applyBorder="0" applyAlignment="0" applyProtection="0"/>
    <xf numFmtId="165"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5"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116" fillId="0" borderId="0"/>
    <xf numFmtId="0" fontId="117" fillId="0" borderId="0"/>
    <xf numFmtId="0" fontId="116" fillId="0" borderId="0"/>
    <xf numFmtId="0" fontId="116" fillId="0" borderId="0"/>
    <xf numFmtId="165"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5"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xf numFmtId="0" fontId="27" fillId="0" borderId="0"/>
  </cellStyleXfs>
  <cellXfs count="555">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5"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5"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5"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5" fontId="8" fillId="0" borderId="0" xfId="6" applyFont="1" applyFill="1" applyBorder="1" applyAlignment="1">
      <alignment vertical="center"/>
    </xf>
    <xf numFmtId="165" fontId="8" fillId="0" borderId="276" xfId="6" applyFont="1" applyFill="1" applyBorder="1" applyAlignment="1">
      <alignment vertical="center"/>
    </xf>
    <xf numFmtId="165"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5" fontId="0" fillId="0" borderId="0" xfId="6" applyFont="1" applyFill="1"/>
    <xf numFmtId="165"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80" fontId="11" fillId="131" borderId="0" xfId="0" applyNumberFormat="1" applyFont="1" applyFill="1" applyAlignment="1">
      <alignment vertical="center"/>
    </xf>
    <xf numFmtId="10" fontId="8" fillId="131" borderId="0" xfId="1" applyNumberFormat="1" applyFont="1" applyFill="1" applyAlignment="1">
      <alignment vertical="center"/>
    </xf>
    <xf numFmtId="10" fontId="11" fillId="131" borderId="0" xfId="1" applyNumberFormat="1" applyFont="1" applyFill="1"/>
    <xf numFmtId="14" fontId="10" fillId="2" borderId="0" xfId="0" applyNumberFormat="1" applyFont="1" applyFill="1" applyAlignment="1">
      <alignment horizontal="left" vertical="top" wrapText="1"/>
    </xf>
  </cellXfs>
  <cellStyles count="55257">
    <cellStyle name=" 1" xfId="2152" xr:uid="{6BBD9201-530F-432D-B039-8FDB474D4897}"/>
    <cellStyle name="%" xfId="30" xr:uid="{E8AEA810-A403-433F-9066-9CF325C66FE3}"/>
    <cellStyle name="% 10" xfId="31" xr:uid="{9A240095-CCF4-41C6-82A3-E89FB0DE18F0}"/>
    <cellStyle name="% 10 2" xfId="1313" xr:uid="{50AA4243-DABA-4FE0-BB25-32D997556EE1}"/>
    <cellStyle name="% 114" xfId="55211" xr:uid="{6A8FF586-7541-4645-B66C-46F0153909A5}"/>
    <cellStyle name="% 2" xfId="32" xr:uid="{3797EBB2-879E-4DE4-8838-7E76F777966A}"/>
    <cellStyle name="% 2 2" xfId="33" xr:uid="{48C9D526-F6F3-4FD8-BF08-0922CB8E93B6}"/>
    <cellStyle name="% 2 2 2" xfId="34" xr:uid="{C4B423AD-D596-4E21-A529-2DE5FB52B6FD}"/>
    <cellStyle name="% 2 2 3" xfId="2155" xr:uid="{236A0117-B431-487D-9132-A87026642AAE}"/>
    <cellStyle name="% 2 2_3.1.2 DB Pension Detail" xfId="1314" xr:uid="{6F86F694-625D-4E8D-A4BE-D69D50BC21DA}"/>
    <cellStyle name="% 2 3" xfId="2154" xr:uid="{6C80FFC9-4A8B-4E1C-B9F9-C824BFFDBE78}"/>
    <cellStyle name="% 3" xfId="35" xr:uid="{B70E70D6-E675-4B50-94F4-24122475236C}"/>
    <cellStyle name="% 4" xfId="36" xr:uid="{9EE16AE8-B376-4330-B80A-79E4D764EC36}"/>
    <cellStyle name="% 4 2" xfId="37" xr:uid="{3E9833C5-E1B0-4A53-AF8B-1452C326DB73}"/>
    <cellStyle name="% 4 3" xfId="38" xr:uid="{7600E04C-F278-45C7-8DE1-55351BD05426}"/>
    <cellStyle name="% 4 4" xfId="39" xr:uid="{7280F3E0-C1F3-4B34-AE7C-1F3A94387942}"/>
    <cellStyle name="% 4 5" xfId="40" xr:uid="{9F83C202-6CDA-44BC-92FB-159AF95DB546}"/>
    <cellStyle name="% 4 6" xfId="41" xr:uid="{D95CFE0F-E62E-46AC-9419-94635F3F0E8E}"/>
    <cellStyle name="% 4 7" xfId="42" xr:uid="{04033BD1-D3BE-407B-9C4C-35C6FC8A0C89}"/>
    <cellStyle name="% 4 8" xfId="43" xr:uid="{A724872E-A7E9-4D18-97C9-100A282BA1F6}"/>
    <cellStyle name="% 5" xfId="2153" xr:uid="{233D0841-72E3-4A1D-8857-260D62EFA4E1}"/>
    <cellStyle name="%_3.3 Tax" xfId="44" xr:uid="{93F565F6-0296-4D81-B6F5-1B19D748D105}"/>
    <cellStyle name="%_3.3 Tax 2" xfId="45" xr:uid="{7520D2C0-D671-4CBD-A52B-47811C057F99}"/>
    <cellStyle name="%_3.3 Tax 2 2" xfId="2157" xr:uid="{78F8FE2E-5452-4B3C-8F2B-C9E539B61C24}"/>
    <cellStyle name="%_3.3 Tax 3" xfId="2156" xr:uid="{A5666A4F-C263-4016-A1BB-6F530F1CCFB6}"/>
    <cellStyle name="%_4.2 Activity Indicators" xfId="1315" xr:uid="{196CA142-649D-4D49-A9A3-5AAC4924E308}"/>
    <cellStyle name="%_BP10+ GTO Capex Split CN" xfId="46" xr:uid="{C864F158-73D3-4AA5-9EA3-265A5B9C0DFC}"/>
    <cellStyle name="%_GTO Non Operational Capex Roll-over submission (FINAL with property)" xfId="47" xr:uid="{A0AF3622-F015-455A-8001-1B162BB0583B}"/>
    <cellStyle name="%_NGG Opex PCRRP Tables 31 Mar 2009" xfId="1316" xr:uid="{D38BC02F-4523-4A09-AE73-7997115AF8C9}"/>
    <cellStyle name="%_NGG TPCR4 MG Workings" xfId="48" xr:uid="{F5A1A890-4971-42FA-BBCD-8D2FBEAF6A9B}"/>
    <cellStyle name="%_Opex Input" xfId="49" xr:uid="{842189CC-A298-4A2D-BF0D-B5436EADB515}"/>
    <cellStyle name="%_RRP Rec" xfId="2158" xr:uid="{3F5504AC-99E7-48C7-9AB7-4B77112E8186}"/>
    <cellStyle name="%_Sch 2.1 Eng schedule 2009-10 Final @ 270710" xfId="1317" xr:uid="{305DBACF-1FF2-43C4-88EC-F03D8B412CF6}"/>
    <cellStyle name="%_Section 5" xfId="2159" xr:uid="{85F17DDF-29CD-475E-9261-E8B564963EAB}"/>
    <cellStyle name="%_Transmission PCRRP tables_SPTL_200809 V1" xfId="50" xr:uid="{A203FE41-84F1-45F5-B601-4E8AF471376E}"/>
    <cellStyle name="%_Transmission PCRRP tables_SPTL_200809 V1 2" xfId="2160" xr:uid="{AF2BEE4F-89A8-4A9E-943B-F705ABF958D3}"/>
    <cellStyle name="%_VR NGET Opex tables" xfId="51" xr:uid="{15CD2BC1-2BB9-482F-B8D6-8EDCB41BA5A0}"/>
    <cellStyle name="%_VR Pensions Opex tables" xfId="52" xr:uid="{968387E8-7B35-4964-8134-B3E27EB2949A}"/>
    <cellStyle name="_070323 - 5yr opex BPQ (Final)" xfId="53" xr:uid="{CA0958E4-46C0-4959-93FC-46BB1FAAB4AB}"/>
    <cellStyle name="_070323 - 5yr opex BPQ (Final) 2" xfId="2161" xr:uid="{110D68C5-34A1-4482-8DF0-5D90D33C2BC5}"/>
    <cellStyle name="_0708 GSO Capex RRP (detail)" xfId="54" xr:uid="{0B57A0FD-4CF0-4640-A288-354BDEEF90C6}"/>
    <cellStyle name="_0708 GSO Capex RRP (detail) 2" xfId="55" xr:uid="{E36B6B36-8998-4FFD-BF2E-B1F821691ECA}"/>
    <cellStyle name="_0708 GSO Capex RRP (detail) 2 2" xfId="56" xr:uid="{2EEB553D-859A-4E44-AEA4-3B2799D56C90}"/>
    <cellStyle name="_0708 GSO Capex RRP (detail) 2 3" xfId="57" xr:uid="{20F630DB-F778-4BA2-8C96-EC3C1707B28D}"/>
    <cellStyle name="_0708 GSO Capex RRP (detail) 2 4" xfId="58" xr:uid="{33ACF562-0E3A-4694-82DC-EB68DA7D340A}"/>
    <cellStyle name="_0708 GSO Capex RRP (detail) 2 5" xfId="59" xr:uid="{80AB01A1-22AB-4DB2-B5EC-8342948D1090}"/>
    <cellStyle name="_0708 GSO Capex RRP (detail) 2 6" xfId="60" xr:uid="{28C74126-A4AC-4458-9895-2FE51205EB3A}"/>
    <cellStyle name="_0708 GSO Capex RRP (detail) 2 7" xfId="61" xr:uid="{1318E03D-99E5-47DF-9C06-BECBF9D385E6}"/>
    <cellStyle name="_0708 GSO Capex RRP (detail) 2 8" xfId="62" xr:uid="{5AC0F8D4-E315-472A-9EA4-2D5F285F540C}"/>
    <cellStyle name="_0708 GSO Capex RRP (detail)_Opex Input" xfId="63" xr:uid="{642E9A77-181C-47C3-B328-439049CB28C9}"/>
    <cellStyle name="_0708 TO Non-Op Capex (detail)" xfId="64" xr:uid="{80C91E3F-4BC3-4C5F-B3E0-86B16E897024}"/>
    <cellStyle name="_Book4" xfId="65" xr:uid="{AD9C3D7A-1E88-4E24-B50E-1744C03873EF}"/>
    <cellStyle name="_Book4 2" xfId="66" xr:uid="{3449270E-0550-429B-A6B4-C0940CD09F6D}"/>
    <cellStyle name="_Book4 2 2" xfId="67" xr:uid="{3E031E93-F36B-4AAE-9688-349489179AE6}"/>
    <cellStyle name="_Book4 2 3" xfId="68" xr:uid="{09CE3EB1-335A-46D6-A28E-E9902EC476C9}"/>
    <cellStyle name="_Book4 2 4" xfId="69" xr:uid="{7703E740-99CB-47BF-8539-450C511BC8B6}"/>
    <cellStyle name="_Book4 2 5" xfId="70" xr:uid="{00BE5722-DE7C-4773-A6B4-E94B00614002}"/>
    <cellStyle name="_Book4 2 6" xfId="71" xr:uid="{021A2EF4-8E83-4D33-83E4-85DA13C46C45}"/>
    <cellStyle name="_Book4 2 7" xfId="72" xr:uid="{AE9C98FB-1D38-4FD8-A46C-C277B377DF75}"/>
    <cellStyle name="_Book4 2 8" xfId="73" xr:uid="{BAEC0591-58E8-47F3-B4CC-756C34E94E23}"/>
    <cellStyle name="_BP10+ GTO Capex Split CN" xfId="74" xr:uid="{9E143B53-A960-4314-99D8-621B10D0F1B0}"/>
    <cellStyle name="_BP10+post TIC 1 Jun" xfId="75" xr:uid="{4DD8F1DE-B6E7-4C23-B9ED-C58EEEE9F5FF}"/>
    <cellStyle name="_BP10+post TIC 1 Jun 2" xfId="76" xr:uid="{3864AD44-CFE7-4F45-BC2A-BAB17C4C6F61}"/>
    <cellStyle name="_BP10+post TIC 1 Jun 2 2" xfId="77" xr:uid="{99422660-C345-4429-BFE1-9F4D8AB11F72}"/>
    <cellStyle name="_BP10+post TIC 1 Jun 2 3" xfId="78" xr:uid="{DD332C27-1C70-4D9B-8B2A-45AC16D55FF9}"/>
    <cellStyle name="_BP10+post TIC 1 Jun 2 4" xfId="79" xr:uid="{56F5719B-6A2C-4E71-95BA-F73261EE4581}"/>
    <cellStyle name="_BP10+post TIC 1 Jun 2 5" xfId="80" xr:uid="{22A690BB-A873-477E-BEC8-6C2731F556BB}"/>
    <cellStyle name="_BP10+post TIC 1 Jun 2 6" xfId="81" xr:uid="{DAEFE3AA-90E5-4FC0-9E72-17E0F95A6765}"/>
    <cellStyle name="_BP10+post TIC 1 Jun 2 7" xfId="82" xr:uid="{2C836CED-64CA-4967-A248-3110D9019151}"/>
    <cellStyle name="_BP10+post TIC 1 Jun 2 8" xfId="83" xr:uid="{7472B2F8-465F-4514-BF73-F4C4406A86E2}"/>
    <cellStyle name="_Capital Plan - IS UK" xfId="84" xr:uid="{53C69BB0-DE34-40A8-980F-6B55F3BEEA70}"/>
    <cellStyle name="_Capital Plan - IS UK_0910 GSO Capex RRP - Final (Detail) v2 220710" xfId="85" xr:uid="{2175EE41-E324-4282-9DBA-CE2728391A15}"/>
    <cellStyle name="_Capital Plan - IS UK_0910 GSO Capex RRP - Final (Detail) v2 220710 2" xfId="86" xr:uid="{878D021A-66D8-4B6B-9A73-03BCBB4A8125}"/>
    <cellStyle name="_Capital Plan - IS UK_0910 GSO Capex RRP - Final (Detail) v2 220710 2 2" xfId="87" xr:uid="{C1FAB9EA-BE39-4369-B6DA-7623F324B240}"/>
    <cellStyle name="_Capital Plan - IS UK_0910 GSO Capex RRP - Final (Detail) v2 220710 2 3" xfId="88" xr:uid="{1DCD43F0-376F-42B7-B4C6-86D46837A561}"/>
    <cellStyle name="_Capital Plan - IS UK_0910 GSO Capex RRP - Final (Detail) v2 220710 2 4" xfId="89" xr:uid="{64375023-40D1-44E0-8C10-2A90DC2D16A6}"/>
    <cellStyle name="_Capital Plan - IS UK_0910 GSO Capex RRP - Final (Detail) v2 220710 2 5" xfId="90" xr:uid="{AFBABC89-1B83-42AB-A841-4C95C8E6DF82}"/>
    <cellStyle name="_Capital Plan - IS UK_0910 GSO Capex RRP - Final (Detail) v2 220710 2 6" xfId="91" xr:uid="{9A7947A0-5EC6-49C8-97D9-4B980D533AB6}"/>
    <cellStyle name="_Capital Plan - IS UK_0910 GSO Capex RRP - Final (Detail) v2 220710 2 7" xfId="92" xr:uid="{890B6A0B-1FE7-4DAF-ABA5-CC96532FB384}"/>
    <cellStyle name="_Capital Plan - IS UK_0910 GSO Capex RRP - Final (Detail) v2 220710 2 8" xfId="93" xr:uid="{AECB1CE3-CB0E-4779-974C-1C33DBC7485F}"/>
    <cellStyle name="_Capital Plan - IS UK_0910 GSO Capex RRP - Final (Detail) v2 220710_Opex Input" xfId="94" xr:uid="{8A8E24C7-328D-4FEE-B014-3B0A1BDBF13E}"/>
    <cellStyle name="_Gas TO major Projects Forecast Jun-10" xfId="95" xr:uid="{99571517-993F-4A8B-B6D4-8E03B4F272A2}"/>
    <cellStyle name="_Gas TO major Projects Forecast Jun-10 2" xfId="96" xr:uid="{9CF4F7D6-BA28-43BE-B787-2FEF9BD55973}"/>
    <cellStyle name="_Gas TO major Projects Forecast Jun-10 2 2" xfId="97" xr:uid="{973A776F-5F32-4394-B2A4-12EF2857CBBA}"/>
    <cellStyle name="_Gas TO major Projects Forecast Jun-10 2 3" xfId="98" xr:uid="{D9C1296E-DCAD-4D40-B9DA-C18F5F4924EE}"/>
    <cellStyle name="_Gas TO major Projects Forecast Jun-10 2 4" xfId="99" xr:uid="{689D3068-5FF4-44E9-A796-F995821E75AF}"/>
    <cellStyle name="_Gas TO major Projects Forecast Jun-10 2 5" xfId="100" xr:uid="{9EACD64A-2CFA-4D87-B8FE-06EAE3585FE5}"/>
    <cellStyle name="_Gas TO major Projects Forecast Jun-10 2 6" xfId="101" xr:uid="{E6BCEFA9-A92F-4D81-B414-72C5C89543E2}"/>
    <cellStyle name="_Gas TO major Projects Forecast Jun-10 2 7" xfId="102" xr:uid="{926AF1A4-55BD-4985-AA61-B47B9C44C06A}"/>
    <cellStyle name="_Gas TO major Projects Forecast Jun-10 2 8" xfId="103" xr:uid="{A0401753-134A-4F0B-A154-853E26014BBF}"/>
    <cellStyle name="_Gas TO major Projects Forecast May-10 BP10+ v5" xfId="104" xr:uid="{9DEB0EB7-3684-4712-8F2C-87CE0966D6F5}"/>
    <cellStyle name="_Gas TO major Projects Forecast May-10 BP10+ v5 2" xfId="105" xr:uid="{FBADC667-A08A-4370-AECE-0D6DFCF24173}"/>
    <cellStyle name="_Gas TO major Projects Forecast May-10 BP10+ v5 2 2" xfId="106" xr:uid="{0BFBCD3D-D3AD-4FCB-B368-07CEFBFC9A97}"/>
    <cellStyle name="_Gas TO major Projects Forecast May-10 BP10+ v5 2 3" xfId="107" xr:uid="{05E6D540-C011-471D-834D-EDBF82BF7DA0}"/>
    <cellStyle name="_Gas TO major Projects Forecast May-10 BP10+ v5 2 4" xfId="108" xr:uid="{B232934C-8C79-4D19-A137-55B60F66B709}"/>
    <cellStyle name="_Gas TO major Projects Forecast May-10 BP10+ v5 2 5" xfId="109" xr:uid="{206900A7-78DD-456A-8542-8F40D82E7943}"/>
    <cellStyle name="_Gas TO major Projects Forecast May-10 BP10+ v5 2 6" xfId="110" xr:uid="{BA43A580-4525-475A-9432-A2536BA544C8}"/>
    <cellStyle name="_Gas TO major Projects Forecast May-10 BP10+ v5 2 7" xfId="111" xr:uid="{8313E179-2722-4C71-BCDE-D793A50ABFEA}"/>
    <cellStyle name="_Gas TO major Projects Forecast May-10 BP10+ v5 2 8" xfId="112" xr:uid="{B2F69EB4-2758-4B59-878C-9E0DC3D572BB}"/>
    <cellStyle name="_GTO Non Operational Capex Roll-over submission (FINAL with property)" xfId="113" xr:uid="{BDF46171-60B7-4A00-AFCA-987C801A932A}"/>
    <cellStyle name="_Test scoring_UKGDx_20070924_Pilot (DV)" xfId="114" xr:uid="{46B029B5-73AA-41F4-B0BF-1F3071A71C49}"/>
    <cellStyle name="=C:\WINNT\SYSTEM32\COMMAND.COM" xfId="28" xr:uid="{78358ECD-1973-4FEF-A4F8-B467299C49D3}"/>
    <cellStyle name="=C:\WINNT\SYSTEM32\COMMAND.COM 10" xfId="26" xr:uid="{7D1BB7B2-89F4-4851-94EC-C9A5B8FE5B59}"/>
    <cellStyle name="=C:\WINNT\SYSTEM32\COMMAND.COM 11" xfId="115" xr:uid="{1B1021A7-D6C9-491C-BB82-BA0B162534DE}"/>
    <cellStyle name="=C:\WINNT\SYSTEM32\COMMAND.COM 12" xfId="116" xr:uid="{DF9073DE-4BB9-45B8-A0F2-82D290F0AE4D}"/>
    <cellStyle name="=C:\WINNT\SYSTEM32\COMMAND.COM 13" xfId="117" xr:uid="{42BC33D9-04A4-49DC-9EB8-5298C3091563}"/>
    <cellStyle name="=C:\WINNT\SYSTEM32\COMMAND.COM 14" xfId="118" xr:uid="{1E261B7A-B3EC-4C7C-8722-FEBD16A601C1}"/>
    <cellStyle name="=C:\WINNT\SYSTEM32\COMMAND.COM 15" xfId="119" xr:uid="{814EED6D-7565-4BE1-A817-05BB16205CAC}"/>
    <cellStyle name="=C:\WINNT\SYSTEM32\COMMAND.COM 16" xfId="120" xr:uid="{AC7B04C7-58BC-49B2-95F6-E11DC8972C1D}"/>
    <cellStyle name="=C:\WINNT\SYSTEM32\COMMAND.COM 17" xfId="121" xr:uid="{44D7224E-E2B8-4CEC-B862-E65F6FF30814}"/>
    <cellStyle name="=C:\WINNT\SYSTEM32\COMMAND.COM 18" xfId="122" xr:uid="{FCC19286-0E58-4ADB-9542-661833B2FB95}"/>
    <cellStyle name="=C:\WINNT\SYSTEM32\COMMAND.COM 19" xfId="123" xr:uid="{C7BBE361-F92B-4D87-BEC7-498A614C92CC}"/>
    <cellStyle name="=C:\WINNT\SYSTEM32\COMMAND.COM 2" xfId="24" xr:uid="{E72D295C-E59A-4FEB-A1DA-342252051D05}"/>
    <cellStyle name="=C:\WINNT\SYSTEM32\COMMAND.COM 2 10" xfId="2162" xr:uid="{0814908D-9C4F-4AB3-AD82-41DC9E195D2D}"/>
    <cellStyle name="=C:\WINNT\SYSTEM32\COMMAND.COM 2 10 2" xfId="8300" xr:uid="{3AAB26B5-133D-41DD-9FEE-6161F32111E8}"/>
    <cellStyle name="=C:\WINNT\SYSTEM32\COMMAND.COM 2 2" xfId="124" xr:uid="{FA304986-3D63-4896-A72F-0E4DBA28CD7E}"/>
    <cellStyle name="=C:\WINNT\SYSTEM32\COMMAND.COM 2 2 10" xfId="2164" xr:uid="{FAED1CCE-D7AC-404B-B8F2-D3932A7EF80A}"/>
    <cellStyle name="=C:\WINNT\SYSTEM32\COMMAND.COM 2 2 2" xfId="125" xr:uid="{5234AB5A-292B-4E24-B57B-9BF554A9E632}"/>
    <cellStyle name="=C:\WINNT\SYSTEM32\COMMAND.COM 2 2 2 2" xfId="126" xr:uid="{B51CF240-8E74-4A7D-A0DB-4CE7DB9FACA8}"/>
    <cellStyle name="=C:\WINNT\SYSTEM32\COMMAND.COM 2 2 2 3" xfId="127" xr:uid="{C62AC494-4779-4313-B6B8-D7BEA69F40A1}"/>
    <cellStyle name="=C:\WINNT\SYSTEM32\COMMAND.COM 2 2 2 4" xfId="2165" xr:uid="{27849E0D-0A47-4CCD-B2B5-5EC196C6AF8F}"/>
    <cellStyle name="=C:\WINNT\SYSTEM32\COMMAND.COM 2 2 2_Opex Input" xfId="128" xr:uid="{E9A6FF52-62F0-4700-A35A-AC7E761BE326}"/>
    <cellStyle name="=C:\WINNT\SYSTEM32\COMMAND.COM 2 2 3" xfId="129" xr:uid="{C0DF9946-F701-4A68-9040-49D4101D479F}"/>
    <cellStyle name="=C:\WINNT\SYSTEM32\COMMAND.COM 2 2 4" xfId="2163" xr:uid="{DF59B32D-1A18-4131-8104-936A9F86D519}"/>
    <cellStyle name="=C:\WINNT\SYSTEM32\COMMAND.COM 2 2_Opex Input" xfId="130" xr:uid="{F45E28E6-AF12-47A9-9452-F2E63B9947CB}"/>
    <cellStyle name="=C:\WINNT\SYSTEM32\COMMAND.COM 2 3" xfId="131" xr:uid="{81317ED3-ECD1-4EB6-9E4D-D92DA3316BD2}"/>
    <cellStyle name="=C:\WINNT\SYSTEM32\COMMAND.COM 2 4" xfId="1345" xr:uid="{FB2E0FF1-65F3-4EDC-ACD9-CA81CBC5A40C}"/>
    <cellStyle name="=C:\WINNT\SYSTEM32\COMMAND.COM 2 5" xfId="1585" xr:uid="{10CE2BBE-4C80-4326-876B-EB24A077ABF3}"/>
    <cellStyle name="=C:\WINNT\SYSTEM32\COMMAND.COM 2 6" xfId="1703" xr:uid="{34BF2831-8DFA-4DD4-AFC5-63AF1A885061}"/>
    <cellStyle name="=C:\WINNT\SYSTEM32\COMMAND.COM 2 7" xfId="1965" xr:uid="{BC77EE1A-4423-45A8-BAE1-78B8F66D202F}"/>
    <cellStyle name="=C:\WINNT\SYSTEM32\COMMAND.COM 2 8" xfId="2142" xr:uid="{FF4DFEDE-D57C-462A-98A7-2C295219511F}"/>
    <cellStyle name="=C:\WINNT\SYSTEM32\COMMAND.COM 2 9" xfId="2143" xr:uid="{508C7DA9-5D78-485F-9F87-ED1024D9F3E9}"/>
    <cellStyle name="=C:\WINNT\SYSTEM32\COMMAND.COM 2_Opex Input" xfId="132" xr:uid="{A57FFA65-279C-4A52-8C08-DCE9C084C693}"/>
    <cellStyle name="=C:\WINNT\SYSTEM32\COMMAND.COM 20" xfId="133" xr:uid="{87E439AE-971B-474B-8533-F8185B52F969}"/>
    <cellStyle name="=C:\WINNT\SYSTEM32\COMMAND.COM 21" xfId="134" xr:uid="{AD738913-57A0-4C79-A8AA-877EBD19E199}"/>
    <cellStyle name="=C:\WINNT\SYSTEM32\COMMAND.COM 22" xfId="135" xr:uid="{B3A13907-200A-4381-A52F-FB192E454FD3}"/>
    <cellStyle name="=C:\WINNT\SYSTEM32\COMMAND.COM 23" xfId="136" xr:uid="{25C4D5EF-7448-42CA-AFA3-467D46BB91E5}"/>
    <cellStyle name="=C:\WINNT\SYSTEM32\COMMAND.COM 23 2" xfId="137" xr:uid="{BB403634-0F3C-4AB1-A7B2-B8A9D7EB9BB2}"/>
    <cellStyle name="=C:\WINNT\SYSTEM32\COMMAND.COM 24" xfId="138" xr:uid="{B8A8E766-1899-478A-8C87-4750CAA376EE}"/>
    <cellStyle name="=C:\WINNT\SYSTEM32\COMMAND.COM 25" xfId="139" xr:uid="{F21738D6-8E43-4168-87F0-D908529277C8}"/>
    <cellStyle name="=C:\WINNT\SYSTEM32\COMMAND.COM 25 2" xfId="140" xr:uid="{7544B14B-B9B0-4C8F-9702-3B86C62C9AFF}"/>
    <cellStyle name="=C:\WINNT\SYSTEM32\COMMAND.COM 25 3" xfId="141" xr:uid="{C1971F25-52C6-4997-8D5C-42E4BAC1E4FD}"/>
    <cellStyle name="=C:\WINNT\SYSTEM32\COMMAND.COM 26" xfId="142" xr:uid="{BA5D3587-DDD1-4C9A-A116-162BB65AC19F}"/>
    <cellStyle name="=C:\WINNT\SYSTEM32\COMMAND.COM 27" xfId="143" xr:uid="{5EFF3815-6A85-4725-8C29-3EEB76A02330}"/>
    <cellStyle name="=C:\WINNT\SYSTEM32\COMMAND.COM 28" xfId="144" xr:uid="{CD026FE5-E1AF-44CD-8B73-93B125CDA09B}"/>
    <cellStyle name="=C:\WINNT\SYSTEM32\COMMAND.COM 29" xfId="145" xr:uid="{F483A044-9807-4610-BE3C-193D606E9C62}"/>
    <cellStyle name="=C:\WINNT\SYSTEM32\COMMAND.COM 3" xfId="25" xr:uid="{95D74FE5-7912-4EA0-991F-40C1F01CCB42}"/>
    <cellStyle name="=C:\WINNT\SYSTEM32\COMMAND.COM 30" xfId="146" xr:uid="{4E3914C6-8FC5-4A70-BCC7-7655666C7D98}"/>
    <cellStyle name="=C:\WINNT\SYSTEM32\COMMAND.COM 31" xfId="147" xr:uid="{1768C65F-C82E-4016-8BCE-3488FA7768BB}"/>
    <cellStyle name="=C:\WINNT\SYSTEM32\COMMAND.COM 32" xfId="148" xr:uid="{E44D19E4-297F-4BD7-A920-8FC244343DDA}"/>
    <cellStyle name="=C:\WINNT\SYSTEM32\COMMAND.COM 33" xfId="149" xr:uid="{F49D56F7-044D-4EE5-8A4D-D31F2C009CBE}"/>
    <cellStyle name="=C:\WINNT\SYSTEM32\COMMAND.COM 4" xfId="150" xr:uid="{1760CE5E-C1BE-4C57-A894-7530D752459C}"/>
    <cellStyle name="=C:\WINNT\SYSTEM32\COMMAND.COM 4 2" xfId="151" xr:uid="{5966DFE4-3A4C-4164-A886-BC98FFF59C29}"/>
    <cellStyle name="=C:\WINNT\SYSTEM32\COMMAND.COM 4 3" xfId="152" xr:uid="{5DECCAE3-F220-4580-AFCC-286CF058207B}"/>
    <cellStyle name="=C:\WINNT\SYSTEM32\COMMAND.COM 4 4" xfId="2166" xr:uid="{BC090079-E7D1-4667-94E1-79C64D815E3D}"/>
    <cellStyle name="=C:\WINNT\SYSTEM32\COMMAND.COM 4_Opex Input" xfId="153" xr:uid="{F616C4AD-B1EE-4907-AE02-F64DC2EDA4CE}"/>
    <cellStyle name="=C:\WINNT\SYSTEM32\COMMAND.COM 5" xfId="154" xr:uid="{EB5D8733-1A35-478D-B9CA-CD5468542C51}"/>
    <cellStyle name="=C:\WINNT\SYSTEM32\COMMAND.COM 6" xfId="155" xr:uid="{12EBB3D8-3E57-4BA5-B562-3D4EFB3DEB96}"/>
    <cellStyle name="=C:\WINNT\SYSTEM32\COMMAND.COM 7" xfId="156" xr:uid="{2AAC0D48-5619-4054-A7EB-E7A18007F74A}"/>
    <cellStyle name="=C:\WINNT\SYSTEM32\COMMAND.COM 8" xfId="157" xr:uid="{B3B782BC-5F99-4770-BF2F-F923BCF791B8}"/>
    <cellStyle name="=C:\WINNT\SYSTEM32\COMMAND.COM 9" xfId="158" xr:uid="{67885439-9597-426E-8796-C5D7A3E0751B}"/>
    <cellStyle name="=C:\WINNT\SYSTEM32\COMMAND.COM_Gas_Run_060918" xfId="2167" xr:uid="{71410965-6CAB-49AC-BA6A-D5BEA89D2D17}"/>
    <cellStyle name="=C:\WINNT35\SYSTEM32\COMMAND.COM" xfId="159" xr:uid="{DCFD994A-0BA7-4CAE-B935-5FDFD78A3C88}"/>
    <cellStyle name="=C:\WINNT35\SYSTEM32\COMMAND.COM 2" xfId="2168" xr:uid="{B29E936F-6F5D-49AE-A799-13C3FE8B5107}"/>
    <cellStyle name="20% - Accent1" xfId="8095" builtinId="30" customBuiltin="1"/>
    <cellStyle name="20% - Accent1 2" xfId="160" xr:uid="{F0F02F49-2F32-47D2-9A82-6DEDEF3EDBA6}"/>
    <cellStyle name="20% - Accent1 2 2" xfId="10537" xr:uid="{E8C5B6A4-DF6C-450C-B1D8-0FCCCE2822D2}"/>
    <cellStyle name="20% - Accent1 2 3" xfId="10511" xr:uid="{CE3C6A47-1AEF-43EA-B2A6-0FFA5E2E4C48}"/>
    <cellStyle name="20% - Accent1 2 3 2" xfId="21165" xr:uid="{F63ED2AB-CF54-4C16-A7C0-9DB538BD3464}"/>
    <cellStyle name="20% - Accent1 2 3 2 2" xfId="47579" xr:uid="{93412EBF-15D2-415C-A37E-86D511CB9999}"/>
    <cellStyle name="20% - Accent1 2 3 3" xfId="36983" xr:uid="{695F9826-C5C8-4A90-8B8C-4B66A83B52A9}"/>
    <cellStyle name="20% - Accent1 2 4" xfId="55162" xr:uid="{C6C70D4E-3165-45A3-B38D-309DCF26C594}"/>
    <cellStyle name="20% - Accent1 3" xfId="161" xr:uid="{114DD66A-6E30-4DC9-AD8C-0AE5F10A7843}"/>
    <cellStyle name="20% - Accent1 3 2" xfId="55161" xr:uid="{0CFCDBAF-67A0-4B29-8FAC-2AA4509E9466}"/>
    <cellStyle name="20% - Accent1 4" xfId="55233" xr:uid="{EBE48306-DFAE-4E27-B9CF-56CC72AD0E1E}"/>
    <cellStyle name="20% - Accent2" xfId="8098" builtinId="34" customBuiltin="1"/>
    <cellStyle name="20% - Accent2 2" xfId="162" xr:uid="{A5C6C14E-2F02-4E41-9EE6-95E73D91215D}"/>
    <cellStyle name="20% - Accent2 2 2" xfId="10538" xr:uid="{D829EAA5-D48D-49DE-8036-23AE4BA08DC6}"/>
    <cellStyle name="20% - Accent2 2 3" xfId="10515" xr:uid="{B0909BA3-86D5-46A7-A253-B9CAF40F2A16}"/>
    <cellStyle name="20% - Accent2 2 3 2" xfId="21168" xr:uid="{E1D1A07D-EFB9-4EED-AC57-00060E62F05C}"/>
    <cellStyle name="20% - Accent2 2 3 2 2" xfId="47582" xr:uid="{BC9FDD24-81EF-4741-A50D-7D05581851B3}"/>
    <cellStyle name="20% - Accent2 2 3 3" xfId="36985" xr:uid="{2393B741-EE16-4249-BAA3-F2F7BFAB8C28}"/>
    <cellStyle name="20% - Accent2 2 4" xfId="55164" xr:uid="{BDFBE94F-5184-424B-9D67-95F04BA5429C}"/>
    <cellStyle name="20% - Accent2 3" xfId="163" xr:uid="{790112FE-08FB-4F34-8312-F18E4532A4F1}"/>
    <cellStyle name="20% - Accent2 3 2" xfId="55163" xr:uid="{30E36BE8-DAD9-43B4-BF7F-C026C3649215}"/>
    <cellStyle name="20% - Accent2 4" xfId="55236" xr:uid="{4D1FA33A-10BA-4527-A7EF-6BAA1EE71A42}"/>
    <cellStyle name="20% - Accent3" xfId="8101" builtinId="38" customBuiltin="1"/>
    <cellStyle name="20% - Accent3 2" xfId="164" xr:uid="{6ED92446-2AAC-48EA-9669-64D33F9D5F11}"/>
    <cellStyle name="20% - Accent3 2 2" xfId="10539" xr:uid="{344F6DBC-7DD4-470E-ACE7-D5B88C39E3E1}"/>
    <cellStyle name="20% - Accent3 2 3" xfId="10519" xr:uid="{E07C4CD0-D1D0-457F-9045-EB33726FFFB6}"/>
    <cellStyle name="20% - Accent3 2 3 2" xfId="21172" xr:uid="{27FD9B2B-F974-4DB5-AE13-21BDB8F27362}"/>
    <cellStyle name="20% - Accent3 2 3 2 2" xfId="47586" xr:uid="{8435F1F5-35D8-4463-8BE8-63052858C37A}"/>
    <cellStyle name="20% - Accent3 2 3 3" xfId="36987" xr:uid="{B2F8173B-8287-4A87-9583-0A7BEE0671AC}"/>
    <cellStyle name="20% - Accent3 2 4" xfId="55166" xr:uid="{4CE28FC8-C250-462E-B461-D39DB557451A}"/>
    <cellStyle name="20% - Accent3 3" xfId="165" xr:uid="{99450455-6406-4F5E-ACFF-24236E766931}"/>
    <cellStyle name="20% - Accent3 3 2" xfId="55165" xr:uid="{0D5547C0-DBB5-4523-B638-4FC11E198C33}"/>
    <cellStyle name="20% - Accent3 4" xfId="55239" xr:uid="{9A45CD36-59EE-4874-AC28-D4B30A29E81A}"/>
    <cellStyle name="20% - Accent4" xfId="8104" builtinId="42" customBuiltin="1"/>
    <cellStyle name="20% - Accent4 2" xfId="166" xr:uid="{DDE44E4D-8F96-4BF8-8C59-8841A95C4C22}"/>
    <cellStyle name="20% - Accent4 2 2" xfId="10540" xr:uid="{BDF270C9-F289-46E0-89C1-2684B373AF7B}"/>
    <cellStyle name="20% - Accent4 2 3" xfId="10523" xr:uid="{4394D011-1E41-496F-8410-CCD28FE32B3E}"/>
    <cellStyle name="20% - Accent4 2 3 2" xfId="21176" xr:uid="{FB45F172-CDFC-4CAB-9547-32F863464754}"/>
    <cellStyle name="20% - Accent4 2 3 2 2" xfId="47590" xr:uid="{C6A5DAA7-5D78-4EA3-9D59-45124F875FCF}"/>
    <cellStyle name="20% - Accent4 2 3 3" xfId="36989" xr:uid="{148E9031-058D-469E-821A-B5796AEEECAC}"/>
    <cellStyle name="20% - Accent4 2 4" xfId="55168" xr:uid="{588EBDAC-69B2-4F63-B47B-95DB331931EB}"/>
    <cellStyle name="20% - Accent4 3" xfId="167" xr:uid="{DAF040BC-32F0-48DF-A217-E24352F8E234}"/>
    <cellStyle name="20% - Accent4 3 2" xfId="55167" xr:uid="{3881585A-74AB-45E7-B6F0-72D075829EAF}"/>
    <cellStyle name="20% - Accent4 4" xfId="55242" xr:uid="{5764F13D-72CC-44BC-92CB-FB1CD15C0863}"/>
    <cellStyle name="20% - Accent5" xfId="8107" builtinId="46" customBuiltin="1"/>
    <cellStyle name="20% - Accent5 2" xfId="168" xr:uid="{379814F0-FC54-4900-B6D4-1EEBE9D2571C}"/>
    <cellStyle name="20% - Accent5 2 2" xfId="10541" xr:uid="{56670A5B-5B2C-4B7E-9CD0-AB272C52E212}"/>
    <cellStyle name="20% - Accent5 2 3" xfId="10527" xr:uid="{402C1F95-8E8C-4429-9560-C59AC88B1EE4}"/>
    <cellStyle name="20% - Accent5 2 3 2" xfId="21180" xr:uid="{A1C23E2D-B473-4773-8337-3B6EDEF6EAAF}"/>
    <cellStyle name="20% - Accent5 2 3 2 2" xfId="47594" xr:uid="{1AA2006D-381D-4CDE-8D25-53AFF467017F}"/>
    <cellStyle name="20% - Accent5 2 3 3" xfId="36991" xr:uid="{7CAD5A8A-A14A-40D1-B78F-DABAE065C392}"/>
    <cellStyle name="20% - Accent5 2 4" xfId="55170" xr:uid="{886DCDDC-68C9-43FA-B579-FD6A6C7E0F7C}"/>
    <cellStyle name="20% - Accent5 3" xfId="169" xr:uid="{B1A4F3D5-DC13-4DC6-ABCA-2E33BB79C4DA}"/>
    <cellStyle name="20% - Accent5 3 2" xfId="55169" xr:uid="{8A97B50C-1B3A-4D6E-91C0-EF689630E3C7}"/>
    <cellStyle name="20% - Accent5 4" xfId="55245" xr:uid="{C8952E2A-AAD3-4823-AB92-C9A63EA968AD}"/>
    <cellStyle name="20% - Accent6" xfId="8110" builtinId="50" customBuiltin="1"/>
    <cellStyle name="20% - Accent6 2" xfId="170" xr:uid="{54F7C943-4C71-4B19-A442-9859D1EBA752}"/>
    <cellStyle name="20% - Accent6 2 2" xfId="10542" xr:uid="{8F3B8DE1-4878-4C78-9D1A-83D7B6DD1BB9}"/>
    <cellStyle name="20% - Accent6 2 3" xfId="10531" xr:uid="{87D89BD9-B833-44F6-87C5-92DDF65B9E9A}"/>
    <cellStyle name="20% - Accent6 2 3 2" xfId="21184" xr:uid="{9FD390CC-20DC-45E4-93A2-690C3DEE78D4}"/>
    <cellStyle name="20% - Accent6 2 3 2 2" xfId="47598" xr:uid="{220D0DE8-DF65-49C0-86D4-8BB89E6B21CF}"/>
    <cellStyle name="20% - Accent6 2 3 3" xfId="36993" xr:uid="{51720C9A-1E5A-4BB9-BECA-266076267463}"/>
    <cellStyle name="20% - Accent6 2 4" xfId="55172" xr:uid="{23E1900F-090A-42C8-AAC0-ED86D4CE142B}"/>
    <cellStyle name="20% - Accent6 3" xfId="171" xr:uid="{708269E5-5688-440B-9AC6-1C2C23493C8A}"/>
    <cellStyle name="20% - Accent6 3 2" xfId="55171" xr:uid="{BBD11320-8634-4D40-86A4-0EDA26B41E4F}"/>
    <cellStyle name="20% - Accent6 4" xfId="55248" xr:uid="{F604686A-DF5B-47BE-B19D-608910D89BDC}"/>
    <cellStyle name="40% - Accent1" xfId="8096" builtinId="31" customBuiltin="1"/>
    <cellStyle name="40% - Accent1 2" xfId="172" xr:uid="{61E9D667-63B1-427B-8731-1833D84CE0C6}"/>
    <cellStyle name="40% - Accent1 2 2" xfId="10543" xr:uid="{6F4DB03D-C0C3-4B14-92D6-1D269B5121AC}"/>
    <cellStyle name="40% - Accent1 2 3" xfId="10512" xr:uid="{E6EC6F53-6B0E-4D2E-BF6C-A85B197FDF5F}"/>
    <cellStyle name="40% - Accent1 2 3 2" xfId="21166" xr:uid="{EF9A8BD9-2634-488A-B799-C554E463E546}"/>
    <cellStyle name="40% - Accent1 2 3 2 2" xfId="47580" xr:uid="{3E2A6B21-39B4-499B-8B4C-E4EF30576561}"/>
    <cellStyle name="40% - Accent1 2 3 3" xfId="36984" xr:uid="{E17745BA-488A-4C83-A180-B7655FEC5F9F}"/>
    <cellStyle name="40% - Accent1 2 4" xfId="55174" xr:uid="{B34D2838-C5C8-4035-8306-0EF07518A5F6}"/>
    <cellStyle name="40% - Accent1 3" xfId="173" xr:uid="{71EA3F51-8D28-4FFC-988E-10BABEA50879}"/>
    <cellStyle name="40% - Accent1 3 2" xfId="55173" xr:uid="{0F0E2254-B25A-42C9-BDAD-8B1CB3E92C57}"/>
    <cellStyle name="40% - Accent1 4" xfId="55234" xr:uid="{3C0E88CF-1956-4ED5-A8CB-10350F9C3FD9}"/>
    <cellStyle name="40% - Accent2" xfId="8099" builtinId="35" customBuiltin="1"/>
    <cellStyle name="40% - Accent2 2" xfId="174" xr:uid="{F8CA7C7E-4561-4A49-AEC0-93174FF67C99}"/>
    <cellStyle name="40% - Accent2 2 2" xfId="10544" xr:uid="{8E700A77-E42A-4D91-866D-71ACB662274E}"/>
    <cellStyle name="40% - Accent2 2 3" xfId="10516" xr:uid="{C929A52B-08F5-4039-819F-EF2F55B3DF16}"/>
    <cellStyle name="40% - Accent2 2 3 2" xfId="21169" xr:uid="{6DFE765B-4F29-45ED-BE22-BA71495E1B9F}"/>
    <cellStyle name="40% - Accent2 2 3 2 2" xfId="47583" xr:uid="{0549C551-ECFA-4E0D-97DA-1E518D971F19}"/>
    <cellStyle name="40% - Accent2 2 3 3" xfId="36986" xr:uid="{E21EC932-1805-4B10-92CD-E5434C64D12A}"/>
    <cellStyle name="40% - Accent2 2 4" xfId="55176" xr:uid="{F8A54897-EBD6-4257-8119-D9A77C014A54}"/>
    <cellStyle name="40% - Accent2 3" xfId="175" xr:uid="{165EF900-4963-48B6-BB7B-4E351F3E11D9}"/>
    <cellStyle name="40% - Accent2 3 2" xfId="55175" xr:uid="{9867ECDC-F072-446F-A636-26AC4735E02E}"/>
    <cellStyle name="40% - Accent2 4" xfId="55237" xr:uid="{2EDE8617-F871-442B-90C9-33FC40C755B8}"/>
    <cellStyle name="40% - Accent3" xfId="8102" builtinId="39" customBuiltin="1"/>
    <cellStyle name="40% - Accent3 2" xfId="176" xr:uid="{7DDEFD70-D6F6-4109-AEDD-253F12D8BC75}"/>
    <cellStyle name="40% - Accent3 2 2" xfId="10545" xr:uid="{45D6AEF6-76CE-4039-9005-0D00F2D05ACB}"/>
    <cellStyle name="40% - Accent3 2 3" xfId="10520" xr:uid="{81C31592-406F-4448-A1DF-AAAD918026F4}"/>
    <cellStyle name="40% - Accent3 2 3 2" xfId="21173" xr:uid="{E23D6052-4E88-4F55-8743-D6EE4A8ED05C}"/>
    <cellStyle name="40% - Accent3 2 3 2 2" xfId="47587" xr:uid="{75E4A69F-529E-4128-AAFB-67C6207C6384}"/>
    <cellStyle name="40% - Accent3 2 3 3" xfId="36988" xr:uid="{6FCF8CD1-B751-426C-9343-A9E3D526CC82}"/>
    <cellStyle name="40% - Accent3 2 4" xfId="55178" xr:uid="{20A9983D-3F11-4D51-B48F-A1EF2A08C1A3}"/>
    <cellStyle name="40% - Accent3 3" xfId="177" xr:uid="{52106A52-8191-4371-9E73-F5B9B1329AF9}"/>
    <cellStyle name="40% - Accent3 3 2" xfId="55177" xr:uid="{951A58C2-97C6-40EB-8B32-F9E51F4314DF}"/>
    <cellStyle name="40% - Accent3 4" xfId="55240" xr:uid="{9F5180AE-5E8E-45FD-876F-55615E6A3508}"/>
    <cellStyle name="40% - Accent4" xfId="8105" builtinId="43" customBuiltin="1"/>
    <cellStyle name="40% - Accent4 2" xfId="178" xr:uid="{7C1FE35E-7F03-4D7F-B450-3B24294596F9}"/>
    <cellStyle name="40% - Accent4 2 2" xfId="10546" xr:uid="{D9E63911-010E-4846-922F-3F9D47F7FC0A}"/>
    <cellStyle name="40% - Accent4 2 3" xfId="10524" xr:uid="{0E596C91-C54C-4D52-A777-D09C82AEC132}"/>
    <cellStyle name="40% - Accent4 2 3 2" xfId="21177" xr:uid="{D9A2E692-643B-4E6B-853B-C083921A7A2D}"/>
    <cellStyle name="40% - Accent4 2 3 2 2" xfId="47591" xr:uid="{A90D91C6-4797-4FE8-98EB-344D3BE0A147}"/>
    <cellStyle name="40% - Accent4 2 3 3" xfId="36990" xr:uid="{DDAB568F-D932-4CAC-AB12-64DBAFBB1B1A}"/>
    <cellStyle name="40% - Accent4 2 4" xfId="55180" xr:uid="{15D4AE46-C1CF-4B76-8547-B8420D68CDE0}"/>
    <cellStyle name="40% - Accent4 3" xfId="179" xr:uid="{8A9344E7-1B84-4285-8FD6-C28386FAE768}"/>
    <cellStyle name="40% - Accent4 3 2" xfId="55179" xr:uid="{B90E1E5A-2174-4F1A-9D71-9DE835692FAE}"/>
    <cellStyle name="40% - Accent4 4" xfId="55243" xr:uid="{7F0D8420-E3E9-4437-8C47-4BD1FCA4CED9}"/>
    <cellStyle name="40% - Accent5" xfId="8108" builtinId="47" customBuiltin="1"/>
    <cellStyle name="40% - Accent5 2" xfId="180" xr:uid="{548BEDAE-6222-4A8A-9ECE-6BD3A6B3EE2B}"/>
    <cellStyle name="40% - Accent5 2 2" xfId="10547" xr:uid="{FC331971-2E53-471D-8286-FF0A984D15F5}"/>
    <cellStyle name="40% - Accent5 2 3" xfId="10528" xr:uid="{7E112422-C92A-449A-8C74-E461E6F06939}"/>
    <cellStyle name="40% - Accent5 2 3 2" xfId="21181" xr:uid="{2F4EB4BF-1134-4FA5-97F9-CA9D20381CE8}"/>
    <cellStyle name="40% - Accent5 2 3 2 2" xfId="47595" xr:uid="{F7F609F0-3CDD-45CD-86DB-E92DC1759438}"/>
    <cellStyle name="40% - Accent5 2 3 3" xfId="36992" xr:uid="{11E783E4-13BC-4F62-9264-CAD60DC89068}"/>
    <cellStyle name="40% - Accent5 2 4" xfId="55182" xr:uid="{7F91B0FC-5F5C-47EB-97F5-BD9344278E49}"/>
    <cellStyle name="40% - Accent5 3" xfId="181" xr:uid="{56805802-F9D3-47FB-8B65-3278A5EC8D12}"/>
    <cellStyle name="40% - Accent5 3 2" xfId="55181" xr:uid="{3E9CA957-4A91-4410-8B27-16104BE46F55}"/>
    <cellStyle name="40% - Accent5 4" xfId="55246" xr:uid="{80566A71-BA59-46BC-827C-9E7ADE6E230F}"/>
    <cellStyle name="40% - Accent6" xfId="8111" builtinId="51" customBuiltin="1"/>
    <cellStyle name="40% - Accent6 2" xfId="182" xr:uid="{4E10B300-7DD4-4ECE-8DC4-C55D1EF4B762}"/>
    <cellStyle name="40% - Accent6 2 2" xfId="10548" xr:uid="{93239B77-E9E8-4089-8A38-E29DD5DC9E1B}"/>
    <cellStyle name="40% - Accent6 2 3" xfId="10532" xr:uid="{AB10E3C1-1AAE-4A3E-ACF2-EF47AA9F5606}"/>
    <cellStyle name="40% - Accent6 2 3 2" xfId="21185" xr:uid="{21F755C4-56F6-4B37-BAB8-81F19167DEFC}"/>
    <cellStyle name="40% - Accent6 2 3 2 2" xfId="47599" xr:uid="{170E1184-0CFE-40D4-8F2D-F19B032FCC48}"/>
    <cellStyle name="40% - Accent6 2 3 3" xfId="36994" xr:uid="{2123928A-AE8F-45DC-AF21-20A6A9524190}"/>
    <cellStyle name="40% - Accent6 2 4" xfId="55184" xr:uid="{484C18D2-1253-471D-A768-0C28603B9687}"/>
    <cellStyle name="40% - Accent6 3" xfId="183" xr:uid="{730202B1-91DC-4DFC-8B42-D52998F49AF6}"/>
    <cellStyle name="40% - Accent6 3 2" xfId="55183" xr:uid="{0F85E37D-5EAE-4C88-81B8-CB9C1CE915FB}"/>
    <cellStyle name="40% - Accent6 4" xfId="55249" xr:uid="{11ED27EA-D615-4859-86C3-15C897E5AA98}"/>
    <cellStyle name="60% - Accent1 2" xfId="184" xr:uid="{93CA3D1F-D7A4-49E1-881E-1D12582C660D}"/>
    <cellStyle name="60% - Accent1 2 2" xfId="10549" xr:uid="{F77F0B15-1B2C-4727-9DAE-5EC40FC7A654}"/>
    <cellStyle name="60% - Accent1 2 3" xfId="10513" xr:uid="{98043EF3-6A94-42CF-8931-611C1F457119}"/>
    <cellStyle name="60% - Accent1 3" xfId="185" xr:uid="{16BD9DD0-BD23-4F74-A2DA-49D457768779}"/>
    <cellStyle name="60% - Accent1 3 2" xfId="55186" xr:uid="{77620856-A3D2-45BA-992F-D7F71195F82F}"/>
    <cellStyle name="60% - Accent1 4" xfId="10486" xr:uid="{C7D11366-F83A-4540-ABAD-268353383433}"/>
    <cellStyle name="60% - Accent1 4 2" xfId="55185" xr:uid="{3646F2C2-4244-4377-A7D0-C193AD0CF5E3}"/>
    <cellStyle name="60% - Accent1 5" xfId="55235" xr:uid="{0078AD68-433B-4790-8AA4-03627A3661B0}"/>
    <cellStyle name="60% - Accent1 6" xfId="55214" xr:uid="{609201DC-C214-40A6-86AB-084781848D11}"/>
    <cellStyle name="60% - Accent2 2" xfId="186" xr:uid="{890E7469-6F35-4E25-8350-339FCED3CD91}"/>
    <cellStyle name="60% - Accent2 2 2" xfId="10550" xr:uid="{AA88E6AC-3B07-4B89-BD91-FEBE1A7C6CF6}"/>
    <cellStyle name="60% - Accent2 2 3" xfId="10517" xr:uid="{158B30E5-136C-485A-8553-74D3AEC9C7B2}"/>
    <cellStyle name="60% - Accent2 3" xfId="187" xr:uid="{5EC53A23-40DA-4DC8-8C38-47745027C82D}"/>
    <cellStyle name="60% - Accent2 3 2" xfId="55188" xr:uid="{5B50E2D9-00E2-4D2C-937F-A1D150F395A4}"/>
    <cellStyle name="60% - Accent2 4" xfId="10487" xr:uid="{6B9930A5-0081-4F42-A124-2500FC1B02F0}"/>
    <cellStyle name="60% - Accent2 4 2" xfId="55187" xr:uid="{4F0DC5DB-2FAD-40A6-AD68-65C42CC87804}"/>
    <cellStyle name="60% - Accent2 5" xfId="55238" xr:uid="{FE7B720B-FA50-4822-9D34-0AE6509D4135}"/>
    <cellStyle name="60% - Accent2 6" xfId="55215" xr:uid="{A9F28FF9-F702-46D6-8C18-081B948BD579}"/>
    <cellStyle name="60% - Accent3 2" xfId="188" xr:uid="{87D6B9D8-AFD7-40EA-A838-FF250F2FFE93}"/>
    <cellStyle name="60% - Accent3 2 2" xfId="10551" xr:uid="{0FC53A0F-A32B-4A82-87B3-8E9DBEEA516F}"/>
    <cellStyle name="60% - Accent3 2 3" xfId="10521" xr:uid="{1D041143-02EC-4438-948D-E27E7E796D4F}"/>
    <cellStyle name="60% - Accent3 3" xfId="189" xr:uid="{1C561FDD-ACF0-4A30-ACB3-5D941416189C}"/>
    <cellStyle name="60% - Accent3 3 2" xfId="55190" xr:uid="{F1F8D430-1DB6-491B-B559-2C7917A5456B}"/>
    <cellStyle name="60% - Accent3 4" xfId="10488" xr:uid="{BDE94B98-B01D-4040-9424-6A49C3DC8349}"/>
    <cellStyle name="60% - Accent3 4 2" xfId="55189" xr:uid="{709B6478-451C-4911-B64C-427B99BA414E}"/>
    <cellStyle name="60% - Accent3 5" xfId="55241" xr:uid="{6E1B1D1B-15B3-456A-AAD4-9175D8B90635}"/>
    <cellStyle name="60% - Accent3 6" xfId="55216" xr:uid="{B9E82D71-4E78-483E-9C56-9AB29F3250D7}"/>
    <cellStyle name="60% - Accent4 2" xfId="190" xr:uid="{43157313-565F-4DCC-9F5A-2EE1D5B1F64C}"/>
    <cellStyle name="60% - Accent4 2 2" xfId="10552" xr:uid="{DCC32FA9-3B6C-4B92-8BEC-C002E76631A5}"/>
    <cellStyle name="60% - Accent4 2 3" xfId="10525" xr:uid="{0C28C011-5652-44E0-AAD9-0FB4EEF6BF11}"/>
    <cellStyle name="60% - Accent4 3" xfId="191" xr:uid="{E4D1DD80-045C-4C19-B606-B39A277D48F4}"/>
    <cellStyle name="60% - Accent4 3 2" xfId="55192" xr:uid="{3552DB96-9375-4C01-A558-95E5DDF9CF5F}"/>
    <cellStyle name="60% - Accent4 4" xfId="10489" xr:uid="{81FD375E-B662-48F6-B191-F163FF936050}"/>
    <cellStyle name="60% - Accent4 4 2" xfId="55191" xr:uid="{38AC1F80-9A1C-4210-A4E3-340F1C4EE257}"/>
    <cellStyle name="60% - Accent4 5" xfId="55244" xr:uid="{BF45004B-B1EC-40E9-9CCC-CD6C21283027}"/>
    <cellStyle name="60% - Accent4 6" xfId="55217" xr:uid="{1BA697D5-ABA0-4373-BBD9-A6FED5CD6AE7}"/>
    <cellStyle name="60% - Accent5 2" xfId="192" xr:uid="{DB8DEE05-33EE-4944-AA5D-638924F7EDE1}"/>
    <cellStyle name="60% - Accent5 2 2" xfId="10553" xr:uid="{28A7FF1F-7203-419F-8F5D-90BCC5780498}"/>
    <cellStyle name="60% - Accent5 2 3" xfId="10529" xr:uid="{EA05B295-D94E-4714-9855-3134F6DB006B}"/>
    <cellStyle name="60% - Accent5 3" xfId="193" xr:uid="{72E060D3-431B-48D3-8746-FEEF628567F0}"/>
    <cellStyle name="60% - Accent5 3 2" xfId="55194" xr:uid="{3BA20993-08E5-4343-A9F9-4668B7EE8947}"/>
    <cellStyle name="60% - Accent5 4" xfId="10490" xr:uid="{5EFB70C2-1C0F-479B-A4D8-61E4967DD947}"/>
    <cellStyle name="60% - Accent5 4 2" xfId="55193" xr:uid="{A05348EF-5578-49FA-B667-40C0D04CBDE2}"/>
    <cellStyle name="60% - Accent5 5" xfId="55247" xr:uid="{92285EC3-EC9B-470A-BF75-E893D88A7DFB}"/>
    <cellStyle name="60% - Accent5 6" xfId="55218" xr:uid="{70F753EB-74E3-4884-8A71-2DB60B15CE43}"/>
    <cellStyle name="60% - Accent6 2" xfId="194" xr:uid="{1EE6C9F4-E91E-4340-B579-58B649D5CBA2}"/>
    <cellStyle name="60% - Accent6 2 2" xfId="10554" xr:uid="{C39BEF75-8F28-4397-902C-8395996944B9}"/>
    <cellStyle name="60% - Accent6 2 3" xfId="10533" xr:uid="{8433C515-8229-4BB9-A701-019A7D78C50F}"/>
    <cellStyle name="60% - Accent6 3" xfId="195" xr:uid="{17B853EE-5D4C-4A8B-A3EE-D2797263F416}"/>
    <cellStyle name="60% - Accent6 3 2" xfId="55196" xr:uid="{AE6B8F32-90AF-49C2-A0B4-0E22042DF2BC}"/>
    <cellStyle name="60% - Accent6 4" xfId="10491" xr:uid="{6715BBD0-9BE6-4CF7-A6A7-D6BF5941E6E6}"/>
    <cellStyle name="60% - Accent6 4 2" xfId="55195" xr:uid="{39F239B3-B0F9-4B91-AFAD-86CB6ED542A5}"/>
    <cellStyle name="60% - Accent6 5" xfId="55250" xr:uid="{0254A873-35E7-4A85-BCA2-50C7CB2E49F7}"/>
    <cellStyle name="60% - Accent6 6" xfId="55219" xr:uid="{5365A4EA-39EC-485F-AB25-73E8A3E386EA}"/>
    <cellStyle name="Accent1" xfId="8094" builtinId="29" customBuiltin="1"/>
    <cellStyle name="Accent1 - 20%" xfId="196" xr:uid="{FC7FC944-4256-4E93-BEAF-834B82C17906}"/>
    <cellStyle name="Accent1 - 20% 2" xfId="2169" xr:uid="{E593870A-36EC-4E37-AE3B-8E798B03C215}"/>
    <cellStyle name="Accent1 - 40%" xfId="197" xr:uid="{F73B54BE-AE35-4967-A63D-053CFFE62EFE}"/>
    <cellStyle name="Accent1 - 40% 2" xfId="2170" xr:uid="{C768846F-CC0A-4F9F-B583-6412942F0390}"/>
    <cellStyle name="Accent1 - 60%" xfId="198" xr:uid="{F2B398EF-33C9-466A-8C60-255B14AB076A}"/>
    <cellStyle name="Accent1 - 60% 2" xfId="2171" xr:uid="{98032883-6886-4596-B999-136D8F6BD752}"/>
    <cellStyle name="Accent1 2" xfId="199" xr:uid="{C45E60F5-6F87-4CE4-90C2-42E55782C722}"/>
    <cellStyle name="Accent1 2 2" xfId="10555" xr:uid="{AE7BDD25-781A-4EBB-87BB-7A8467FC9490}"/>
    <cellStyle name="Accent1 2 3" xfId="10510" xr:uid="{01B7EDCC-48CC-4ABB-A2DD-B4C602FA44FF}"/>
    <cellStyle name="Accent1 3" xfId="200" xr:uid="{1CABD0CC-39BA-4E40-8CE9-D1957AC6F810}"/>
    <cellStyle name="Accent2" xfId="8097" builtinId="33" customBuiltin="1"/>
    <cellStyle name="Accent2 - 20%" xfId="201" xr:uid="{20A56830-4E8A-4419-99B5-53A7A9E3E5B2}"/>
    <cellStyle name="Accent2 - 20% 2" xfId="2172" xr:uid="{B7950EC9-DF88-4322-9C69-7AE8169F8ED0}"/>
    <cellStyle name="Accent2 - 40%" xfId="202" xr:uid="{840EC7FF-21C6-47CE-AC48-5218E607F3FB}"/>
    <cellStyle name="Accent2 - 40% 2" xfId="2173" xr:uid="{7F1EC4F1-9DDE-467A-9076-1FF71CE2918D}"/>
    <cellStyle name="Accent2 - 60%" xfId="203" xr:uid="{C411F957-B753-4C97-995B-D830CDD21588}"/>
    <cellStyle name="Accent2 - 60% 2" xfId="2174" xr:uid="{F557ECAD-BB0A-4D76-BC99-C73B2E42DB41}"/>
    <cellStyle name="Accent2 2" xfId="204" xr:uid="{6E54351B-7972-4C13-843A-99B1EDB63F12}"/>
    <cellStyle name="Accent2 2 2" xfId="10556" xr:uid="{7DFC77C7-89FB-45E2-9DAD-93594F9FB809}"/>
    <cellStyle name="Accent2 2 3" xfId="10514" xr:uid="{42446035-0C54-42ED-96A1-1195A537B2AE}"/>
    <cellStyle name="Accent2 3" xfId="205" xr:uid="{B86EA3B8-9BED-4F9F-AFA8-0492DE5C31E3}"/>
    <cellStyle name="Accent3" xfId="8100" builtinId="37" customBuiltin="1"/>
    <cellStyle name="Accent3 - 20%" xfId="206" xr:uid="{7F4846B3-EF41-49B7-B4D0-C00C8A7B817A}"/>
    <cellStyle name="Accent3 - 20% 2" xfId="2175" xr:uid="{1FBD7A14-FD09-49DC-81EC-4015F697C78C}"/>
    <cellStyle name="Accent3 - 40%" xfId="207" xr:uid="{CBEE5136-5835-484F-81C1-C60B96194C9F}"/>
    <cellStyle name="Accent3 - 40% 2" xfId="2176" xr:uid="{7B5D0A80-85F7-46BE-9F7C-4556309B4FE6}"/>
    <cellStyle name="Accent3 - 60%" xfId="208" xr:uid="{C5117BAE-A66E-400E-B2D2-8A519D36C939}"/>
    <cellStyle name="Accent3 - 60% 2" xfId="2177" xr:uid="{3919BF64-878D-4591-A845-4682EA4F4302}"/>
    <cellStyle name="Accent3 2" xfId="209" xr:uid="{7B0843A7-2890-41E9-A162-055DB14A590E}"/>
    <cellStyle name="Accent3 2 2" xfId="10557" xr:uid="{60BA82A8-4471-4298-BE80-6574B62EFA7D}"/>
    <cellStyle name="Accent3 2 3" xfId="10518" xr:uid="{29F8B7EE-38FB-4818-9D0F-F6797ABACCC0}"/>
    <cellStyle name="Accent3 3" xfId="210" xr:uid="{7A87E297-C6F0-4E05-9076-B4DEE552A265}"/>
    <cellStyle name="Accent4" xfId="8103" builtinId="41" customBuiltin="1"/>
    <cellStyle name="Accent4 - 20%" xfId="211" xr:uid="{D2D48684-20A2-445B-9122-CE0D88A87DF0}"/>
    <cellStyle name="Accent4 - 20% 2" xfId="2178" xr:uid="{C84866A8-980A-4592-836B-35950F01822A}"/>
    <cellStyle name="Accent4 - 40%" xfId="212" xr:uid="{0D68FE17-CE89-455E-8050-991275E454C1}"/>
    <cellStyle name="Accent4 - 40% 2" xfId="2179" xr:uid="{A2A26D9A-BD6B-4AD9-BC5C-68D69CE2B418}"/>
    <cellStyle name="Accent4 - 60%" xfId="213" xr:uid="{25A20665-9012-4E5B-82BB-50679E738E49}"/>
    <cellStyle name="Accent4 - 60% 2" xfId="2180" xr:uid="{1D75A905-CB49-4812-B7E7-54F9B0B9A3B3}"/>
    <cellStyle name="Accent4 2" xfId="214" xr:uid="{EB185D7C-D878-4B62-B1A5-C904BC4C1CCE}"/>
    <cellStyle name="Accent4 2 2" xfId="10558" xr:uid="{1502D82E-FA21-47C6-8CFF-0835D17E8A2E}"/>
    <cellStyle name="Accent4 2 3" xfId="10522" xr:uid="{B0095A2C-45F2-45D8-8395-5B1E086C42A7}"/>
    <cellStyle name="Accent4 3" xfId="215" xr:uid="{0FE3DC61-8BAE-49FE-BF16-9BCBB020B4AC}"/>
    <cellStyle name="Accent5" xfId="8106" builtinId="45" customBuiltin="1"/>
    <cellStyle name="Accent5 - 20%" xfId="216" xr:uid="{6EEFD20E-8D1C-49F1-8D41-0428DF279293}"/>
    <cellStyle name="Accent5 - 20% 2" xfId="2181" xr:uid="{3C6D3BE5-30A0-4745-B610-3ED0559B2C9C}"/>
    <cellStyle name="Accent5 - 40%" xfId="217" xr:uid="{2A4D73EA-CA03-4E4B-AE9A-1917C588A085}"/>
    <cellStyle name="Accent5 - 40% 2" xfId="2182" xr:uid="{F80366D2-BAB1-4C70-AFFF-443725899E0A}"/>
    <cellStyle name="Accent5 - 60%" xfId="218" xr:uid="{60AABCBB-4EA5-4C11-A7DB-A2FE794FDBEC}"/>
    <cellStyle name="Accent5 - 60% 2" xfId="2183" xr:uid="{A3782B2A-2489-47C2-87E0-5CBE5F5D304F}"/>
    <cellStyle name="Accent5 2" xfId="219" xr:uid="{93DF52EE-29D6-4867-BBB8-AA64EE83A84D}"/>
    <cellStyle name="Accent5 2 2" xfId="10559" xr:uid="{B4EE5388-2460-4318-B1AC-1ECE5AA76D9E}"/>
    <cellStyle name="Accent5 2 3" xfId="10526" xr:uid="{8D3A36DD-9753-478B-8CB9-482ACBFB9045}"/>
    <cellStyle name="Accent5 3" xfId="220" xr:uid="{7C01CCCA-4470-4D5D-9EDA-ECBDA0EC15CE}"/>
    <cellStyle name="Accent6" xfId="8109" builtinId="49" customBuiltin="1"/>
    <cellStyle name="Accent6 - 20%" xfId="221" xr:uid="{356D218E-9396-46C3-9682-F9022048D316}"/>
    <cellStyle name="Accent6 - 20% 2" xfId="2184" xr:uid="{632378EE-C639-45C4-BBAD-F108E7968032}"/>
    <cellStyle name="Accent6 - 40%" xfId="222" xr:uid="{1D92EA9D-FB40-463B-B284-66B4BCF37964}"/>
    <cellStyle name="Accent6 - 40% 2" xfId="2185" xr:uid="{3D083910-3D38-4AFF-8FCF-D6BAFC2A9DA5}"/>
    <cellStyle name="Accent6 - 60%" xfId="223" xr:uid="{2AD67B0B-67AF-4CC3-A0A1-B0C59B4E6D50}"/>
    <cellStyle name="Accent6 - 60% 2" xfId="2186" xr:uid="{6A471788-BA35-42F8-AFB5-782491C861A0}"/>
    <cellStyle name="Accent6 2" xfId="224" xr:uid="{CA80BE30-091F-4450-A1BD-382F584EC8C8}"/>
    <cellStyle name="Accent6 2 2" xfId="10560" xr:uid="{79C94744-6E80-4B17-B9B4-31B03BCF1ACF}"/>
    <cellStyle name="Accent6 2 3" xfId="10530" xr:uid="{43B8D143-B9F6-48F6-BA22-292A268ACBA4}"/>
    <cellStyle name="Accent6 3" xfId="225" xr:uid="{584A13A1-62AB-4AAE-A6AF-DFDFA6F1BA54}"/>
    <cellStyle name="Bad" xfId="8084" builtinId="27" customBuiltin="1"/>
    <cellStyle name="Bad 2" xfId="226" xr:uid="{E7017B62-0F89-4C6F-88F2-436001BBB3E8}"/>
    <cellStyle name="Bad 2 2" xfId="10561" xr:uid="{6EC0FA2D-86A7-4D5A-AF9C-E579D782BD69}"/>
    <cellStyle name="Bad 2 3" xfId="10499" xr:uid="{39CC9224-CA3F-44D1-8F7B-63AD490D80E7}"/>
    <cellStyle name="Bad 3" xfId="227" xr:uid="{5A2D096B-51F2-49E0-9003-68E2092A54EE}"/>
    <cellStyle name="Calculation" xfId="8087" builtinId="22" customBuiltin="1"/>
    <cellStyle name="Calculation 2" xfId="228" xr:uid="{E50EB991-81A6-4BEF-BD59-2AA0B41E3E1F}"/>
    <cellStyle name="Calculation 2 10" xfId="2933" xr:uid="{6EFCE8BB-9ED4-4D34-BE48-7D772E24C933}"/>
    <cellStyle name="Calculation 2 10 2" xfId="10503" xr:uid="{6FC5D0D9-ED47-4382-BDBE-4046CF4129C9}"/>
    <cellStyle name="Calculation 2 10 3" xfId="27255" xr:uid="{1A72BFEE-81C4-48B9-B190-5BE22CC8A041}"/>
    <cellStyle name="Calculation 2 10 3 2" xfId="53669" xr:uid="{57663CFE-ED1A-4A4A-A76F-F67BED7F7F82}"/>
    <cellStyle name="Calculation 2 10 4" xfId="29603" xr:uid="{ED9199A9-314E-44B6-A03D-B4934A9DAD61}"/>
    <cellStyle name="Calculation 2 11" xfId="12494" xr:uid="{333E8B85-C5BD-4FB1-B931-D31197B9ADA8}"/>
    <cellStyle name="Calculation 2 11 2" xfId="38915" xr:uid="{3E6BAFD4-EBA0-4E1C-B6CA-94E44590FD55}"/>
    <cellStyle name="Calculation 2 12" xfId="26553" xr:uid="{41CABFD7-1F49-407C-9423-58B5EF8919FB}"/>
    <cellStyle name="Calculation 2 12 2" xfId="52967" xr:uid="{E1119FE4-FBF0-46D8-8B76-66639EFC7DB0}"/>
    <cellStyle name="Calculation 2 2" xfId="1347" xr:uid="{49411DC8-1EC0-45C0-BDE3-645597AF4972}"/>
    <cellStyle name="Calculation 2 2 10" xfId="8361" xr:uid="{9D7D31DE-7C2E-4EB8-AA31-5D0568EED640}"/>
    <cellStyle name="Calculation 2 2 10 2" xfId="19021" xr:uid="{0FF9B82B-3164-4BDE-BE5F-CDFDAFBDB5DB}"/>
    <cellStyle name="Calculation 2 2 10 2 2" xfId="45435" xr:uid="{EA7589CE-29B7-4B59-9484-D2FED347817B}"/>
    <cellStyle name="Calculation 2 2 10 3" xfId="12181" xr:uid="{931DF0FB-C2A5-4EF3-B624-4BD2CBFC23AA}"/>
    <cellStyle name="Calculation 2 2 10 3 2" xfId="38602" xr:uid="{2EB811BC-9941-4B5A-B042-03AC9748156B}"/>
    <cellStyle name="Calculation 2 2 10 4" xfId="34857" xr:uid="{E9A85752-DF57-41C0-8D60-75B383D003EB}"/>
    <cellStyle name="Calculation 2 2 11" xfId="12101" xr:uid="{60CC7FEF-EDB0-46D9-AD21-B65493548DFD}"/>
    <cellStyle name="Calculation 2 2 11 2" xfId="38522" xr:uid="{F1755EBF-E156-408E-9832-E550429D72C8}"/>
    <cellStyle name="Calculation 2 2 12" xfId="22113" xr:uid="{34C5FE21-0038-4214-9C4C-2A5AB30D3CC5}"/>
    <cellStyle name="Calculation 2 2 12 2" xfId="48527" xr:uid="{09A8A258-EB74-49E1-B99A-5C414B00E582}"/>
    <cellStyle name="Calculation 2 2 2" xfId="3349" xr:uid="{96869438-CB9D-468D-8F4C-B550BE9CD6AB}"/>
    <cellStyle name="Calculation 2 2 2 2" xfId="9055" xr:uid="{36D80ADE-5908-4E9C-AE25-59F5CC05D7A9}"/>
    <cellStyle name="Calculation 2 2 2 2 2" xfId="19715" xr:uid="{667323E8-EB8A-4822-BC42-25B0EEDFA531}"/>
    <cellStyle name="Calculation 2 2 2 2 2 2" xfId="46129" xr:uid="{4119FCCC-B387-4E73-A446-E149ABB633A0}"/>
    <cellStyle name="Calculation 2 2 2 2 3" xfId="16958" xr:uid="{A9E80349-54B7-4A9D-91A9-E534EB362400}"/>
    <cellStyle name="Calculation 2 2 2 2 3 2" xfId="43376" xr:uid="{10D37C1E-3306-4CF5-9908-E09AE904CAE4}"/>
    <cellStyle name="Calculation 2 2 2 2 4" xfId="35551" xr:uid="{0A159A6C-8A5F-4F97-92FA-95E4A48DE1C9}"/>
    <cellStyle name="Calculation 2 2 2 3" xfId="10221" xr:uid="{6BAB002A-C7A9-49F6-906E-43D0E03A2650}"/>
    <cellStyle name="Calculation 2 2 2 3 2" xfId="20881" xr:uid="{1C77FDBD-9A7D-42A9-A049-761F88FE9575}"/>
    <cellStyle name="Calculation 2 2 2 3 2 2" xfId="47295" xr:uid="{3B169A21-8E30-447A-8EBA-A78F99A45844}"/>
    <cellStyle name="Calculation 2 2 2 3 3" xfId="26066" xr:uid="{EAED595F-D922-4998-8198-B566D8CAB99F}"/>
    <cellStyle name="Calculation 2 2 2 3 3 2" xfId="52480" xr:uid="{098D8942-973B-4B42-97A7-FC14AB2B662F}"/>
    <cellStyle name="Calculation 2 2 2 3 4" xfId="36717" xr:uid="{05AA7938-5275-4E9C-99F2-D8A3C8BA25AD}"/>
    <cellStyle name="Calculation 2 2 2 4" xfId="10896" xr:uid="{962A0FF8-0194-4D53-B2B0-E45D760B56F7}"/>
    <cellStyle name="Calculation 2 2 2 4 2" xfId="21541" xr:uid="{544CA4CA-5E24-4F4A-AB19-ABC3907519C5}"/>
    <cellStyle name="Calculation 2 2 2 4 2 2" xfId="47955" xr:uid="{408F180F-7F56-4CDE-9AEA-6FA68FB12E84}"/>
    <cellStyle name="Calculation 2 2 2 4 3" xfId="28630" xr:uid="{9A6B46CE-A882-4205-8EC0-88FEC7D362D3}"/>
    <cellStyle name="Calculation 2 2 2 4 3 2" xfId="55044" xr:uid="{A8BB1156-B013-4550-835C-A238BB051443}"/>
    <cellStyle name="Calculation 2 2 2 4 4" xfId="37317" xr:uid="{EC6E52D2-7D64-4DEC-8CD3-AE50B172EA35}"/>
    <cellStyle name="Calculation 2 2 2 5" xfId="8668" xr:uid="{8E60F269-01FE-4FB8-AAD0-9C065BF06D01}"/>
    <cellStyle name="Calculation 2 2 2 5 2" xfId="19328" xr:uid="{EFE9F6A9-EF5F-4F87-A623-D27A005F2503}"/>
    <cellStyle name="Calculation 2 2 2 5 2 2" xfId="45742" xr:uid="{E045B90E-C1C1-4B74-BC3E-C426C2A3014C}"/>
    <cellStyle name="Calculation 2 2 2 5 3" xfId="16650" xr:uid="{989D9EC7-B071-45E0-96BC-F5F24026FA75}"/>
    <cellStyle name="Calculation 2 2 2 5 3 2" xfId="43068" xr:uid="{F12D05F0-9AB4-4E0F-BA2D-C69B9209B91C}"/>
    <cellStyle name="Calculation 2 2 2 5 4" xfId="35164" xr:uid="{684F5DC3-FED8-4212-B923-A8AF3F4F0E0D}"/>
    <cellStyle name="Calculation 2 2 2 6" xfId="14136" xr:uid="{C568D812-89AF-4552-BE95-2F3A14AB3E3F}"/>
    <cellStyle name="Calculation 2 2 2 6 2" xfId="40556" xr:uid="{0BAE3B24-6972-4844-8D57-0F9B13988915}"/>
    <cellStyle name="Calculation 2 2 2 7" xfId="25061" xr:uid="{6E0375F3-E644-49A1-B783-E3478095839C}"/>
    <cellStyle name="Calculation 2 2 2 7 2" xfId="51475" xr:uid="{7A639D1A-0D74-4977-8FF9-85B73BF7F07F}"/>
    <cellStyle name="Calculation 2 2 2 8" xfId="30019" xr:uid="{E55768EA-B9E2-44A5-BE9F-08E3D4BAB742}"/>
    <cellStyle name="Calculation 2 2 3" xfId="3378" xr:uid="{BAE60509-72E4-478C-9998-48B8D2D35BD8}"/>
    <cellStyle name="Calculation 2 2 3 2" xfId="10787" xr:uid="{7EAEE8DC-35FF-4D38-A8BA-E0CFD31B221C}"/>
    <cellStyle name="Calculation 2 2 3 2 2" xfId="21432" xr:uid="{B46E3A4C-902D-4B5B-9CF8-62EDC178915E}"/>
    <cellStyle name="Calculation 2 2 3 2 2 2" xfId="47846" xr:uid="{25737C4F-099B-47D6-A7FB-54E77FB18B76}"/>
    <cellStyle name="Calculation 2 2 3 2 3" xfId="28521" xr:uid="{40FA9EF9-7A7B-4D6B-94DB-F480018768D0}"/>
    <cellStyle name="Calculation 2 2 3 2 3 2" xfId="54935" xr:uid="{24A421BC-275D-44DA-ACB9-9D538324296C}"/>
    <cellStyle name="Calculation 2 2 3 2 4" xfId="37208" xr:uid="{3D537E7E-971B-48C9-872D-03406BB22DD7}"/>
    <cellStyle name="Calculation 2 2 3 3" xfId="9424" xr:uid="{0E6CE615-8026-4CB8-B534-480068A110D7}"/>
    <cellStyle name="Calculation 2 2 3 3 2" xfId="20084" xr:uid="{6E2B355C-4426-498E-BA63-68150CB20DCB}"/>
    <cellStyle name="Calculation 2 2 3 3 2 2" xfId="46498" xr:uid="{911E7138-F62B-4B2E-A722-BFC5E2FA502E}"/>
    <cellStyle name="Calculation 2 2 3 3 3" xfId="16448" xr:uid="{BD7D8ACD-96A2-415E-A251-0AC2D94DFA02}"/>
    <cellStyle name="Calculation 2 2 3 3 3 2" xfId="42866" xr:uid="{D7C82A20-9F27-429D-9E08-F3C73E41BB5C}"/>
    <cellStyle name="Calculation 2 2 3 3 4" xfId="35920" xr:uid="{2CE28532-DF48-4EB1-8CCA-9B07F549BBF2}"/>
    <cellStyle name="Calculation 2 2 3 4" xfId="14165" xr:uid="{974B4C01-7B12-42F7-9E70-5564E47EE4B7}"/>
    <cellStyle name="Calculation 2 2 3 4 2" xfId="40585" xr:uid="{D17B5843-EF38-46DC-A17C-2605E5AE143C}"/>
    <cellStyle name="Calculation 2 2 3 5" xfId="26275" xr:uid="{9EA9E32F-261D-4EB5-965C-CDF3D33BDAF2}"/>
    <cellStyle name="Calculation 2 2 3 5 2" xfId="52689" xr:uid="{97218699-62B4-4A7F-A53E-6F520F7E767E}"/>
    <cellStyle name="Calculation 2 2 3 6" xfId="30048" xr:uid="{CA581F86-F4C5-4F25-B3EF-E276EB39BC24}"/>
    <cellStyle name="Calculation 2 2 4" xfId="5080" xr:uid="{C949E625-8207-4870-96CD-AC4829B003B8}"/>
    <cellStyle name="Calculation 2 2 4 2" xfId="10150" xr:uid="{70878D8C-0B0D-45EC-B1D9-28B3EAB580B4}"/>
    <cellStyle name="Calculation 2 2 4 2 2" xfId="20810" xr:uid="{CE026481-A3F7-43DF-A050-260E2B66A74E}"/>
    <cellStyle name="Calculation 2 2 4 2 2 2" xfId="47224" xr:uid="{418E051F-9DFE-49D9-AB33-9ED5D200F7A7}"/>
    <cellStyle name="Calculation 2 2 4 2 3" xfId="12758" xr:uid="{1A8EB968-9248-4F87-B58A-6153B32C829F}"/>
    <cellStyle name="Calculation 2 2 4 2 3 2" xfId="39179" xr:uid="{7E73CB19-EB5F-463E-B317-E203103AAC3C}"/>
    <cellStyle name="Calculation 2 2 4 2 4" xfId="36646" xr:uid="{0ADDE5E8-B85D-4813-A38D-0F29C88AB30D}"/>
    <cellStyle name="Calculation 2 2 4 3" xfId="15857" xr:uid="{A71B8867-12CB-4603-B85F-FAB7DDA06ED4}"/>
    <cellStyle name="Calculation 2 2 4 3 2" xfId="42276" xr:uid="{4264316B-5E1E-4BCB-AE6F-E943226150B2}"/>
    <cellStyle name="Calculation 2 2 4 4" xfId="23928" xr:uid="{90F8C199-2941-4496-988B-B8A442B4C0FD}"/>
    <cellStyle name="Calculation 2 2 4 4 2" xfId="50342" xr:uid="{2E62E43E-64D6-4D23-96D7-6D883A114001}"/>
    <cellStyle name="Calculation 2 2 4 5" xfId="31750" xr:uid="{39036C57-91DA-49F3-9E3B-4ED5D5C85B11}"/>
    <cellStyle name="Calculation 2 2 5" xfId="5674" xr:uid="{CE70ACAC-34FE-44AA-9EC6-10812F7674C3}"/>
    <cellStyle name="Calculation 2 2 5 2" xfId="10562" xr:uid="{FDF4BCD4-5A3F-4D5A-81B4-123B5CB2C40B}"/>
    <cellStyle name="Calculation 2 2 5 2 2" xfId="21211" xr:uid="{0D2E46AC-2327-4BBA-B182-0714769597C1}"/>
    <cellStyle name="Calculation 2 2 5 2 2 2" xfId="47625" xr:uid="{5D5A8CB8-DB10-4EF2-9334-BAFAFBC7BD35}"/>
    <cellStyle name="Calculation 2 2 5 2 3" xfId="28404" xr:uid="{CC9F9E16-589F-470A-8FE0-61FB3EC5A9F9}"/>
    <cellStyle name="Calculation 2 2 5 2 3 2" xfId="54818" xr:uid="{B442AC3F-763A-4B03-BAF2-F95992D77D30}"/>
    <cellStyle name="Calculation 2 2 5 2 4" xfId="36997" xr:uid="{D1C48368-7087-42DD-9F37-00B7DB615A20}"/>
    <cellStyle name="Calculation 2 2 5 3" xfId="16438" xr:uid="{357A5B28-8BDA-459C-90E3-EEF028E48B5A}"/>
    <cellStyle name="Calculation 2 2 5 3 2" xfId="42856" xr:uid="{5FB52A31-DC36-43F9-B43B-D4F7AF46D031}"/>
    <cellStyle name="Calculation 2 2 5 4" xfId="28073" xr:uid="{7830C1BD-2E7F-401D-A042-2457D1727565}"/>
    <cellStyle name="Calculation 2 2 5 4 2" xfId="54487" xr:uid="{455EBBD7-F701-4B6C-BECE-21FF35326A61}"/>
    <cellStyle name="Calculation 2 2 5 5" xfId="32344" xr:uid="{495C7EFC-8337-45AB-A438-1C599D6E62CD}"/>
    <cellStyle name="Calculation 2 2 6" xfId="5667" xr:uid="{6FF632D7-EC0A-4752-A09E-13E2D35510D2}"/>
    <cellStyle name="Calculation 2 2 6 2" xfId="16431" xr:uid="{A85CCEBA-2153-4583-AAAA-9437AF06997F}"/>
    <cellStyle name="Calculation 2 2 6 2 2" xfId="42849" xr:uid="{F783EAF5-5518-4AE8-82F5-E97FB5F1BA57}"/>
    <cellStyle name="Calculation 2 2 6 3" xfId="27983" xr:uid="{5761B859-58E4-4089-B291-2AA74DC556FB}"/>
    <cellStyle name="Calculation 2 2 6 3 2" xfId="54397" xr:uid="{4403830E-C4B3-4C5C-BDD1-A91A75371219}"/>
    <cellStyle name="Calculation 2 2 6 4" xfId="32337" xr:uid="{3B3D2F29-1F97-43B0-997D-2AA0EA8A124C}"/>
    <cellStyle name="Calculation 2 2 7" xfId="5597" xr:uid="{5BBBCB0D-1929-4ADA-8B26-347F703AB52B}"/>
    <cellStyle name="Calculation 2 2 7 2" xfId="26652" xr:uid="{478FA5BB-35A0-4FD6-B841-704C3C9421AC}"/>
    <cellStyle name="Calculation 2 2 7 2 2" xfId="53066" xr:uid="{A83536A3-A3E0-4CAC-A936-61D5CB786961}"/>
    <cellStyle name="Calculation 2 2 7 3" xfId="32267" xr:uid="{1C3EC8A1-D8DC-412E-B29C-078A908C3C6B}"/>
    <cellStyle name="Calculation 2 2 8" xfId="3385" xr:uid="{E68126FC-B885-4A79-9A51-19BAAA300025}"/>
    <cellStyle name="Calculation 2 2 8 2" xfId="14172" xr:uid="{62C4A06A-BD57-444B-BF89-DD81B63C4AF2}"/>
    <cellStyle name="Calculation 2 2 8 2 2" xfId="40592" xr:uid="{2ECFDF21-D302-4F5C-97D6-741CC409085F}"/>
    <cellStyle name="Calculation 2 2 8 3" xfId="22091" xr:uid="{9CE88B94-3A36-4959-8D64-C9DA5BD7AC37}"/>
    <cellStyle name="Calculation 2 2 8 3 2" xfId="48505" xr:uid="{55CBC252-1E13-4AA6-A6F0-2B8150BCF2C1}"/>
    <cellStyle name="Calculation 2 2 8 4" xfId="30055" xr:uid="{937C7771-37AD-4EFB-974A-B0596182D063}"/>
    <cellStyle name="Calculation 2 2 9" xfId="2908" xr:uid="{24A24C9A-07F6-4187-B87A-27079DFD7CB4}"/>
    <cellStyle name="Calculation 2 2 9 2" xfId="13700" xr:uid="{471C56DF-5A9C-4764-BD99-A31197BEA452}"/>
    <cellStyle name="Calculation 2 2 9 2 2" xfId="40120" xr:uid="{2A1CDA50-37A6-4FB2-9758-88CEE039F5B6}"/>
    <cellStyle name="Calculation 2 2 9 3" xfId="27201" xr:uid="{662E2A2D-55EA-4141-AB2D-0EBAA898B385}"/>
    <cellStyle name="Calculation 2 2 9 3 2" xfId="53615" xr:uid="{52E28164-205E-4680-88DF-DD8459ECBE02}"/>
    <cellStyle name="Calculation 2 2 9 4" xfId="29578" xr:uid="{226986D7-7786-4B16-93D9-19677E639872}"/>
    <cellStyle name="Calculation 2 3" xfId="1440" xr:uid="{E07241E9-E38D-47B2-A57F-65B9AA6D07F2}"/>
    <cellStyle name="Calculation 2 3 10" xfId="8479" xr:uid="{FA8E09F1-FED9-4067-ADDD-ECFDE8BE423F}"/>
    <cellStyle name="Calculation 2 3 10 2" xfId="19139" xr:uid="{358B8014-25F0-4392-BAD9-4D0C9B0987D0}"/>
    <cellStyle name="Calculation 2 3 10 2 2" xfId="45553" xr:uid="{43D1B518-5B0F-48CD-80A0-26415BE8B495}"/>
    <cellStyle name="Calculation 2 3 10 3" xfId="12728" xr:uid="{641E6875-AB25-4046-A2BF-4D506E9A91E2}"/>
    <cellStyle name="Calculation 2 3 10 3 2" xfId="39149" xr:uid="{B88AD248-EFCF-4AF8-85E7-7FA5B698CBE5}"/>
    <cellStyle name="Calculation 2 3 10 4" xfId="34975" xr:uid="{42157349-4E76-431B-AECB-0965CEB9910F}"/>
    <cellStyle name="Calculation 2 3 11" xfId="12083" xr:uid="{1B2F2B93-BA1D-462D-891D-B5FA2E5DFB56}"/>
    <cellStyle name="Calculation 2 3 11 2" xfId="38504" xr:uid="{A34F1D75-D1B5-4A46-9C99-8A15AD54BE6C}"/>
    <cellStyle name="Calculation 2 3 12" xfId="24348" xr:uid="{994642DA-E123-4F0B-9D14-DFA36FE0BED3}"/>
    <cellStyle name="Calculation 2 3 12 2" xfId="50762" xr:uid="{76A433BC-47E8-4756-AC66-9FF91AB84BFC}"/>
    <cellStyle name="Calculation 2 3 2" xfId="3434" xr:uid="{77E39D72-8FD2-4F0D-A634-E290C1C126E4}"/>
    <cellStyle name="Calculation 2 3 2 2" xfId="8941" xr:uid="{F44331AD-33BD-4BAA-9349-822C7C4B9B0C}"/>
    <cellStyle name="Calculation 2 3 2 2 2" xfId="19601" xr:uid="{8EC6DE72-A722-4F47-92F1-BE12F47FC006}"/>
    <cellStyle name="Calculation 2 3 2 2 2 2" xfId="46015" xr:uid="{1EAA6809-4E23-4494-B010-1EDA2D6A777B}"/>
    <cellStyle name="Calculation 2 3 2 2 3" xfId="17087" xr:uid="{0600C38E-C288-45DD-B804-96C79097B6B0}"/>
    <cellStyle name="Calculation 2 3 2 2 3 2" xfId="43505" xr:uid="{F51A9479-798D-4827-AC18-674EEFBF2E2C}"/>
    <cellStyle name="Calculation 2 3 2 2 4" xfId="35437" xr:uid="{48BFF400-CE4F-4A10-BCF6-C3B197682EF6}"/>
    <cellStyle name="Calculation 2 3 2 3" xfId="10399" xr:uid="{7DCB2D8E-5CA8-4CE5-8FC5-C5DBFA40460D}"/>
    <cellStyle name="Calculation 2 3 2 3 2" xfId="21059" xr:uid="{827AF619-60C0-45A3-A4F9-2F482372D78D}"/>
    <cellStyle name="Calculation 2 3 2 3 2 2" xfId="47473" xr:uid="{1457F4EB-555D-4761-9657-F673C03F9B5D}"/>
    <cellStyle name="Calculation 2 3 2 3 3" xfId="28324" xr:uid="{841DD29D-7E28-43AF-8132-F7EEAF304735}"/>
    <cellStyle name="Calculation 2 3 2 3 3 2" xfId="54738" xr:uid="{E8D6ED2F-A8A4-46B2-A32F-67A75D561E60}"/>
    <cellStyle name="Calculation 2 3 2 3 4" xfId="36895" xr:uid="{2F625D68-A61C-4878-BC5A-066EEEAC91D5}"/>
    <cellStyle name="Calculation 2 3 2 4" xfId="10956" xr:uid="{4D954605-C9B7-4BDF-9CDA-BF33285423BE}"/>
    <cellStyle name="Calculation 2 3 2 4 2" xfId="21601" xr:uid="{7BC19024-B765-4A1C-BDA1-50605C00C9B9}"/>
    <cellStyle name="Calculation 2 3 2 4 2 2" xfId="48015" xr:uid="{EFF8E519-E9A4-4ED9-94E5-148C87DFEA6E}"/>
    <cellStyle name="Calculation 2 3 2 4 3" xfId="28690" xr:uid="{5EB105C1-5E44-45BC-895D-C9AF4A02EDF2}"/>
    <cellStyle name="Calculation 2 3 2 4 3 2" xfId="55104" xr:uid="{DA38C988-2488-4731-8821-0FC1760A800F}"/>
    <cellStyle name="Calculation 2 3 2 4 4" xfId="37377" xr:uid="{A4CE4BE3-DA6A-4570-8D6F-97A97E527B52}"/>
    <cellStyle name="Calculation 2 3 2 5" xfId="8795" xr:uid="{1F13A6BC-6B0B-44B0-A9F5-874B9517A5DA}"/>
    <cellStyle name="Calculation 2 3 2 5 2" xfId="19455" xr:uid="{404F16CA-5140-4E74-849F-15CE98C88751}"/>
    <cellStyle name="Calculation 2 3 2 5 2 2" xfId="45869" xr:uid="{9A8ED4F3-6329-48F5-B7A8-A70BECC9B43C}"/>
    <cellStyle name="Calculation 2 3 2 5 3" xfId="21944" xr:uid="{7D364191-91DF-4140-8093-B85A6D43CA47}"/>
    <cellStyle name="Calculation 2 3 2 5 3 2" xfId="48358" xr:uid="{C3B26FDD-FCE6-4F72-AC6A-F93BE36FFFFC}"/>
    <cellStyle name="Calculation 2 3 2 5 4" xfId="35291" xr:uid="{9A764943-8A23-41AA-9748-710C9DB5632D}"/>
    <cellStyle name="Calculation 2 3 2 6" xfId="14219" xr:uid="{ABE78BC0-5554-4923-91B1-A117DC0F7B5D}"/>
    <cellStyle name="Calculation 2 3 2 6 2" xfId="40639" xr:uid="{1EF82E55-8AA9-41F1-818A-00DC70C1A0D1}"/>
    <cellStyle name="Calculation 2 3 2 7" xfId="23428" xr:uid="{CC97E003-7921-4C26-A6E9-5F06A41812EA}"/>
    <cellStyle name="Calculation 2 3 2 7 2" xfId="49842" xr:uid="{E6991C69-3691-40C9-86B3-99AD51123542}"/>
    <cellStyle name="Calculation 2 3 2 8" xfId="30104" xr:uid="{5AE691FD-9573-49A5-A898-B825D0548383}"/>
    <cellStyle name="Calculation 2 3 3" xfId="4312" xr:uid="{8E974564-4403-4604-8BCD-7E37D2578954}"/>
    <cellStyle name="Calculation 2 3 3 2" xfId="9298" xr:uid="{C53CF475-BA63-49FA-96E5-3495B22A7904}"/>
    <cellStyle name="Calculation 2 3 3 2 2" xfId="19958" xr:uid="{18A4D87E-712B-48CC-A2AD-FE5CEE5B3B96}"/>
    <cellStyle name="Calculation 2 3 3 2 2 2" xfId="46372" xr:uid="{55017371-100D-4862-B61E-9410302A3807}"/>
    <cellStyle name="Calculation 2 3 3 2 3" xfId="28231" xr:uid="{E12EA520-CB23-4986-8046-7134A9BF977B}"/>
    <cellStyle name="Calculation 2 3 3 2 3 2" xfId="54645" xr:uid="{1B685C1C-D571-4F09-A26C-288FFF28060A}"/>
    <cellStyle name="Calculation 2 3 3 2 4" xfId="35794" xr:uid="{F55C0A00-B51E-4A2D-B5F5-21EE33D0E11F}"/>
    <cellStyle name="Calculation 2 3 3 3" xfId="15091" xr:uid="{36EAE9B5-AAF6-4B11-A9D1-6E81BE4064EE}"/>
    <cellStyle name="Calculation 2 3 3 3 2" xfId="41511" xr:uid="{47D0B872-4164-4FD7-B371-9D575A94C2F8}"/>
    <cellStyle name="Calculation 2 3 3 4" xfId="26091" xr:uid="{47C17112-ED2E-455A-B364-AD4B17999885}"/>
    <cellStyle name="Calculation 2 3 3 4 2" xfId="52505" xr:uid="{E5228B93-A588-4170-8A4C-A501A1488EAE}"/>
    <cellStyle name="Calculation 2 3 3 5" xfId="30982" xr:uid="{B0C21BFF-7375-4CC9-A97F-D62DCDDD99CD}"/>
    <cellStyle name="Calculation 2 3 4" xfId="3969" xr:uid="{FBFE357A-150B-47E9-B49B-299F03FE9B95}"/>
    <cellStyle name="Calculation 2 3 4 2" xfId="10299" xr:uid="{3414C75D-EBC1-49E1-8230-F663D2F1FDB9}"/>
    <cellStyle name="Calculation 2 3 4 2 2" xfId="20959" xr:uid="{03312075-EA00-4FE8-BE4E-3B911E0F8D36}"/>
    <cellStyle name="Calculation 2 3 4 2 2 2" xfId="47373" xr:uid="{53563025-E1DF-4CE1-9AA7-8AD75F5183C4}"/>
    <cellStyle name="Calculation 2 3 4 2 3" xfId="12992" xr:uid="{7AA2813A-E9C4-4522-AA61-D92CD2A7D5CF}"/>
    <cellStyle name="Calculation 2 3 4 2 3 2" xfId="39413" xr:uid="{510CC0C1-6EC8-4D76-BC11-F081F330F8AC}"/>
    <cellStyle name="Calculation 2 3 4 2 4" xfId="36795" xr:uid="{82227437-468D-4335-8209-B194C7BC13F0}"/>
    <cellStyle name="Calculation 2 3 4 3" xfId="14752" xr:uid="{E229C1FA-3DFA-4809-8DA0-23BDF037ACD1}"/>
    <cellStyle name="Calculation 2 3 4 3 2" xfId="41172" xr:uid="{8954C19F-486F-4C47-BADF-35F598A1DBE5}"/>
    <cellStyle name="Calculation 2 3 4 4" xfId="11151" xr:uid="{1D44090A-08B1-445F-AE17-72922CD960F3}"/>
    <cellStyle name="Calculation 2 3 4 4 2" xfId="37572" xr:uid="{18E51BE8-510C-44C8-8F28-9EC94EF7FFF4}"/>
    <cellStyle name="Calculation 2 3 4 5" xfId="30639" xr:uid="{6B6A1054-38E6-4602-A472-A13CA43B3809}"/>
    <cellStyle name="Calculation 2 3 5" xfId="5172" xr:uid="{6D942927-8D21-4566-899D-FDD0E408D969}"/>
    <cellStyle name="Calculation 2 3 5 2" xfId="10707" xr:uid="{F87F3308-EAAF-4B05-B3CE-D69E0EAF37F2}"/>
    <cellStyle name="Calculation 2 3 5 2 2" xfId="21352" xr:uid="{86F84A6F-E8CE-4E91-BF15-70C118A1A898}"/>
    <cellStyle name="Calculation 2 3 5 2 2 2" xfId="47766" xr:uid="{1933AD1F-7436-4F07-8D89-5ACA4A852D38}"/>
    <cellStyle name="Calculation 2 3 5 2 3" xfId="28450" xr:uid="{1CF12724-3014-4541-A1D8-2736958BAB5F}"/>
    <cellStyle name="Calculation 2 3 5 2 3 2" xfId="54864" xr:uid="{D3E3C9E8-FCDE-4C71-AAE5-D4F7384747AF}"/>
    <cellStyle name="Calculation 2 3 5 2 4" xfId="37131" xr:uid="{015E5A74-6F2E-4628-BB4F-C52821EF485B}"/>
    <cellStyle name="Calculation 2 3 5 3" xfId="15949" xr:uid="{306D374B-4495-477C-A068-21615D212E28}"/>
    <cellStyle name="Calculation 2 3 5 3 2" xfId="42368" xr:uid="{F1A41724-574C-4E54-A2BC-E7F34E0D43B9}"/>
    <cellStyle name="Calculation 2 3 5 4" xfId="27276" xr:uid="{59BAA757-DAE1-4AA0-9027-441D5F0433B0}"/>
    <cellStyle name="Calculation 2 3 5 4 2" xfId="53690" xr:uid="{969E64B1-839D-4100-9757-30A072C5D7B4}"/>
    <cellStyle name="Calculation 2 3 5 5" xfId="31842" xr:uid="{0D30383D-2330-4A7F-8DF6-9D6684836F10}"/>
    <cellStyle name="Calculation 2 3 6" xfId="6246" xr:uid="{283AF7C2-4E96-4132-B5E5-7A92DEF33A6E}"/>
    <cellStyle name="Calculation 2 3 6 2" xfId="16987" xr:uid="{284575A2-7142-4566-A16A-F48609EF9DF6}"/>
    <cellStyle name="Calculation 2 3 6 2 2" xfId="43405" xr:uid="{72B364CE-F6B5-4334-BD8D-C7A976450AA7}"/>
    <cellStyle name="Calculation 2 3 6 3" xfId="24902" xr:uid="{C00F1E1C-2BF2-4BB4-B9BE-A7E47E0A5EE9}"/>
    <cellStyle name="Calculation 2 3 6 3 2" xfId="51316" xr:uid="{0034EF40-591B-4253-B8E5-2680CE413297}"/>
    <cellStyle name="Calculation 2 3 6 4" xfId="32916" xr:uid="{78E3C047-A68C-44E5-B8DC-D96D3F5416EE}"/>
    <cellStyle name="Calculation 2 3 7" xfId="5478" xr:uid="{55FB9DEF-EB9D-4C92-BC91-D1B16F794049}"/>
    <cellStyle name="Calculation 2 3 7 2" xfId="25322" xr:uid="{90406224-1E1A-418E-BB7B-187E7386EE33}"/>
    <cellStyle name="Calculation 2 3 7 2 2" xfId="51736" xr:uid="{AE9F21D4-7170-4D44-ABEC-9D7E4B1A13DE}"/>
    <cellStyle name="Calculation 2 3 7 3" xfId="32148" xr:uid="{DA5BEC03-5DFA-48BA-A693-8F471FA8CBCB}"/>
    <cellStyle name="Calculation 2 3 8" xfId="7094" xr:uid="{E466BC1B-7054-4120-AADC-6695EBBAE466}"/>
    <cellStyle name="Calculation 2 3 8 2" xfId="17782" xr:uid="{6C1E783B-4161-4BA4-A639-1E850EA22EEC}"/>
    <cellStyle name="Calculation 2 3 8 2 2" xfId="44199" xr:uid="{E96AC44A-97C4-4AFB-B778-A5334BF32CB1}"/>
    <cellStyle name="Calculation 2 3 8 3" xfId="23108" xr:uid="{26CE8B2B-736A-491E-8F01-B3F3CFCB8853}"/>
    <cellStyle name="Calculation 2 3 8 3 2" xfId="49522" xr:uid="{42B1409C-59F2-40C9-83C9-6C11E85D1717}"/>
    <cellStyle name="Calculation 2 3 8 4" xfId="33764" xr:uid="{07DA4066-68F5-4F0F-A411-853F5BD5C446}"/>
    <cellStyle name="Calculation 2 3 9" xfId="6936" xr:uid="{212F678B-EF1B-4920-8A04-27D3B0B2E86F}"/>
    <cellStyle name="Calculation 2 3 9 2" xfId="17641" xr:uid="{733CAAEC-35BA-4B02-A8BD-869E296D7F8C}"/>
    <cellStyle name="Calculation 2 3 9 2 2" xfId="44058" xr:uid="{41A25435-B4D9-4059-8A81-DE5A98CD08D0}"/>
    <cellStyle name="Calculation 2 3 9 3" xfId="22964" xr:uid="{4734A480-B212-4492-9496-D38DAD9EC9FA}"/>
    <cellStyle name="Calculation 2 3 9 3 2" xfId="49378" xr:uid="{3B10E671-2034-4332-A54C-6C4B37A8ECF0}"/>
    <cellStyle name="Calculation 2 3 9 4" xfId="33606" xr:uid="{56049606-CCFB-4856-B175-35CF786E4135}"/>
    <cellStyle name="Calculation 2 4" xfId="1715" xr:uid="{F7E57ED5-F4D5-4CF8-873F-4C0E7B7FA919}"/>
    <cellStyle name="Calculation 2 4 10" xfId="8506" xr:uid="{A084E9EA-EC8B-4564-8C3B-9ED891E18878}"/>
    <cellStyle name="Calculation 2 4 10 2" xfId="19166" xr:uid="{63EA1B77-C723-4E35-B07F-C6DD95F0C0D8}"/>
    <cellStyle name="Calculation 2 4 10 2 2" xfId="45580" xr:uid="{405D8FE9-F7D7-483A-86F3-49662864FC05}"/>
    <cellStyle name="Calculation 2 4 10 3" xfId="12784" xr:uid="{63AC362E-B469-4177-943C-3835CD01C9DE}"/>
    <cellStyle name="Calculation 2 4 10 3 2" xfId="39205" xr:uid="{00F4CB9D-2497-43E0-9E93-250742F5F1ED}"/>
    <cellStyle name="Calculation 2 4 10 4" xfId="35002" xr:uid="{240D69B0-DBFD-4C78-BA73-AE130C16144A}"/>
    <cellStyle name="Calculation 2 4 11" xfId="11855" xr:uid="{0A1F653D-4693-40B1-93B0-8691790C2203}"/>
    <cellStyle name="Calculation 2 4 11 2" xfId="38276" xr:uid="{A5E725FE-B15D-48DC-8BF3-C1DE8527E802}"/>
    <cellStyle name="Calculation 2 4 12" xfId="23708" xr:uid="{5FEFCDF2-77C1-4EA2-BBB1-56754C2E2FF1}"/>
    <cellStyle name="Calculation 2 4 12 2" xfId="50122" xr:uid="{6A3C1C97-3584-41BA-957D-D3FFC993AA14}"/>
    <cellStyle name="Calculation 2 4 2" xfId="3706" xr:uid="{DB980E75-8D8A-413C-B4E6-05ABA5575F1A}"/>
    <cellStyle name="Calculation 2 4 2 2" xfId="9802" xr:uid="{7A0E23CE-91C6-4AD6-901D-A01A140E413F}"/>
    <cellStyle name="Calculation 2 4 2 2 2" xfId="20462" xr:uid="{DF20DC47-1CB5-4631-A9CB-F3981C4BA92F}"/>
    <cellStyle name="Calculation 2 4 2 2 2 2" xfId="46876" xr:uid="{1BC001D8-D8F3-46C4-AE28-C1F28D8CDF89}"/>
    <cellStyle name="Calculation 2 4 2 2 3" xfId="11965" xr:uid="{7FF15E00-06A5-485A-A406-C1E9EE549CF2}"/>
    <cellStyle name="Calculation 2 4 2 2 3 2" xfId="38386" xr:uid="{AF7D78FF-A3FB-47DF-AB3A-662B8091D018}"/>
    <cellStyle name="Calculation 2 4 2 2 4" xfId="36298" xr:uid="{00BCDF50-7B2F-4D49-9316-EAC14B34BDC1}"/>
    <cellStyle name="Calculation 2 4 2 3" xfId="9938" xr:uid="{3BD5AF49-02A3-4CCE-82FC-B72E175B7FFD}"/>
    <cellStyle name="Calculation 2 4 2 3 2" xfId="20598" xr:uid="{88309A95-B7A7-4BF2-A3CB-61A1203B04AE}"/>
    <cellStyle name="Calculation 2 4 2 3 2 2" xfId="47012" xr:uid="{2C5ACD4B-05C2-4337-AEC8-E2A993534F18}"/>
    <cellStyle name="Calculation 2 4 2 3 3" xfId="25814" xr:uid="{4E0ED30D-0A9C-4598-8666-016634E4583A}"/>
    <cellStyle name="Calculation 2 4 2 3 3 2" xfId="52228" xr:uid="{67FC4891-F827-43D2-BF7E-75273D4C7DA8}"/>
    <cellStyle name="Calculation 2 4 2 3 4" xfId="36434" xr:uid="{3D7DAB2C-AB00-47C0-BA6A-43B54036A8A8}"/>
    <cellStyle name="Calculation 2 4 2 4" xfId="10967" xr:uid="{772FFE7B-FE42-4E44-804E-CAE5E880A383}"/>
    <cellStyle name="Calculation 2 4 2 4 2" xfId="21612" xr:uid="{82AFCCC9-BB4B-4DFE-8631-181377827500}"/>
    <cellStyle name="Calculation 2 4 2 4 2 2" xfId="48026" xr:uid="{DC5B775F-863B-496C-AD81-04C1CAD4DEA5}"/>
    <cellStyle name="Calculation 2 4 2 4 3" xfId="28701" xr:uid="{752ED6D4-C0C3-4588-9C2F-5978F0E27615}"/>
    <cellStyle name="Calculation 2 4 2 4 3 2" xfId="55115" xr:uid="{F5685FC9-8A66-44A0-A28D-3562C70F80D3}"/>
    <cellStyle name="Calculation 2 4 2 4 4" xfId="37388" xr:uid="{C0FDDED2-E1B3-42A7-AFCE-6B041FDB2DF4}"/>
    <cellStyle name="Calculation 2 4 2 5" xfId="8825" xr:uid="{90DF80AC-E33C-4DDF-AA91-E0C54E58616E}"/>
    <cellStyle name="Calculation 2 4 2 5 2" xfId="19485" xr:uid="{26D2ED3E-D96F-40DD-A4E4-8027FEAC6664}"/>
    <cellStyle name="Calculation 2 4 2 5 2 2" xfId="45899" xr:uid="{382B2712-18F3-4571-AB9A-FD131EF4065D}"/>
    <cellStyle name="Calculation 2 4 2 5 3" xfId="27298" xr:uid="{22720FE3-6754-45D0-80B8-40035492B133}"/>
    <cellStyle name="Calculation 2 4 2 5 3 2" xfId="53712" xr:uid="{B93ADD51-0B07-41C2-A252-1375078C0843}"/>
    <cellStyle name="Calculation 2 4 2 5 4" xfId="35321" xr:uid="{256B8920-FCC4-4457-B5BC-E61D43B1D453}"/>
    <cellStyle name="Calculation 2 4 2 6" xfId="14490" xr:uid="{1F45D098-4FD2-4899-A986-2B7B35C3E123}"/>
    <cellStyle name="Calculation 2 4 2 6 2" xfId="40910" xr:uid="{487116DC-AEDF-4E26-B097-75C3FDDDAB29}"/>
    <cellStyle name="Calculation 2 4 2 7" xfId="23861" xr:uid="{0595BF1A-EBE9-400A-A7F5-C755EB910208}"/>
    <cellStyle name="Calculation 2 4 2 7 2" xfId="50275" xr:uid="{8E09CF69-003C-4FAE-B7CC-095BDD42F9EC}"/>
    <cellStyle name="Calculation 2 4 2 8" xfId="30376" xr:uid="{277F1600-96C2-4F25-BDA9-DE7CFC085520}"/>
    <cellStyle name="Calculation 2 4 3" xfId="2628" xr:uid="{B5006899-ABC3-41C3-9447-47C3A3AE4695}"/>
    <cellStyle name="Calculation 2 4 3 2" xfId="8909" xr:uid="{B47EA204-BD8F-4B49-83D8-BD0ADD7C3ED8}"/>
    <cellStyle name="Calculation 2 4 3 2 2" xfId="19569" xr:uid="{06F5613C-8FC9-4EDE-A2F1-024DB4B526A0}"/>
    <cellStyle name="Calculation 2 4 3 2 2 2" xfId="45983" xr:uid="{A3DC2A49-B1FF-4B58-9469-ADEBD856FAC1}"/>
    <cellStyle name="Calculation 2 4 3 2 3" xfId="27751" xr:uid="{1053F537-0148-4545-ADD2-C1BA2D7001EF}"/>
    <cellStyle name="Calculation 2 4 3 2 3 2" xfId="54165" xr:uid="{95218F65-4693-48F4-8FD7-2F83A8F350C8}"/>
    <cellStyle name="Calculation 2 4 3 2 4" xfId="35405" xr:uid="{76075B86-B6D9-4D00-8D2D-67BDAD812773}"/>
    <cellStyle name="Calculation 2 4 3 3" xfId="13420" xr:uid="{086AE178-AD03-4849-A80D-070675977402}"/>
    <cellStyle name="Calculation 2 4 3 3 2" xfId="39840" xr:uid="{E9B06B88-56B8-4A87-A7EE-465223A31496}"/>
    <cellStyle name="Calculation 2 4 3 4" xfId="23668" xr:uid="{79196178-288A-4420-9D22-923440A7FF98}"/>
    <cellStyle name="Calculation 2 4 3 4 2" xfId="50082" xr:uid="{8C11702E-C42E-45BA-BE2A-08C41FC70E6F}"/>
    <cellStyle name="Calculation 2 4 3 5" xfId="29298" xr:uid="{12FA7614-5CF5-4772-92F5-F0560BB64427}"/>
    <cellStyle name="Calculation 2 4 4" xfId="4857" xr:uid="{D18E9AFF-52C8-49BD-8E34-EDE7D95D69F1}"/>
    <cellStyle name="Calculation 2 4 4 2" xfId="9717" xr:uid="{97A4B897-F916-4713-A324-4923E06240B7}"/>
    <cellStyle name="Calculation 2 4 4 2 2" xfId="20377" xr:uid="{92AA59C8-478C-41EF-A1C5-8E072E3C62C0}"/>
    <cellStyle name="Calculation 2 4 4 2 2 2" xfId="46791" xr:uid="{EAE4D422-8EA2-450F-81DD-45FB1382E7A4}"/>
    <cellStyle name="Calculation 2 4 4 2 3" xfId="26713" xr:uid="{1F124A18-27CF-47FC-9A28-86BFADB752C7}"/>
    <cellStyle name="Calculation 2 4 4 2 3 2" xfId="53127" xr:uid="{1DE8184B-95F8-4DA5-8140-DCC2E7219CA3}"/>
    <cellStyle name="Calculation 2 4 4 2 4" xfId="36213" xr:uid="{BE99FE95-5131-4C7B-950E-7AAA16E11B09}"/>
    <cellStyle name="Calculation 2 4 4 3" xfId="15634" xr:uid="{6977D94D-E69D-49E7-87B3-271CCD816DB4}"/>
    <cellStyle name="Calculation 2 4 4 3 2" xfId="42054" xr:uid="{A7381E8F-78C2-479C-BCA6-B25CA98510D1}"/>
    <cellStyle name="Calculation 2 4 4 4" xfId="24525" xr:uid="{1ED16D17-BECA-41C7-91EA-9B83F59DD4F9}"/>
    <cellStyle name="Calculation 2 4 4 4 2" xfId="50939" xr:uid="{A702B475-7514-4C4A-A987-22367CF5A2DA}"/>
    <cellStyle name="Calculation 2 4 4 5" xfId="31527" xr:uid="{662E00E8-993C-4DF2-A5F5-CCDB9FDDA702}"/>
    <cellStyle name="Calculation 2 4 5" xfId="4353" xr:uid="{DA2EF3D3-A05A-4AB2-9386-A99CF8AA3ECE}"/>
    <cellStyle name="Calculation 2 4 5 2" xfId="10831" xr:uid="{08596A53-8E26-47C4-A292-B5E9EE0B9F0D}"/>
    <cellStyle name="Calculation 2 4 5 2 2" xfId="21476" xr:uid="{04D9F912-866E-44AB-8533-DED55B1218F4}"/>
    <cellStyle name="Calculation 2 4 5 2 2 2" xfId="47890" xr:uid="{7D47CCC6-4F52-47BC-B2CC-3E37A0F0BEFA}"/>
    <cellStyle name="Calculation 2 4 5 2 3" xfId="28565" xr:uid="{CD0A74D6-D142-4DA8-A35C-4EC6D54AD2B6}"/>
    <cellStyle name="Calculation 2 4 5 2 3 2" xfId="54979" xr:uid="{D65084BD-EB40-47F0-A1F7-25493AC0A152}"/>
    <cellStyle name="Calculation 2 4 5 2 4" xfId="37252" xr:uid="{04D44A02-7194-405D-B7EE-F44F4D3B51F6}"/>
    <cellStyle name="Calculation 2 4 5 3" xfId="15131" xr:uid="{AC214FDF-D671-466B-B7BF-3511D822161B}"/>
    <cellStyle name="Calculation 2 4 5 3 2" xfId="41551" xr:uid="{59EA42DE-183C-44D9-B4DA-5E84D0F12DFA}"/>
    <cellStyle name="Calculation 2 4 5 4" xfId="24309" xr:uid="{438CB39B-0586-4C50-BCFC-B20EC6C391A9}"/>
    <cellStyle name="Calculation 2 4 5 4 2" xfId="50723" xr:uid="{69C13D13-856A-433D-8168-3352EC7DF505}"/>
    <cellStyle name="Calculation 2 4 5 5" xfId="31023" xr:uid="{96567EA1-73D5-496E-BBAF-B1296C657C9A}"/>
    <cellStyle name="Calculation 2 4 6" xfId="4726" xr:uid="{42E5C2E9-D5DF-4958-B8A9-A4359DE709F2}"/>
    <cellStyle name="Calculation 2 4 6 2" xfId="15503" xr:uid="{F79948F3-147F-40C5-9C2C-73171075940F}"/>
    <cellStyle name="Calculation 2 4 6 2 2" xfId="41923" xr:uid="{906A65B3-071E-4BF7-AD09-6F8EDBC0C1EB}"/>
    <cellStyle name="Calculation 2 4 6 3" xfId="22447" xr:uid="{1996DE98-C318-40BE-A28D-EF39C7EAB764}"/>
    <cellStyle name="Calculation 2 4 6 3 2" xfId="48861" xr:uid="{73C9250E-32C9-4EF0-AAA3-9A5A1375440F}"/>
    <cellStyle name="Calculation 2 4 6 4" xfId="31396" xr:uid="{E2F7A5E3-5B6B-4FEC-A047-109928B9DDEA}"/>
    <cellStyle name="Calculation 2 4 7" xfId="6172" xr:uid="{5FB5B439-3ABB-4E4F-BCD8-15AE7296D943}"/>
    <cellStyle name="Calculation 2 4 7 2" xfId="22024" xr:uid="{00A4FF5A-7B38-4123-A133-A70507A72F28}"/>
    <cellStyle name="Calculation 2 4 7 2 2" xfId="48438" xr:uid="{5E487DA2-D18C-4D33-BCF8-B1DEAF4506A9}"/>
    <cellStyle name="Calculation 2 4 7 3" xfId="32842" xr:uid="{79257E63-2517-4B69-A16E-C5601D36D5EB}"/>
    <cellStyle name="Calculation 2 4 8" xfId="6066" xr:uid="{5236A518-BB3C-4A7B-983A-AC0232027DE7}"/>
    <cellStyle name="Calculation 2 4 8 2" xfId="16817" xr:uid="{42FA39EC-099A-40EC-A4DE-4D1C7CE48A8F}"/>
    <cellStyle name="Calculation 2 4 8 2 2" xfId="43235" xr:uid="{CB55C2D7-1E42-4AE0-8E48-6A4B0271AD50}"/>
    <cellStyle name="Calculation 2 4 8 3" xfId="22822" xr:uid="{68F84E61-5D61-4E90-9C97-C2DFE12A522C}"/>
    <cellStyle name="Calculation 2 4 8 3 2" xfId="49236" xr:uid="{B026E5EB-C02A-46EA-8D00-481EC5842033}"/>
    <cellStyle name="Calculation 2 4 8 4" xfId="32736" xr:uid="{9C0BBAA0-22CF-47AC-8605-B0B1270E0F10}"/>
    <cellStyle name="Calculation 2 4 9" xfId="7764" xr:uid="{72CF15A2-675C-465B-8855-AB9A9482E4C0}"/>
    <cellStyle name="Calculation 2 4 9 2" xfId="18431" xr:uid="{710DA138-4777-4D23-A46C-3FA029706958}"/>
    <cellStyle name="Calculation 2 4 9 2 2" xfId="44847" xr:uid="{F7E05A46-835B-4A49-A60E-0ECD68175092}"/>
    <cellStyle name="Calculation 2 4 9 3" xfId="23365" xr:uid="{420924FB-A5A2-46EB-8305-26F3CDD7A029}"/>
    <cellStyle name="Calculation 2 4 9 3 2" xfId="49779" xr:uid="{A78009E3-E8F5-4175-8AE2-71CDD4850A5A}"/>
    <cellStyle name="Calculation 2 4 9 4" xfId="34434" xr:uid="{DC978224-7C6D-40AA-BF58-2B14C586AE17}"/>
    <cellStyle name="Calculation 2 5" xfId="1706" xr:uid="{DF2209B8-9543-47E1-AAF2-854580937F78}"/>
    <cellStyle name="Calculation 2 5 10" xfId="8512" xr:uid="{C7271630-9132-4C23-8AE2-C0569B02FBC8}"/>
    <cellStyle name="Calculation 2 5 10 2" xfId="19172" xr:uid="{459C9DBA-E5F7-4F5A-8876-C671FA92B4C0}"/>
    <cellStyle name="Calculation 2 5 10 2 2" xfId="45586" xr:uid="{6695A724-A796-46C2-8313-6D93DC68982A}"/>
    <cellStyle name="Calculation 2 5 10 3" xfId="16374" xr:uid="{E4F2441D-BCE7-4DB0-A788-25668F606113}"/>
    <cellStyle name="Calculation 2 5 10 3 2" xfId="42792" xr:uid="{4E7D9CC4-0A43-4DED-9B5C-3FEA2ED7C696}"/>
    <cellStyle name="Calculation 2 5 10 4" xfId="35008" xr:uid="{CA6B3A06-2D0A-4EEC-A486-F985A7ABB306}"/>
    <cellStyle name="Calculation 2 5 11" xfId="11864" xr:uid="{B49EFCF5-9CB9-4348-A942-3672C51FB289}"/>
    <cellStyle name="Calculation 2 5 11 2" xfId="38285" xr:uid="{BE9E110F-1B58-4D44-B994-CEB5CF64627E}"/>
    <cellStyle name="Calculation 2 5 12" xfId="26204" xr:uid="{DA0800C9-7129-4700-8E63-C7531F185889}"/>
    <cellStyle name="Calculation 2 5 12 2" xfId="52618" xr:uid="{26C1EE85-50FD-4963-8FDA-B53A8D7C9F72}"/>
    <cellStyle name="Calculation 2 5 2" xfId="3697" xr:uid="{8ED50755-FD83-4CB0-BA2C-38A3C8E480A5}"/>
    <cellStyle name="Calculation 2 5 2 2" xfId="9684" xr:uid="{25AB7470-6B24-472B-84E3-0C785FA131EC}"/>
    <cellStyle name="Calculation 2 5 2 2 2" xfId="20344" xr:uid="{A71B54E8-C17B-4AAA-9B75-77856545EA9C}"/>
    <cellStyle name="Calculation 2 5 2 2 2 2" xfId="46758" xr:uid="{85037BCA-4C60-4EAB-8C44-A2EC05880AA1}"/>
    <cellStyle name="Calculation 2 5 2 2 3" xfId="25915" xr:uid="{D6CBB45B-46C8-40AF-9597-BEA12D62974D}"/>
    <cellStyle name="Calculation 2 5 2 2 3 2" xfId="52329" xr:uid="{BCC55D1D-D700-4A41-AAD1-BACB4761BF7C}"/>
    <cellStyle name="Calculation 2 5 2 2 4" xfId="36180" xr:uid="{9F4650D3-AE90-41D7-949E-4D31BF972ACC}"/>
    <cellStyle name="Calculation 2 5 2 3" xfId="14481" xr:uid="{4A7B5D34-9D29-47A4-AF77-1CD42B2FF37F}"/>
    <cellStyle name="Calculation 2 5 2 3 2" xfId="40901" xr:uid="{9FFCB7EF-E184-4842-8A16-D8B625A99D7C}"/>
    <cellStyle name="Calculation 2 5 2 4" xfId="23246" xr:uid="{14848770-6E59-495F-BD38-F3D9536E2108}"/>
    <cellStyle name="Calculation 2 5 2 4 2" xfId="49660" xr:uid="{BA35D878-4EF8-46A6-A824-B747EE83F2AB}"/>
    <cellStyle name="Calculation 2 5 2 5" xfId="30367" xr:uid="{03128B7E-FA24-4DA3-847C-25DC169A4735}"/>
    <cellStyle name="Calculation 2 5 3" xfId="2637" xr:uid="{5E90F3B0-2735-478D-B48B-B1BDBA66B797}"/>
    <cellStyle name="Calculation 2 5 3 2" xfId="10172" xr:uid="{DEE017B2-62B8-4B19-B4AE-3775014EE3EF}"/>
    <cellStyle name="Calculation 2 5 3 2 2" xfId="20832" xr:uid="{91D8E976-B60F-4CD0-807B-9E22759D820E}"/>
    <cellStyle name="Calculation 2 5 3 2 2 2" xfId="47246" xr:uid="{46D00DEE-44F9-4095-BABA-DD4169AC366E}"/>
    <cellStyle name="Calculation 2 5 3 2 3" xfId="12275" xr:uid="{BDEDFDA6-EE75-4E25-ACC9-819644316D76}"/>
    <cellStyle name="Calculation 2 5 3 2 3 2" xfId="38696" xr:uid="{DF8F2154-279D-495A-B360-C8E0E41A8D40}"/>
    <cellStyle name="Calculation 2 5 3 2 4" xfId="36668" xr:uid="{EFAEBC93-343A-4819-B11A-D0B9A3814B5B}"/>
    <cellStyle name="Calculation 2 5 3 3" xfId="13429" xr:uid="{1438857D-F93B-43C7-9DF6-9EBAC3951541}"/>
    <cellStyle name="Calculation 2 5 3 3 2" xfId="39849" xr:uid="{C706D251-6A8C-4416-A3A0-75CD0C73DB28}"/>
    <cellStyle name="Calculation 2 5 3 4" xfId="23703" xr:uid="{487B4E7A-B4F5-49EB-A133-7EC724DACF62}"/>
    <cellStyle name="Calculation 2 5 3 4 2" xfId="50117" xr:uid="{0B754013-4F5F-443B-92F7-F39485D95009}"/>
    <cellStyle name="Calculation 2 5 3 5" xfId="29307" xr:uid="{D5115885-AF6F-4C31-A086-7F5E08AB53DA}"/>
    <cellStyle name="Calculation 2 5 4" xfId="3117" xr:uid="{1D4CCEC9-7F4A-4627-8094-DDBA9287245C}"/>
    <cellStyle name="Calculation 2 5 4 2" xfId="10836" xr:uid="{CCC41D30-84B0-4E49-B9DA-62C90B6F27A4}"/>
    <cellStyle name="Calculation 2 5 4 2 2" xfId="21481" xr:uid="{8E152A4D-05B9-40B3-B9F9-FED1290A3461}"/>
    <cellStyle name="Calculation 2 5 4 2 2 2" xfId="47895" xr:uid="{B14850CF-BEA5-457F-877E-8665F5DDEE55}"/>
    <cellStyle name="Calculation 2 5 4 2 3" xfId="28570" xr:uid="{B48A0754-B30E-4EE1-9FEE-223AF08A5BA7}"/>
    <cellStyle name="Calculation 2 5 4 2 3 2" xfId="54984" xr:uid="{7AB7ED53-4BCA-401A-9A47-288283DFBE6B}"/>
    <cellStyle name="Calculation 2 5 4 2 4" xfId="37257" xr:uid="{BBB6D3D2-61B8-454C-9482-F7270F4D6E9E}"/>
    <cellStyle name="Calculation 2 5 4 3" xfId="13908" xr:uid="{07885B31-A1C0-46B2-8240-5C54B4777C34}"/>
    <cellStyle name="Calculation 2 5 4 3 2" xfId="40328" xr:uid="{B8E5AE4F-65AD-471E-9C55-F6F962B70B10}"/>
    <cellStyle name="Calculation 2 5 4 4" xfId="22952" xr:uid="{F9D6784B-ECAB-4B0E-9E75-290DB98698B8}"/>
    <cellStyle name="Calculation 2 5 4 4 2" xfId="49366" xr:uid="{11DDC66F-5CA3-4E98-9E46-D94E186870C5}"/>
    <cellStyle name="Calculation 2 5 4 5" xfId="29787" xr:uid="{0E1C751B-713B-463C-854C-D12951048C9D}"/>
    <cellStyle name="Calculation 2 5 5" xfId="4328" xr:uid="{6DBA8750-0115-4D4E-9FBF-5F3897037ED9}"/>
    <cellStyle name="Calculation 2 5 5 2" xfId="15106" xr:uid="{B49C12A9-6DEE-40B0-92ED-9D3B4CA841A0}"/>
    <cellStyle name="Calculation 2 5 5 2 2" xfId="41526" xr:uid="{21558FFC-F73E-4429-9387-7D7269BC492D}"/>
    <cellStyle name="Calculation 2 5 5 3" xfId="22604" xr:uid="{030FA5D5-222D-456A-9A1F-CFC29861D0D7}"/>
    <cellStyle name="Calculation 2 5 5 3 2" xfId="49018" xr:uid="{67FFD78B-366F-48C3-B101-43CFA64D3933}"/>
    <cellStyle name="Calculation 2 5 5 4" xfId="30998" xr:uid="{87D799C0-497D-450E-B9A2-ED9D2B7A2619}"/>
    <cellStyle name="Calculation 2 5 6" xfId="5568" xr:uid="{3CEDA092-81D7-4308-818C-99A17F8AAE89}"/>
    <cellStyle name="Calculation 2 5 6 2" xfId="16338" xr:uid="{1BF3C6CD-002C-46D1-8880-71B835E499F4}"/>
    <cellStyle name="Calculation 2 5 6 2 2" xfId="42757" xr:uid="{33824699-8921-4101-83C7-A7950193F85A}"/>
    <cellStyle name="Calculation 2 5 6 3" xfId="25630" xr:uid="{C46F4AD2-52C9-4778-8CCA-222A6F8D8A2C}"/>
    <cellStyle name="Calculation 2 5 6 3 2" xfId="52044" xr:uid="{C91325A3-A1B1-4A2B-BA9F-B6AC8E645E8B}"/>
    <cellStyle name="Calculation 2 5 6 4" xfId="32238" xr:uid="{7B9F597F-C87D-4D21-AE3E-4DB05CC9F5E4}"/>
    <cellStyle name="Calculation 2 5 7" xfId="6622" xr:uid="{680EF1C7-A30A-43B8-AC6E-814141B3C4F7}"/>
    <cellStyle name="Calculation 2 5 7 2" xfId="22987" xr:uid="{B552C431-624F-43AC-94E3-5BA292EFCA3A}"/>
    <cellStyle name="Calculation 2 5 7 2 2" xfId="49401" xr:uid="{997D0C02-9C3C-408E-B65A-2BE5703FDD2F}"/>
    <cellStyle name="Calculation 2 5 7 3" xfId="33292" xr:uid="{20EA3FE5-BADE-43C6-A5B1-15DBCBF11386}"/>
    <cellStyle name="Calculation 2 5 8" xfId="6068" xr:uid="{3850C724-F42C-4D23-8F3A-770771BFFEA5}"/>
    <cellStyle name="Calculation 2 5 8 2" xfId="16819" xr:uid="{D15E3FC3-A2BC-4912-873B-A2234F901FCC}"/>
    <cellStyle name="Calculation 2 5 8 2 2" xfId="43237" xr:uid="{8D106067-32FF-4855-BBB2-F64245EFF2A8}"/>
    <cellStyle name="Calculation 2 5 8 3" xfId="24065" xr:uid="{09A2C13B-9F11-41A4-A91E-8A4A04DDE58B}"/>
    <cellStyle name="Calculation 2 5 8 3 2" xfId="50479" xr:uid="{365A9A2A-7219-4519-BE7B-29F23B93E50D}"/>
    <cellStyle name="Calculation 2 5 8 4" xfId="32738" xr:uid="{72860E0A-5F14-471A-8EB8-0F7236385479}"/>
    <cellStyle name="Calculation 2 5 9" xfId="6094" xr:uid="{0A496C00-C002-480D-A9D2-D732A2D2C4D0}"/>
    <cellStyle name="Calculation 2 5 9 2" xfId="16844" xr:uid="{994EA7E8-C3A5-4BDB-85DB-1247CEE6807A}"/>
    <cellStyle name="Calculation 2 5 9 2 2" xfId="43262" xr:uid="{E09923EA-A3BB-422E-8D3C-E5E2D0D598FD}"/>
    <cellStyle name="Calculation 2 5 9 3" xfId="23354" xr:uid="{81282FCD-50B1-4D63-B4D9-1F1529D4B972}"/>
    <cellStyle name="Calculation 2 5 9 3 2" xfId="49768" xr:uid="{8F447005-1E2F-432B-9B3B-482927377B22}"/>
    <cellStyle name="Calculation 2 5 9 4" xfId="32764" xr:uid="{3DCCCD79-2CC3-43D9-8A75-FF8DAB04BE97}"/>
    <cellStyle name="Calculation 2 6" xfId="2397" xr:uid="{45885B97-EE0B-4074-ACAD-68EB97F64708}"/>
    <cellStyle name="Calculation 2 6 10" xfId="21761" xr:uid="{D557670B-8FBC-4C64-B9AA-357068AD4A1E}"/>
    <cellStyle name="Calculation 2 6 10 2" xfId="48175" xr:uid="{3C9C9B1B-C4B3-40F7-A039-0AC026B8C4D0}"/>
    <cellStyle name="Calculation 2 6 2" xfId="4304" xr:uid="{49167FB2-86EE-472C-8418-55E8AA56DE18}"/>
    <cellStyle name="Calculation 2 6 2 2" xfId="9817" xr:uid="{71882BC8-5444-4EDC-988E-FA3240B74CC9}"/>
    <cellStyle name="Calculation 2 6 2 2 2" xfId="20477" xr:uid="{24CD563E-33F7-4C08-9460-BC1CD01E3898}"/>
    <cellStyle name="Calculation 2 6 2 2 2 2" xfId="46891" xr:uid="{56267EC0-2EA6-4E21-AD24-A035AF50FC51}"/>
    <cellStyle name="Calculation 2 6 2 2 3" xfId="26704" xr:uid="{646706C4-7BB3-4EFD-9787-581936D7F90E}"/>
    <cellStyle name="Calculation 2 6 2 2 3 2" xfId="53118" xr:uid="{927495A5-0C4C-432D-BC46-67710C0436A0}"/>
    <cellStyle name="Calculation 2 6 2 2 4" xfId="36313" xr:uid="{391561F2-754A-465B-9F19-4CCE70B241D0}"/>
    <cellStyle name="Calculation 2 6 2 3" xfId="15083" xr:uid="{CA1416D3-0CD4-45E9-A125-3DA938273DB3}"/>
    <cellStyle name="Calculation 2 6 2 3 2" xfId="41503" xr:uid="{0C297AEB-F553-473F-A485-6A6DCC18D4BE}"/>
    <cellStyle name="Calculation 2 6 2 4" xfId="27651" xr:uid="{C71A30E6-CB14-4117-A5A1-CC61B25E89CA}"/>
    <cellStyle name="Calculation 2 6 2 4 2" xfId="54065" xr:uid="{B547B145-C1C3-471C-AA3E-F7D909392493}"/>
    <cellStyle name="Calculation 2 6 2 5" xfId="30974" xr:uid="{4F632931-1E42-4B96-98F2-0B36F528AFD7}"/>
    <cellStyle name="Calculation 2 6 3" xfId="5031" xr:uid="{BFEDB3E7-B09D-4321-BFBF-CCE4686561AC}"/>
    <cellStyle name="Calculation 2 6 3 2" xfId="10208" xr:uid="{C3655775-5959-47B0-B016-C28B950ABAE6}"/>
    <cellStyle name="Calculation 2 6 3 2 2" xfId="20868" xr:uid="{4A339ED1-5F86-44E3-8017-EEBB379718A6}"/>
    <cellStyle name="Calculation 2 6 3 2 2 2" xfId="47282" xr:uid="{8FE33179-6BB7-4B95-AAA2-3E85185283F5}"/>
    <cellStyle name="Calculation 2 6 3 2 3" xfId="11968" xr:uid="{1370E812-261E-4C34-9020-D831A4732AEE}"/>
    <cellStyle name="Calculation 2 6 3 2 3 2" xfId="38389" xr:uid="{33FF1A96-33CD-424E-BDE3-EE44B974C962}"/>
    <cellStyle name="Calculation 2 6 3 2 4" xfId="36704" xr:uid="{85B96261-C6D9-458F-8287-684451A26EED}"/>
    <cellStyle name="Calculation 2 6 3 3" xfId="15808" xr:uid="{18C0B0D7-7BE0-402E-A2E0-8038D8A08D71}"/>
    <cellStyle name="Calculation 2 6 3 3 2" xfId="42227" xr:uid="{352A6EA9-32AF-4118-9068-5EE94301EA86}"/>
    <cellStyle name="Calculation 2 6 3 4" xfId="24620" xr:uid="{31D1BDF1-2BFA-44E4-BC6E-CFEC568ACC2A}"/>
    <cellStyle name="Calculation 2 6 3 4 2" xfId="51034" xr:uid="{CCE8F68A-51FD-4F97-BFFB-C575A63F3D07}"/>
    <cellStyle name="Calculation 2 6 3 5" xfId="31701" xr:uid="{FEC87FBB-95FE-48B2-9CDB-344FF68E3813}"/>
    <cellStyle name="Calculation 2 6 4" xfId="6220" xr:uid="{64F8BF48-DF3C-4DFB-8AD4-2D0D55B78111}"/>
    <cellStyle name="Calculation 2 6 4 2" xfId="10974" xr:uid="{488DCD80-2FB4-43ED-A172-9275B31879B4}"/>
    <cellStyle name="Calculation 2 6 4 2 2" xfId="21619" xr:uid="{F9EB4321-2789-4C8C-AE6E-36EF610F557C}"/>
    <cellStyle name="Calculation 2 6 4 2 2 2" xfId="48033" xr:uid="{69AAA9EE-2883-46EC-8BA3-EDBFCCAB66D5}"/>
    <cellStyle name="Calculation 2 6 4 2 3" xfId="28708" xr:uid="{CBB03AE8-C83C-4367-891A-518427950B03}"/>
    <cellStyle name="Calculation 2 6 4 2 3 2" xfId="55122" xr:uid="{49653BD3-5A01-4F4E-B69C-54943A12CF75}"/>
    <cellStyle name="Calculation 2 6 4 2 4" xfId="37395" xr:uid="{C811C861-7775-4F59-BE38-4898ACA7DB57}"/>
    <cellStyle name="Calculation 2 6 4 3" xfId="16961" xr:uid="{3986E9C5-9030-4392-96B1-0F1EB088AD2D}"/>
    <cellStyle name="Calculation 2 6 4 3 2" xfId="43379" xr:uid="{A534467A-BF7B-4B3C-AA25-BEB8D4B3F0ED}"/>
    <cellStyle name="Calculation 2 6 4 4" xfId="24229" xr:uid="{1A3DD327-04B9-4C62-8E5A-AEDF52AA221B}"/>
    <cellStyle name="Calculation 2 6 4 4 2" xfId="50643" xr:uid="{5009AC55-5F2C-42E4-8EBE-4089FF48B72B}"/>
    <cellStyle name="Calculation 2 6 4 5" xfId="32890" xr:uid="{3BA854BB-ECF1-4EF2-9C53-3A1E09174419}"/>
    <cellStyle name="Calculation 2 6 5" xfId="6805" xr:uid="{870C7C6C-2F9F-4055-A184-203AF757472A}"/>
    <cellStyle name="Calculation 2 6 5 2" xfId="17517" xr:uid="{B486ACB7-9B3B-48FD-9354-82EE81441F03}"/>
    <cellStyle name="Calculation 2 6 5 2 2" xfId="43934" xr:uid="{C2EE5786-04E1-4643-A5A5-BB22FF91913B}"/>
    <cellStyle name="Calculation 2 6 5 3" xfId="12064" xr:uid="{D4FA075C-15E7-42DF-98F2-DC2D454144DE}"/>
    <cellStyle name="Calculation 2 6 5 3 2" xfId="38485" xr:uid="{95EAC6FC-72FD-44DF-A177-2F1A43C7AF32}"/>
    <cellStyle name="Calculation 2 6 5 4" xfId="33475" xr:uid="{5A5EF955-E1E5-4FEB-9ACF-FCBAB8141248}"/>
    <cellStyle name="Calculation 2 6 6" xfId="7358" xr:uid="{6E94F13E-F007-4B6F-A53B-656A1622291D}"/>
    <cellStyle name="Calculation 2 6 6 2" xfId="18025" xr:uid="{558E7C09-673A-4D6E-8D0A-05C8183460C6}"/>
    <cellStyle name="Calculation 2 6 6 2 2" xfId="44441" xr:uid="{679E47B6-A8DF-40EF-835F-E96E70FFCA38}"/>
    <cellStyle name="Calculation 2 6 6 3" xfId="23237" xr:uid="{5C0058B0-4AFE-41BA-B089-8D727D124FF5}"/>
    <cellStyle name="Calculation 2 6 6 3 2" xfId="49651" xr:uid="{FCA77C86-AC58-4CD7-8B1B-BBEE06220373}"/>
    <cellStyle name="Calculation 2 6 6 4" xfId="34028" xr:uid="{80EFB97A-8B39-4318-B283-6D2B5FADB0EC}"/>
    <cellStyle name="Calculation 2 6 7" xfId="8003" xr:uid="{1D195F87-FB2D-4974-AC98-0481166C8F83}"/>
    <cellStyle name="Calculation 2 6 7 2" xfId="18670" xr:uid="{C9DFD3AD-12A9-4245-90E7-ACA899308BAC}"/>
    <cellStyle name="Calculation 2 6 7 2 2" xfId="45084" xr:uid="{5B108F09-61D5-4432-BAFE-3FEB077EA006}"/>
    <cellStyle name="Calculation 2 6 7 3" xfId="14138" xr:uid="{87F5F500-2263-4006-B73E-5FB796666CBE}"/>
    <cellStyle name="Calculation 2 6 7 3 2" xfId="40558" xr:uid="{A2E93396-A885-414E-BD8B-A8572AF48CC2}"/>
    <cellStyle name="Calculation 2 6 7 4" xfId="34608" xr:uid="{F4A190D6-4040-43DB-B4ED-A77ADAA19B2E}"/>
    <cellStyle name="Calculation 2 6 8" xfId="13194" xr:uid="{2B7EA13A-F962-4F8B-AB9D-595B661017E7}"/>
    <cellStyle name="Calculation 2 6 8 2" xfId="39614" xr:uid="{33819277-3990-4AA5-BA1B-570CFFF9E920}"/>
    <cellStyle name="Calculation 2 6 9" xfId="21207" xr:uid="{DDE75A5E-2BD7-4D7D-8D1E-5D39FB3A8301}"/>
    <cellStyle name="Calculation 2 6 9 2" xfId="47621" xr:uid="{EEBDE781-22C1-4B8E-A76A-C1F75BFD241A}"/>
    <cellStyle name="Calculation 2 7" xfId="2790" xr:uid="{0EEE92A9-4F6F-40DD-843D-4F79598687A0}"/>
    <cellStyle name="Calculation 2 7 2" xfId="9711" xr:uid="{7C3765F8-198B-4743-995C-67886266FC72}"/>
    <cellStyle name="Calculation 2 7 2 2" xfId="20371" xr:uid="{E18393AD-2418-4E8D-A3A9-6CE039558E75}"/>
    <cellStyle name="Calculation 2 7 2 2 2" xfId="46785" xr:uid="{72331508-BD1C-4756-8F3C-6CDDE5627410}"/>
    <cellStyle name="Calculation 2 7 2 3" xfId="17682" xr:uid="{21581CAB-07D8-41D6-B37E-06F8797D1833}"/>
    <cellStyle name="Calculation 2 7 2 3 2" xfId="44099" xr:uid="{0E351B42-CE7F-4C86-93B9-17E5CC0C41F2}"/>
    <cellStyle name="Calculation 2 7 2 4" xfId="36207" xr:uid="{49CA1677-C099-4946-840A-54562A7B510B}"/>
    <cellStyle name="Calculation 2 7 3" xfId="13582" xr:uid="{3FD627B8-97DD-44AB-A2FF-56B2315094E1}"/>
    <cellStyle name="Calculation 2 7 3 2" xfId="40002" xr:uid="{D20CD94E-FEEA-4981-9064-5D776355C9A9}"/>
    <cellStyle name="Calculation 2 7 4" xfId="24205" xr:uid="{DBF34A5A-4CBC-42E1-9792-EF2913D5308D}"/>
    <cellStyle name="Calculation 2 7 4 2" xfId="50619" xr:uid="{72B1CFA6-C7FE-4A38-B647-96B29F85685D}"/>
    <cellStyle name="Calculation 2 7 5" xfId="29460" xr:uid="{C77C2760-7799-427E-89CC-9809FC19A575}"/>
    <cellStyle name="Calculation 2 8" xfId="3354" xr:uid="{90EB0437-B4E9-4A1F-A316-9B73CCBDD087}"/>
    <cellStyle name="Calculation 2 8 2" xfId="9629" xr:uid="{8E012E1E-A1E5-4AAA-AD2D-68C477D41D52}"/>
    <cellStyle name="Calculation 2 8 2 2" xfId="20289" xr:uid="{9B990034-9AA9-4E84-B1FE-4B8F1BA5708C}"/>
    <cellStyle name="Calculation 2 8 2 2 2" xfId="46703" xr:uid="{2F6DF680-274B-451D-BBDB-2894FEB4C5F0}"/>
    <cellStyle name="Calculation 2 8 2 3" xfId="14212" xr:uid="{032DB522-2F20-4A3C-83CF-EF5D80D606C6}"/>
    <cellStyle name="Calculation 2 8 2 3 2" xfId="40632" xr:uid="{4E06A318-FEE4-4FDB-BF0C-A51DBBA82780}"/>
    <cellStyle name="Calculation 2 8 2 4" xfId="36125" xr:uid="{2273F5E6-A11B-46CD-8763-4D662BF33327}"/>
    <cellStyle name="Calculation 2 8 3" xfId="14141" xr:uid="{5B1E309E-060B-4723-A9B6-DEDFA8E438F9}"/>
    <cellStyle name="Calculation 2 8 3 2" xfId="40561" xr:uid="{17D827FA-0BBF-4301-93D0-FB82C4030B3C}"/>
    <cellStyle name="Calculation 2 8 4" xfId="27921" xr:uid="{4304E083-EE49-41F3-B361-A04B79CA7DBC}"/>
    <cellStyle name="Calculation 2 8 4 2" xfId="54335" xr:uid="{50B1EF39-4275-4D09-A734-3352CA92FE80}"/>
    <cellStyle name="Calculation 2 8 5" xfId="30024" xr:uid="{35219B60-2CEF-44F2-BBB9-DE00ADCDD48B}"/>
    <cellStyle name="Calculation 2 9" xfId="5514" xr:uid="{FF2CFB48-9454-4A84-AE89-EE7D31A9A1FC}"/>
    <cellStyle name="Calculation 2 9 2" xfId="10472" xr:uid="{058A9294-94D9-4E6E-8981-ADB7140E9AA1}"/>
    <cellStyle name="Calculation 2 9 2 2" xfId="21132" xr:uid="{9FB0E796-E67A-411F-AEE9-957899E7EE5B}"/>
    <cellStyle name="Calculation 2 9 2 2 2" xfId="47546" xr:uid="{62BA7538-6384-418D-B719-EF6AAEE295FA}"/>
    <cellStyle name="Calculation 2 9 2 3" xfId="28394" xr:uid="{57AB8A2B-38CA-49ED-940D-4FCF917AF623}"/>
    <cellStyle name="Calculation 2 9 2 3 2" xfId="54808" xr:uid="{20977629-B289-4712-A2CE-57CF7B0A3FFF}"/>
    <cellStyle name="Calculation 2 9 2 4" xfId="36968" xr:uid="{833DE683-34B9-4F5F-B461-F0CD0FA02306}"/>
    <cellStyle name="Calculation 2 9 3" xfId="16285" xr:uid="{B212030D-032D-4C8F-9148-723B872DC521}"/>
    <cellStyle name="Calculation 2 9 3 2" xfId="42704" xr:uid="{B3DE9311-88E6-44C6-B8F8-69C440B66FC4}"/>
    <cellStyle name="Calculation 2 9 4" xfId="21903" xr:uid="{F6B2CE83-AB28-464E-B31C-26D271588CCB}"/>
    <cellStyle name="Calculation 2 9 4 2" xfId="48317" xr:uid="{BF8ACB70-5197-415A-A4E7-21920B4BCBDE}"/>
    <cellStyle name="Calculation 2 9 5" xfId="32184" xr:uid="{67B62415-4173-41CB-98AB-EBBFD3EDB1B1}"/>
    <cellStyle name="Calculation 3" xfId="229" xr:uid="{98343A58-F35C-4046-9E71-092D90CD75DD}"/>
    <cellStyle name="Calculation 3 10" xfId="6084" xr:uid="{0C5A42DE-446F-4937-8487-F111C5F953FF}"/>
    <cellStyle name="Calculation 3 10 2" xfId="22343" xr:uid="{2CD025B5-B8E9-4A5B-8D92-7273C5FCD365}"/>
    <cellStyle name="Calculation 3 10 2 2" xfId="48757" xr:uid="{976FC684-04D0-4139-A92F-2F9C1E11EA2B}"/>
    <cellStyle name="Calculation 3 10 3" xfId="32754" xr:uid="{ECB3F704-07AA-4E72-BEDC-B3DE4AE02F01}"/>
    <cellStyle name="Calculation 3 11" xfId="17242" xr:uid="{626BA5C3-2E8B-4BCB-8617-11FDA7C0C821}"/>
    <cellStyle name="Calculation 3 11 2" xfId="43660" xr:uid="{8AE1628A-2E27-40EA-8351-BD1D2C619B5B}"/>
    <cellStyle name="Calculation 3 12" xfId="22486" xr:uid="{1DF47E2F-D413-4B60-AEAD-D88330C0D3DB}"/>
    <cellStyle name="Calculation 3 12 2" xfId="48900" xr:uid="{C3DF9011-F2CD-456A-B668-492F5A2D53CD}"/>
    <cellStyle name="Calculation 3 2" xfId="1348" xr:uid="{D87D2687-CC2B-4E46-9068-3A6C816B6022}"/>
    <cellStyle name="Calculation 3 2 10" xfId="8362" xr:uid="{7878C9E1-4C1D-4D05-94F7-45D32ED23128}"/>
    <cellStyle name="Calculation 3 2 10 2" xfId="19022" xr:uid="{21985DAD-8193-43E5-9F23-6EDD30028B4F}"/>
    <cellStyle name="Calculation 3 2 10 2 2" xfId="45436" xr:uid="{E99BC48E-EF33-45E3-97D4-F7F1B6EAAF61}"/>
    <cellStyle name="Calculation 3 2 10 3" xfId="12546" xr:uid="{A19820A4-4868-4A27-87DD-CE68D95B6DC6}"/>
    <cellStyle name="Calculation 3 2 10 3 2" xfId="38967" xr:uid="{E31780EA-B8E0-42FF-82EC-7EE241A80B04}"/>
    <cellStyle name="Calculation 3 2 10 4" xfId="34858" xr:uid="{412D5BC7-425E-475F-AAAB-282A869D993D}"/>
    <cellStyle name="Calculation 3 2 11" xfId="16815" xr:uid="{4349D80E-C153-4F10-A8F6-87B1F8DACD32}"/>
    <cellStyle name="Calculation 3 2 11 2" xfId="43233" xr:uid="{128DE4DF-8716-435A-AEFB-95AAC0503B6C}"/>
    <cellStyle name="Calculation 3 2 12" xfId="27612" xr:uid="{4D9D1A72-62E4-4518-A1CA-9205CC85B8F0}"/>
    <cellStyle name="Calculation 3 2 12 2" xfId="54026" xr:uid="{5C31B632-DD15-41DE-8B9A-17C996AFEB98}"/>
    <cellStyle name="Calculation 3 2 2" xfId="3350" xr:uid="{7237F29E-00F1-447F-8A4A-84D243A966B1}"/>
    <cellStyle name="Calculation 3 2 2 2" xfId="9054" xr:uid="{07EADBC7-FCEA-4C0B-9663-DB30445DE48C}"/>
    <cellStyle name="Calculation 3 2 2 2 2" xfId="19714" xr:uid="{0D0C794F-264F-4999-BBDA-8F2FC20C9751}"/>
    <cellStyle name="Calculation 3 2 2 2 2 2" xfId="46128" xr:uid="{DF8CF5EC-B590-4507-8A81-2ADD68C5A266}"/>
    <cellStyle name="Calculation 3 2 2 2 3" xfId="11964" xr:uid="{2447D964-8941-4460-906E-BC82ADF083FC}"/>
    <cellStyle name="Calculation 3 2 2 2 3 2" xfId="38385" xr:uid="{9E20F174-37FF-4319-BDCD-97A23EB302D5}"/>
    <cellStyle name="Calculation 3 2 2 2 4" xfId="35550" xr:uid="{607A17DA-374A-4B7D-A06A-B4D31A33384D}"/>
    <cellStyle name="Calculation 3 2 2 3" xfId="10192" xr:uid="{B853AEBB-386E-4414-80A6-FBBA7F116EAE}"/>
    <cellStyle name="Calculation 3 2 2 3 2" xfId="20852" xr:uid="{B3E6C81F-3C4A-411F-830C-45AFF831A765}"/>
    <cellStyle name="Calculation 3 2 2 3 2 2" xfId="47266" xr:uid="{5667A3AC-37C5-46F1-9EC4-14295C114131}"/>
    <cellStyle name="Calculation 3 2 2 3 3" xfId="16098" xr:uid="{088DC17F-FE8B-47D0-9AA4-64DE62338A63}"/>
    <cellStyle name="Calculation 3 2 2 3 3 2" xfId="42517" xr:uid="{36D53B47-7347-47B1-8DC1-ADF41769385F}"/>
    <cellStyle name="Calculation 3 2 2 3 4" xfId="36688" xr:uid="{E4B26CFF-9522-428A-9194-B55897B7CE64}"/>
    <cellStyle name="Calculation 3 2 2 4" xfId="10897" xr:uid="{01B6D4CF-C32A-4AAD-8D6D-7B4A4A7879B6}"/>
    <cellStyle name="Calculation 3 2 2 4 2" xfId="21542" xr:uid="{1EB51C71-A760-41B9-A9BE-147C213DA8F0}"/>
    <cellStyle name="Calculation 3 2 2 4 2 2" xfId="47956" xr:uid="{4947D7A3-E028-41AB-988E-8759B2807FE4}"/>
    <cellStyle name="Calculation 3 2 2 4 3" xfId="28631" xr:uid="{9E024FB8-D0F2-457B-8998-0CAFBB2A50A8}"/>
    <cellStyle name="Calculation 3 2 2 4 3 2" xfId="55045" xr:uid="{AF6600A6-220C-4E5B-98FB-2119CF01FDCD}"/>
    <cellStyle name="Calculation 3 2 2 4 4" xfId="37318" xr:uid="{4E7A3FD1-FBEB-4762-A754-14ECA0B7FE63}"/>
    <cellStyle name="Calculation 3 2 2 5" xfId="8669" xr:uid="{0293A6DD-CE7C-4D56-94DC-D9FF851DF534}"/>
    <cellStyle name="Calculation 3 2 2 5 2" xfId="19329" xr:uid="{56F23A31-18B3-4021-8473-E22918FF3A58}"/>
    <cellStyle name="Calculation 3 2 2 5 2 2" xfId="45743" xr:uid="{24CFCD03-74B9-4457-AEFA-B5B961837164}"/>
    <cellStyle name="Calculation 3 2 2 5 3" xfId="12479" xr:uid="{5838204B-D3E1-4C72-A495-FEC5CBEF967C}"/>
    <cellStyle name="Calculation 3 2 2 5 3 2" xfId="38900" xr:uid="{F1883D94-9E7D-4D52-89A2-6319839E8AA9}"/>
    <cellStyle name="Calculation 3 2 2 5 4" xfId="35165" xr:uid="{16FDA00B-876F-4803-97A3-7A7E36E0CC40}"/>
    <cellStyle name="Calculation 3 2 2 6" xfId="14137" xr:uid="{AF2A30C7-CE9E-4E07-9300-B9AB95C51CEB}"/>
    <cellStyle name="Calculation 3 2 2 6 2" xfId="40557" xr:uid="{0773D343-B2A5-4F54-8760-6BF9BBC66995}"/>
    <cellStyle name="Calculation 3 2 2 7" xfId="24351" xr:uid="{2341FB20-48E5-4913-B0D6-20AAF969BEFA}"/>
    <cellStyle name="Calculation 3 2 2 7 2" xfId="50765" xr:uid="{670EDBB3-B54C-42B7-8BBB-CDF5975BC6ED}"/>
    <cellStyle name="Calculation 3 2 2 8" xfId="30020" xr:uid="{2CB7C4EC-7AF0-4791-9503-D34DD64F9006}"/>
    <cellStyle name="Calculation 3 2 3" xfId="2847" xr:uid="{A9297F5F-B676-4C12-8B53-7A33DB1024D6}"/>
    <cellStyle name="Calculation 3 2 3 2" xfId="9423" xr:uid="{6ABC269C-708C-42BD-83A1-100C6197E819}"/>
    <cellStyle name="Calculation 3 2 3 2 2" xfId="20083" xr:uid="{F41E7CA8-955C-443A-AB20-53F2A99B9504}"/>
    <cellStyle name="Calculation 3 2 3 2 2 2" xfId="46497" xr:uid="{4F94D104-F6B8-418A-8DAA-61809DAEDB8D}"/>
    <cellStyle name="Calculation 3 2 3 2 3" xfId="11577" xr:uid="{180AC73E-D8E3-459F-8AAD-B13E60A6F292}"/>
    <cellStyle name="Calculation 3 2 3 2 3 2" xfId="37998" xr:uid="{448A9A77-8E59-4FA5-AAA5-01A9812A1A05}"/>
    <cellStyle name="Calculation 3 2 3 2 4" xfId="35919" xr:uid="{2EB2E11F-6625-4C96-BEF7-F209AA434125}"/>
    <cellStyle name="Calculation 3 2 3 3" xfId="13639" xr:uid="{56AADE6C-828A-4775-9FB5-9AB7DFDAC78D}"/>
    <cellStyle name="Calculation 3 2 3 3 2" xfId="40059" xr:uid="{4826CFB8-92AB-4511-A027-B69D9646A7BF}"/>
    <cellStyle name="Calculation 3 2 3 4" xfId="23256" xr:uid="{3CE1103A-4FE2-4E11-84F6-5B89BFF8167D}"/>
    <cellStyle name="Calculation 3 2 3 4 2" xfId="49670" xr:uid="{FBF3DE0F-5B09-41ED-94AF-DA55ACF6062F}"/>
    <cellStyle name="Calculation 3 2 3 5" xfId="29517" xr:uid="{68232A90-AB72-4913-8649-3552315A737D}"/>
    <cellStyle name="Calculation 3 2 4" xfId="4481" xr:uid="{974D3B34-0534-4DC5-9EB0-EAEE0FAD3257}"/>
    <cellStyle name="Calculation 3 2 4 2" xfId="10448" xr:uid="{1D7E159F-82F8-4337-921A-F250C5F2043E}"/>
    <cellStyle name="Calculation 3 2 4 2 2" xfId="21108" xr:uid="{D74B3B00-BE00-439B-AE85-7708DD6CCF3D}"/>
    <cellStyle name="Calculation 3 2 4 2 2 2" xfId="47522" xr:uid="{5CEBCEF7-01CE-48A8-AFFE-89BE4EE95F89}"/>
    <cellStyle name="Calculation 3 2 4 2 3" xfId="28372" xr:uid="{4E8ED007-6186-4A05-B7F4-EA7067BFEFA6}"/>
    <cellStyle name="Calculation 3 2 4 2 3 2" xfId="54786" xr:uid="{18B18C99-1439-4E5A-B7CE-16909E194989}"/>
    <cellStyle name="Calculation 3 2 4 2 4" xfId="36944" xr:uid="{146A346C-52F9-4862-9955-13794960B5B4}"/>
    <cellStyle name="Calculation 3 2 4 3" xfId="15259" xr:uid="{7794E394-A83A-4ABB-8C06-A4018997651F}"/>
    <cellStyle name="Calculation 3 2 4 3 2" xfId="41679" xr:uid="{34F12B3F-EFF4-49C0-B176-F025071FB53C}"/>
    <cellStyle name="Calculation 3 2 4 4" xfId="23411" xr:uid="{25E40C2D-99E6-4CF0-858C-CA8E64D467FC}"/>
    <cellStyle name="Calculation 3 2 4 4 2" xfId="49825" xr:uid="{F1F7C5E2-EF03-4906-B955-D6F951F0C151}"/>
    <cellStyle name="Calculation 3 2 4 5" xfId="31151" xr:uid="{B3CB51A6-56CB-4A9A-B23F-23063417C869}"/>
    <cellStyle name="Calculation 3 2 5" xfId="4446" xr:uid="{40B61EF2-26F4-4561-A3C9-084FF99311FF}"/>
    <cellStyle name="Calculation 3 2 5 2" xfId="10708" xr:uid="{08B70081-4F8A-443F-8142-E72E2C1DC6F6}"/>
    <cellStyle name="Calculation 3 2 5 2 2" xfId="21353" xr:uid="{401DC23E-A391-4891-8E68-3D313ED7080E}"/>
    <cellStyle name="Calculation 3 2 5 2 2 2" xfId="47767" xr:uid="{EA2F195B-E232-48C4-9430-C89207F6EC70}"/>
    <cellStyle name="Calculation 3 2 5 2 3" xfId="28451" xr:uid="{0EE3BDC1-E2F5-419A-82C3-CD1B97FC9918}"/>
    <cellStyle name="Calculation 3 2 5 2 3 2" xfId="54865" xr:uid="{97A9132E-48DB-407C-BB29-B5FB3AE964B7}"/>
    <cellStyle name="Calculation 3 2 5 2 4" xfId="37132" xr:uid="{17AAEDCB-A2E5-45AA-A2D8-7399681A3326}"/>
    <cellStyle name="Calculation 3 2 5 3" xfId="15224" xr:uid="{2845540E-45EE-4770-A0DD-52EF9AEC0793}"/>
    <cellStyle name="Calculation 3 2 5 3 2" xfId="41644" xr:uid="{52DD7D7F-B6BA-41C9-BA18-A709A9B8CDA9}"/>
    <cellStyle name="Calculation 3 2 5 4" xfId="26879" xr:uid="{31DF5680-4EE8-4269-B479-332DB9ACF203}"/>
    <cellStyle name="Calculation 3 2 5 4 2" xfId="53293" xr:uid="{571702DF-0DB9-4655-920B-B99458C6C9C2}"/>
    <cellStyle name="Calculation 3 2 5 5" xfId="31116" xr:uid="{8AC1A30A-0334-43A2-A5E7-26AF5E87DF20}"/>
    <cellStyle name="Calculation 3 2 6" xfId="5099" xr:uid="{79F306E2-BEAB-45D2-BDE4-AD7B6C94AB2A}"/>
    <cellStyle name="Calculation 3 2 6 2" xfId="15876" xr:uid="{83A8392C-AE87-47E3-8654-530BF2F688F7}"/>
    <cellStyle name="Calculation 3 2 6 2 2" xfId="42295" xr:uid="{6218304A-4435-4DEE-A104-2FCD400F181D}"/>
    <cellStyle name="Calculation 3 2 6 3" xfId="24297" xr:uid="{F5F4E719-AC38-48B4-8952-E46DA98B1D7D}"/>
    <cellStyle name="Calculation 3 2 6 3 2" xfId="50711" xr:uid="{5F614EFF-4178-40B3-8DCA-079FB7764E23}"/>
    <cellStyle name="Calculation 3 2 6 4" xfId="31769" xr:uid="{AB88C8AB-B025-4BB6-A596-3A2D61FBB5A8}"/>
    <cellStyle name="Calculation 3 2 7" xfId="6362" xr:uid="{519A888A-FA85-4749-9F67-53A30FAB0C73}"/>
    <cellStyle name="Calculation 3 2 7 2" xfId="24895" xr:uid="{FE6611C0-383F-4433-A1DC-B749A7262096}"/>
    <cellStyle name="Calculation 3 2 7 2 2" xfId="51309" xr:uid="{EFAA4E3D-8DC9-4D27-A78B-FA1D6D18B7E1}"/>
    <cellStyle name="Calculation 3 2 7 3" xfId="33032" xr:uid="{97A74921-4452-461D-AF95-3C6733944673}"/>
    <cellStyle name="Calculation 3 2 8" xfId="6950" xr:uid="{F871B7F0-6AED-45AE-B596-1AD0C3B8B69A}"/>
    <cellStyle name="Calculation 3 2 8 2" xfId="17655" xr:uid="{1805DB53-877C-44CE-810D-F0ABE57ADEB1}"/>
    <cellStyle name="Calculation 3 2 8 2 2" xfId="44072" xr:uid="{1DC41431-B68C-4687-89C6-13D44B88BD75}"/>
    <cellStyle name="Calculation 3 2 8 3" xfId="25734" xr:uid="{AA96EC6D-2CD4-4557-B833-2C990478CC62}"/>
    <cellStyle name="Calculation 3 2 8 3 2" xfId="52148" xr:uid="{72D4EBE8-15D4-4687-843B-586188473E83}"/>
    <cellStyle name="Calculation 3 2 8 4" xfId="33620" xr:uid="{09712EFA-91C9-45DD-A1E0-B068325CF911}"/>
    <cellStyle name="Calculation 3 2 9" xfId="7809" xr:uid="{10C80CEC-1C18-4E58-9E2A-3C5FB8B11143}"/>
    <cellStyle name="Calculation 3 2 9 2" xfId="18476" xr:uid="{2DA12971-D1DF-47E7-8075-83A48B0EB5C7}"/>
    <cellStyle name="Calculation 3 2 9 2 2" xfId="44891" xr:uid="{3A883610-E415-4D75-ABA8-B77CE59FE765}"/>
    <cellStyle name="Calculation 3 2 9 3" xfId="24138" xr:uid="{AC38567D-F87A-4374-8DD9-1165A8E955F0}"/>
    <cellStyle name="Calculation 3 2 9 3 2" xfId="50552" xr:uid="{46FDACF4-7708-456F-AD51-AA31754E7D38}"/>
    <cellStyle name="Calculation 3 2 9 4" xfId="34479" xr:uid="{5E263EB4-FEB9-431F-8D3D-21D6BB90E9CB}"/>
    <cellStyle name="Calculation 3 3" xfId="1439" xr:uid="{943AAE79-B47C-4B6F-92AE-A5D00C80CEB4}"/>
    <cellStyle name="Calculation 3 3 10" xfId="8478" xr:uid="{F20C34A2-D7AB-469F-BABA-704D70CBC7E5}"/>
    <cellStyle name="Calculation 3 3 10 2" xfId="19138" xr:uid="{EA063905-BD91-45D2-9466-0CE192669612}"/>
    <cellStyle name="Calculation 3 3 10 2 2" xfId="45552" xr:uid="{844EE1C3-FF89-4860-9D3E-14CD0CF02B44}"/>
    <cellStyle name="Calculation 3 3 10 3" xfId="17816" xr:uid="{3637B0D0-F52B-4F67-A668-8F27EA7921F7}"/>
    <cellStyle name="Calculation 3 3 10 3 2" xfId="44233" xr:uid="{423F0384-10E3-4F41-9719-4D03477FF3B7}"/>
    <cellStyle name="Calculation 3 3 10 4" xfId="34974" xr:uid="{4F5B2113-A80A-4200-BDDB-95426CE8474A}"/>
    <cellStyle name="Calculation 3 3 11" xfId="12084" xr:uid="{10F2F25B-5340-434A-9CDE-999A72A649A2}"/>
    <cellStyle name="Calculation 3 3 11 2" xfId="38505" xr:uid="{F9AA243A-F5E8-4F6F-8545-C86F312D6E43}"/>
    <cellStyle name="Calculation 3 3 12" xfId="25076" xr:uid="{D951B9BB-4FEA-40DC-BB90-796055FA76CF}"/>
    <cellStyle name="Calculation 3 3 12 2" xfId="51490" xr:uid="{F80A489B-B0F1-4C7E-8743-22224537E1ED}"/>
    <cellStyle name="Calculation 3 3 2" xfId="3433" xr:uid="{F0731644-6571-4F71-8C60-2EB2BD46D914}"/>
    <cellStyle name="Calculation 3 3 2 2" xfId="9658" xr:uid="{5974E75F-DF49-42CE-B505-1DEF2F7670E9}"/>
    <cellStyle name="Calculation 3 3 2 2 2" xfId="20318" xr:uid="{AE996DC3-4F3E-4634-8BAC-8CD1EBEDCF5A}"/>
    <cellStyle name="Calculation 3 3 2 2 2 2" xfId="46732" xr:uid="{33AD5575-6B18-433C-B392-5DBA366A328D}"/>
    <cellStyle name="Calculation 3 3 2 2 3" xfId="28194" xr:uid="{43484919-75B5-4ECA-A34B-7A681A1F1C2C}"/>
    <cellStyle name="Calculation 3 3 2 2 3 2" xfId="54608" xr:uid="{8D407E8B-8808-4787-B522-4ED99BCF2590}"/>
    <cellStyle name="Calculation 3 3 2 2 4" xfId="36154" xr:uid="{87AEDFDC-8331-4394-AADA-DB2FBD34E5EE}"/>
    <cellStyle name="Calculation 3 3 2 3" xfId="9955" xr:uid="{53135E15-DA3C-4A9E-824E-563BB4C5EC42}"/>
    <cellStyle name="Calculation 3 3 2 3 2" xfId="20615" xr:uid="{F41C5EC3-4297-49CC-8916-6F72A4AACDD3}"/>
    <cellStyle name="Calculation 3 3 2 3 2 2" xfId="47029" xr:uid="{FF62735F-38AA-4539-8214-7290C9BF2925}"/>
    <cellStyle name="Calculation 3 3 2 3 3" xfId="11137" xr:uid="{72226F26-317C-4A41-8748-2B38F62322CC}"/>
    <cellStyle name="Calculation 3 3 2 3 3 2" xfId="37558" xr:uid="{1E7407B9-6AA9-4853-A3A0-75F8781F176E}"/>
    <cellStyle name="Calculation 3 3 2 3 4" xfId="36451" xr:uid="{9998709B-5347-4447-91CD-CB14D46596EE}"/>
    <cellStyle name="Calculation 3 3 2 4" xfId="10955" xr:uid="{41D7D43B-9EF1-47BE-A9EE-2B99BC4F4454}"/>
    <cellStyle name="Calculation 3 3 2 4 2" xfId="21600" xr:uid="{B99CE58A-E232-4D3F-89E6-A46C631B24EA}"/>
    <cellStyle name="Calculation 3 3 2 4 2 2" xfId="48014" xr:uid="{E39646CD-3489-4255-9888-B10660F4CAC6}"/>
    <cellStyle name="Calculation 3 3 2 4 3" xfId="28689" xr:uid="{6C82A063-79BF-4D69-948C-894E99AFB778}"/>
    <cellStyle name="Calculation 3 3 2 4 3 2" xfId="55103" xr:uid="{FBC75B6F-E540-4F51-9E0E-B70492FDB213}"/>
    <cellStyle name="Calculation 3 3 2 4 4" xfId="37376" xr:uid="{D4F80F2E-42D1-403C-BA3E-C6C2EE613609}"/>
    <cellStyle name="Calculation 3 3 2 5" xfId="8794" xr:uid="{F847DE9C-B01B-4180-9B0F-09D0DE732292}"/>
    <cellStyle name="Calculation 3 3 2 5 2" xfId="19454" xr:uid="{FF4B32FB-0D82-4E0F-AB42-E63E3F0205B3}"/>
    <cellStyle name="Calculation 3 3 2 5 2 2" xfId="45868" xr:uid="{D0A0FB92-7358-4E16-8FFF-A1C0A161373F}"/>
    <cellStyle name="Calculation 3 3 2 5 3" xfId="26126" xr:uid="{44676ACA-3DEC-42AD-9BE9-14362D435BC5}"/>
    <cellStyle name="Calculation 3 3 2 5 3 2" xfId="52540" xr:uid="{6AC4BE95-08FB-4F4D-A22D-BFE3736D1B11}"/>
    <cellStyle name="Calculation 3 3 2 5 4" xfId="35290" xr:uid="{EFB955FC-08F2-4E4B-977B-9ABEAEC976C2}"/>
    <cellStyle name="Calculation 3 3 2 6" xfId="14218" xr:uid="{C8CC8B01-DC68-472A-AFC3-E58B00BA985E}"/>
    <cellStyle name="Calculation 3 3 2 6 2" xfId="40638" xr:uid="{692507CC-FD60-473C-BABB-5F19A6856465}"/>
    <cellStyle name="Calculation 3 3 2 7" xfId="27447" xr:uid="{1D4E0C00-7B66-49D6-B1B6-B61B964793AE}"/>
    <cellStyle name="Calculation 3 3 2 7 2" xfId="53861" xr:uid="{73958C86-9FB6-400B-80EE-FB514BEC33D2}"/>
    <cellStyle name="Calculation 3 3 2 8" xfId="30103" xr:uid="{3AE859EA-1BFE-4455-A804-E127B639D15F}"/>
    <cellStyle name="Calculation 3 3 3" xfId="2815" xr:uid="{9A3DBED0-CBED-42B6-BDD2-97BB08EF9C86}"/>
    <cellStyle name="Calculation 3 3 3 2" xfId="9299" xr:uid="{8F7AC7D8-3FE7-4257-B4C1-30B4681E45D4}"/>
    <cellStyle name="Calculation 3 3 3 2 2" xfId="19959" xr:uid="{7A896FD3-983B-45AD-9DCD-E6407BD6F7DB}"/>
    <cellStyle name="Calculation 3 3 3 2 2 2" xfId="46373" xr:uid="{0A6392F0-AB52-43C9-B1DB-C8D0349C99AE}"/>
    <cellStyle name="Calculation 3 3 3 2 3" xfId="11251" xr:uid="{3968AE0E-994A-472B-B871-8E1620556FBF}"/>
    <cellStyle name="Calculation 3 3 3 2 3 2" xfId="37672" xr:uid="{2F6ECF79-F264-49E0-9C0C-BE44CDCDB127}"/>
    <cellStyle name="Calculation 3 3 3 2 4" xfId="35795" xr:uid="{0A0483BD-C275-4399-92C2-55DEA462EA14}"/>
    <cellStyle name="Calculation 3 3 3 3" xfId="13607" xr:uid="{C8ADE27C-1B29-401E-BF11-5C4904244B23}"/>
    <cellStyle name="Calculation 3 3 3 3 2" xfId="40027" xr:uid="{BD1762D4-A864-444C-AC66-A0238CA9C968}"/>
    <cellStyle name="Calculation 3 3 3 4" xfId="22554" xr:uid="{A7362530-358D-49D5-9C09-700494245158}"/>
    <cellStyle name="Calculation 3 3 3 4 2" xfId="48968" xr:uid="{612E7752-25EB-4A05-B2A6-3450F8427E95}"/>
    <cellStyle name="Calculation 3 3 3 5" xfId="29485" xr:uid="{C26EC8DF-C436-4486-B52B-EECF8DCD3B76}"/>
    <cellStyle name="Calculation 3 3 4" xfId="4710" xr:uid="{31799B20-4C43-48EF-84B4-614D81AA2B05}"/>
    <cellStyle name="Calculation 3 3 4 2" xfId="10044" xr:uid="{7D277F74-2C80-4F51-873F-BC82E42FA040}"/>
    <cellStyle name="Calculation 3 3 4 2 2" xfId="20704" xr:uid="{86F07A51-3336-42C0-83BB-2D4AEC1D4C0C}"/>
    <cellStyle name="Calculation 3 3 4 2 2 2" xfId="47118" xr:uid="{1E934F3E-A0C0-4489-8FBE-BFB7E257F763}"/>
    <cellStyle name="Calculation 3 3 4 2 3" xfId="18741" xr:uid="{49F2DA3D-F90C-406A-96AA-760B64DD60BE}"/>
    <cellStyle name="Calculation 3 3 4 2 3 2" xfId="45155" xr:uid="{6C0B4310-5405-488C-84E3-AA049FC2D94B}"/>
    <cellStyle name="Calculation 3 3 4 2 4" xfId="36540" xr:uid="{8F327204-2EE4-4C88-8973-8385BA634D5E}"/>
    <cellStyle name="Calculation 3 3 4 3" xfId="15487" xr:uid="{99B64179-F93A-4F6C-A79D-5CE5AF2B39BD}"/>
    <cellStyle name="Calculation 3 3 4 3 2" xfId="41907" xr:uid="{7B0C4523-ECD3-4C05-898B-07E2F351A2C8}"/>
    <cellStyle name="Calculation 3 3 4 4" xfId="26332" xr:uid="{CD7911EC-8887-4532-8505-25A7D8D235FB}"/>
    <cellStyle name="Calculation 3 3 4 4 2" xfId="52746" xr:uid="{41BDCB34-D6E4-4EC9-BD73-9AD2172319D2}"/>
    <cellStyle name="Calculation 3 3 4 5" xfId="31380" xr:uid="{31930B3E-C129-4B4E-8009-78A230EF0F97}"/>
    <cellStyle name="Calculation 3 3 5" xfId="4918" xr:uid="{9202FA36-DF21-4F3E-AD26-6A5A96538E85}"/>
    <cellStyle name="Calculation 3 3 5 2" xfId="10819" xr:uid="{302A2926-394F-42E3-A0B7-7070E22A21F7}"/>
    <cellStyle name="Calculation 3 3 5 2 2" xfId="21464" xr:uid="{C9041A13-90F8-42C1-9B40-D33C856E64C7}"/>
    <cellStyle name="Calculation 3 3 5 2 2 2" xfId="47878" xr:uid="{A60323EB-FF2F-41DE-8636-D0283B70FD82}"/>
    <cellStyle name="Calculation 3 3 5 2 3" xfId="28553" xr:uid="{B95FC0B6-C5A9-4506-9451-3210B8866F6D}"/>
    <cellStyle name="Calculation 3 3 5 2 3 2" xfId="54967" xr:uid="{1007C525-CE90-4AB0-AD8B-8BD39521C038}"/>
    <cellStyle name="Calculation 3 3 5 2 4" xfId="37240" xr:uid="{2C71C231-5C8C-464A-B7AC-43DFE1614D91}"/>
    <cellStyle name="Calculation 3 3 5 3" xfId="15695" xr:uid="{71445782-2E70-43B8-A1E3-C955ACA8E837}"/>
    <cellStyle name="Calculation 3 3 5 3 2" xfId="42115" xr:uid="{278728A8-85C4-47D4-93C0-4CD0C4298086}"/>
    <cellStyle name="Calculation 3 3 5 4" xfId="25249" xr:uid="{AB69D0A1-D7CA-4B94-BC3C-C8D41E48933E}"/>
    <cellStyle name="Calculation 3 3 5 4 2" xfId="51663" xr:uid="{29E0F0B3-E592-4EA2-B478-84FE8DA1354C}"/>
    <cellStyle name="Calculation 3 3 5 5" xfId="31588" xr:uid="{2D195A22-4FA9-4DF3-AE2D-908FFF36D3E3}"/>
    <cellStyle name="Calculation 3 3 6" xfId="5702" xr:uid="{D912956B-4606-410A-B881-525FEBEBED68}"/>
    <cellStyle name="Calculation 3 3 6 2" xfId="16465" xr:uid="{6F23E719-6651-439C-9550-920C024A2B01}"/>
    <cellStyle name="Calculation 3 3 6 2 2" xfId="42883" xr:uid="{0BF0A317-6DF0-47D2-A3C5-53A4B64CFACD}"/>
    <cellStyle name="Calculation 3 3 6 3" xfId="27060" xr:uid="{93C315E8-784A-4A8C-81A0-B119F29B6CB1}"/>
    <cellStyle name="Calculation 3 3 6 3 2" xfId="53474" xr:uid="{FEA872DE-DA32-405D-B98E-EE5BBEE7B9BD}"/>
    <cellStyle name="Calculation 3 3 6 4" xfId="32372" xr:uid="{336D4461-2D8B-4000-91A6-CC673F7201E0}"/>
    <cellStyle name="Calculation 3 3 7" xfId="4018" xr:uid="{9A1EDF61-9A7B-4C90-8DA1-CB3C5C707C50}"/>
    <cellStyle name="Calculation 3 3 7 2" xfId="26266" xr:uid="{34D056F0-BBCA-4DBE-A678-FE00A78D1ED3}"/>
    <cellStyle name="Calculation 3 3 7 2 2" xfId="52680" xr:uid="{F4029AEF-E328-468D-AAC4-41CC4939AE69}"/>
    <cellStyle name="Calculation 3 3 7 3" xfId="30688" xr:uid="{E09BC5B6-9C4B-4AB2-B3BA-1D2ADB49786B}"/>
    <cellStyle name="Calculation 3 3 8" xfId="6176" xr:uid="{FDBFB88C-F273-40BC-9484-787E56198DB3}"/>
    <cellStyle name="Calculation 3 3 8 2" xfId="16917" xr:uid="{DECB7A28-683F-4FE0-8B4F-61EE9651745D}"/>
    <cellStyle name="Calculation 3 3 8 2 2" xfId="43335" xr:uid="{FA86C0A9-6944-43A3-A0DE-7CE4588E61DE}"/>
    <cellStyle name="Calculation 3 3 8 3" xfId="23014" xr:uid="{57B080DF-EC76-4A42-8924-1C0703426D68}"/>
    <cellStyle name="Calculation 3 3 8 3 2" xfId="49428" xr:uid="{54017CE1-BE5A-41FC-8B0B-2BEB8D7D4C4B}"/>
    <cellStyle name="Calculation 3 3 8 4" xfId="32846" xr:uid="{E33D891E-392B-40D1-8674-F16EA6440795}"/>
    <cellStyle name="Calculation 3 3 9" xfId="7667" xr:uid="{67BB8817-D2D7-4C1A-BAA4-91DE60023ACC}"/>
    <cellStyle name="Calculation 3 3 9 2" xfId="18334" xr:uid="{1884B2F0-0A33-4CB9-8F84-DF7D1CFE37D0}"/>
    <cellStyle name="Calculation 3 3 9 2 2" xfId="44750" xr:uid="{97CBE385-84CB-4FBB-91C2-79E5764030AD}"/>
    <cellStyle name="Calculation 3 3 9 3" xfId="22663" xr:uid="{4C4ED1CE-766F-44D6-9DEE-D10454FDFA66}"/>
    <cellStyle name="Calculation 3 3 9 3 2" xfId="49077" xr:uid="{8D830154-D992-4E82-8A1E-6F0E4FE1A0FF}"/>
    <cellStyle name="Calculation 3 3 9 4" xfId="34337" xr:uid="{13B77212-1DD0-4209-A905-16377FC8B8A1}"/>
    <cellStyle name="Calculation 3 4" xfId="1716" xr:uid="{6C7982CE-F270-4A24-85B6-DA28658865D4}"/>
    <cellStyle name="Calculation 3 4 10" xfId="8505" xr:uid="{247FA5FC-22C7-4226-AC3E-290ED9008B83}"/>
    <cellStyle name="Calculation 3 4 10 2" xfId="19165" xr:uid="{33D7D724-2051-481C-BD1C-CCBF27D8276E}"/>
    <cellStyle name="Calculation 3 4 10 2 2" xfId="45579" xr:uid="{499A7AD6-698B-457F-88FE-7421C2C26C10}"/>
    <cellStyle name="Calculation 3 4 10 3" xfId="16246" xr:uid="{55D7A8D9-E422-4228-ACF9-98A7B6EE9D60}"/>
    <cellStyle name="Calculation 3 4 10 3 2" xfId="42665" xr:uid="{F75A8C17-BCEF-46C1-99C3-D15C19E7C58A}"/>
    <cellStyle name="Calculation 3 4 10 4" xfId="35001" xr:uid="{FCAB41EE-71C6-4706-BAC9-F471F57B154A}"/>
    <cellStyle name="Calculation 3 4 11" xfId="11854" xr:uid="{DAC098A1-81D2-45B4-9559-9C7CA5475893}"/>
    <cellStyle name="Calculation 3 4 11 2" xfId="38275" xr:uid="{2C3F8F6A-698E-48B7-9336-B63FF1CDD35C}"/>
    <cellStyle name="Calculation 3 4 12" xfId="23137" xr:uid="{0AED56EC-9736-4F4E-A06E-1E2F2F8A386C}"/>
    <cellStyle name="Calculation 3 4 12 2" xfId="49551" xr:uid="{46E4FA27-D359-44E1-A085-A5F0C33121C9}"/>
    <cellStyle name="Calculation 3 4 2" xfId="3707" xr:uid="{7E8BB2D6-1742-4ECE-BD1B-8CB6D2E76D04}"/>
    <cellStyle name="Calculation 3 4 2 2" xfId="9801" xr:uid="{B7D55322-7086-4C4A-88C5-BD6C6E392EF8}"/>
    <cellStyle name="Calculation 3 4 2 2 2" xfId="20461" xr:uid="{32491D83-48E2-4935-831E-8A89B75BC1F1}"/>
    <cellStyle name="Calculation 3 4 2 2 2 2" xfId="46875" xr:uid="{FF451E86-7245-4B59-AB72-E98983B72D68}"/>
    <cellStyle name="Calculation 3 4 2 2 3" xfId="21303" xr:uid="{031BE538-CBA1-443F-90AF-440E88A1D582}"/>
    <cellStyle name="Calculation 3 4 2 2 3 2" xfId="47717" xr:uid="{948AA78B-F43B-441A-A8C0-FBADB2B7FB6B}"/>
    <cellStyle name="Calculation 3 4 2 2 4" xfId="36297" xr:uid="{58E35963-683F-4134-A121-495E18B5AD28}"/>
    <cellStyle name="Calculation 3 4 2 3" xfId="9748" xr:uid="{0AF693F7-CB55-4C3F-9A4A-5384001F8358}"/>
    <cellStyle name="Calculation 3 4 2 3 2" xfId="20408" xr:uid="{CB5A9E90-908F-4920-A831-CC546E3731AD}"/>
    <cellStyle name="Calculation 3 4 2 3 2 2" xfId="46822" xr:uid="{2D4ABE85-761B-4410-810B-C0C26E2AAA85}"/>
    <cellStyle name="Calculation 3 4 2 3 3" xfId="25907" xr:uid="{EAE114C6-CB35-459A-BDDE-004F37F61731}"/>
    <cellStyle name="Calculation 3 4 2 3 3 2" xfId="52321" xr:uid="{88A20DAB-6EBE-4054-95F1-0F20CD236B9B}"/>
    <cellStyle name="Calculation 3 4 2 3 4" xfId="36244" xr:uid="{88CEA6AC-F9C3-4BC8-A801-2358A4E13F97}"/>
    <cellStyle name="Calculation 3 4 2 4" xfId="10966" xr:uid="{1BA5C398-2861-44C5-B2F4-E37EFA3950D7}"/>
    <cellStyle name="Calculation 3 4 2 4 2" xfId="21611" xr:uid="{A806F94C-8DB7-4E9B-B4B0-57957B218740}"/>
    <cellStyle name="Calculation 3 4 2 4 2 2" xfId="48025" xr:uid="{4C5A7F68-A5D2-4892-BEDF-5BE1AF1027C4}"/>
    <cellStyle name="Calculation 3 4 2 4 3" xfId="28700" xr:uid="{57BDD3FF-068F-4256-8C6A-14A57ABF9DD4}"/>
    <cellStyle name="Calculation 3 4 2 4 3 2" xfId="55114" xr:uid="{6D1F7960-7ADD-4FE1-AD63-6E0CAD42BFCA}"/>
    <cellStyle name="Calculation 3 4 2 4 4" xfId="37387" xr:uid="{2ECFB27E-BE60-4E4C-AC58-27E2CA7219B3}"/>
    <cellStyle name="Calculation 3 4 2 5" xfId="8824" xr:uid="{37DE26C2-6559-48BA-A08A-0B195AF513F5}"/>
    <cellStyle name="Calculation 3 4 2 5 2" xfId="19484" xr:uid="{3E7A2057-0E58-4053-BC8A-F1082717D46C}"/>
    <cellStyle name="Calculation 3 4 2 5 2 2" xfId="45898" xr:uid="{66A71366-90BC-4114-959F-EBE3E6A36D42}"/>
    <cellStyle name="Calculation 3 4 2 5 3" xfId="23665" xr:uid="{1AD6DC21-DCC6-45BF-9136-E9BBE4FBDC18}"/>
    <cellStyle name="Calculation 3 4 2 5 3 2" xfId="50079" xr:uid="{190C2380-20F5-4BDC-A6A7-97A6208A4739}"/>
    <cellStyle name="Calculation 3 4 2 5 4" xfId="35320" xr:uid="{69402096-97F6-4AE9-9DB7-0E9E57D5D644}"/>
    <cellStyle name="Calculation 3 4 2 6" xfId="14491" xr:uid="{A7B6D519-2949-41CB-A17B-85AF07E751B7}"/>
    <cellStyle name="Calculation 3 4 2 6 2" xfId="40911" xr:uid="{134DBAB2-0A92-48EE-8AFF-5CE662AAAE98}"/>
    <cellStyle name="Calculation 3 4 2 7" xfId="27665" xr:uid="{15B6B92E-DF8E-48BA-8376-10841F999A90}"/>
    <cellStyle name="Calculation 3 4 2 7 2" xfId="54079" xr:uid="{FDA1F0C8-45E5-414B-90B9-9295BA161465}"/>
    <cellStyle name="Calculation 3 4 2 8" xfId="30377" xr:uid="{927C0125-9C1A-42F7-9EC1-08AB0FD9B3CF}"/>
    <cellStyle name="Calculation 3 4 3" xfId="2627" xr:uid="{1CAB8975-03E0-4C8C-B5B3-C51AC6E9A568}"/>
    <cellStyle name="Calculation 3 4 3 2" xfId="8910" xr:uid="{5D015BDC-C4E5-40F8-80E6-825EFDBBF683}"/>
    <cellStyle name="Calculation 3 4 3 2 2" xfId="19570" xr:uid="{C367950C-5733-4E15-8D52-60FC4D5CD662}"/>
    <cellStyle name="Calculation 3 4 3 2 2 2" xfId="45984" xr:uid="{ECF498A9-36A0-4774-BED4-889B94CDED39}"/>
    <cellStyle name="Calculation 3 4 3 2 3" xfId="27898" xr:uid="{77FD7C8A-5C3B-44C4-B2F7-B398FDC51707}"/>
    <cellStyle name="Calculation 3 4 3 2 3 2" xfId="54312" xr:uid="{A2F855C1-9077-46BB-8EE8-172B2BAA796D}"/>
    <cellStyle name="Calculation 3 4 3 2 4" xfId="35406" xr:uid="{115BEE39-87A6-47A8-9DD0-6643CB92B3FC}"/>
    <cellStyle name="Calculation 3 4 3 3" xfId="13419" xr:uid="{716C62DA-F643-48E5-99B8-61F7C75EFFDF}"/>
    <cellStyle name="Calculation 3 4 3 3 2" xfId="39839" xr:uid="{81B81ADF-F33C-4A16-8CC2-0A0A6FCB4987}"/>
    <cellStyle name="Calculation 3 4 3 4" xfId="24701" xr:uid="{5BAAF9EF-88A7-4D50-AD12-452D114B2310}"/>
    <cellStyle name="Calculation 3 4 3 4 2" xfId="51115" xr:uid="{39ECB4BF-EF9E-4B6C-B6C4-C4F66C60E0BA}"/>
    <cellStyle name="Calculation 3 4 3 5" xfId="29297" xr:uid="{41DDD242-9B8C-4DB3-9C04-7FCC19F60CEC}"/>
    <cellStyle name="Calculation 3 4 4" xfId="3330" xr:uid="{0145A9DC-B915-4839-8DDB-B58E630498CC}"/>
    <cellStyle name="Calculation 3 4 4 2" xfId="9770" xr:uid="{F08B224F-F230-4089-A0EB-BB50882ED183}"/>
    <cellStyle name="Calculation 3 4 4 2 2" xfId="20430" xr:uid="{977FE8D8-DFB9-4094-9CD7-ED141C059E07}"/>
    <cellStyle name="Calculation 3 4 4 2 2 2" xfId="46844" xr:uid="{985940E6-F44F-439C-BEB1-D7D525909C7D}"/>
    <cellStyle name="Calculation 3 4 4 2 3" xfId="27822" xr:uid="{DC9EA27C-4CFF-492B-8D86-86CC0C842D19}"/>
    <cellStyle name="Calculation 3 4 4 2 3 2" xfId="54236" xr:uid="{55FD74BD-626B-4AA6-8FFA-150E8594019B}"/>
    <cellStyle name="Calculation 3 4 4 2 4" xfId="36266" xr:uid="{F27590F2-02A6-4FB6-806A-F6DC58693930}"/>
    <cellStyle name="Calculation 3 4 4 3" xfId="14118" xr:uid="{F20D946E-61B5-4002-8316-D5AB39222C16}"/>
    <cellStyle name="Calculation 3 4 4 3 2" xfId="40538" xr:uid="{2EA0DFD0-46A7-43FF-830A-CD9E11908677}"/>
    <cellStyle name="Calculation 3 4 4 4" xfId="26863" xr:uid="{6B7C64DF-C615-43BE-9018-E759BD40A432}"/>
    <cellStyle name="Calculation 3 4 4 4 2" xfId="53277" xr:uid="{89D0562A-B8DF-447E-8D2F-BCFC4E43080E}"/>
    <cellStyle name="Calculation 3 4 4 5" xfId="30000" xr:uid="{C0F03A1F-20CE-4BB4-849E-8C70B0BF0FC1}"/>
    <cellStyle name="Calculation 3 4 5" xfId="3760" xr:uid="{D4EE7405-0FD3-49E5-9986-260173030CAA}"/>
    <cellStyle name="Calculation 3 4 5 2" xfId="10830" xr:uid="{B45442C7-5357-4245-B8F8-BFD9F6AEED01}"/>
    <cellStyle name="Calculation 3 4 5 2 2" xfId="21475" xr:uid="{39AC9C6D-3F7C-41FA-B0A4-EA2FC65CFD50}"/>
    <cellStyle name="Calculation 3 4 5 2 2 2" xfId="47889" xr:uid="{6398A88E-C3CC-418F-AA7B-E3DB3FB436CC}"/>
    <cellStyle name="Calculation 3 4 5 2 3" xfId="28564" xr:uid="{90DD96C0-7B43-4762-81A9-EC8B72665119}"/>
    <cellStyle name="Calculation 3 4 5 2 3 2" xfId="54978" xr:uid="{736F72FB-5088-4EA6-9BD2-DD69A3EA76EB}"/>
    <cellStyle name="Calculation 3 4 5 2 4" xfId="37251" xr:uid="{19B39FCA-335F-46F9-BE6B-EADC1A00B6DA}"/>
    <cellStyle name="Calculation 3 4 5 3" xfId="14543" xr:uid="{27E4E776-DD67-47D3-B26D-BF96C745ECFF}"/>
    <cellStyle name="Calculation 3 4 5 3 2" xfId="40963" xr:uid="{FAB32E30-A225-42F5-B3BB-7AE2047E22D4}"/>
    <cellStyle name="Calculation 3 4 5 4" xfId="25332" xr:uid="{21AB8632-5526-4FB9-A7FD-03543E60835A}"/>
    <cellStyle name="Calculation 3 4 5 4 2" xfId="51746" xr:uid="{5499FDEE-F9C2-4A96-8C7B-142FCD0286E2}"/>
    <cellStyle name="Calculation 3 4 5 5" xfId="30430" xr:uid="{D891D15B-3D11-4BB3-8149-DFF4A29C28D8}"/>
    <cellStyle name="Calculation 3 4 6" xfId="5577" xr:uid="{2F0C07CF-2395-41B4-8EA4-E18F5E5098B2}"/>
    <cellStyle name="Calculation 3 4 6 2" xfId="16347" xr:uid="{816FAE8E-E3BF-4655-ADF4-39FABAB9BE11}"/>
    <cellStyle name="Calculation 3 4 6 2 2" xfId="42766" xr:uid="{17E78557-1FAE-44AB-9204-0FE009E91FFE}"/>
    <cellStyle name="Calculation 3 4 6 3" xfId="23273" xr:uid="{A488E717-7CD8-4137-92AC-E8BA8D2D93D9}"/>
    <cellStyle name="Calculation 3 4 6 3 2" xfId="49687" xr:uid="{FDA92D4E-C1DD-4D02-95DD-671942F503DE}"/>
    <cellStyle name="Calculation 3 4 6 4" xfId="32247" xr:uid="{2F7F501F-AA1D-4559-91FF-083BDEF1152E}"/>
    <cellStyle name="Calculation 3 4 7" xfId="6635" xr:uid="{FDECEBEA-A26D-463F-9757-FFFBD4289802}"/>
    <cellStyle name="Calculation 3 4 7 2" xfId="25754" xr:uid="{529E3E76-5D51-4B1A-BBD5-EF996D2EB470}"/>
    <cellStyle name="Calculation 3 4 7 2 2" xfId="52168" xr:uid="{03552188-37D3-4B59-8501-E79CEF67FFB2}"/>
    <cellStyle name="Calculation 3 4 7 3" xfId="33305" xr:uid="{D93656DE-A27A-44A5-880D-1851724D5BD1}"/>
    <cellStyle name="Calculation 3 4 8" xfId="3735" xr:uid="{F97417EF-E7C8-400A-AA7E-29D884CB44B0}"/>
    <cellStyle name="Calculation 3 4 8 2" xfId="14518" xr:uid="{BA7F86EE-FC3B-4C33-8105-BBF4880DD464}"/>
    <cellStyle name="Calculation 3 4 8 2 2" xfId="40938" xr:uid="{CA2889C2-5E9C-4626-9381-E95137F167E2}"/>
    <cellStyle name="Calculation 3 4 8 3" xfId="22543" xr:uid="{E8312C10-8615-433E-9ADC-7F4C19602A2B}"/>
    <cellStyle name="Calculation 3 4 8 3 2" xfId="48957" xr:uid="{46FAEC64-AD33-4AFF-841D-5ADA9F2840CE}"/>
    <cellStyle name="Calculation 3 4 8 4" xfId="30405" xr:uid="{5C86A8AB-DAA6-46BC-A742-E59D2F3B4198}"/>
    <cellStyle name="Calculation 3 4 9" xfId="7209" xr:uid="{1A93F57F-A5FE-4D22-BC8F-BC8F21C08943}"/>
    <cellStyle name="Calculation 3 4 9 2" xfId="17876" xr:uid="{BE2C6753-6B18-43E0-87FE-DBCB47805285}"/>
    <cellStyle name="Calculation 3 4 9 2 2" xfId="44293" xr:uid="{A432F770-B0DA-46EF-BC5B-26217D53890F}"/>
    <cellStyle name="Calculation 3 4 9 3" xfId="26645" xr:uid="{0194F7D0-E9C0-438B-8008-C4284C91A11E}"/>
    <cellStyle name="Calculation 3 4 9 3 2" xfId="53059" xr:uid="{01E781ED-2184-4EAB-A488-29EED7380718}"/>
    <cellStyle name="Calculation 3 4 9 4" xfId="33879" xr:uid="{8A4324C1-8C8B-4F81-8315-F8D94C56FBA5}"/>
    <cellStyle name="Calculation 3 5" xfId="1807" xr:uid="{1440AA3E-9E3D-4157-AB6E-A6C262268EB8}"/>
    <cellStyle name="Calculation 3 5 10" xfId="8513" xr:uid="{989DCFEE-31F6-44D0-959A-3C32F04103E3}"/>
    <cellStyle name="Calculation 3 5 10 2" xfId="19173" xr:uid="{E260A5B4-0F2E-48FB-925E-D05EC0A2DA16}"/>
    <cellStyle name="Calculation 3 5 10 2 2" xfId="45587" xr:uid="{D99A28CC-32E6-48FE-B467-C612B0F12281}"/>
    <cellStyle name="Calculation 3 5 10 3" xfId="12194" xr:uid="{DE8696E4-D7C8-4ED4-BA10-D815482AC6B1}"/>
    <cellStyle name="Calculation 3 5 10 3 2" xfId="38615" xr:uid="{53B48894-9627-4ADF-A10B-57E22C37DF72}"/>
    <cellStyle name="Calculation 3 5 10 4" xfId="35009" xr:uid="{D339464B-C901-457E-886E-A1D169B5B564}"/>
    <cellStyle name="Calculation 3 5 11" xfId="11773" xr:uid="{87D4374B-C191-4246-91D7-6983EA2149B1}"/>
    <cellStyle name="Calculation 3 5 11 2" xfId="38194" xr:uid="{7EAE7D3E-DCCD-4827-9716-8F479FF7E0C7}"/>
    <cellStyle name="Calculation 3 5 12" xfId="27242" xr:uid="{6EAD8C98-87E7-4CBE-AF9C-21C916E776B2}"/>
    <cellStyle name="Calculation 3 5 12 2" xfId="53656" xr:uid="{9D347280-6618-4BA7-AB44-7B5CC077B7F4}"/>
    <cellStyle name="Calculation 3 5 2" xfId="3784" xr:uid="{384B97FC-B787-4D6A-8345-8227F09757B5}"/>
    <cellStyle name="Calculation 3 5 2 2" xfId="9742" xr:uid="{EFA0ADF5-935D-4D02-8ACD-5C016C86B7E0}"/>
    <cellStyle name="Calculation 3 5 2 2 2" xfId="20402" xr:uid="{FAF4763B-3B09-4154-9542-1ACC1FF41D63}"/>
    <cellStyle name="Calculation 3 5 2 2 2 2" xfId="46816" xr:uid="{137EA258-421A-4FC4-AA51-D7D43D68F77B}"/>
    <cellStyle name="Calculation 3 5 2 2 3" xfId="27825" xr:uid="{E4E228BC-D9D3-42E1-811C-43ECC4D826C4}"/>
    <cellStyle name="Calculation 3 5 2 2 3 2" xfId="54239" xr:uid="{053AEBEB-3E5C-4337-97AD-60A9FD811D97}"/>
    <cellStyle name="Calculation 3 5 2 2 4" xfId="36238" xr:uid="{CCA74930-FDF6-478D-B3C3-FF96B41FACC4}"/>
    <cellStyle name="Calculation 3 5 2 3" xfId="14567" xr:uid="{D737224B-3F4C-4C1C-9FB3-FAB5F515635D}"/>
    <cellStyle name="Calculation 3 5 2 3 2" xfId="40987" xr:uid="{22EE920F-7ADC-4594-AD66-0FBE3C4AB421}"/>
    <cellStyle name="Calculation 3 5 2 4" xfId="22854" xr:uid="{72418F40-5640-45E8-A73E-7D4F235FD498}"/>
    <cellStyle name="Calculation 3 5 2 4 2" xfId="49268" xr:uid="{1EF3A350-479C-45F1-854D-565AF3DBD5DF}"/>
    <cellStyle name="Calculation 3 5 2 5" xfId="30454" xr:uid="{5867CE3A-E0BF-456A-AC60-298A9449A5BB}"/>
    <cellStyle name="Calculation 3 5 3" xfId="4511" xr:uid="{9E00E5BA-1EDA-4FBE-9438-D6123EB47997}"/>
    <cellStyle name="Calculation 3 5 3 2" xfId="10460" xr:uid="{1A2536E0-FCB7-454F-94F8-5FAD00E8A25B}"/>
    <cellStyle name="Calculation 3 5 3 2 2" xfId="21120" xr:uid="{4D9E6491-810B-4F78-93BB-68AD4C098CD7}"/>
    <cellStyle name="Calculation 3 5 3 2 2 2" xfId="47534" xr:uid="{6A3F0039-1CEB-4243-B908-EE3357DD2BDF}"/>
    <cellStyle name="Calculation 3 5 3 2 3" xfId="28384" xr:uid="{4342EE7D-99CB-4D46-A117-1DFBD641CC5B}"/>
    <cellStyle name="Calculation 3 5 3 2 3 2" xfId="54798" xr:uid="{9D67A5D4-0415-4191-AF04-73BADB87035C}"/>
    <cellStyle name="Calculation 3 5 3 2 4" xfId="36956" xr:uid="{938413BB-BBAB-4A4D-BE1F-0C0DBE85E303}"/>
    <cellStyle name="Calculation 3 5 3 3" xfId="15289" xr:uid="{92EE4441-B58D-4DFB-B58C-0BC15E779FF7}"/>
    <cellStyle name="Calculation 3 5 3 3 2" xfId="41709" xr:uid="{F35A0E68-0432-420D-964F-AB5589A53716}"/>
    <cellStyle name="Calculation 3 5 3 4" xfId="26331" xr:uid="{A2B461B1-3F50-400B-B63C-180C97E05F3F}"/>
    <cellStyle name="Calculation 3 5 3 4 2" xfId="52745" xr:uid="{0B873FA2-C120-41DB-97F1-AB89B3A686E4}"/>
    <cellStyle name="Calculation 3 5 3 5" xfId="31181" xr:uid="{986EB260-0302-4B3F-8F15-0CFFEB8FF41E}"/>
    <cellStyle name="Calculation 3 5 4" xfId="4208" xr:uid="{A1126B63-67DC-4218-A3B0-ED5453DDCAA1}"/>
    <cellStyle name="Calculation 3 5 4 2" xfId="10837" xr:uid="{B91C1F9D-EA19-4FF0-8CF5-40E9F0E37E4C}"/>
    <cellStyle name="Calculation 3 5 4 2 2" xfId="21482" xr:uid="{937C2229-8D60-49D8-BE88-D148576A5910}"/>
    <cellStyle name="Calculation 3 5 4 2 2 2" xfId="47896" xr:uid="{D7308226-BBF2-409E-AA63-C1602FB33B54}"/>
    <cellStyle name="Calculation 3 5 4 2 3" xfId="28571" xr:uid="{5BCD4FF9-BC2B-4E20-BB20-23F13F8A6FAA}"/>
    <cellStyle name="Calculation 3 5 4 2 3 2" xfId="54985" xr:uid="{E09AA5D3-197E-4458-AA1E-78C0BD495C4F}"/>
    <cellStyle name="Calculation 3 5 4 2 4" xfId="37258" xr:uid="{5D46C1FC-8892-47C2-B31B-F8332EBA757B}"/>
    <cellStyle name="Calculation 3 5 4 3" xfId="14987" xr:uid="{AF3CCF61-46EA-49C2-AA38-2EED535162B8}"/>
    <cellStyle name="Calculation 3 5 4 3 2" xfId="41407" xr:uid="{1B295E6A-55DC-4A3E-98CD-E8867BB63808}"/>
    <cellStyle name="Calculation 3 5 4 4" xfId="25595" xr:uid="{A16D14D0-CA5B-4AEB-9A16-001E0A1C7D10}"/>
    <cellStyle name="Calculation 3 5 4 4 2" xfId="52009" xr:uid="{81FCB9DF-8DBE-4D21-B9FA-288D9D645766}"/>
    <cellStyle name="Calculation 3 5 4 5" xfId="30878" xr:uid="{52011F18-DCFD-446D-9BA9-25FC129E1D41}"/>
    <cellStyle name="Calculation 3 5 5" xfId="3751" xr:uid="{831CB58E-06AD-4FFD-B3AA-0A351545E99D}"/>
    <cellStyle name="Calculation 3 5 5 2" xfId="14534" xr:uid="{1D79F8B8-02E5-4EDF-BBBF-36E16CB4AB3F}"/>
    <cellStyle name="Calculation 3 5 5 2 2" xfId="40954" xr:uid="{777838B3-ABA6-4200-AAFA-609EB86ECFEE}"/>
    <cellStyle name="Calculation 3 5 5 3" xfId="24256" xr:uid="{A50CECF4-6C36-43B6-A48D-C325EC8AF193}"/>
    <cellStyle name="Calculation 3 5 5 3 2" xfId="50670" xr:uid="{EB4D8EBA-C6EA-4BFB-AF4F-5F61F542D258}"/>
    <cellStyle name="Calculation 3 5 5 4" xfId="30421" xr:uid="{D8743965-5C3D-4077-B85B-6DB26C8D5897}"/>
    <cellStyle name="Calculation 3 5 6" xfId="5726" xr:uid="{7433A95F-4F2D-4C54-B809-8BD53B3B9CC9}"/>
    <cellStyle name="Calculation 3 5 6 2" xfId="16488" xr:uid="{69AD2577-C0C9-4D7B-AE5B-BBE9D9A53194}"/>
    <cellStyle name="Calculation 3 5 6 2 2" xfId="42906" xr:uid="{39CCBEB5-7F05-4594-A223-3E44F869426D}"/>
    <cellStyle name="Calculation 3 5 6 3" xfId="21906" xr:uid="{D50C883C-8656-4E94-9953-1DBECAE17A35}"/>
    <cellStyle name="Calculation 3 5 6 3 2" xfId="48320" xr:uid="{99AF2459-9E0E-4AD7-A2A3-485F18C5623E}"/>
    <cellStyle name="Calculation 3 5 6 4" xfId="32396" xr:uid="{31423A0F-D919-4253-BC8D-5E3E0DF35D61}"/>
    <cellStyle name="Calculation 3 5 7" xfId="5490" xr:uid="{F259D8CE-814F-4419-B98C-82C16994B182}"/>
    <cellStyle name="Calculation 3 5 7 2" xfId="22651" xr:uid="{EE2CEA60-B933-451B-B6A4-C8037214DB92}"/>
    <cellStyle name="Calculation 3 5 7 2 2" xfId="49065" xr:uid="{1A35A1A8-C482-412F-9361-0859884A254B}"/>
    <cellStyle name="Calculation 3 5 7 3" xfId="32160" xr:uid="{34A26AB9-3FDD-4154-846F-3FF4CBCD961D}"/>
    <cellStyle name="Calculation 3 5 8" xfId="7470" xr:uid="{55E8DDC0-2B08-40DE-8025-6989AE8BF25C}"/>
    <cellStyle name="Calculation 3 5 8 2" xfId="18137" xr:uid="{D3C63BF5-C3EC-4CAD-A632-88E2802BC829}"/>
    <cellStyle name="Calculation 3 5 8 2 2" xfId="44553" xr:uid="{BA580874-B326-4A55-B5B8-BEAB280DE762}"/>
    <cellStyle name="Calculation 3 5 8 3" xfId="26615" xr:uid="{0BABE5A5-5833-47EF-8CE3-326C38168980}"/>
    <cellStyle name="Calculation 3 5 8 3 2" xfId="53029" xr:uid="{876859B1-05C9-4B11-91EE-89EC5AE60E6A}"/>
    <cellStyle name="Calculation 3 5 8 4" xfId="34140" xr:uid="{62EC48DC-C3D1-4B39-85AA-1F48AACB36AA}"/>
    <cellStyle name="Calculation 3 5 9" xfId="6534" xr:uid="{C73990AE-D5BE-4FB9-89F4-5E13B65C3F73}"/>
    <cellStyle name="Calculation 3 5 9 2" xfId="17259" xr:uid="{C1472B6D-88A3-439C-8C88-EFF854EEE611}"/>
    <cellStyle name="Calculation 3 5 9 2 2" xfId="43677" xr:uid="{B8AE5174-92A2-4607-9015-5EF6E2AB0506}"/>
    <cellStyle name="Calculation 3 5 9 3" xfId="25764" xr:uid="{93134768-6770-47B0-B9F9-041753CBA484}"/>
    <cellStyle name="Calculation 3 5 9 3 2" xfId="52178" xr:uid="{B7420867-BCDC-4C41-AF69-038CB4323E7A}"/>
    <cellStyle name="Calculation 3 5 9 4" xfId="33204" xr:uid="{AD6A4B98-46C7-4F67-9A49-25C93F476E68}"/>
    <cellStyle name="Calculation 3 6" xfId="2398" xr:uid="{205F9566-8538-4086-8A8B-48FCCF6B8677}"/>
    <cellStyle name="Calculation 3 6 10" xfId="26301" xr:uid="{EEB4A105-5E8D-4BCC-AFDE-3B168018B690}"/>
    <cellStyle name="Calculation 3 6 10 2" xfId="52715" xr:uid="{CCCA068E-2019-42CC-B488-873B6E7C56EE}"/>
    <cellStyle name="Calculation 3 6 2" xfId="4305" xr:uid="{A744FFC5-5A9E-48E9-A13A-5D8CE5D701D4}"/>
    <cellStyle name="Calculation 3 6 2 2" xfId="9893" xr:uid="{8FE7208B-B74F-42AC-935C-62B91327E649}"/>
    <cellStyle name="Calculation 3 6 2 2 2" xfId="20553" xr:uid="{C292E277-55F7-434B-B736-9402BBB28561}"/>
    <cellStyle name="Calculation 3 6 2 2 2 2" xfId="46967" xr:uid="{2CF26CC8-0C58-4E28-BD00-576BABD3C409}"/>
    <cellStyle name="Calculation 3 6 2 2 3" xfId="26469" xr:uid="{B5E9C80C-9197-471A-A474-2E18E0C5705B}"/>
    <cellStyle name="Calculation 3 6 2 2 3 2" xfId="52883" xr:uid="{83A41F7B-6FA1-4CB4-A42A-F44F198673A4}"/>
    <cellStyle name="Calculation 3 6 2 2 4" xfId="36389" xr:uid="{5A4F5C7A-5C08-47B7-9817-EDD032196144}"/>
    <cellStyle name="Calculation 3 6 2 3" xfId="15084" xr:uid="{896FD834-61CF-48F4-BD95-E586E1CD6385}"/>
    <cellStyle name="Calculation 3 6 2 3 2" xfId="41504" xr:uid="{C0643999-18B5-4552-8836-0B617C4556B0}"/>
    <cellStyle name="Calculation 3 6 2 4" xfId="22088" xr:uid="{52EEC0D8-75F8-4ACF-AE32-30FE818EC7BA}"/>
    <cellStyle name="Calculation 3 6 2 4 2" xfId="48502" xr:uid="{3463ACD4-D0FD-4985-AC01-201CADD576FB}"/>
    <cellStyle name="Calculation 3 6 2 5" xfId="30975" xr:uid="{3327200B-59B5-405C-B577-0E9355FE2B06}"/>
    <cellStyle name="Calculation 3 6 3" xfId="5032" xr:uid="{17860B61-3B05-4084-956C-4928C6CA6B41}"/>
    <cellStyle name="Calculation 3 6 3 2" xfId="10099" xr:uid="{54FF0A07-F81B-46C6-BBC9-E3573B710DAA}"/>
    <cellStyle name="Calculation 3 6 3 2 2" xfId="20759" xr:uid="{26F4B65D-A940-44B5-BDC9-236D18DBBBBD}"/>
    <cellStyle name="Calculation 3 6 3 2 2 2" xfId="47173" xr:uid="{BFA1A65C-CD5C-4F0F-8C93-2173813446FC}"/>
    <cellStyle name="Calculation 3 6 3 2 3" xfId="27776" xr:uid="{50A19486-3204-49C2-B527-045FD946CFFF}"/>
    <cellStyle name="Calculation 3 6 3 2 3 2" xfId="54190" xr:uid="{7DE6A2AE-12BC-4E2E-9099-4CE69CA29105}"/>
    <cellStyle name="Calculation 3 6 3 2 4" xfId="36595" xr:uid="{7CF7C2E0-FE00-4975-942B-318DA218765A}"/>
    <cellStyle name="Calculation 3 6 3 3" xfId="15809" xr:uid="{07066386-6136-44EF-8AD1-85E5721A2805}"/>
    <cellStyle name="Calculation 3 6 3 3 2" xfId="42228" xr:uid="{E13F0EC1-6919-4720-AB70-75E972623317}"/>
    <cellStyle name="Calculation 3 6 3 4" xfId="28019" xr:uid="{16B095FE-E3E3-46CA-AE33-0A8ED0AB3ACB}"/>
    <cellStyle name="Calculation 3 6 3 4 2" xfId="54433" xr:uid="{49C7F151-3485-48DB-AC86-26A5EEC2A22D}"/>
    <cellStyle name="Calculation 3 6 3 5" xfId="31702" xr:uid="{227F9C28-2A3A-4FB1-921B-A8F0D835E144}"/>
    <cellStyle name="Calculation 3 6 4" xfId="6221" xr:uid="{CA3FEDBA-2402-4E95-91A1-027163A2DED4}"/>
    <cellStyle name="Calculation 3 6 4 2" xfId="11003" xr:uid="{4050AFD4-1743-40D5-82BF-F5BDB7BDDB32}"/>
    <cellStyle name="Calculation 3 6 4 2 2" xfId="21648" xr:uid="{6D54FF6C-FF7B-458E-9AA2-D920C8C85AB7}"/>
    <cellStyle name="Calculation 3 6 4 2 2 2" xfId="48062" xr:uid="{6E6F8C11-4E3C-42B4-B6EB-BC1274957CB1}"/>
    <cellStyle name="Calculation 3 6 4 2 3" xfId="28737" xr:uid="{C65E0571-846C-4AA6-A067-7009E6D0664F}"/>
    <cellStyle name="Calculation 3 6 4 2 3 2" xfId="55151" xr:uid="{032F3222-8343-4CA3-9D31-24DFF1BB4824}"/>
    <cellStyle name="Calculation 3 6 4 2 4" xfId="37424" xr:uid="{3D283A40-73CD-4F1A-A9E0-7FF9F003E3F6}"/>
    <cellStyle name="Calculation 3 6 4 3" xfId="16962" xr:uid="{8A594F18-B3C7-41CE-B444-698FC1BA9540}"/>
    <cellStyle name="Calculation 3 6 4 3 2" xfId="43380" xr:uid="{9D0A148C-552D-47E3-8FCA-F9231DA47016}"/>
    <cellStyle name="Calculation 3 6 4 4" xfId="23343" xr:uid="{83D6A1F8-270A-4DD6-87D3-9BAD4472ACE3}"/>
    <cellStyle name="Calculation 3 6 4 4 2" xfId="49757" xr:uid="{6AA25EF1-0B45-4963-B931-7ECCA678BC64}"/>
    <cellStyle name="Calculation 3 6 4 5" xfId="32891" xr:uid="{9632C83E-7984-4F51-AE42-4898B1D18D3E}"/>
    <cellStyle name="Calculation 3 6 5" xfId="6806" xr:uid="{4EA14356-B258-4819-805D-4FAE7C1F7A2F}"/>
    <cellStyle name="Calculation 3 6 5 2" xfId="17518" xr:uid="{D5143A4E-B2C5-466E-ADE1-7CA107A9BCCF}"/>
    <cellStyle name="Calculation 3 6 5 2 2" xfId="43935" xr:uid="{798E424D-589E-4B77-841F-FE2E83488DE4}"/>
    <cellStyle name="Calculation 3 6 5 3" xfId="24117" xr:uid="{2875D3EE-239F-4588-86F9-EE121035C30A}"/>
    <cellStyle name="Calculation 3 6 5 3 2" xfId="50531" xr:uid="{B7BAC680-0A29-4B76-AEDC-69C1C3FCDF0B}"/>
    <cellStyle name="Calculation 3 6 5 4" xfId="33476" xr:uid="{5E8DF612-58E1-4D9F-B855-C5FEF81B9324}"/>
    <cellStyle name="Calculation 3 6 6" xfId="7359" xr:uid="{8A1C1B9B-09A4-4585-A87D-D55BE4B25FFA}"/>
    <cellStyle name="Calculation 3 6 6 2" xfId="18026" xr:uid="{3695CB51-D11F-4A9F-953D-0566E299F09E}"/>
    <cellStyle name="Calculation 3 6 6 2 2" xfId="44442" xr:uid="{CE98AEEF-C14C-4370-A666-A70637F71361}"/>
    <cellStyle name="Calculation 3 6 6 3" xfId="26375" xr:uid="{185745F8-A907-42AC-9D17-FD7E65A725B5}"/>
    <cellStyle name="Calculation 3 6 6 3 2" xfId="52789" xr:uid="{81D08505-3278-4708-A9CB-829C42F21165}"/>
    <cellStyle name="Calculation 3 6 6 4" xfId="34029" xr:uid="{74640789-2CFD-4265-AF71-9771F07424DA}"/>
    <cellStyle name="Calculation 3 6 7" xfId="8004" xr:uid="{4578F7D0-0184-45B8-9914-1F37A9F24F5D}"/>
    <cellStyle name="Calculation 3 6 7 2" xfId="18671" xr:uid="{38AE0156-0EA3-44F3-B339-4859540101D1}"/>
    <cellStyle name="Calculation 3 6 7 2 2" xfId="45085" xr:uid="{54A9133B-F31D-4212-A1EF-11186683A886}"/>
    <cellStyle name="Calculation 3 6 7 3" xfId="11189" xr:uid="{6D352377-F210-43FB-8C7C-429BA2C6B5DC}"/>
    <cellStyle name="Calculation 3 6 7 3 2" xfId="37610" xr:uid="{78BAB780-7B7D-49B0-BD80-6C614DDF6D6E}"/>
    <cellStyle name="Calculation 3 6 7 4" xfId="34609" xr:uid="{6EC6FC3F-40D8-4445-BDC5-691505806718}"/>
    <cellStyle name="Calculation 3 6 8" xfId="13195" xr:uid="{33FFAC53-DD70-47F9-B512-D5409E94F314}"/>
    <cellStyle name="Calculation 3 6 8 2" xfId="39615" xr:uid="{700A7282-42C4-44F6-8446-FEA45EA35AB0}"/>
    <cellStyle name="Calculation 3 6 9" xfId="11273" xr:uid="{5B3AEB7A-0398-446F-851B-543F611472A3}"/>
    <cellStyle name="Calculation 3 6 9 2" xfId="37694" xr:uid="{B6B24296-AB15-4595-BBEA-7D5246C75C5B}"/>
    <cellStyle name="Calculation 3 7" xfId="2791" xr:uid="{F2A2120D-600A-4353-BA18-D68B81E3CB40}"/>
    <cellStyle name="Calculation 3 7 2" xfId="9732" xr:uid="{55A90462-C842-4A14-8B54-327619BBB326}"/>
    <cellStyle name="Calculation 3 7 2 2" xfId="20392" xr:uid="{01FBC702-5B11-4B18-8283-B1BB11D7D6EB}"/>
    <cellStyle name="Calculation 3 7 2 2 2" xfId="46806" xr:uid="{FF350DA9-DA74-4EFB-A43C-6B15134C737B}"/>
    <cellStyle name="Calculation 3 7 2 3" xfId="11270" xr:uid="{E3170C48-CB02-4918-90A5-91A44C7E0C86}"/>
    <cellStyle name="Calculation 3 7 2 3 2" xfId="37691" xr:uid="{F79B0F6C-D20D-4805-A662-7D1D9C85C030}"/>
    <cellStyle name="Calculation 3 7 2 4" xfId="36228" xr:uid="{86A72CBA-512B-4144-9CA0-CE803251741B}"/>
    <cellStyle name="Calculation 3 7 3" xfId="13583" xr:uid="{4C5F3D05-3F57-4400-B98F-8D554967E882}"/>
    <cellStyle name="Calculation 3 7 3 2" xfId="40003" xr:uid="{C0D3D7A5-F991-482A-BFE3-F25CC5833D83}"/>
    <cellStyle name="Calculation 3 7 4" xfId="27355" xr:uid="{0F6BC6F4-72AA-4D9E-B6FF-9C2393C88BA4}"/>
    <cellStyle name="Calculation 3 7 4 2" xfId="53769" xr:uid="{799C6FB4-ACEC-44B6-86F3-E752B3A9F532}"/>
    <cellStyle name="Calculation 3 7 5" xfId="29461" xr:uid="{E2B4B7A6-00CD-4017-B621-915757C42A27}"/>
    <cellStyle name="Calculation 3 8" xfId="3356" xr:uid="{286E6659-E261-42B9-B542-06343A064E58}"/>
    <cellStyle name="Calculation 3 8 2" xfId="9690" xr:uid="{666C4A0E-6CC5-465B-9622-E031D3480031}"/>
    <cellStyle name="Calculation 3 8 2 2" xfId="20350" xr:uid="{E404035F-2C41-4BD3-BC9E-3F972AC5A0E4}"/>
    <cellStyle name="Calculation 3 8 2 2 2" xfId="46764" xr:uid="{566E4AD0-1545-4999-8056-6815495565CB}"/>
    <cellStyle name="Calculation 3 8 2 3" xfId="11604" xr:uid="{5E6DE96E-B531-4551-91C2-BC5FEFBCE5F7}"/>
    <cellStyle name="Calculation 3 8 2 3 2" xfId="38025" xr:uid="{2E5038EA-BDBA-48D5-873D-52AE625104BB}"/>
    <cellStyle name="Calculation 3 8 2 4" xfId="36186" xr:uid="{16BE21F0-C88B-456C-A4CD-23CB6DD4A659}"/>
    <cellStyle name="Calculation 3 8 3" xfId="14143" xr:uid="{6E328B73-96E9-4A90-ABB4-93881807014B}"/>
    <cellStyle name="Calculation 3 8 3 2" xfId="40563" xr:uid="{F47B963D-7F53-49E7-8AC7-DBF0EE7B8331}"/>
    <cellStyle name="Calculation 3 8 4" xfId="27034" xr:uid="{2456A55B-81D2-4C40-A55E-9197FB817B48}"/>
    <cellStyle name="Calculation 3 8 4 2" xfId="53448" xr:uid="{DFD9730F-74B2-4B44-890C-420916E60D8E}"/>
    <cellStyle name="Calculation 3 8 5" xfId="30026" xr:uid="{D2D4BC31-42B6-46E4-BB92-55D1512BD183}"/>
    <cellStyle name="Calculation 3 9" xfId="5510" xr:uid="{E6871A9B-3FC1-48F9-970B-AB359DAD547C}"/>
    <cellStyle name="Calculation 3 9 2" xfId="10476" xr:uid="{2F2AD586-E946-4F6F-BBAA-02EE43DE6247}"/>
    <cellStyle name="Calculation 3 9 2 2" xfId="21136" xr:uid="{18B62890-0B36-48D3-BC19-6E20DC23779B}"/>
    <cellStyle name="Calculation 3 9 2 2 2" xfId="47550" xr:uid="{A8A1B537-9D7F-4F55-AFB3-336D0D635B5A}"/>
    <cellStyle name="Calculation 3 9 2 3" xfId="28397" xr:uid="{FA059C8D-1D21-4E0E-929E-C23883A25749}"/>
    <cellStyle name="Calculation 3 9 2 3 2" xfId="54811" xr:uid="{E01379E1-825A-43B7-89EC-03A9DAF6D750}"/>
    <cellStyle name="Calculation 3 9 2 4" xfId="36972" xr:uid="{05BE2DD9-6C5E-44B7-9BFA-56D4C3AD509D}"/>
    <cellStyle name="Calculation 3 9 3" xfId="16281" xr:uid="{B95712B2-1494-4F32-B322-9A55A1E8AE16}"/>
    <cellStyle name="Calculation 3 9 3 2" xfId="42700" xr:uid="{84F62EF1-D825-459F-9E0C-7DEA5FF8EA01}"/>
    <cellStyle name="Calculation 3 9 4" xfId="22703" xr:uid="{D6BF8015-7661-4FD6-9FB6-008CF67CD73F}"/>
    <cellStyle name="Calculation 3 9 4 2" xfId="49117" xr:uid="{AAFD213C-2507-40EA-96E8-9712C03115CF}"/>
    <cellStyle name="Calculation 3 9 5" xfId="32180" xr:uid="{6DEE15B1-073C-4427-AD81-D93E4A682ABC}"/>
    <cellStyle name="Check Cell" xfId="8089" builtinId="23" customBuiltin="1"/>
    <cellStyle name="Check Cell 2" xfId="230" xr:uid="{654EEF84-8F21-40F1-810F-A8FF1B539D77}"/>
    <cellStyle name="Check Cell 2 2" xfId="10563" xr:uid="{F2B88D7E-1E64-45E8-97D0-F7A16B73D7AF}"/>
    <cellStyle name="Check Cell 2 3" xfId="10505" xr:uid="{AF5414CC-B0AA-4837-9BAD-CEF452CD70EF}"/>
    <cellStyle name="Check Cell 3" xfId="231" xr:uid="{A32AC0D2-794D-4F19-A6F9-FB45EB9E1F6A}"/>
    <cellStyle name="column Head Underlined" xfId="232" xr:uid="{5E963D7E-29ED-4594-9962-2F2C3C470F62}"/>
    <cellStyle name="Column Heading" xfId="233" xr:uid="{E7DDBBA6-0B4C-4378-BA90-89B60E48E633}"/>
    <cellStyle name="Comma" xfId="6" builtinId="3"/>
    <cellStyle name="Comma [1]" xfId="234" xr:uid="{DDA4727D-D327-41A0-8892-827D894C76AE}"/>
    <cellStyle name="Comma [1] 2" xfId="235" xr:uid="{F376CE7E-70F4-4B0E-8DC7-EC95B1FBD6ED}"/>
    <cellStyle name="Comma [1] 2 2" xfId="236" xr:uid="{C5C47021-B6DE-4D34-B5DA-E102386042BA}"/>
    <cellStyle name="Comma [1] 2 3" xfId="237" xr:uid="{137BEC33-2DC7-484A-B2B6-5B34615E4892}"/>
    <cellStyle name="Comma [1] 2 4" xfId="238" xr:uid="{C0A214C9-7CC5-4756-8271-8772729CA468}"/>
    <cellStyle name="Comma [1] 2 5" xfId="239" xr:uid="{B7C7CDEF-804C-46F8-8E12-04C25DEF0097}"/>
    <cellStyle name="Comma [1] 2 6" xfId="240" xr:uid="{E888A79D-B0A3-49EF-ABC7-DBDC1FA8BFFB}"/>
    <cellStyle name="Comma [1] 2 7" xfId="241" xr:uid="{8162A890-FB11-4BE9-A608-ABD929DA3D87}"/>
    <cellStyle name="Comma [1] 2 8" xfId="242" xr:uid="{86B62E32-D501-4021-93ED-F36B6C98EE94}"/>
    <cellStyle name="Comma 10" xfId="7" xr:uid="{00000000-0005-0000-0000-000001000000}"/>
    <cellStyle name="Comma 10 2" xfId="1349" xr:uid="{1E52C1E3-7789-4F16-9C0B-B441800FDF77}"/>
    <cellStyle name="Comma 10 2 2" xfId="1971" xr:uid="{C4C3154B-7C20-4EF9-B666-CBD4132E45E1}"/>
    <cellStyle name="Comma 10 2 2 2" xfId="12842" xr:uid="{1D72E2C8-F88D-4A45-9E1F-FFF4FD6ED331}"/>
    <cellStyle name="Comma 10 2 2 2 2" xfId="39263" xr:uid="{1E6BB457-A1A7-46F1-B53A-6DF4BCE98FF6}"/>
    <cellStyle name="Comma 10 2 2 3" xfId="29042" xr:uid="{79D78207-9C66-4343-B75E-AC3FEE80CC57}"/>
    <cellStyle name="Comma 10 2 3" xfId="9135" xr:uid="{3A566F1F-3818-4D11-90DA-42C97DA92177}"/>
    <cellStyle name="Comma 10 2 3 2" xfId="19795" xr:uid="{085DF7B4-A5F2-4F0E-98A5-49F9C0481B1E}"/>
    <cellStyle name="Comma 10 2 3 2 2" xfId="46209" xr:uid="{09E9B365-DF10-4087-B0A0-D9FDE968DBA5}"/>
    <cellStyle name="Comma 10 2 3 3" xfId="35631" xr:uid="{3FF92DE3-1368-47E3-A68C-19E4AE5B3478}"/>
    <cellStyle name="Comma 10 2 4" xfId="12297" xr:uid="{FA019DAC-3DB3-45B7-88E5-29654740D92A}"/>
    <cellStyle name="Comma 10 2 4 2" xfId="38718" xr:uid="{228FF997-62B8-4378-8B65-8EABD0550697}"/>
    <cellStyle name="Comma 10 2 5" xfId="28852" xr:uid="{1AD9DC17-A3E2-4F71-82F1-EC278E97DFBA}"/>
    <cellStyle name="Comma 10 3" xfId="1717" xr:uid="{829D731B-A9CE-428F-9ABC-48DEF45635A6}"/>
    <cellStyle name="Comma 10 3 2" xfId="10564" xr:uid="{FAD37F51-9B79-4B29-81BC-F8E1FD88D557}"/>
    <cellStyle name="Comma 10 3 2 2" xfId="21212" xr:uid="{BC9ADD8A-1C72-4B4E-A560-C0468A5593E9}"/>
    <cellStyle name="Comma 10 3 2 2 2" xfId="47626" xr:uid="{0F4DD157-C8FF-460C-BB01-17816A05AC98}"/>
    <cellStyle name="Comma 10 3 2 3" xfId="36998" xr:uid="{DDDBB91E-B702-4FF9-B7A2-8ED0559B0DCF}"/>
    <cellStyle name="Comma 10 3 3" xfId="12618" xr:uid="{64AE2605-99C2-4A09-901A-2BD87A9627A8}"/>
    <cellStyle name="Comma 10 3 3 2" xfId="39039" xr:uid="{E17E7294-96C7-4DAC-803A-A73995414DF5}"/>
    <cellStyle name="Comma 10 3 4" xfId="28945" xr:uid="{51D26956-F828-4630-94FD-1EAB35FBD490}"/>
    <cellStyle name="Comma 10 4" xfId="2187" xr:uid="{7A432736-ED48-4C3F-B682-6FBF05E5E099}"/>
    <cellStyle name="Comma 10 4 2" xfId="11009" xr:uid="{A3BA1AA0-CEF8-4826-B476-BF13E9586188}"/>
    <cellStyle name="Comma 10 4 2 2" xfId="21654" xr:uid="{23D4240E-C346-4ED4-8B6D-95907E39B727}"/>
    <cellStyle name="Comma 10 4 2 2 2" xfId="48068" xr:uid="{0279CBC8-5A90-4DC6-9894-0BAC891AACD5}"/>
    <cellStyle name="Comma 10 4 2 3" xfId="37430" xr:uid="{D9D018D3-2781-4A19-82DC-3C8380BA7F2C}"/>
    <cellStyle name="Comma 10 4 3" xfId="13032" xr:uid="{3D258D72-46DD-468C-BD3F-D1D5C404163C}"/>
    <cellStyle name="Comma 10 4 3 2" xfId="39453" xr:uid="{8C35EFA8-7264-4C1B-90CF-45EAC5DBD1DB}"/>
    <cellStyle name="Comma 10 4 4" xfId="29130" xr:uid="{F22BD333-BAA1-44C7-8684-4D49E032949E}"/>
    <cellStyle name="Comma 10 5" xfId="8115" xr:uid="{F3D61C60-69A0-436F-9F19-25AD397F088A}"/>
    <cellStyle name="Comma 10 5 2" xfId="18776" xr:uid="{FBCD03CA-B41A-4916-9C3C-AFA345E380B3}"/>
    <cellStyle name="Comma 10 5 2 2" xfId="45190" xr:uid="{AE8B07BE-902C-4D11-AA24-7948D071D7FB}"/>
    <cellStyle name="Comma 10 5 3" xfId="34679" xr:uid="{891747FF-6046-4CE4-8471-3FB70191E08E}"/>
    <cellStyle name="Comma 10 6" xfId="11111" xr:uid="{E337BEC7-6E1F-4272-A898-780B7DEBBFF5}"/>
    <cellStyle name="Comma 10 6 2" xfId="37532" xr:uid="{4C66CCB8-405F-4275-A435-FCEC82572A68}"/>
    <cellStyle name="Comma 10 7" xfId="21751" xr:uid="{AA7E5D8A-14B7-4E8D-A1C9-4113A096CB0A}"/>
    <cellStyle name="Comma 10 7 2" xfId="48165" xr:uid="{4F0EE8F1-E57B-4E61-AB3E-EDE44100D562}"/>
    <cellStyle name="Comma 10 8" xfId="28741" xr:uid="{DB9C3366-1824-4E3B-89B5-0C5689827CA5}"/>
    <cellStyle name="Comma 11" xfId="19" xr:uid="{FBCCF413-CDA1-42E5-95AE-069A8BF84D42}"/>
    <cellStyle name="Comma 11 2" xfId="1343" xr:uid="{1DECDE35-4C19-44F5-8761-54AE74E8515E}"/>
    <cellStyle name="Comma 11 2 2" xfId="1969" xr:uid="{D5808CDB-1860-4B1A-8E2D-E6EB13C39253}"/>
    <cellStyle name="Comma 11 2 2 2" xfId="12840" xr:uid="{95F3900B-A262-4FC7-A524-76F4BCF05410}"/>
    <cellStyle name="Comma 11 2 2 2 2" xfId="39261" xr:uid="{6221F3C6-CEBF-4223-B19B-4513653FF159}"/>
    <cellStyle name="Comma 11 2 2 3" xfId="29040" xr:uid="{C0587015-3C04-4542-8E17-A86BEA16C548}"/>
    <cellStyle name="Comma 11 2 3" xfId="8913" xr:uid="{85F2C5CE-6E57-470E-8477-4A0AE5156DFA}"/>
    <cellStyle name="Comma 11 2 3 2" xfId="19573" xr:uid="{D0889A70-DDBF-49CA-B885-AB6CF8DB2967}"/>
    <cellStyle name="Comma 11 2 3 2 2" xfId="45987" xr:uid="{F690F2C5-36E8-4E26-82A0-BF3E99E03BF5}"/>
    <cellStyle name="Comma 11 2 3 3" xfId="35409" xr:uid="{2A0F2977-E6F1-4E17-9C08-306D205A3F99}"/>
    <cellStyle name="Comma 11 2 4" xfId="12293" xr:uid="{46EA245A-1E6D-4BA9-A0C8-193EEB6CC7F3}"/>
    <cellStyle name="Comma 11 2 4 2" xfId="38714" xr:uid="{DB1229C9-4C40-4270-A0F2-6C140AD005ED}"/>
    <cellStyle name="Comma 11 2 5" xfId="28850" xr:uid="{5FEA6260-043C-4B11-9EB8-53FD52C0A64A}"/>
    <cellStyle name="Comma 11 3" xfId="1700" xr:uid="{E84F20C3-10A1-4A96-81DF-BBAEE18D8E7C}"/>
    <cellStyle name="Comma 11 3 2" xfId="10535" xr:uid="{11F597DA-7A31-42A6-9958-F3F95D9AD4C3}"/>
    <cellStyle name="Comma 11 3 2 2" xfId="21188" xr:uid="{FA4C7704-CC76-400E-9AA1-39CBDE3D98E9}"/>
    <cellStyle name="Comma 11 3 2 2 2" xfId="47602" xr:uid="{3A3F73E2-52E5-4641-8A6F-80A0326C0EB6}"/>
    <cellStyle name="Comma 11 3 2 3" xfId="36995" xr:uid="{1DEF3017-FF21-43A0-B05A-7B3E5355EBA8}"/>
    <cellStyle name="Comma 11 3 3" xfId="12603" xr:uid="{E64B511C-2087-429A-88DE-7CE515D9CCBA}"/>
    <cellStyle name="Comma 11 3 3 2" xfId="39024" xr:uid="{09044444-12E0-4B1C-B9FA-EFA91D463303}"/>
    <cellStyle name="Comma 11 3 4" xfId="28943" xr:uid="{31F1421A-4C9C-4ECA-AD54-AC2AD63628AD}"/>
    <cellStyle name="Comma 11 4" xfId="2188" xr:uid="{FE5D0328-4CAC-4914-AF23-76949CABE725}"/>
    <cellStyle name="Comma 11 4 2" xfId="11007" xr:uid="{D4578FC2-23E6-4599-97B4-4C4412880DB7}"/>
    <cellStyle name="Comma 11 4 2 2" xfId="21652" xr:uid="{C153FA04-BD3F-4D28-95ED-77E8A037E407}"/>
    <cellStyle name="Comma 11 4 2 2 2" xfId="48066" xr:uid="{93C152E9-FFAF-4B9C-B1B7-50066FF64134}"/>
    <cellStyle name="Comma 11 4 2 3" xfId="37428" xr:uid="{9E416882-6C1B-47C8-98F9-236D8BCB581B}"/>
    <cellStyle name="Comma 11 4 3" xfId="13033" xr:uid="{B8D1496C-3C6D-4660-9D6D-1446AD7DB71F}"/>
    <cellStyle name="Comma 11 4 3 2" xfId="39454" xr:uid="{0C8B6BBC-C340-4A8C-80F1-D449CA2677A6}"/>
    <cellStyle name="Comma 11 4 4" xfId="29131" xr:uid="{7947249F-7F2C-4B13-8000-B6CD54394165}"/>
    <cellStyle name="Comma 11 5" xfId="8112" xr:uid="{D30DFA23-59B7-4F8F-9218-BE94819EDFCF}"/>
    <cellStyle name="Comma 11 5 2" xfId="18773" xr:uid="{0E6F20EA-AD22-49AD-A9FB-B0AB7A005F27}"/>
    <cellStyle name="Comma 11 5 2 2" xfId="45187" xr:uid="{F2F8FBE9-EE73-46E2-BB9C-AB23FE64507C}"/>
    <cellStyle name="Comma 11 5 3" xfId="34677" xr:uid="{0CE380A6-B5AB-4BAF-A76C-75CFA2EF7B06}"/>
    <cellStyle name="Comma 11 6" xfId="11123" xr:uid="{BE376EBF-BF17-437E-86EE-F305FB0173C5}"/>
    <cellStyle name="Comma 11 6 2" xfId="37544" xr:uid="{F56FAC8D-3986-42CF-9CF5-3356D620CB8E}"/>
    <cellStyle name="Comma 11 7" xfId="28749" xr:uid="{95E1938D-72DB-4720-9AD4-3B43FFC152A9}"/>
    <cellStyle name="Comma 12" xfId="244" xr:uid="{9361E4F3-48B7-461B-B5AE-F8968F213008}"/>
    <cellStyle name="Comma 12 2" xfId="1350" xr:uid="{4C0B0202-3C0C-4EF4-A258-C183BB4B5DB9}"/>
    <cellStyle name="Comma 12 2 2" xfId="1972" xr:uid="{FDC67819-0AFF-4CA7-8C8A-9EB3356F0174}"/>
    <cellStyle name="Comma 12 2 2 2" xfId="12843" xr:uid="{EBCB22DE-A76B-4EFF-AC2A-DE39D3100DB2}"/>
    <cellStyle name="Comma 12 2 2 2 2" xfId="39264" xr:uid="{21BA1B6E-9957-4B1E-A56D-A19B06799E6B}"/>
    <cellStyle name="Comma 12 2 2 3" xfId="29043" xr:uid="{C5B387AE-155B-4EF5-98A0-8E067FD5824D}"/>
    <cellStyle name="Comma 12 2 3" xfId="9136" xr:uid="{90C8A6C9-7667-4466-BDE5-6D966790CABE}"/>
    <cellStyle name="Comma 12 2 3 2" xfId="19796" xr:uid="{66DB47D9-7F79-4CC5-8E18-955148AC5307}"/>
    <cellStyle name="Comma 12 2 3 2 2" xfId="46210" xr:uid="{AD40D012-02A5-49C8-B5BF-3A7DB95A3795}"/>
    <cellStyle name="Comma 12 2 3 3" xfId="35632" xr:uid="{801623FF-E944-49F1-BDA6-4D6104243ADC}"/>
    <cellStyle name="Comma 12 2 4" xfId="12298" xr:uid="{16666478-6529-4099-81E4-F4D84F3EE5F4}"/>
    <cellStyle name="Comma 12 2 4 2" xfId="38719" xr:uid="{784B4C35-B3F2-4E36-A039-22CED2969075}"/>
    <cellStyle name="Comma 12 2 5" xfId="28853" xr:uid="{2679F0E7-8BF2-493D-A958-A91B02E0CBAF}"/>
    <cellStyle name="Comma 12 3" xfId="1718" xr:uid="{73A7ECDC-4FBE-4549-B66D-F9BA2D8BFED0}"/>
    <cellStyle name="Comma 12 3 2" xfId="10565" xr:uid="{61A7B389-2927-4693-9AF6-5E84BD98D570}"/>
    <cellStyle name="Comma 12 3 2 2" xfId="21213" xr:uid="{357D821D-5CCD-44D3-AA3D-7A8AABCCF0E4}"/>
    <cellStyle name="Comma 12 3 2 2 2" xfId="47627" xr:uid="{9740090A-AA78-4914-BCF2-6E38C9F0A8B8}"/>
    <cellStyle name="Comma 12 3 2 3" xfId="36999" xr:uid="{EC2929CA-87F3-47BE-AD86-591B9D5986A1}"/>
    <cellStyle name="Comma 12 3 3" xfId="12619" xr:uid="{4A2ADDA2-E05E-4B22-B0F6-012CD75948E4}"/>
    <cellStyle name="Comma 12 3 3 2" xfId="39040" xr:uid="{0529E201-2C4E-4FC1-B2A0-0ED394F1E775}"/>
    <cellStyle name="Comma 12 3 4" xfId="28946" xr:uid="{AC5200CE-43DF-4691-A379-72B1668D225B}"/>
    <cellStyle name="Comma 12 4" xfId="2189" xr:uid="{FFB448CC-24B0-4AC1-B181-A21F88A16C32}"/>
    <cellStyle name="Comma 12 4 2" xfId="11010" xr:uid="{CBFBF992-D9EE-4948-87F1-2BCAF98953C1}"/>
    <cellStyle name="Comma 12 4 2 2" xfId="21655" xr:uid="{2EB9E4D5-3A19-47C2-8501-A78570687F9A}"/>
    <cellStyle name="Comma 12 4 2 2 2" xfId="48069" xr:uid="{EE397F68-BF01-4F2E-8B95-92CF8FD8B839}"/>
    <cellStyle name="Comma 12 4 2 3" xfId="37431" xr:uid="{51FBC350-70CB-47F9-BF75-5AF213A8E42F}"/>
    <cellStyle name="Comma 12 4 3" xfId="13034" xr:uid="{A2E1184D-1881-4259-B66A-DAAAC66A99C4}"/>
    <cellStyle name="Comma 12 4 3 2" xfId="39455" xr:uid="{C5FA5AF4-A6F8-48B7-9559-EEF0C559D511}"/>
    <cellStyle name="Comma 12 4 4" xfId="29132" xr:uid="{E56B0741-5ACD-400A-9C86-A63DC1A5F683}"/>
    <cellStyle name="Comma 12 5" xfId="8116" xr:uid="{664A281B-BE0E-43E2-B20A-4475C33DC757}"/>
    <cellStyle name="Comma 12 5 2" xfId="18777" xr:uid="{125A9168-059F-48EA-B916-A1D4DDF7E0B1}"/>
    <cellStyle name="Comma 12 5 2 2" xfId="45191" xr:uid="{E2750481-6AC5-4270-A156-FF356A7AED8A}"/>
    <cellStyle name="Comma 12 5 3" xfId="34680" xr:uid="{2821A4C0-37BC-415A-9563-6CF5C12660BE}"/>
    <cellStyle name="Comma 12 6" xfId="11307" xr:uid="{2696A951-190A-48ED-854B-288895CFEA78}"/>
    <cellStyle name="Comma 12 6 2" xfId="37728" xr:uid="{6DBFC375-7C06-4C07-949E-BFC45A88A5EE}"/>
    <cellStyle name="Comma 12 7" xfId="28752" xr:uid="{53AFA0C1-4232-44FC-A917-F687428352C0}"/>
    <cellStyle name="Comma 13" xfId="245" xr:uid="{D4AF2B13-525A-45E2-B8C2-5E763249815E}"/>
    <cellStyle name="Comma 13 2" xfId="1351" xr:uid="{922799A8-4FB8-4838-8AFC-B0191B7C328A}"/>
    <cellStyle name="Comma 13 2 2" xfId="1973" xr:uid="{3E827205-CE7C-4A64-AD82-806228FCFD3C}"/>
    <cellStyle name="Comma 13 2 2 2" xfId="12844" xr:uid="{1043E59F-CE0D-47D0-95CE-3099871AAF47}"/>
    <cellStyle name="Comma 13 2 2 2 2" xfId="39265" xr:uid="{BE5009A2-9D01-409A-9460-CAEC80663692}"/>
    <cellStyle name="Comma 13 2 2 3" xfId="29044" xr:uid="{D8E8CDF1-057B-44C0-AB8B-B7A8F757B76E}"/>
    <cellStyle name="Comma 13 2 3" xfId="9137" xr:uid="{31C7AFC9-2131-49B4-AB5C-BA53F18F9BB5}"/>
    <cellStyle name="Comma 13 2 3 2" xfId="19797" xr:uid="{CC1C1966-2396-425F-BDDC-63DA52206534}"/>
    <cellStyle name="Comma 13 2 3 2 2" xfId="46211" xr:uid="{8B476282-7D9B-4BCB-A4B1-C1522846421A}"/>
    <cellStyle name="Comma 13 2 3 3" xfId="35633" xr:uid="{13F363E7-9B59-4042-A149-D87F923E3AA9}"/>
    <cellStyle name="Comma 13 2 4" xfId="12299" xr:uid="{EC43C654-9A5A-4C68-99A6-C760A51D854C}"/>
    <cellStyle name="Comma 13 2 4 2" xfId="38720" xr:uid="{578DD68E-912A-469B-AFF7-E9D8BCD3D055}"/>
    <cellStyle name="Comma 13 2 5" xfId="28854" xr:uid="{28897D9E-A5B0-405F-B4A1-9CA2D3253A30}"/>
    <cellStyle name="Comma 13 3" xfId="1719" xr:uid="{5F7AAACF-D010-4007-985B-D59633361008}"/>
    <cellStyle name="Comma 13 3 2" xfId="10566" xr:uid="{7B057E87-E9AB-4321-986C-6641CFD2E05D}"/>
    <cellStyle name="Comma 13 3 2 2" xfId="21214" xr:uid="{B2DEA493-71A2-4F62-96CA-1D06F00054C4}"/>
    <cellStyle name="Comma 13 3 2 2 2" xfId="47628" xr:uid="{0FCE9E07-FF34-4409-9889-808B198E4082}"/>
    <cellStyle name="Comma 13 3 2 3" xfId="37000" xr:uid="{3F78E2EC-893C-431A-9E4F-00E50DD3A50C}"/>
    <cellStyle name="Comma 13 3 3" xfId="12620" xr:uid="{6C26B3AD-A0EB-4D07-86B0-41429781C06B}"/>
    <cellStyle name="Comma 13 3 3 2" xfId="39041" xr:uid="{B8A97241-8CF8-4DCA-BCD2-04C92951DF89}"/>
    <cellStyle name="Comma 13 3 4" xfId="28947" xr:uid="{FB9DC8A4-24B7-4712-930C-BD80E2991417}"/>
    <cellStyle name="Comma 13 4" xfId="2190" xr:uid="{E2343794-373F-41C7-8AFB-C5277EBC018B}"/>
    <cellStyle name="Comma 13 4 2" xfId="11011" xr:uid="{8BF79B68-1DE3-407C-8BBC-3FD72BA3A7D0}"/>
    <cellStyle name="Comma 13 4 2 2" xfId="21656" xr:uid="{DC4FE7F3-E4E9-4022-9AC1-3BC653BB1632}"/>
    <cellStyle name="Comma 13 4 2 2 2" xfId="48070" xr:uid="{1A22DE23-E64D-47BB-B0D1-F8C2B294F6E5}"/>
    <cellStyle name="Comma 13 4 2 3" xfId="37432" xr:uid="{BD50A13C-6494-478F-90EF-59ADFD14C5C5}"/>
    <cellStyle name="Comma 13 4 3" xfId="13035" xr:uid="{2E03D1D9-92C2-4036-9629-CB2075FB3DE4}"/>
    <cellStyle name="Comma 13 4 3 2" xfId="39456" xr:uid="{2F722FE3-A17E-4AA2-A367-AD290892E413}"/>
    <cellStyle name="Comma 13 4 4" xfId="29133" xr:uid="{0A3C7470-9A8B-4B85-A388-B80AB5B9D7D9}"/>
    <cellStyle name="Comma 13 5" xfId="8117" xr:uid="{180E411D-57FB-404C-9800-C52B59D2DEE8}"/>
    <cellStyle name="Comma 13 5 2" xfId="18778" xr:uid="{D1C34E87-11B7-46A8-AB30-F097DDD7126D}"/>
    <cellStyle name="Comma 13 5 2 2" xfId="45192" xr:uid="{1FC9C7BF-3812-4C85-A8B6-6C59DAB4F43E}"/>
    <cellStyle name="Comma 13 5 3" xfId="34681" xr:uid="{33A0B2D3-A991-4292-8E4F-AB384C1C3B17}"/>
    <cellStyle name="Comma 13 6" xfId="11308" xr:uid="{2FB48BC4-7B34-4EE2-8005-4F82CE83B229}"/>
    <cellStyle name="Comma 13 6 2" xfId="37729" xr:uid="{E652870C-4E9C-4174-B8DC-5359D1B95CC2}"/>
    <cellStyle name="Comma 13 7" xfId="28753" xr:uid="{6F39FAF9-B92A-4F86-8FC6-54A60D299C0F}"/>
    <cellStyle name="Comma 14" xfId="1590" xr:uid="{5CBBE279-D1A0-4024-A2D0-ED65CFAC1D03}"/>
    <cellStyle name="Comma 14 2" xfId="2191" xr:uid="{0B611EC5-FCB1-4F83-B0AF-D44E49556F51}"/>
    <cellStyle name="Comma 14 2 2" xfId="10757" xr:uid="{07FA7043-2D7F-474F-AD5C-3F7634CCC6D5}"/>
    <cellStyle name="Comma 14 2 2 2" xfId="21402" xr:uid="{D1B4D87A-DA45-4C9A-BD01-E13FA5F08E88}"/>
    <cellStyle name="Comma 14 2 2 2 2" xfId="47816" xr:uid="{34BBCA0C-1C41-4A8D-9B3A-097A236B62C0}"/>
    <cellStyle name="Comma 14 2 2 3" xfId="37178" xr:uid="{69DFBABC-3342-4671-B82C-89FE9052305F}"/>
    <cellStyle name="Comma 14 2 3" xfId="13036" xr:uid="{A3286D1A-3322-47FA-8777-66B3A7D37E8A}"/>
    <cellStyle name="Comma 14 2 3 2" xfId="39457" xr:uid="{2DF0D646-6161-457C-B7AD-5CF067113D5B}"/>
    <cellStyle name="Comma 14 2 4" xfId="29134" xr:uid="{6D31FAC9-928B-4933-B53A-BFB735B8890C}"/>
    <cellStyle name="Comma 14 3" xfId="9653" xr:uid="{A6509F9E-FB57-45E0-9928-A8147189063D}"/>
    <cellStyle name="Comma 14 3 2" xfId="20313" xr:uid="{A1C9C83A-CAB6-4F9F-BB8B-95BE49564BC5}"/>
    <cellStyle name="Comma 14 3 2 2" xfId="46727" xr:uid="{5114C09D-1097-4077-A911-7526A5F04CDB}"/>
    <cellStyle name="Comma 14 3 3" xfId="36149" xr:uid="{221ACD84-B4E1-41F1-9820-36B0DC8B47A3}"/>
    <cellStyle name="Comma 14 4" xfId="12514" xr:uid="{B6D8401C-2551-4057-B7DA-36E0EE027125}"/>
    <cellStyle name="Comma 14 4 2" xfId="38935" xr:uid="{8BBF841F-FD89-46C0-972E-B28BD6C0F478}"/>
    <cellStyle name="Comma 14 5" xfId="21750" xr:uid="{A6B65FED-0D91-409D-997E-9B1E8BCF8E46}"/>
    <cellStyle name="Comma 14 5 2" xfId="48164" xr:uid="{321133C2-F578-419F-B785-19133F3F4DD9}"/>
    <cellStyle name="Comma 14 6" xfId="28938" xr:uid="{DCDB7B17-C995-421B-B2BA-CE12EA047101}"/>
    <cellStyle name="Comma 15" xfId="1698" xr:uid="{6B7010B5-BB80-4382-9160-4AF79611C50F}"/>
    <cellStyle name="Comma 15 2" xfId="11006" xr:uid="{735098AC-784C-4510-99D7-8AEAC5506B49}"/>
    <cellStyle name="Comma 15 2 2" xfId="21651" xr:uid="{2DAE5638-009F-4F35-B3D5-EFBF00372ACB}"/>
    <cellStyle name="Comma 15 2 2 2" xfId="48065" xr:uid="{34DA39C5-D2C2-4879-8754-EE2D112D1CA2}"/>
    <cellStyle name="Comma 15 2 3" xfId="37427" xr:uid="{B994DE15-C50C-4467-A289-F5AA68C5630C}"/>
    <cellStyle name="Comma 15 3" xfId="9498" xr:uid="{C0B799A3-0F95-42D4-8AB9-CA4417E6F204}"/>
    <cellStyle name="Comma 15 3 2" xfId="20158" xr:uid="{0138EFE5-2BF5-4C1A-AFAB-5CB7B52D865A}"/>
    <cellStyle name="Comma 15 3 2 2" xfId="46572" xr:uid="{E7ED4681-8CE0-4ED5-9D17-B513830D046A}"/>
    <cellStyle name="Comma 15 3 3" xfId="35994" xr:uid="{A641C2ED-91EF-47FE-8676-D6226FE3D918}"/>
    <cellStyle name="Comma 15 4" xfId="12601" xr:uid="{1417DBB7-A234-40E2-8752-7D50C76B59F7}"/>
    <cellStyle name="Comma 15 4 2" xfId="39022" xr:uid="{7BE00645-2662-470C-ADE7-56B2867AFBA5}"/>
    <cellStyle name="Comma 15 5" xfId="28942" xr:uid="{DF5E1EA6-5F20-4D20-A869-8A9260E2914E}"/>
    <cellStyle name="Comma 16" xfId="2555" xr:uid="{5DF547C6-FFA7-4C3B-ACC7-8BC92EF9E816}"/>
    <cellStyle name="Comma 16 2" xfId="9944" xr:uid="{8324F729-541C-4401-9EED-80D88E9D8F6D}"/>
    <cellStyle name="Comma 16 2 2" xfId="20604" xr:uid="{D89730FF-52B5-4ED0-B2B5-DC8B23179B6B}"/>
    <cellStyle name="Comma 16 2 2 2" xfId="47018" xr:uid="{A7B9C09F-DCC0-4C0D-869C-2ED602DB0A71}"/>
    <cellStyle name="Comma 16 2 3" xfId="36440" xr:uid="{55E2D2A7-9F16-4A8D-ABB5-421C8699D733}"/>
    <cellStyle name="Comma 16 3" xfId="13349" xr:uid="{2641EB7C-F2F2-4D0E-B13D-1320AB379BF6}"/>
    <cellStyle name="Comma 16 3 2" xfId="39769" xr:uid="{D3EE8489-5D6A-4804-9D00-DE5E99E3C557}"/>
    <cellStyle name="Comma 16 4" xfId="29244" xr:uid="{185EF023-1133-40AE-8E94-47D0F5724AB4}"/>
    <cellStyle name="Comma 17" xfId="2192" xr:uid="{DF0E41DF-C853-434F-BC8D-900B2EC217F8}"/>
    <cellStyle name="Comma 17 2" xfId="9628" xr:uid="{609CA34E-566C-426F-9D13-3B0BB7371885}"/>
    <cellStyle name="Comma 17 2 2" xfId="20288" xr:uid="{E6A98CD8-8499-4032-BCDE-B357D997B86D}"/>
    <cellStyle name="Comma 17 2 2 2" xfId="46702" xr:uid="{A469BCD0-F3CC-4F12-947A-C89315E7B6A2}"/>
    <cellStyle name="Comma 17 2 3" xfId="36124" xr:uid="{D7BBE272-D6D0-42BD-BBDC-71A6304C1514}"/>
    <cellStyle name="Comma 17 3" xfId="13037" xr:uid="{0FEBFD65-2CAE-44E3-96CF-21F421285E5B}"/>
    <cellStyle name="Comma 17 3 2" xfId="39458" xr:uid="{7C9F6933-9F1A-4724-BC88-35631568483F}"/>
    <cellStyle name="Comma 17 4" xfId="29135" xr:uid="{63AACBBE-6BBE-47CE-BD2E-BF83A79AA21B}"/>
    <cellStyle name="Comma 18" xfId="2193" xr:uid="{60AD6814-F5FD-429B-AA76-9D27D036C1A6}"/>
    <cellStyle name="Comma 18 2" xfId="10009" xr:uid="{413F61EA-CBA2-4A65-9E60-29E6D66E456E}"/>
    <cellStyle name="Comma 18 2 2" xfId="20669" xr:uid="{C2C3A958-9700-44B1-91EC-F30D84ABBA33}"/>
    <cellStyle name="Comma 18 2 2 2" xfId="47083" xr:uid="{7002005C-627C-4CEC-9D87-FF85F3DA6D68}"/>
    <cellStyle name="Comma 18 2 3" xfId="36505" xr:uid="{43E56F55-C84D-4079-9F2C-5D11BB9B8DF5}"/>
    <cellStyle name="Comma 18 3" xfId="13038" xr:uid="{AE2F4DC1-9AAE-40C6-98DC-F1162D23200A}"/>
    <cellStyle name="Comma 18 3 2" xfId="39459" xr:uid="{EEC08A6C-2BF3-48A1-B1F9-EA2CBE7CD24D}"/>
    <cellStyle name="Comma 18 4" xfId="29136" xr:uid="{22290603-DEA1-4D0D-82B2-28ADA27301EE}"/>
    <cellStyle name="Comma 19" xfId="2549" xr:uid="{2F107D84-B234-4DE9-ADEB-1A7C4F6C8DF7}"/>
    <cellStyle name="Comma 19 2" xfId="2580" xr:uid="{9E7DCB7D-1015-4AD3-BEBD-66AD45635EAD}"/>
    <cellStyle name="Comma 19 2 2" xfId="13373" xr:uid="{87BFF879-38A3-4DB1-82F0-E3101D66B67C}"/>
    <cellStyle name="Comma 19 2 2 2" xfId="39793" xr:uid="{7EA5D8B3-67FC-462C-91E2-C5AE392F73AD}"/>
    <cellStyle name="Comma 19 2 3" xfId="29253" xr:uid="{C2C5C847-19F0-47AB-8CD8-1B584913508B}"/>
    <cellStyle name="Comma 19 3" xfId="10470" xr:uid="{0F9B94EA-22A4-4697-B500-DA590A64853C}"/>
    <cellStyle name="Comma 19 3 2" xfId="21130" xr:uid="{1EC3F370-FE80-42FF-A80D-A25B4242113E}"/>
    <cellStyle name="Comma 19 3 2 2" xfId="47544" xr:uid="{BE4DBA27-3780-4D85-9644-92F2C906F9A3}"/>
    <cellStyle name="Comma 19 3 3" xfId="36966" xr:uid="{BB35C29E-D7BB-4B73-AA14-4113686D5A50}"/>
    <cellStyle name="Comma 19 4" xfId="13344" xr:uid="{DF26E6F4-BC90-4B10-99AB-C0A921E442A8}"/>
    <cellStyle name="Comma 19 4 2" xfId="39764" xr:uid="{68DD01C3-BAE7-4C1A-97F6-7E6380851F56}"/>
    <cellStyle name="Comma 19 5" xfId="29241" xr:uid="{DCF775AB-4582-4EC5-9DBE-2A96190E753B}"/>
    <cellStyle name="Comma 2" xfId="246" xr:uid="{7AA544B0-64AB-40F5-BBC8-8E05B801EB24}"/>
    <cellStyle name="Comma 2 10" xfId="247" xr:uid="{2A190757-8F6F-4296-B22D-CBF675E21C42}"/>
    <cellStyle name="Comma 2 10 2" xfId="1353" xr:uid="{FA4F276D-3D68-44BB-AE9E-178111CB7E14}"/>
    <cellStyle name="Comma 2 10 2 2" xfId="1975" xr:uid="{31CD2117-7201-47B9-9D69-8232F8A3AFEF}"/>
    <cellStyle name="Comma 2 10 2 2 2" xfId="12846" xr:uid="{78BDE538-9079-45DF-9238-6FAFDD80A0EF}"/>
    <cellStyle name="Comma 2 10 2 2 2 2" xfId="39267" xr:uid="{64515FDE-05C2-4DAC-A555-64B699CED91B}"/>
    <cellStyle name="Comma 2 10 2 2 3" xfId="29046" xr:uid="{7D06443D-F600-4A1C-8797-CA3CF1CE0A46}"/>
    <cellStyle name="Comma 2 10 2 3" xfId="9139" xr:uid="{CDCF2D7E-39F8-4A09-9A2E-D35EDE5E9AF0}"/>
    <cellStyle name="Comma 2 10 2 3 2" xfId="19799" xr:uid="{D2115879-CD62-4424-A5C0-EE9F5E1279FC}"/>
    <cellStyle name="Comma 2 10 2 3 2 2" xfId="46213" xr:uid="{4C1DE4F9-D548-4A04-B164-2D7D81FE0E16}"/>
    <cellStyle name="Comma 2 10 2 3 3" xfId="35635" xr:uid="{8616AE15-98BE-49B5-9F98-F3694D9EFB4F}"/>
    <cellStyle name="Comma 2 10 2 4" xfId="12301" xr:uid="{73009557-3CD6-444F-ADF4-688873E15532}"/>
    <cellStyle name="Comma 2 10 2 4 2" xfId="38722" xr:uid="{E6EA1EAA-596F-44E6-95BF-A9AF06C3FE50}"/>
    <cellStyle name="Comma 2 10 2 5" xfId="28856" xr:uid="{5C03C6D6-C813-43AE-A690-1A41CE52FF6E}"/>
    <cellStyle name="Comma 2 10 3" xfId="1721" xr:uid="{93043D4F-7998-4E99-BE71-45BDC4EB4B51}"/>
    <cellStyle name="Comma 2 10 3 2" xfId="10568" xr:uid="{0ECF0E13-E10D-43C4-8E82-6A2A527C24A5}"/>
    <cellStyle name="Comma 2 10 3 2 2" xfId="21216" xr:uid="{346EFB03-E451-4B3C-B8A8-7E551EAB79AD}"/>
    <cellStyle name="Comma 2 10 3 2 2 2" xfId="47630" xr:uid="{1FC82BF8-B2B6-4417-9390-D62CDF532368}"/>
    <cellStyle name="Comma 2 10 3 2 3" xfId="37002" xr:uid="{E3C9F0B1-1A4C-42BC-A6FF-1923ED150E61}"/>
    <cellStyle name="Comma 2 10 3 3" xfId="12622" xr:uid="{BCB4DE12-286C-4E2C-B11D-24B83FC90843}"/>
    <cellStyle name="Comma 2 10 3 3 2" xfId="39043" xr:uid="{3017B56D-A2C1-4DA6-8526-6445A913BF37}"/>
    <cellStyle name="Comma 2 10 3 4" xfId="28949" xr:uid="{F0640A21-798F-4BDD-B720-49E0EB6FCCF0}"/>
    <cellStyle name="Comma 2 10 4" xfId="2399" xr:uid="{566B50A3-D73F-4F65-BA0C-AEBBEBDC7098}"/>
    <cellStyle name="Comma 2 10 4 2" xfId="11013" xr:uid="{D2531F40-808F-431E-8A1E-CEDA79792993}"/>
    <cellStyle name="Comma 2 10 4 2 2" xfId="21658" xr:uid="{842DEF61-300B-4EA5-8277-0678A9B4002F}"/>
    <cellStyle name="Comma 2 10 4 2 2 2" xfId="48072" xr:uid="{20A7CE33-7738-4123-83BD-F8EF41170532}"/>
    <cellStyle name="Comma 2 10 4 2 3" xfId="37434" xr:uid="{F706748A-2615-4601-8E63-538A3671F6C7}"/>
    <cellStyle name="Comma 2 10 4 3" xfId="13196" xr:uid="{EB7D6FCE-C781-45AB-B44E-64D24017B3D8}"/>
    <cellStyle name="Comma 2 10 4 3 2" xfId="39616" xr:uid="{D65FFE79-B478-4FAC-8010-59B32A98A041}"/>
    <cellStyle name="Comma 2 10 4 4" xfId="29158" xr:uid="{A476A309-C499-4338-9F06-6D0614992377}"/>
    <cellStyle name="Comma 2 10 5" xfId="8119" xr:uid="{5478AD9D-9836-4135-A08F-B2E6FEE4BF44}"/>
    <cellStyle name="Comma 2 10 5 2" xfId="18780" xr:uid="{612A1CA8-FC46-4A7E-82C8-C148656EDBE9}"/>
    <cellStyle name="Comma 2 10 5 2 2" xfId="45194" xr:uid="{24B6FC08-37D4-4AB6-8235-23A3FAF6D891}"/>
    <cellStyle name="Comma 2 10 5 3" xfId="34683" xr:uid="{740645A7-8547-47E2-814B-4302C765670F}"/>
    <cellStyle name="Comma 2 10 6" xfId="11310" xr:uid="{A97145F1-6255-4209-8A9D-E54417DADEC2}"/>
    <cellStyle name="Comma 2 10 6 2" xfId="37731" xr:uid="{622CF96F-B716-49D7-8B85-49D9422F6393}"/>
    <cellStyle name="Comma 2 10 7" xfId="28755" xr:uid="{30D407DB-FCAB-4F9B-B1D5-43DF0C65451F}"/>
    <cellStyle name="Comma 2 11" xfId="248" xr:uid="{8FECE5AE-6472-4CBA-B484-1BD56E273C2B}"/>
    <cellStyle name="Comma 2 11 2" xfId="1354" xr:uid="{C368A76D-804B-44A9-9FC7-ACF96E72004F}"/>
    <cellStyle name="Comma 2 11 2 2" xfId="1976" xr:uid="{D9E7D916-3E64-4A68-A504-E574CCC2412D}"/>
    <cellStyle name="Comma 2 11 2 2 2" xfId="12847" xr:uid="{EAE7BA91-13AA-420D-92CD-D01527E80E92}"/>
    <cellStyle name="Comma 2 11 2 2 2 2" xfId="39268" xr:uid="{9577D705-4A7B-4C1F-9919-62057BD1F656}"/>
    <cellStyle name="Comma 2 11 2 2 3" xfId="29047" xr:uid="{497C8DF5-EFC0-47BF-ABAF-BC87472B0FF0}"/>
    <cellStyle name="Comma 2 11 2 3" xfId="9140" xr:uid="{53794963-5F20-402F-BBA0-BB6A6C22FF5A}"/>
    <cellStyle name="Comma 2 11 2 3 2" xfId="19800" xr:uid="{1FE407CF-B56C-413A-B41A-C77A141519EE}"/>
    <cellStyle name="Comma 2 11 2 3 2 2" xfId="46214" xr:uid="{35CD275D-8514-4589-AF2D-F2FFDC102EA0}"/>
    <cellStyle name="Comma 2 11 2 3 3" xfId="35636" xr:uid="{E908B4D0-2C5C-44BC-BE7C-68D4036490B4}"/>
    <cellStyle name="Comma 2 11 2 4" xfId="12302" xr:uid="{C08D68E8-AB06-4D3F-B54B-7281D1986ABF}"/>
    <cellStyle name="Comma 2 11 2 4 2" xfId="38723" xr:uid="{2433924F-824A-486B-B08D-376B79F672BC}"/>
    <cellStyle name="Comma 2 11 2 5" xfId="28857" xr:uid="{9798CB87-C573-4DE4-8B1A-A19E118786C8}"/>
    <cellStyle name="Comma 2 11 3" xfId="1722" xr:uid="{F0A9A9A0-B540-4F49-951A-EC94488E2F24}"/>
    <cellStyle name="Comma 2 11 3 2" xfId="10569" xr:uid="{8D85881B-B63D-4280-B177-318E55B9E907}"/>
    <cellStyle name="Comma 2 11 3 2 2" xfId="21217" xr:uid="{3F328CFC-FE83-49FB-BA25-E70E15BE6BB6}"/>
    <cellStyle name="Comma 2 11 3 2 2 2" xfId="47631" xr:uid="{0BC22B3C-B65A-4970-94A5-A0ECDD872B0E}"/>
    <cellStyle name="Comma 2 11 3 2 3" xfId="37003" xr:uid="{CAEF2837-2D4E-4B80-B4AA-F8C4F83D3744}"/>
    <cellStyle name="Comma 2 11 3 3" xfId="12623" xr:uid="{989FB0ED-4583-4EE2-AF97-87F36733A1CC}"/>
    <cellStyle name="Comma 2 11 3 3 2" xfId="39044" xr:uid="{E222EA7B-346F-40D0-97B3-B27DFAEBA1F9}"/>
    <cellStyle name="Comma 2 11 3 4" xfId="28950" xr:uid="{B1A36A3B-A2A9-4072-80F5-48F5F20E5C9B}"/>
    <cellStyle name="Comma 2 11 4" xfId="2400" xr:uid="{9F38C1D7-9348-4538-84EA-CF8FF23E21D2}"/>
    <cellStyle name="Comma 2 11 4 2" xfId="11014" xr:uid="{C79D1A1E-381F-456B-BB40-C3173B9E3340}"/>
    <cellStyle name="Comma 2 11 4 2 2" xfId="21659" xr:uid="{E3A99D40-5E21-406C-B478-3C2FEED44AF3}"/>
    <cellStyle name="Comma 2 11 4 2 2 2" xfId="48073" xr:uid="{30FA72A4-9D06-4D61-9C09-5C687C417F1D}"/>
    <cellStyle name="Comma 2 11 4 2 3" xfId="37435" xr:uid="{BE2107C3-3A8B-493F-BC8E-3AF6C6A5C8D5}"/>
    <cellStyle name="Comma 2 11 4 3" xfId="13197" xr:uid="{17E84B46-6FA7-42F3-B094-653997202F0C}"/>
    <cellStyle name="Comma 2 11 4 3 2" xfId="39617" xr:uid="{FED6339F-8F4C-4F84-88FE-E19F85D3CCDD}"/>
    <cellStyle name="Comma 2 11 4 4" xfId="29159" xr:uid="{467051D9-2353-47D8-BC28-8FF041BC04B9}"/>
    <cellStyle name="Comma 2 11 5" xfId="8120" xr:uid="{DFFBB5EF-4F0E-40B4-A2B7-C98C24ADE9B6}"/>
    <cellStyle name="Comma 2 11 5 2" xfId="18781" xr:uid="{35DED6E1-8D6E-4FF9-9E5F-480DC0B2A5E5}"/>
    <cellStyle name="Comma 2 11 5 2 2" xfId="45195" xr:uid="{DDC920C5-1143-41F5-9DF6-B6140CF4CEF2}"/>
    <cellStyle name="Comma 2 11 5 3" xfId="34684" xr:uid="{57B3647B-02E5-4A40-ABF3-E44F82557433}"/>
    <cellStyle name="Comma 2 11 6" xfId="11311" xr:uid="{C97D3A83-06CD-4769-855E-F21F66E6BDD0}"/>
    <cellStyle name="Comma 2 11 6 2" xfId="37732" xr:uid="{97730EF4-2E73-4322-A7A7-4C9E10D102C1}"/>
    <cellStyle name="Comma 2 11 7" xfId="28756" xr:uid="{E0EF5EF8-8C86-4346-820B-C4221C8F3B62}"/>
    <cellStyle name="Comma 2 12" xfId="249" xr:uid="{7F3BC1EA-D94F-487E-A577-15ACB4C5D01F}"/>
    <cellStyle name="Comma 2 12 2" xfId="1355" xr:uid="{CD63C0AD-065F-463A-8A24-3E348D3FF918}"/>
    <cellStyle name="Comma 2 12 2 2" xfId="1977" xr:uid="{F6103E8B-B090-41E3-BBB2-2CA58A6F0039}"/>
    <cellStyle name="Comma 2 12 2 2 2" xfId="12848" xr:uid="{DB7F8530-ACE8-468B-84FF-2E8FA399C2EE}"/>
    <cellStyle name="Comma 2 12 2 2 2 2" xfId="39269" xr:uid="{393B99A3-A84E-4723-9F4A-0FE7092A2409}"/>
    <cellStyle name="Comma 2 12 2 2 3" xfId="29048" xr:uid="{EE085B47-D1ED-4B90-A3F9-7A3D63641E85}"/>
    <cellStyle name="Comma 2 12 2 3" xfId="9141" xr:uid="{DF28526B-0F1E-4591-823A-3D628DB86E9A}"/>
    <cellStyle name="Comma 2 12 2 3 2" xfId="19801" xr:uid="{6A60821C-68BA-459E-BC8B-213225E36F17}"/>
    <cellStyle name="Comma 2 12 2 3 2 2" xfId="46215" xr:uid="{ED8A549D-2F20-440C-B37D-84EFD08E6D28}"/>
    <cellStyle name="Comma 2 12 2 3 3" xfId="35637" xr:uid="{8A9C94DE-8BE8-40CC-9588-BF59230AE2AE}"/>
    <cellStyle name="Comma 2 12 2 4" xfId="12303" xr:uid="{A8D92BD6-926B-436C-B50E-1B6E1D655C7A}"/>
    <cellStyle name="Comma 2 12 2 4 2" xfId="38724" xr:uid="{FDDD0C11-A6B3-4CC9-B99D-FA87EFA6B2BF}"/>
    <cellStyle name="Comma 2 12 2 5" xfId="28858" xr:uid="{EBC45B88-C0CD-4385-B527-355AB37D0792}"/>
    <cellStyle name="Comma 2 12 3" xfId="1723" xr:uid="{6A6CD5DC-763C-41E0-9410-C5BEBAE098FD}"/>
    <cellStyle name="Comma 2 12 3 2" xfId="10570" xr:uid="{9D35915A-DC53-4B90-BCD2-6A81DEE57ADE}"/>
    <cellStyle name="Comma 2 12 3 2 2" xfId="21218" xr:uid="{F022BA9B-2E26-46A1-A59A-CEB210BF0448}"/>
    <cellStyle name="Comma 2 12 3 2 2 2" xfId="47632" xr:uid="{B3868242-CCC8-41AC-82C8-FF4704152374}"/>
    <cellStyle name="Comma 2 12 3 2 3" xfId="37004" xr:uid="{E190737F-FBF6-4CAC-B953-A84E4C742D88}"/>
    <cellStyle name="Comma 2 12 3 3" xfId="12624" xr:uid="{5797D19E-6578-40BF-929A-234B949C656A}"/>
    <cellStyle name="Comma 2 12 3 3 2" xfId="39045" xr:uid="{E1278A66-335C-4933-931D-DC6FF2E9C5CE}"/>
    <cellStyle name="Comma 2 12 3 4" xfId="28951" xr:uid="{EECECAE7-4BD6-483C-8BE6-BB6AA81CAE01}"/>
    <cellStyle name="Comma 2 12 4" xfId="2401" xr:uid="{14B27A6E-14CD-4D9A-8253-866D5D5FB44E}"/>
    <cellStyle name="Comma 2 12 4 2" xfId="11015" xr:uid="{03460A4E-C7FA-4C94-8B43-2EE6421AF786}"/>
    <cellStyle name="Comma 2 12 4 2 2" xfId="21660" xr:uid="{07B2FFD5-3D77-4AF7-B32E-2EA9BF1642FA}"/>
    <cellStyle name="Comma 2 12 4 2 2 2" xfId="48074" xr:uid="{2A01BF4F-659C-409B-A7B9-15DB59A8FC21}"/>
    <cellStyle name="Comma 2 12 4 2 3" xfId="37436" xr:uid="{C7284FCC-C9DB-4A13-9B6A-D2F815AF0308}"/>
    <cellStyle name="Comma 2 12 4 3" xfId="13198" xr:uid="{77AA7D14-30A0-4FA3-BDA5-7AB969AB0C33}"/>
    <cellStyle name="Comma 2 12 4 3 2" xfId="39618" xr:uid="{239B8C9E-5FAC-4BC7-8F30-A1C6563B5DF7}"/>
    <cellStyle name="Comma 2 12 4 4" xfId="29160" xr:uid="{7A365160-F536-413F-B876-9870E861BEDB}"/>
    <cellStyle name="Comma 2 12 5" xfId="8121" xr:uid="{BC82DE1A-F35D-4AC6-8FF0-D32FB19B57DE}"/>
    <cellStyle name="Comma 2 12 5 2" xfId="18782" xr:uid="{2E20231A-613C-4163-B395-9A3D5AD55591}"/>
    <cellStyle name="Comma 2 12 5 2 2" xfId="45196" xr:uid="{308E2E73-E69A-410A-91E7-EAA3464833D1}"/>
    <cellStyle name="Comma 2 12 5 3" xfId="34685" xr:uid="{DAC9F7C5-6436-40C6-AAAC-D1C6319AD9CF}"/>
    <cellStyle name="Comma 2 12 6" xfId="11312" xr:uid="{642BCAE3-7350-48F2-B1E7-C2CBD085D156}"/>
    <cellStyle name="Comma 2 12 6 2" xfId="37733" xr:uid="{897B4944-1115-4BC7-82DB-3EBD6696DF2C}"/>
    <cellStyle name="Comma 2 12 7" xfId="28757" xr:uid="{6781109B-1848-4864-A134-EEA57295739D}"/>
    <cellStyle name="Comma 2 128" xfId="8074" xr:uid="{DC19D2FF-624C-415F-A2B7-68D4717BA8CC}"/>
    <cellStyle name="Comma 2 128 2" xfId="18740" xr:uid="{15F2C567-9E77-4FE0-BE09-25816C9222E8}"/>
    <cellStyle name="Comma 2 128 2 2" xfId="45154" xr:uid="{F21247CE-285E-4504-98EA-E211483F0A6E}"/>
    <cellStyle name="Comma 2 128 3" xfId="34674" xr:uid="{BE587DAD-C306-47B5-96AB-42DEA408A217}"/>
    <cellStyle name="Comma 2 13" xfId="250" xr:uid="{C288332A-C6F6-408B-8A1B-72B8FC60B6CC}"/>
    <cellStyle name="Comma 2 13 2" xfId="1356" xr:uid="{E336CE02-5CEE-475D-B44A-40364F0EF4C8}"/>
    <cellStyle name="Comma 2 13 2 2" xfId="1978" xr:uid="{D4D06935-68EF-40ED-84FB-58E27987EA68}"/>
    <cellStyle name="Comma 2 13 2 2 2" xfId="12849" xr:uid="{907A5194-FD30-448E-8DA5-A8D93D2589C7}"/>
    <cellStyle name="Comma 2 13 2 2 2 2" xfId="39270" xr:uid="{E709D5E3-5A80-427A-93F7-C01DD3B2F8A3}"/>
    <cellStyle name="Comma 2 13 2 2 3" xfId="29049" xr:uid="{A264AECD-4738-4DB3-9F82-6C1E660E3CAD}"/>
    <cellStyle name="Comma 2 13 2 3" xfId="9142" xr:uid="{51963EFF-F06C-42FD-99B8-22AB9A6B69E2}"/>
    <cellStyle name="Comma 2 13 2 3 2" xfId="19802" xr:uid="{96BD9EBA-EB38-4A6A-A5D5-3DEDF2320687}"/>
    <cellStyle name="Comma 2 13 2 3 2 2" xfId="46216" xr:uid="{13DC0A48-1D19-4CEF-811E-258223784943}"/>
    <cellStyle name="Comma 2 13 2 3 3" xfId="35638" xr:uid="{9A40E583-F24B-4435-8CD6-9CE671FE564F}"/>
    <cellStyle name="Comma 2 13 2 4" xfId="12304" xr:uid="{6CC28012-F054-44AF-AE1C-1B492D56BF03}"/>
    <cellStyle name="Comma 2 13 2 4 2" xfId="38725" xr:uid="{775B26F1-A969-4452-ABF1-41432F592848}"/>
    <cellStyle name="Comma 2 13 2 5" xfId="28859" xr:uid="{BBDBB1F8-F4D3-49EA-AC17-3AC2CF7F0644}"/>
    <cellStyle name="Comma 2 13 3" xfId="1724" xr:uid="{977FAC95-3C54-4801-ACB6-A0A9F527246C}"/>
    <cellStyle name="Comma 2 13 3 2" xfId="10571" xr:uid="{B6E08893-EE22-4802-A192-04B9CC656C38}"/>
    <cellStyle name="Comma 2 13 3 2 2" xfId="21219" xr:uid="{F4CC1F50-7E3D-4B1F-A86F-AA585C1F4071}"/>
    <cellStyle name="Comma 2 13 3 2 2 2" xfId="47633" xr:uid="{89D9D159-10A1-4482-A185-0A639FDB532E}"/>
    <cellStyle name="Comma 2 13 3 2 3" xfId="37005" xr:uid="{EF149AB7-BDF3-4429-A1B8-67F220731D16}"/>
    <cellStyle name="Comma 2 13 3 3" xfId="12625" xr:uid="{529E5ECE-1639-4B13-AB20-146A4CF70BFC}"/>
    <cellStyle name="Comma 2 13 3 3 2" xfId="39046" xr:uid="{C473D75C-3E2B-4965-9DFD-919E294290E8}"/>
    <cellStyle name="Comma 2 13 3 4" xfId="28952" xr:uid="{C15064F1-AA5F-4AD8-8546-627DE319247E}"/>
    <cellStyle name="Comma 2 13 4" xfId="2402" xr:uid="{59863329-9FE6-447B-94A7-E990F5214F13}"/>
    <cellStyle name="Comma 2 13 4 2" xfId="11016" xr:uid="{59831543-A755-4CE5-822E-C417EC5F230F}"/>
    <cellStyle name="Comma 2 13 4 2 2" xfId="21661" xr:uid="{C36B9293-1C85-44BF-94C5-EC1F531CC2C2}"/>
    <cellStyle name="Comma 2 13 4 2 2 2" xfId="48075" xr:uid="{7540F66A-D6FA-4334-8480-510F820D4D02}"/>
    <cellStyle name="Comma 2 13 4 2 3" xfId="37437" xr:uid="{52AB2423-CCC6-4A27-A582-273DBE6ED801}"/>
    <cellStyle name="Comma 2 13 4 3" xfId="13199" xr:uid="{7CB910EC-CD7F-4A54-81F7-278F94FDE233}"/>
    <cellStyle name="Comma 2 13 4 3 2" xfId="39619" xr:uid="{C3A7DB66-8009-4E62-BAC5-56C247D7A141}"/>
    <cellStyle name="Comma 2 13 4 4" xfId="29161" xr:uid="{5F0AABB0-99E3-40D2-BD25-E486B9058426}"/>
    <cellStyle name="Comma 2 13 5" xfId="8122" xr:uid="{C5D1B5E9-96F9-46AC-B8B5-C70511EC7281}"/>
    <cellStyle name="Comma 2 13 5 2" xfId="18783" xr:uid="{D4C5A540-A91F-4AD8-9180-7F7946258A20}"/>
    <cellStyle name="Comma 2 13 5 2 2" xfId="45197" xr:uid="{B2C1FE37-4327-4D5F-90B4-0038BF3BF034}"/>
    <cellStyle name="Comma 2 13 5 3" xfId="34686" xr:uid="{F7C2A9A4-4EE5-4B7F-AF8F-96B1C25F0F13}"/>
    <cellStyle name="Comma 2 13 6" xfId="11313" xr:uid="{F016A582-2D61-4187-A2B8-BED654B1B9CD}"/>
    <cellStyle name="Comma 2 13 6 2" xfId="37734" xr:uid="{0CCE84A2-A803-4C50-BDA9-837FF3EBFDB0}"/>
    <cellStyle name="Comma 2 13 7" xfId="28758" xr:uid="{E0553F00-7F31-4ED7-87C8-3FEDC1A0931E}"/>
    <cellStyle name="Comma 2 14" xfId="251" xr:uid="{99086F32-712C-46AD-9661-7C720C8D49EC}"/>
    <cellStyle name="Comma 2 14 2" xfId="1357" xr:uid="{D7F4877D-E401-4BDC-A3BC-29AD242A07D0}"/>
    <cellStyle name="Comma 2 14 2 2" xfId="1979" xr:uid="{A93283D5-A970-4494-ACFC-F2896978D77C}"/>
    <cellStyle name="Comma 2 14 2 2 2" xfId="12850" xr:uid="{0A7D8C09-B1CC-48F5-9851-7134F8B1BC24}"/>
    <cellStyle name="Comma 2 14 2 2 2 2" xfId="39271" xr:uid="{87D1C915-FDAA-47C1-8002-BF1A307B21A3}"/>
    <cellStyle name="Comma 2 14 2 2 3" xfId="29050" xr:uid="{6827B22D-DBD2-4C9E-8389-572274932E42}"/>
    <cellStyle name="Comma 2 14 2 3" xfId="9143" xr:uid="{41509D59-01C5-4076-8CFB-CAC98C9EFC6E}"/>
    <cellStyle name="Comma 2 14 2 3 2" xfId="19803" xr:uid="{EF4703C8-4BC8-4C11-BE55-56CBF1827DD7}"/>
    <cellStyle name="Comma 2 14 2 3 2 2" xfId="46217" xr:uid="{AB5D68D2-1EE8-4756-8028-34FC4444A5A8}"/>
    <cellStyle name="Comma 2 14 2 3 3" xfId="35639" xr:uid="{E67F764D-3876-46DD-90D4-01FAA65C1B75}"/>
    <cellStyle name="Comma 2 14 2 4" xfId="12305" xr:uid="{091E7936-4FF6-4201-91F6-D43CAE3D82BC}"/>
    <cellStyle name="Comma 2 14 2 4 2" xfId="38726" xr:uid="{1671AE61-CDF1-4514-89A8-B6EF917768B4}"/>
    <cellStyle name="Comma 2 14 2 5" xfId="28860" xr:uid="{C0D09F06-D927-4F37-BB12-C099B7407AA1}"/>
    <cellStyle name="Comma 2 14 3" xfId="1725" xr:uid="{D283BF43-1F35-46B3-8F06-F1B4FB3E45A3}"/>
    <cellStyle name="Comma 2 14 3 2" xfId="10572" xr:uid="{2C36979B-EEA7-4FA8-BEEF-382FC3EB9F55}"/>
    <cellStyle name="Comma 2 14 3 2 2" xfId="21220" xr:uid="{94BCB5AE-8ABD-4297-8CE5-68F9578EB8DB}"/>
    <cellStyle name="Comma 2 14 3 2 2 2" xfId="47634" xr:uid="{F1D3864A-D8AF-48AB-90F0-8D597AF7D7A6}"/>
    <cellStyle name="Comma 2 14 3 2 3" xfId="37006" xr:uid="{CD92479B-22E8-4254-B91F-625F433EF27F}"/>
    <cellStyle name="Comma 2 14 3 3" xfId="12626" xr:uid="{7A716FD0-005D-42C9-A2D5-E92E539B33EC}"/>
    <cellStyle name="Comma 2 14 3 3 2" xfId="39047" xr:uid="{75E18771-AD80-4D0F-BF47-8F86EEE5FB15}"/>
    <cellStyle name="Comma 2 14 3 4" xfId="28953" xr:uid="{535DF67F-94C4-4EE9-99A5-3874D464C6D5}"/>
    <cellStyle name="Comma 2 14 4" xfId="2403" xr:uid="{78BCAC15-27F0-4C60-9883-169BADB34857}"/>
    <cellStyle name="Comma 2 14 4 2" xfId="11017" xr:uid="{7545E45F-AFE0-4374-9570-C6D051A2B910}"/>
    <cellStyle name="Comma 2 14 4 2 2" xfId="21662" xr:uid="{8ED4EFAA-AFBE-49C0-A9FE-F7A6DB423BFD}"/>
    <cellStyle name="Comma 2 14 4 2 2 2" xfId="48076" xr:uid="{2FA716ED-9D10-40E9-AB52-5359C7A97F9E}"/>
    <cellStyle name="Comma 2 14 4 2 3" xfId="37438" xr:uid="{343DA262-3745-477F-9E35-D3A28A5D9201}"/>
    <cellStyle name="Comma 2 14 4 3" xfId="13200" xr:uid="{3384AA99-392D-4CDD-BFB3-9E246470F64D}"/>
    <cellStyle name="Comma 2 14 4 3 2" xfId="39620" xr:uid="{50821F24-D437-415C-9E0A-06BBB91CB188}"/>
    <cellStyle name="Comma 2 14 4 4" xfId="29162" xr:uid="{3B466A0B-0FD5-4C1D-B612-AE17FD62060A}"/>
    <cellStyle name="Comma 2 14 5" xfId="8123" xr:uid="{6280E0C7-4B5E-4C2B-A1AF-87B187259660}"/>
    <cellStyle name="Comma 2 14 5 2" xfId="18784" xr:uid="{8C1FD382-F05A-4113-BB75-CFAE1B224324}"/>
    <cellStyle name="Comma 2 14 5 2 2" xfId="45198" xr:uid="{FA71F63C-3B1C-4723-AF57-BBE940329AE2}"/>
    <cellStyle name="Comma 2 14 5 3" xfId="34687" xr:uid="{A2B0BFD1-8B55-4EF9-8B25-8C3224FE6882}"/>
    <cellStyle name="Comma 2 14 6" xfId="11314" xr:uid="{11933A48-383F-4CBF-A00F-89B2D0130B8C}"/>
    <cellStyle name="Comma 2 14 6 2" xfId="37735" xr:uid="{6429A609-0D23-4E46-B942-9402DA24545E}"/>
    <cellStyle name="Comma 2 14 7" xfId="28759" xr:uid="{92D40FFC-5BF3-4656-9D65-437017136AF3}"/>
    <cellStyle name="Comma 2 15" xfId="252" xr:uid="{393DE4DD-630A-4810-848F-D2AD3C2C7A4F}"/>
    <cellStyle name="Comma 2 15 2" xfId="1358" xr:uid="{2030C711-61A5-40C3-B2AE-96FC36FABC1F}"/>
    <cellStyle name="Comma 2 15 2 2" xfId="1980" xr:uid="{3B2DE599-B064-4BB3-94CB-EA8B647E7450}"/>
    <cellStyle name="Comma 2 15 2 2 2" xfId="12851" xr:uid="{169F563B-C226-47BD-9E4B-8071CF981CFA}"/>
    <cellStyle name="Comma 2 15 2 2 2 2" xfId="39272" xr:uid="{708C6D82-C318-44FE-AADB-2DA189CC845B}"/>
    <cellStyle name="Comma 2 15 2 2 3" xfId="29051" xr:uid="{2C02469B-9131-4BED-AFB5-9647E19FD2ED}"/>
    <cellStyle name="Comma 2 15 2 3" xfId="9144" xr:uid="{317C3B7D-A366-411D-B471-3573E5AD7885}"/>
    <cellStyle name="Comma 2 15 2 3 2" xfId="19804" xr:uid="{D809F757-1943-4700-A8FF-07916EDC42A4}"/>
    <cellStyle name="Comma 2 15 2 3 2 2" xfId="46218" xr:uid="{467C5955-ADD4-4C05-AFA6-FE907E3A3C47}"/>
    <cellStyle name="Comma 2 15 2 3 3" xfId="35640" xr:uid="{C5C0C615-703F-4E81-8410-A79AB9BF8A7F}"/>
    <cellStyle name="Comma 2 15 2 4" xfId="12306" xr:uid="{DD128044-7BA3-4AD7-B4EB-A193D368333A}"/>
    <cellStyle name="Comma 2 15 2 4 2" xfId="38727" xr:uid="{DDDD0B9B-A105-46A3-B814-82165961722A}"/>
    <cellStyle name="Comma 2 15 2 5" xfId="28861" xr:uid="{25A58B01-68C8-40FE-B536-84C45157CFFE}"/>
    <cellStyle name="Comma 2 15 3" xfId="1726" xr:uid="{8D08FC33-5936-4D03-B90E-97F21B26B857}"/>
    <cellStyle name="Comma 2 15 3 2" xfId="10573" xr:uid="{37E86497-5929-44E0-AD89-27F9A9398699}"/>
    <cellStyle name="Comma 2 15 3 2 2" xfId="21221" xr:uid="{BF81D6D5-813E-4AA1-ABA9-0C5B89C3B2B3}"/>
    <cellStyle name="Comma 2 15 3 2 2 2" xfId="47635" xr:uid="{D0D5A75B-72B3-4DCD-92E0-6AC9F54B5958}"/>
    <cellStyle name="Comma 2 15 3 2 3" xfId="37007" xr:uid="{495E6938-E938-4268-A413-799104E77068}"/>
    <cellStyle name="Comma 2 15 3 3" xfId="12627" xr:uid="{CF7B5BA7-65F3-437B-A243-B59F5963F5E3}"/>
    <cellStyle name="Comma 2 15 3 3 2" xfId="39048" xr:uid="{B014E08E-4033-4507-AF20-3D7C0C22490F}"/>
    <cellStyle name="Comma 2 15 3 4" xfId="28954" xr:uid="{CCDC04C6-AC93-4934-B839-CD0CE7D733DE}"/>
    <cellStyle name="Comma 2 15 4" xfId="2404" xr:uid="{5348EE4A-8122-4ED0-9D9F-83F7B3D15098}"/>
    <cellStyle name="Comma 2 15 4 2" xfId="11018" xr:uid="{E8B54F21-67CF-4792-BFC3-FAE5253717C1}"/>
    <cellStyle name="Comma 2 15 4 2 2" xfId="21663" xr:uid="{A7C56739-3DB2-4427-9442-7A7479936328}"/>
    <cellStyle name="Comma 2 15 4 2 2 2" xfId="48077" xr:uid="{D859C691-5F42-498B-AD32-50BA9F0F5FB6}"/>
    <cellStyle name="Comma 2 15 4 2 3" xfId="37439" xr:uid="{3F1D9931-9BD0-45A8-A046-2A96FF59E1F4}"/>
    <cellStyle name="Comma 2 15 4 3" xfId="13201" xr:uid="{659432BD-0C99-4360-85D3-1E1C9B66151D}"/>
    <cellStyle name="Comma 2 15 4 3 2" xfId="39621" xr:uid="{782E7991-D77B-41A7-BB4B-65F4E0ACC636}"/>
    <cellStyle name="Comma 2 15 4 4" xfId="29163" xr:uid="{8F17B61C-B1ED-4432-8D1E-FC59B457F70C}"/>
    <cellStyle name="Comma 2 15 5" xfId="8124" xr:uid="{C78AC52C-F2A0-40BC-907C-4F37369328F4}"/>
    <cellStyle name="Comma 2 15 5 2" xfId="18785" xr:uid="{7121577E-410B-4E41-98EE-39400E44CAB7}"/>
    <cellStyle name="Comma 2 15 5 2 2" xfId="45199" xr:uid="{9191074C-475A-4299-9D2D-2BD4C83F2198}"/>
    <cellStyle name="Comma 2 15 5 3" xfId="34688" xr:uid="{E080ABB5-5D2D-4015-97B8-1A979C62F542}"/>
    <cellStyle name="Comma 2 15 6" xfId="11315" xr:uid="{C3EFB29F-430D-4B17-84AF-0904D0E6325F}"/>
    <cellStyle name="Comma 2 15 6 2" xfId="37736" xr:uid="{4D0DF139-C11A-4C73-A61A-F006DABEB0E6}"/>
    <cellStyle name="Comma 2 15 7" xfId="28760" xr:uid="{14AF7CBE-0F4A-436B-83DD-58166AA359BD}"/>
    <cellStyle name="Comma 2 16" xfId="253" xr:uid="{1D291108-1145-44CE-8FD3-A13686AE1C1F}"/>
    <cellStyle name="Comma 2 16 2" xfId="1359" xr:uid="{DDBDEB50-A5F1-431C-840E-FDFBB27989DE}"/>
    <cellStyle name="Comma 2 16 2 2" xfId="1981" xr:uid="{EBD16DC0-3ED0-49D1-9E08-9912C07CC1EA}"/>
    <cellStyle name="Comma 2 16 2 2 2" xfId="12852" xr:uid="{B25BFDCE-7824-4A86-9A94-4F804AD7C2F9}"/>
    <cellStyle name="Comma 2 16 2 2 2 2" xfId="39273" xr:uid="{A078340B-06A1-4193-9654-58A6EBF32D67}"/>
    <cellStyle name="Comma 2 16 2 2 3" xfId="29052" xr:uid="{938CB1E8-581C-4FC8-9915-2D67A21DDF81}"/>
    <cellStyle name="Comma 2 16 2 3" xfId="9145" xr:uid="{9EAAB777-E18F-4E3E-B6E4-57F6D3BE551A}"/>
    <cellStyle name="Comma 2 16 2 3 2" xfId="19805" xr:uid="{3AE4CB5A-D1D4-4428-886A-8A06EC2C74BA}"/>
    <cellStyle name="Comma 2 16 2 3 2 2" xfId="46219" xr:uid="{BA2EB4F7-CBDB-42CF-B203-5B779EB1F410}"/>
    <cellStyle name="Comma 2 16 2 3 3" xfId="35641" xr:uid="{B355ED74-00E4-4066-8EF2-B914138CD65B}"/>
    <cellStyle name="Comma 2 16 2 4" xfId="12307" xr:uid="{512DCD15-E7EA-41E1-A2A3-DFE4A37E8327}"/>
    <cellStyle name="Comma 2 16 2 4 2" xfId="38728" xr:uid="{BC2A56EC-5176-46C2-AB4B-E6E5262BD326}"/>
    <cellStyle name="Comma 2 16 2 5" xfId="28862" xr:uid="{5A7BD27E-C003-48F0-87A7-62A8AA424F64}"/>
    <cellStyle name="Comma 2 16 3" xfId="1727" xr:uid="{1A99EDD2-462E-4422-A937-7C914FF15C52}"/>
    <cellStyle name="Comma 2 16 3 2" xfId="10574" xr:uid="{BADAB9EE-205F-4F13-8D26-7B815667B4E2}"/>
    <cellStyle name="Comma 2 16 3 2 2" xfId="21222" xr:uid="{0C7182B4-6570-48A6-B4AA-1AFB63DC4B1C}"/>
    <cellStyle name="Comma 2 16 3 2 2 2" xfId="47636" xr:uid="{FB4F5177-E592-4BF7-9EDA-E978F8C1F37A}"/>
    <cellStyle name="Comma 2 16 3 2 3" xfId="37008" xr:uid="{89BD9BF9-C762-4F35-AF5A-5D1B68C15F24}"/>
    <cellStyle name="Comma 2 16 3 3" xfId="12628" xr:uid="{E916701A-70C3-47E3-B2A9-35A6F15B6E1B}"/>
    <cellStyle name="Comma 2 16 3 3 2" xfId="39049" xr:uid="{EF9F9AA9-BD2E-4947-926A-3FC53F990723}"/>
    <cellStyle name="Comma 2 16 3 4" xfId="28955" xr:uid="{FDE7F283-13EE-40A8-841D-866C59533A2E}"/>
    <cellStyle name="Comma 2 16 4" xfId="2405" xr:uid="{5763295C-AFAF-4659-B90B-79A32A3D0D35}"/>
    <cellStyle name="Comma 2 16 4 2" xfId="11019" xr:uid="{DD3E9F64-0650-43CB-B519-014D4C9FE1C3}"/>
    <cellStyle name="Comma 2 16 4 2 2" xfId="21664" xr:uid="{B5A9E819-E305-418B-AF39-57048FEAAAB1}"/>
    <cellStyle name="Comma 2 16 4 2 2 2" xfId="48078" xr:uid="{6F828193-F9A0-4756-B474-372778C838F5}"/>
    <cellStyle name="Comma 2 16 4 2 3" xfId="37440" xr:uid="{4DED52D8-9AE7-41B2-BDB0-85FBD2D725DC}"/>
    <cellStyle name="Comma 2 16 4 3" xfId="13202" xr:uid="{4AA0DEF6-5342-40DE-B3E6-5FE737AC772B}"/>
    <cellStyle name="Comma 2 16 4 3 2" xfId="39622" xr:uid="{91708926-F84F-465B-9B48-9001FDB49816}"/>
    <cellStyle name="Comma 2 16 4 4" xfId="29164" xr:uid="{FAA46D32-279E-4BBD-8DAA-E04FB84CDF72}"/>
    <cellStyle name="Comma 2 16 5" xfId="8125" xr:uid="{F33B6FF9-F01B-47A1-ABA5-2281FD5A0CAD}"/>
    <cellStyle name="Comma 2 16 5 2" xfId="18786" xr:uid="{DD969E49-55C9-4DAB-A64A-F05F8A1170C3}"/>
    <cellStyle name="Comma 2 16 5 2 2" xfId="45200" xr:uid="{E990AB58-83B6-479F-AFF1-1DD8A417AD41}"/>
    <cellStyle name="Comma 2 16 5 3" xfId="34689" xr:uid="{029BBFBD-4C92-4512-8BB2-DD9852BAD1D6}"/>
    <cellStyle name="Comma 2 16 6" xfId="11316" xr:uid="{13E6C79E-3B28-4923-93DC-BA61D830CE5B}"/>
    <cellStyle name="Comma 2 16 6 2" xfId="37737" xr:uid="{769A58EB-A989-4D4F-A91C-86036D294F55}"/>
    <cellStyle name="Comma 2 16 7" xfId="28761" xr:uid="{6024C2E8-69B1-4E40-8700-4005FCC229B6}"/>
    <cellStyle name="Comma 2 17" xfId="254" xr:uid="{0E41595F-057A-40A0-8F24-E86D274978D4}"/>
    <cellStyle name="Comma 2 17 2" xfId="1360" xr:uid="{05410BA9-807B-45CE-A430-06413DD5913E}"/>
    <cellStyle name="Comma 2 17 2 2" xfId="1982" xr:uid="{6EB322E9-8C5C-407D-98E2-D1C6D3DA19FE}"/>
    <cellStyle name="Comma 2 17 2 2 2" xfId="12853" xr:uid="{CFCBBE14-A228-4A34-A2CF-1009D24965EB}"/>
    <cellStyle name="Comma 2 17 2 2 2 2" xfId="39274" xr:uid="{B6C3CA9C-08B2-43D4-8164-3AABF57A980E}"/>
    <cellStyle name="Comma 2 17 2 2 3" xfId="29053" xr:uid="{238E5701-2535-48B9-A9EF-C6B326E8DE6A}"/>
    <cellStyle name="Comma 2 17 2 3" xfId="9146" xr:uid="{4CF96E46-AAEC-48F2-BD6B-50AAEFD399C3}"/>
    <cellStyle name="Comma 2 17 2 3 2" xfId="19806" xr:uid="{E25A3500-27A9-4226-B631-1CDA205B904A}"/>
    <cellStyle name="Comma 2 17 2 3 2 2" xfId="46220" xr:uid="{0F96791D-B678-4E56-A7AE-243BF7C05DAB}"/>
    <cellStyle name="Comma 2 17 2 3 3" xfId="35642" xr:uid="{665BD637-F304-4B94-91D8-731C4E8A3BE1}"/>
    <cellStyle name="Comma 2 17 2 4" xfId="12308" xr:uid="{68617308-BE19-48CA-B200-6061C7CC51B5}"/>
    <cellStyle name="Comma 2 17 2 4 2" xfId="38729" xr:uid="{C8EC427D-0417-4ECB-B4B3-25348204495F}"/>
    <cellStyle name="Comma 2 17 2 5" xfId="28863" xr:uid="{8101684D-A0B6-4D9B-B514-272D18CD2BF4}"/>
    <cellStyle name="Comma 2 17 3" xfId="1728" xr:uid="{0C27FA78-BA67-4DE9-8032-BF3023EC30AD}"/>
    <cellStyle name="Comma 2 17 3 2" xfId="10575" xr:uid="{73E70675-6766-4292-A0E6-2505553D70FC}"/>
    <cellStyle name="Comma 2 17 3 2 2" xfId="21223" xr:uid="{2325167C-2A04-42EF-9337-9D51D8BB0F62}"/>
    <cellStyle name="Comma 2 17 3 2 2 2" xfId="47637" xr:uid="{D564721E-865C-46B4-AEEF-99D8760A5433}"/>
    <cellStyle name="Comma 2 17 3 2 3" xfId="37009" xr:uid="{CB4E7D1A-771C-4616-BCBA-5FA67E121A94}"/>
    <cellStyle name="Comma 2 17 3 3" xfId="12629" xr:uid="{9519C635-EDD0-4C58-87C6-362F6919FF54}"/>
    <cellStyle name="Comma 2 17 3 3 2" xfId="39050" xr:uid="{A516571F-31D9-4B84-AF26-2E60B5CDB87C}"/>
    <cellStyle name="Comma 2 17 3 4" xfId="28956" xr:uid="{93D87B75-278A-4BF5-9971-0E68026B06A5}"/>
    <cellStyle name="Comma 2 17 4" xfId="2406" xr:uid="{63B50A5D-C0EA-405C-A87E-3B5C236631A0}"/>
    <cellStyle name="Comma 2 17 4 2" xfId="11020" xr:uid="{05D2EC11-2141-4D0B-ACF0-B91C7A6CD96B}"/>
    <cellStyle name="Comma 2 17 4 2 2" xfId="21665" xr:uid="{0A0B7E91-4DB9-4C8F-B188-91C4902A8196}"/>
    <cellStyle name="Comma 2 17 4 2 2 2" xfId="48079" xr:uid="{7D25F4AD-A32A-4887-812E-D2C82F702777}"/>
    <cellStyle name="Comma 2 17 4 2 3" xfId="37441" xr:uid="{6E89963B-6750-4B5B-9BFA-68723FD1ADC2}"/>
    <cellStyle name="Comma 2 17 4 3" xfId="13203" xr:uid="{BF171200-D432-4B5C-BD01-BE49D4B804D1}"/>
    <cellStyle name="Comma 2 17 4 3 2" xfId="39623" xr:uid="{4001EE6F-2FB5-4AD0-A206-CDD29FC35039}"/>
    <cellStyle name="Comma 2 17 4 4" xfId="29165" xr:uid="{D9A29C4F-6889-487B-8536-F87E1C3C6F81}"/>
    <cellStyle name="Comma 2 17 5" xfId="8126" xr:uid="{51054815-7BDF-4A9A-9DB9-BE906C6DE1DE}"/>
    <cellStyle name="Comma 2 17 5 2" xfId="18787" xr:uid="{89B2310F-7812-4B5A-AF6B-079304BF6D8E}"/>
    <cellStyle name="Comma 2 17 5 2 2" xfId="45201" xr:uid="{3F347A19-CA38-4012-ABF2-81AF3F5D99DB}"/>
    <cellStyle name="Comma 2 17 5 3" xfId="34690" xr:uid="{A70A9675-B615-4E4D-812F-41303C69EBD4}"/>
    <cellStyle name="Comma 2 17 6" xfId="11317" xr:uid="{E8B80BEC-95C3-4E5B-B9A3-AA3D0FFB46A4}"/>
    <cellStyle name="Comma 2 17 6 2" xfId="37738" xr:uid="{A661AE68-0066-40DF-B516-2BD74DE809B6}"/>
    <cellStyle name="Comma 2 17 7" xfId="28762" xr:uid="{8338FBB1-3469-4E11-A1F6-0A8E4E078338}"/>
    <cellStyle name="Comma 2 18" xfId="255" xr:uid="{B2893056-E6F1-4367-AAA8-FA8AF9F69CC3}"/>
    <cellStyle name="Comma 2 18 2" xfId="1361" xr:uid="{EB003DDE-803B-4035-8B61-5C574DBA33A4}"/>
    <cellStyle name="Comma 2 18 2 2" xfId="1983" xr:uid="{4DF428EC-AC5A-4A35-88DE-4BFF0EDD6B39}"/>
    <cellStyle name="Comma 2 18 2 2 2" xfId="12854" xr:uid="{6AE7C40B-4768-4B42-B0CC-F2DFA3FA02D1}"/>
    <cellStyle name="Comma 2 18 2 2 2 2" xfId="39275" xr:uid="{088C8F20-5D8C-43B5-B493-AAAD0B867A09}"/>
    <cellStyle name="Comma 2 18 2 2 3" xfId="29054" xr:uid="{6FF23C0C-A6EC-4918-88D6-0A68F070E4D5}"/>
    <cellStyle name="Comma 2 18 2 3" xfId="9147" xr:uid="{32204006-89DC-4B43-BA34-B5641461CA16}"/>
    <cellStyle name="Comma 2 18 2 3 2" xfId="19807" xr:uid="{0C69530C-8C0F-4C0A-BF9C-9B0A8914726D}"/>
    <cellStyle name="Comma 2 18 2 3 2 2" xfId="46221" xr:uid="{D333E68E-2E15-40D3-84E8-664CD1557DA2}"/>
    <cellStyle name="Comma 2 18 2 3 3" xfId="35643" xr:uid="{689C9D4A-B616-4FBD-B578-54B3FD73C9C4}"/>
    <cellStyle name="Comma 2 18 2 4" xfId="12309" xr:uid="{E069956A-ED88-4A80-87BD-750350949E01}"/>
    <cellStyle name="Comma 2 18 2 4 2" xfId="38730" xr:uid="{4292E35D-1EBD-4587-AE54-0CD81772C8F8}"/>
    <cellStyle name="Comma 2 18 2 5" xfId="28864" xr:uid="{C999E885-4EBE-4C99-B0DD-7D95F4004182}"/>
    <cellStyle name="Comma 2 18 3" xfId="1729" xr:uid="{1D212795-DA9A-436A-A1C4-63E68FC26140}"/>
    <cellStyle name="Comma 2 18 3 2" xfId="10576" xr:uid="{9512A2BD-4C7A-4040-A756-3A0E30473AF1}"/>
    <cellStyle name="Comma 2 18 3 2 2" xfId="21224" xr:uid="{7FC00FDA-2333-4CE7-B52D-0A9D6EEB8C8A}"/>
    <cellStyle name="Comma 2 18 3 2 2 2" xfId="47638" xr:uid="{3CB395BA-29D2-434B-AAB0-E0EB8C6E5931}"/>
    <cellStyle name="Comma 2 18 3 2 3" xfId="37010" xr:uid="{65C9674B-69F9-4187-B63F-0F011188D696}"/>
    <cellStyle name="Comma 2 18 3 3" xfId="12630" xr:uid="{7960C632-06C0-4C90-B919-5B201311BBA3}"/>
    <cellStyle name="Comma 2 18 3 3 2" xfId="39051" xr:uid="{2BB36111-FF5D-4383-A758-1965730BACA9}"/>
    <cellStyle name="Comma 2 18 3 4" xfId="28957" xr:uid="{2C8B3C72-9DF6-4F87-9D35-96565A6BEAB4}"/>
    <cellStyle name="Comma 2 18 4" xfId="2407" xr:uid="{BB27D2C6-9D8F-4ED9-AAB0-6B5333B00509}"/>
    <cellStyle name="Comma 2 18 4 2" xfId="11021" xr:uid="{5114B218-5C82-450C-99BA-563655F51344}"/>
    <cellStyle name="Comma 2 18 4 2 2" xfId="21666" xr:uid="{006BB06D-F8DD-4CBC-BB89-AB25A314D4B1}"/>
    <cellStyle name="Comma 2 18 4 2 2 2" xfId="48080" xr:uid="{88421013-6E2B-457F-801A-ECD202168484}"/>
    <cellStyle name="Comma 2 18 4 2 3" xfId="37442" xr:uid="{C10D772F-42CD-4CCC-AA14-0FC7E293B55E}"/>
    <cellStyle name="Comma 2 18 4 3" xfId="13204" xr:uid="{8FB067C2-288D-49D8-BEEF-A5C164D95325}"/>
    <cellStyle name="Comma 2 18 4 3 2" xfId="39624" xr:uid="{9B83A3FF-8315-4A5D-B4F8-720820B07A44}"/>
    <cellStyle name="Comma 2 18 4 4" xfId="29166" xr:uid="{6EDA57B0-D258-462A-BF44-33B44F77ED96}"/>
    <cellStyle name="Comma 2 18 5" xfId="8127" xr:uid="{CDDCDF36-B81A-46B2-B5FB-9EA0EE3AEE62}"/>
    <cellStyle name="Comma 2 18 5 2" xfId="18788" xr:uid="{D4CE138C-ACFD-4953-9F5F-05F72D729EDB}"/>
    <cellStyle name="Comma 2 18 5 2 2" xfId="45202" xr:uid="{08EE3359-567C-4CF0-9D4D-F065C54BF6F8}"/>
    <cellStyle name="Comma 2 18 5 3" xfId="34691" xr:uid="{9820CDD8-E4C4-494B-B1CD-31CEE886264F}"/>
    <cellStyle name="Comma 2 18 6" xfId="11318" xr:uid="{9EB0BD06-A795-4B67-8470-B60B27284ADA}"/>
    <cellStyle name="Comma 2 18 6 2" xfId="37739" xr:uid="{8E1AA582-C33A-4150-A293-B43683BC4F42}"/>
    <cellStyle name="Comma 2 18 7" xfId="28763" xr:uid="{7082EBF6-E11C-4344-A39A-B9DAD024CA9D}"/>
    <cellStyle name="Comma 2 19" xfId="256" xr:uid="{8BD742E4-5FE3-4EF4-832A-353C9E285D2D}"/>
    <cellStyle name="Comma 2 19 2" xfId="1362" xr:uid="{B087FA22-263B-4A4A-87DF-54B286D52CD0}"/>
    <cellStyle name="Comma 2 19 2 2" xfId="1984" xr:uid="{7E1B3BAA-10B9-480D-9056-A3E8AE41A965}"/>
    <cellStyle name="Comma 2 19 2 2 2" xfId="12855" xr:uid="{F564FE07-D962-459C-BB6D-8D6AFA93CC11}"/>
    <cellStyle name="Comma 2 19 2 2 2 2" xfId="39276" xr:uid="{49F231C9-D4B8-4321-A288-0786D0C79F71}"/>
    <cellStyle name="Comma 2 19 2 2 3" xfId="29055" xr:uid="{BED80522-AB5F-4F03-9C76-3D725FFBE306}"/>
    <cellStyle name="Comma 2 19 2 3" xfId="9148" xr:uid="{166FBECC-995E-42E5-A0C5-9904B9517BB7}"/>
    <cellStyle name="Comma 2 19 2 3 2" xfId="19808" xr:uid="{DEBF800C-2F7D-4613-96F1-6F566632C6F4}"/>
    <cellStyle name="Comma 2 19 2 3 2 2" xfId="46222" xr:uid="{7B01D3F0-D74D-493F-8CF2-D4554F4C1B68}"/>
    <cellStyle name="Comma 2 19 2 3 3" xfId="35644" xr:uid="{838F98C6-7BAF-417E-8575-0E56AD2A31C7}"/>
    <cellStyle name="Comma 2 19 2 4" xfId="12310" xr:uid="{2A4F4C14-B359-4385-82EF-5DD066A82903}"/>
    <cellStyle name="Comma 2 19 2 4 2" xfId="38731" xr:uid="{A830CB0F-C2D6-4265-B146-EB2FFA093713}"/>
    <cellStyle name="Comma 2 19 2 5" xfId="28865" xr:uid="{3E5F73E5-3883-4922-8364-98A31EFBE923}"/>
    <cellStyle name="Comma 2 19 3" xfId="1730" xr:uid="{F6056A7D-7F52-40FE-8241-F557D776BB8F}"/>
    <cellStyle name="Comma 2 19 3 2" xfId="10577" xr:uid="{E405CB82-3E58-4CF0-A19B-05BA54E8EF61}"/>
    <cellStyle name="Comma 2 19 3 2 2" xfId="21225" xr:uid="{09F5E147-0684-43E1-86F8-A85F49A93EEA}"/>
    <cellStyle name="Comma 2 19 3 2 2 2" xfId="47639" xr:uid="{EBE8C8B5-9736-4462-A650-727D94B20477}"/>
    <cellStyle name="Comma 2 19 3 2 3" xfId="37011" xr:uid="{C78A6919-EE2E-4E27-AA46-6CF8069D71CC}"/>
    <cellStyle name="Comma 2 19 3 3" xfId="12631" xr:uid="{EB4EA818-A6BF-43D7-9752-EDF897920C1A}"/>
    <cellStyle name="Comma 2 19 3 3 2" xfId="39052" xr:uid="{C30E82D5-A545-4DC4-93B6-FB843B414DA0}"/>
    <cellStyle name="Comma 2 19 3 4" xfId="28958" xr:uid="{EBCD5171-54D7-4B81-9C67-18EF7CFB4173}"/>
    <cellStyle name="Comma 2 19 4" xfId="2408" xr:uid="{71EF338F-BAB8-488B-B0BD-47C3D7517874}"/>
    <cellStyle name="Comma 2 19 4 2" xfId="11022" xr:uid="{E1D77B8F-0AE6-4A47-9C30-5D4DC1AFA1F6}"/>
    <cellStyle name="Comma 2 19 4 2 2" xfId="21667" xr:uid="{198D330B-204F-41A1-8444-7FCAB808126C}"/>
    <cellStyle name="Comma 2 19 4 2 2 2" xfId="48081" xr:uid="{D2CAF8B8-4757-481F-A6D0-72B6CBC47D2C}"/>
    <cellStyle name="Comma 2 19 4 2 3" xfId="37443" xr:uid="{163DCDCA-49F5-44C9-A07D-E0163746B7E5}"/>
    <cellStyle name="Comma 2 19 4 3" xfId="13205" xr:uid="{943E63CB-62D5-46A9-A661-CFA313FD2CD6}"/>
    <cellStyle name="Comma 2 19 4 3 2" xfId="39625" xr:uid="{20065937-89DC-49F9-8BD1-D6F166FAFE00}"/>
    <cellStyle name="Comma 2 19 4 4" xfId="29167" xr:uid="{B414AFF4-30A1-45E4-AB0D-6A3887456AB2}"/>
    <cellStyle name="Comma 2 19 5" xfId="8128" xr:uid="{DF3C330F-D897-4AD0-A1D0-A8CDDCC87085}"/>
    <cellStyle name="Comma 2 19 5 2" xfId="18789" xr:uid="{11E66CB5-F685-451E-91DE-16F8BAA0C266}"/>
    <cellStyle name="Comma 2 19 5 2 2" xfId="45203" xr:uid="{92AB8FF8-2D42-45FD-B387-8DC57FE52163}"/>
    <cellStyle name="Comma 2 19 5 3" xfId="34692" xr:uid="{67016529-C681-432E-9B21-859C4A9A1F76}"/>
    <cellStyle name="Comma 2 19 6" xfId="11319" xr:uid="{E6B038F5-3566-4FA1-803B-8F381AADE69C}"/>
    <cellStyle name="Comma 2 19 6 2" xfId="37740" xr:uid="{B788A769-9299-4143-BCC7-89A872D2A96C}"/>
    <cellStyle name="Comma 2 19 7" xfId="28764" xr:uid="{EEC01AE4-65CC-4D16-93B7-C986A7EF2FA0}"/>
    <cellStyle name="Comma 2 2" xfId="257" xr:uid="{76C4EBE8-4C39-4F6F-A715-AB3DF7231D5C}"/>
    <cellStyle name="Comma 2 2 10" xfId="258" xr:uid="{B2DC3A41-E45B-4DDB-AE6A-500916F405BC}"/>
    <cellStyle name="Comma 2 2 10 2" xfId="1364" xr:uid="{FA989F21-4D82-4C5D-906D-F27B28E26E04}"/>
    <cellStyle name="Comma 2 2 10 2 2" xfId="1986" xr:uid="{67B65844-AAE2-4145-B085-12A974306F2C}"/>
    <cellStyle name="Comma 2 2 10 2 2 2" xfId="12857" xr:uid="{DA4507EC-69D8-4EFB-A78A-2B571E951C5E}"/>
    <cellStyle name="Comma 2 2 10 2 2 2 2" xfId="39278" xr:uid="{229D8AF3-D7FB-488B-B932-3ECB3EA9C23D}"/>
    <cellStyle name="Comma 2 2 10 2 2 3" xfId="29057" xr:uid="{19611B01-CBDE-48CD-AB01-9E29E566CE18}"/>
    <cellStyle name="Comma 2 2 10 2 3" xfId="9150" xr:uid="{18A93E36-2A20-4457-8CF5-6E1FE10BDADB}"/>
    <cellStyle name="Comma 2 2 10 2 3 2" xfId="19810" xr:uid="{8ABC9E56-2491-448D-9F6E-82D56E645032}"/>
    <cellStyle name="Comma 2 2 10 2 3 2 2" xfId="46224" xr:uid="{CF38705A-728C-422C-AA3C-6D633EFBCF44}"/>
    <cellStyle name="Comma 2 2 10 2 3 3" xfId="35646" xr:uid="{8212E5B7-DE62-4012-88A6-C3121D7F2858}"/>
    <cellStyle name="Comma 2 2 10 2 4" xfId="12312" xr:uid="{DD1964FD-1F06-4397-991C-913CA14B44C0}"/>
    <cellStyle name="Comma 2 2 10 2 4 2" xfId="38733" xr:uid="{C61677C8-2FD1-4059-A275-43F4653093C4}"/>
    <cellStyle name="Comma 2 2 10 2 5" xfId="28867" xr:uid="{499DB9FA-88BF-4953-BED1-C4319012C42C}"/>
    <cellStyle name="Comma 2 2 10 3" xfId="1732" xr:uid="{9AEA7D6A-B218-4612-883D-DDFD335A3193}"/>
    <cellStyle name="Comma 2 2 10 3 2" xfId="10579" xr:uid="{56E3A4E4-0392-4B6E-9856-C8A98A9D3139}"/>
    <cellStyle name="Comma 2 2 10 3 2 2" xfId="21227" xr:uid="{63E133D8-2EAE-4E64-9C6F-4A558B25FC63}"/>
    <cellStyle name="Comma 2 2 10 3 2 2 2" xfId="47641" xr:uid="{F888881F-89CE-4CBD-A599-E94623E927D8}"/>
    <cellStyle name="Comma 2 2 10 3 2 3" xfId="37013" xr:uid="{84F2DD00-5C2E-4502-8D8E-C80BECBB198B}"/>
    <cellStyle name="Comma 2 2 10 3 3" xfId="12633" xr:uid="{C459F37A-5934-4847-A178-A72672DF5DB9}"/>
    <cellStyle name="Comma 2 2 10 3 3 2" xfId="39054" xr:uid="{689F2B09-05A9-4525-A192-8B3F7D689269}"/>
    <cellStyle name="Comma 2 2 10 3 4" xfId="28960" xr:uid="{2CDF10DB-31D6-4359-959E-EAA9E585902B}"/>
    <cellStyle name="Comma 2 2 10 4" xfId="2409" xr:uid="{AB667FD5-FAAC-4B82-8C8C-5FDF4D4F850C}"/>
    <cellStyle name="Comma 2 2 10 4 2" xfId="11024" xr:uid="{5B204E75-0399-400B-A3DC-74975F5CB3B8}"/>
    <cellStyle name="Comma 2 2 10 4 2 2" xfId="21669" xr:uid="{470A83DF-C3D3-412C-A90E-5BE4440BA12C}"/>
    <cellStyle name="Comma 2 2 10 4 2 2 2" xfId="48083" xr:uid="{AF8C1B74-3994-4C01-9B96-A8AEEC394FA6}"/>
    <cellStyle name="Comma 2 2 10 4 2 3" xfId="37445" xr:uid="{179D2D54-DD78-4E4C-B037-2F80857278C3}"/>
    <cellStyle name="Comma 2 2 10 4 3" xfId="13206" xr:uid="{10A2E291-EFE2-4F12-89F7-EBAF52772F84}"/>
    <cellStyle name="Comma 2 2 10 4 3 2" xfId="39626" xr:uid="{41817C19-E0A4-4888-9853-709D5A972B40}"/>
    <cellStyle name="Comma 2 2 10 4 4" xfId="29168" xr:uid="{9B5BE576-BFEA-4E1E-9B65-F8A92656021A}"/>
    <cellStyle name="Comma 2 2 10 5" xfId="8130" xr:uid="{0C323A81-7917-4DFE-B6EE-AC63C2E1309C}"/>
    <cellStyle name="Comma 2 2 10 5 2" xfId="18791" xr:uid="{A911DED7-C04A-4627-83E9-D92CC51399DB}"/>
    <cellStyle name="Comma 2 2 10 5 2 2" xfId="45205" xr:uid="{D2DC17CB-9144-4D21-A252-02983AA2E506}"/>
    <cellStyle name="Comma 2 2 10 5 3" xfId="34694" xr:uid="{1796B951-EF37-48A9-A741-32E5226D1FF1}"/>
    <cellStyle name="Comma 2 2 10 6" xfId="11321" xr:uid="{AAB2DB32-AA8C-44F1-8106-EB94D91FBEA9}"/>
    <cellStyle name="Comma 2 2 10 6 2" xfId="37742" xr:uid="{D9F749BE-32CB-4372-8BBF-E4A6A0E79C8F}"/>
    <cellStyle name="Comma 2 2 10 7" xfId="28766" xr:uid="{EC082A58-E1CE-49AC-B01F-8A3FA7E37C5E}"/>
    <cellStyle name="Comma 2 2 11" xfId="259" xr:uid="{33D06421-E1D2-4BEE-B440-D4F64D2112E6}"/>
    <cellStyle name="Comma 2 2 11 2" xfId="1365" xr:uid="{B7608589-2A16-41B0-A85A-7587AB8AC862}"/>
    <cellStyle name="Comma 2 2 11 2 2" xfId="1987" xr:uid="{54167F61-27DE-4A03-B6E1-3A505CED2630}"/>
    <cellStyle name="Comma 2 2 11 2 2 2" xfId="12858" xr:uid="{C89E6AC8-85C9-4470-B00E-0D16BECA1DCB}"/>
    <cellStyle name="Comma 2 2 11 2 2 2 2" xfId="39279" xr:uid="{DA0BC696-7B43-430A-B36B-25F218EE132B}"/>
    <cellStyle name="Comma 2 2 11 2 2 3" xfId="29058" xr:uid="{2C83C782-C6C4-4457-AA0E-2A1C37103E50}"/>
    <cellStyle name="Comma 2 2 11 2 3" xfId="9151" xr:uid="{602C4307-1589-488C-898A-B9BFFB778DFF}"/>
    <cellStyle name="Comma 2 2 11 2 3 2" xfId="19811" xr:uid="{3CB32433-C4BE-4ED6-A001-3B0CA3608EF3}"/>
    <cellStyle name="Comma 2 2 11 2 3 2 2" xfId="46225" xr:uid="{0A0F97F1-E02C-4A50-9489-AF4C5165ED40}"/>
    <cellStyle name="Comma 2 2 11 2 3 3" xfId="35647" xr:uid="{3896B36E-DDA3-45FF-9D0D-B3F3780A99E4}"/>
    <cellStyle name="Comma 2 2 11 2 4" xfId="12313" xr:uid="{3F4E737B-534F-44F4-A3B6-58C63156F3CE}"/>
    <cellStyle name="Comma 2 2 11 2 4 2" xfId="38734" xr:uid="{582AA876-E1FB-4BA8-9867-E96283C20D7D}"/>
    <cellStyle name="Comma 2 2 11 2 5" xfId="28868" xr:uid="{2D677B23-85EA-4D92-B17A-F0A2B7BFB50F}"/>
    <cellStyle name="Comma 2 2 11 3" xfId="1733" xr:uid="{B633E8EF-48AA-4053-A7FD-D6D5624374F8}"/>
    <cellStyle name="Comma 2 2 11 3 2" xfId="10580" xr:uid="{280BA0D6-358C-4ED8-B001-2EFECF037075}"/>
    <cellStyle name="Comma 2 2 11 3 2 2" xfId="21228" xr:uid="{BAB8AA30-A912-4C61-94AC-554CA29AD366}"/>
    <cellStyle name="Comma 2 2 11 3 2 2 2" xfId="47642" xr:uid="{71BF2FF1-4ADB-4E68-98C3-F8F9C60F37BA}"/>
    <cellStyle name="Comma 2 2 11 3 2 3" xfId="37014" xr:uid="{B28B86D6-FF52-495C-88C1-58A3CCD127D1}"/>
    <cellStyle name="Comma 2 2 11 3 3" xfId="12634" xr:uid="{D72937CA-42FE-40C2-A057-E492196C97AF}"/>
    <cellStyle name="Comma 2 2 11 3 3 2" xfId="39055" xr:uid="{8F967145-1B27-4F07-9648-5F3241BAF15B}"/>
    <cellStyle name="Comma 2 2 11 3 4" xfId="28961" xr:uid="{2EC6F082-5CA0-453B-B117-43D1E5733D0F}"/>
    <cellStyle name="Comma 2 2 11 4" xfId="2410" xr:uid="{91A6A109-B3B3-439C-90B7-6D5247E6F7ED}"/>
    <cellStyle name="Comma 2 2 11 4 2" xfId="11025" xr:uid="{7E471B53-34EB-4390-AFE7-993A358F1854}"/>
    <cellStyle name="Comma 2 2 11 4 2 2" xfId="21670" xr:uid="{6C95FC4C-AFE9-4C43-A1CA-47190251B46B}"/>
    <cellStyle name="Comma 2 2 11 4 2 2 2" xfId="48084" xr:uid="{6A8CD4A2-D104-482C-BC7E-641EF638A840}"/>
    <cellStyle name="Comma 2 2 11 4 2 3" xfId="37446" xr:uid="{83EDAC22-46B9-4ABE-B994-C2381013EC5A}"/>
    <cellStyle name="Comma 2 2 11 4 3" xfId="13207" xr:uid="{D17A90CD-B3E5-4767-BDE2-55AB64FBF50C}"/>
    <cellStyle name="Comma 2 2 11 4 3 2" xfId="39627" xr:uid="{A150EEA2-6408-4121-BEA6-E98CF261B0B1}"/>
    <cellStyle name="Comma 2 2 11 4 4" xfId="29169" xr:uid="{55CFA7AA-FA0A-4FC1-B944-5A161A821A8D}"/>
    <cellStyle name="Comma 2 2 11 5" xfId="8131" xr:uid="{B3147199-F712-46F7-97CA-0CEB5CCA91D2}"/>
    <cellStyle name="Comma 2 2 11 5 2" xfId="18792" xr:uid="{FE94F8E2-0B5C-4A78-AB78-11A69738AD66}"/>
    <cellStyle name="Comma 2 2 11 5 2 2" xfId="45206" xr:uid="{AFDE88F8-F5EC-4F41-BE3C-A9803CDF8990}"/>
    <cellStyle name="Comma 2 2 11 5 3" xfId="34695" xr:uid="{9D997D14-8638-40A0-8092-7A1F83F7EF4D}"/>
    <cellStyle name="Comma 2 2 11 6" xfId="11322" xr:uid="{367589BB-ACF1-4CA0-AC34-44E38E65EE10}"/>
    <cellStyle name="Comma 2 2 11 6 2" xfId="37743" xr:uid="{3C2EBE8F-B271-46F0-9921-10A99C23A02D}"/>
    <cellStyle name="Comma 2 2 11 7" xfId="28767" xr:uid="{2237DB77-E8DA-4B13-8B0D-3C5F300EDF0A}"/>
    <cellStyle name="Comma 2 2 12" xfId="260" xr:uid="{8682AE37-20C0-4F76-A5C2-7681483E3E38}"/>
    <cellStyle name="Comma 2 2 12 2" xfId="1366" xr:uid="{D713BB5A-7470-4AC1-91B7-2FAEA68135C0}"/>
    <cellStyle name="Comma 2 2 12 2 2" xfId="1988" xr:uid="{C0D0FB85-058C-45DE-A34F-F8F161104AAB}"/>
    <cellStyle name="Comma 2 2 12 2 2 2" xfId="12859" xr:uid="{F12C286F-C62A-4987-959F-6C72216B0B47}"/>
    <cellStyle name="Comma 2 2 12 2 2 2 2" xfId="39280" xr:uid="{21C80E73-DCD6-416A-A77D-2EC2DE7EE534}"/>
    <cellStyle name="Comma 2 2 12 2 2 3" xfId="29059" xr:uid="{851B1AE9-E2A7-4F27-BB02-3C3EFB6A62BA}"/>
    <cellStyle name="Comma 2 2 12 2 3" xfId="9152" xr:uid="{C2C3AD32-44EE-4CC2-974F-1CAB26C64ED1}"/>
    <cellStyle name="Comma 2 2 12 2 3 2" xfId="19812" xr:uid="{F7CA80B1-5A1B-4F20-A0F3-097E988EE67A}"/>
    <cellStyle name="Comma 2 2 12 2 3 2 2" xfId="46226" xr:uid="{B88BC141-FAD8-4509-B24A-5148EFE14E2D}"/>
    <cellStyle name="Comma 2 2 12 2 3 3" xfId="35648" xr:uid="{42A9EC8E-B06D-46A6-BAE4-9005D7CDA14F}"/>
    <cellStyle name="Comma 2 2 12 2 4" xfId="12314" xr:uid="{1C0E499B-0489-4C2D-80E6-A15D09D3B770}"/>
    <cellStyle name="Comma 2 2 12 2 4 2" xfId="38735" xr:uid="{FB4A4977-46A8-4E03-AC17-79613DA9FC31}"/>
    <cellStyle name="Comma 2 2 12 2 5" xfId="28869" xr:uid="{DDBC4A3F-F44B-4364-A48B-3CFA8DEFAA14}"/>
    <cellStyle name="Comma 2 2 12 3" xfId="1734" xr:uid="{87553EA9-A001-484B-95E3-498DCE7628AA}"/>
    <cellStyle name="Comma 2 2 12 3 2" xfId="10581" xr:uid="{66918976-C540-4B89-A191-B45CECD8AE8A}"/>
    <cellStyle name="Comma 2 2 12 3 2 2" xfId="21229" xr:uid="{09B72518-4EA6-4960-B48F-9382D739EC34}"/>
    <cellStyle name="Comma 2 2 12 3 2 2 2" xfId="47643" xr:uid="{30F55B7A-C412-4C43-AC97-DECB295EF91F}"/>
    <cellStyle name="Comma 2 2 12 3 2 3" xfId="37015" xr:uid="{FF9A7302-BAA5-4C39-A350-CC2610D77F4C}"/>
    <cellStyle name="Comma 2 2 12 3 3" xfId="12635" xr:uid="{989BEFAB-F7B0-45ED-90A3-1A96505C807D}"/>
    <cellStyle name="Comma 2 2 12 3 3 2" xfId="39056" xr:uid="{BF3FCD3F-1817-447E-87B6-3AB311E6FAEB}"/>
    <cellStyle name="Comma 2 2 12 3 4" xfId="28962" xr:uid="{40FDA7EB-5D71-4C83-AED4-1185189D9697}"/>
    <cellStyle name="Comma 2 2 12 4" xfId="2411" xr:uid="{7907C70D-798D-4535-A017-0D961E98D010}"/>
    <cellStyle name="Comma 2 2 12 4 2" xfId="11026" xr:uid="{6EBABA2F-2BD3-4AA3-9A17-A846531D5CC5}"/>
    <cellStyle name="Comma 2 2 12 4 2 2" xfId="21671" xr:uid="{58497774-2833-49B8-A908-4E1F5DF5CFB8}"/>
    <cellStyle name="Comma 2 2 12 4 2 2 2" xfId="48085" xr:uid="{726395E2-C1C8-4A12-81CD-1F4F54F58E93}"/>
    <cellStyle name="Comma 2 2 12 4 2 3" xfId="37447" xr:uid="{CA0E52DD-7FCE-42C3-9120-06B628F13996}"/>
    <cellStyle name="Comma 2 2 12 4 3" xfId="13208" xr:uid="{F23F43C9-15F9-4670-B715-E47641354BAE}"/>
    <cellStyle name="Comma 2 2 12 4 3 2" xfId="39628" xr:uid="{C4A1398A-4988-4660-826A-7AE0142D848B}"/>
    <cellStyle name="Comma 2 2 12 4 4" xfId="29170" xr:uid="{9DC1AB3E-9735-426C-9764-588B37072EEC}"/>
    <cellStyle name="Comma 2 2 12 5" xfId="8132" xr:uid="{0317FFF0-2065-4496-AE21-9B6607F7E23F}"/>
    <cellStyle name="Comma 2 2 12 5 2" xfId="18793" xr:uid="{6F2C4930-59A0-4E4D-90B4-802CE7BE4D23}"/>
    <cellStyle name="Comma 2 2 12 5 2 2" xfId="45207" xr:uid="{56B7976D-9CA9-4120-AA9C-B24DF31F1EE2}"/>
    <cellStyle name="Comma 2 2 12 5 3" xfId="34696" xr:uid="{6FA0813A-DCA6-4901-978A-AD59A1ABCDA4}"/>
    <cellStyle name="Comma 2 2 12 6" xfId="11323" xr:uid="{8C6C5780-1B79-4AAA-AF27-67C76087409D}"/>
    <cellStyle name="Comma 2 2 12 6 2" xfId="37744" xr:uid="{6E82F57C-58BC-47D3-9DE5-178D87D54D9E}"/>
    <cellStyle name="Comma 2 2 12 7" xfId="28768" xr:uid="{5883B703-FC30-47E3-99DE-F1C2368F19A7}"/>
    <cellStyle name="Comma 2 2 13" xfId="261" xr:uid="{79C58166-08AF-4A7D-B8CF-1EE3BD75E48A}"/>
    <cellStyle name="Comma 2 2 13 2" xfId="1367" xr:uid="{DBFB613C-EB87-4BF2-A58C-E2764847C1F6}"/>
    <cellStyle name="Comma 2 2 13 2 2" xfId="1989" xr:uid="{CE8A2BA5-8F2A-40E6-996B-08B42953D70C}"/>
    <cellStyle name="Comma 2 2 13 2 2 2" xfId="12860" xr:uid="{38A59D37-12CD-43C8-8460-1115DDF5A93F}"/>
    <cellStyle name="Comma 2 2 13 2 2 2 2" xfId="39281" xr:uid="{9B2904AE-C153-4F72-B02B-9A419485B984}"/>
    <cellStyle name="Comma 2 2 13 2 2 3" xfId="29060" xr:uid="{CBE957FC-F6B2-4C24-BD0D-118020087B9E}"/>
    <cellStyle name="Comma 2 2 13 2 3" xfId="9153" xr:uid="{F25699DC-3792-46BE-96E4-0D65E26C58DD}"/>
    <cellStyle name="Comma 2 2 13 2 3 2" xfId="19813" xr:uid="{79363592-A3DF-46C9-AFDD-7A3A70906FB8}"/>
    <cellStyle name="Comma 2 2 13 2 3 2 2" xfId="46227" xr:uid="{73A062E7-D818-4AD2-B936-CE75B26617D6}"/>
    <cellStyle name="Comma 2 2 13 2 3 3" xfId="35649" xr:uid="{3C411C73-0E75-4CF0-BAE5-843C8BA998B3}"/>
    <cellStyle name="Comma 2 2 13 2 4" xfId="12315" xr:uid="{4B3D9807-0789-4CE4-82C1-2E1D83DFA670}"/>
    <cellStyle name="Comma 2 2 13 2 4 2" xfId="38736" xr:uid="{CD022C98-CEE1-4191-8DFB-0D3468E267C6}"/>
    <cellStyle name="Comma 2 2 13 2 5" xfId="28870" xr:uid="{5C07F48F-8FBF-4B24-AD55-686B70F304EF}"/>
    <cellStyle name="Comma 2 2 13 3" xfId="1735" xr:uid="{63612F98-D805-47CF-A38F-52CC653976AB}"/>
    <cellStyle name="Comma 2 2 13 3 2" xfId="10582" xr:uid="{A762145D-B991-49CF-9BDB-A8CE26808334}"/>
    <cellStyle name="Comma 2 2 13 3 2 2" xfId="21230" xr:uid="{E14FF174-9450-4E5F-A6C1-230DCA315E7F}"/>
    <cellStyle name="Comma 2 2 13 3 2 2 2" xfId="47644" xr:uid="{F083E566-168D-4136-82C5-D05B4A3F3FB2}"/>
    <cellStyle name="Comma 2 2 13 3 2 3" xfId="37016" xr:uid="{3A9CFDA7-C0FD-4346-8EC6-B95BFDE08F92}"/>
    <cellStyle name="Comma 2 2 13 3 3" xfId="12636" xr:uid="{39CB0F93-0A99-4CC2-B545-46A6E464B153}"/>
    <cellStyle name="Comma 2 2 13 3 3 2" xfId="39057" xr:uid="{AE646C81-DA81-457A-8B8F-E5A81F1ED478}"/>
    <cellStyle name="Comma 2 2 13 3 4" xfId="28963" xr:uid="{C5F7500E-C0A3-4E83-A56B-E5220748F7B5}"/>
    <cellStyle name="Comma 2 2 13 4" xfId="2412" xr:uid="{C10868C8-6B7B-4F0E-B3B9-4F342CACE772}"/>
    <cellStyle name="Comma 2 2 13 4 2" xfId="11027" xr:uid="{66DA6975-28B0-4D6A-B140-D094CD32EE30}"/>
    <cellStyle name="Comma 2 2 13 4 2 2" xfId="21672" xr:uid="{93E44EC6-F340-4E96-81CA-45196EAC98DB}"/>
    <cellStyle name="Comma 2 2 13 4 2 2 2" xfId="48086" xr:uid="{673315AC-3F8E-4B8A-A4C1-4FB44764351D}"/>
    <cellStyle name="Comma 2 2 13 4 2 3" xfId="37448" xr:uid="{D1C36B07-B995-473F-AAAC-F0E50590A78E}"/>
    <cellStyle name="Comma 2 2 13 4 3" xfId="13209" xr:uid="{E13E44DD-4DB4-44CB-A040-93969AA3C62C}"/>
    <cellStyle name="Comma 2 2 13 4 3 2" xfId="39629" xr:uid="{75AB6684-11E6-4AD4-AEA5-D842B45D409A}"/>
    <cellStyle name="Comma 2 2 13 4 4" xfId="29171" xr:uid="{ED3A7E7A-9B84-4152-9BDD-D5F91DD537B8}"/>
    <cellStyle name="Comma 2 2 13 5" xfId="8133" xr:uid="{CED0BF5E-87AC-4210-A8AC-482E9D859B6E}"/>
    <cellStyle name="Comma 2 2 13 5 2" xfId="18794" xr:uid="{35FA6DCA-6BD5-43C0-ADEA-0ADD1D40C622}"/>
    <cellStyle name="Comma 2 2 13 5 2 2" xfId="45208" xr:uid="{3DF002E3-139B-4788-87E5-382805CBC8F3}"/>
    <cellStyle name="Comma 2 2 13 5 3" xfId="34697" xr:uid="{66A08B15-002C-4D97-B879-9194E2C13074}"/>
    <cellStyle name="Comma 2 2 13 6" xfId="11324" xr:uid="{81753531-B052-473F-B86F-64BAEAA3CD64}"/>
    <cellStyle name="Comma 2 2 13 6 2" xfId="37745" xr:uid="{B1F1FA6E-5F46-4142-A1EB-DFFF4BEB6E9A}"/>
    <cellStyle name="Comma 2 2 13 7" xfId="28769" xr:uid="{793E2385-332A-4EB4-8729-5326D5016951}"/>
    <cellStyle name="Comma 2 2 14" xfId="262" xr:uid="{72AFDA88-3011-4D8F-B7C0-F2A7BC1162B0}"/>
    <cellStyle name="Comma 2 2 14 2" xfId="1368" xr:uid="{3E93311F-A706-4633-92EA-57221249326B}"/>
    <cellStyle name="Comma 2 2 14 2 2" xfId="1990" xr:uid="{6FA225F3-9E6C-41AA-9CBD-B1BC8E838004}"/>
    <cellStyle name="Comma 2 2 14 2 2 2" xfId="12861" xr:uid="{CA0242D6-70DA-40D1-AAC3-44CBA010DA19}"/>
    <cellStyle name="Comma 2 2 14 2 2 2 2" xfId="39282" xr:uid="{734F61B5-68FE-4FA9-8775-4F85AC39A426}"/>
    <cellStyle name="Comma 2 2 14 2 2 3" xfId="29061" xr:uid="{EC424C24-721A-498F-A20F-4C88D9D6A623}"/>
    <cellStyle name="Comma 2 2 14 2 3" xfId="9154" xr:uid="{1FCCE886-0593-4582-AD22-7F52E94DCEED}"/>
    <cellStyle name="Comma 2 2 14 2 3 2" xfId="19814" xr:uid="{68B0AA66-825B-472D-BB12-DD1A228AD194}"/>
    <cellStyle name="Comma 2 2 14 2 3 2 2" xfId="46228" xr:uid="{B0D4813A-F10B-4751-862B-F115C0036C27}"/>
    <cellStyle name="Comma 2 2 14 2 3 3" xfId="35650" xr:uid="{9B3F9AAC-1A28-44AB-9C67-2D5FF5C1C6F2}"/>
    <cellStyle name="Comma 2 2 14 2 4" xfId="12316" xr:uid="{25DC3A21-04AE-4B8B-80C3-DFC904B43073}"/>
    <cellStyle name="Comma 2 2 14 2 4 2" xfId="38737" xr:uid="{2DD5F6EA-2B32-4D00-90AA-A0093C5B787D}"/>
    <cellStyle name="Comma 2 2 14 2 5" xfId="28871" xr:uid="{6036D279-4CAB-4B67-A549-E9C868136029}"/>
    <cellStyle name="Comma 2 2 14 3" xfId="1736" xr:uid="{CF9E0BC4-43F3-4280-A833-2A6920EAC461}"/>
    <cellStyle name="Comma 2 2 14 3 2" xfId="10583" xr:uid="{E97EE6E0-6D4A-498C-BB08-A8A6DCB57920}"/>
    <cellStyle name="Comma 2 2 14 3 2 2" xfId="21231" xr:uid="{FDC1A338-A329-4F8E-99D5-DFA810B336F6}"/>
    <cellStyle name="Comma 2 2 14 3 2 2 2" xfId="47645" xr:uid="{4224685A-BD94-4B1C-8FB3-9D3823431E90}"/>
    <cellStyle name="Comma 2 2 14 3 2 3" xfId="37017" xr:uid="{9D135CF2-E04D-4AAB-9888-C4AA8F0568B1}"/>
    <cellStyle name="Comma 2 2 14 3 3" xfId="12637" xr:uid="{F4693042-D7EC-41EA-A7B6-ABFDB457178B}"/>
    <cellStyle name="Comma 2 2 14 3 3 2" xfId="39058" xr:uid="{B0A6AC7F-DCF2-478B-B990-5B2910BD4C5C}"/>
    <cellStyle name="Comma 2 2 14 3 4" xfId="28964" xr:uid="{D30F835E-4B85-4EEC-B5CD-C43C15AFD7FB}"/>
    <cellStyle name="Comma 2 2 14 4" xfId="2413" xr:uid="{ED0BC356-D168-4A65-A5C8-814733F623B9}"/>
    <cellStyle name="Comma 2 2 14 4 2" xfId="11028" xr:uid="{9FA15F77-840D-4D1F-955B-0C20847C0C67}"/>
    <cellStyle name="Comma 2 2 14 4 2 2" xfId="21673" xr:uid="{DDB7A902-4BA0-422B-AD2B-500F19D51F9C}"/>
    <cellStyle name="Comma 2 2 14 4 2 2 2" xfId="48087" xr:uid="{80C7A1B7-FAE6-42AD-94E5-2F019ADCAE8C}"/>
    <cellStyle name="Comma 2 2 14 4 2 3" xfId="37449" xr:uid="{D5C349CC-16CA-4C34-BCF0-83AD358CFBAE}"/>
    <cellStyle name="Comma 2 2 14 4 3" xfId="13210" xr:uid="{93656DEF-F621-4FE6-90AD-8AFB4266B517}"/>
    <cellStyle name="Comma 2 2 14 4 3 2" xfId="39630" xr:uid="{83840D97-7BC9-4F48-9E34-6807DCF9910E}"/>
    <cellStyle name="Comma 2 2 14 4 4" xfId="29172" xr:uid="{C486979B-4168-4713-88CE-919D089312C5}"/>
    <cellStyle name="Comma 2 2 14 5" xfId="8134" xr:uid="{36721B20-7F4E-4987-A6AB-E5BFD9753DD0}"/>
    <cellStyle name="Comma 2 2 14 5 2" xfId="18795" xr:uid="{92B4F14E-2589-4232-9A44-51334ABF9899}"/>
    <cellStyle name="Comma 2 2 14 5 2 2" xfId="45209" xr:uid="{C3D2399F-9D68-4A08-89AE-8F366C11650D}"/>
    <cellStyle name="Comma 2 2 14 5 3" xfId="34698" xr:uid="{99148C84-5CEC-4A71-8D8D-591FECA24A83}"/>
    <cellStyle name="Comma 2 2 14 6" xfId="11325" xr:uid="{CF575699-7C80-4CBE-A19F-61196DBE5472}"/>
    <cellStyle name="Comma 2 2 14 6 2" xfId="37746" xr:uid="{96C13563-68BE-4D90-8A62-D97DB559AB8B}"/>
    <cellStyle name="Comma 2 2 14 7" xfId="28770" xr:uid="{DD6B0235-EF46-42EA-B91F-45251FA1C776}"/>
    <cellStyle name="Comma 2 2 15" xfId="263" xr:uid="{9B1917FA-AC3A-46C0-A839-5BB4D61716BA}"/>
    <cellStyle name="Comma 2 2 15 2" xfId="1369" xr:uid="{144BDACB-EBA7-4BF9-BC09-BF296009D22E}"/>
    <cellStyle name="Comma 2 2 15 2 2" xfId="1991" xr:uid="{DDD18923-2ACB-4D59-BE1B-F073F6BBE79C}"/>
    <cellStyle name="Comma 2 2 15 2 2 2" xfId="12862" xr:uid="{2FDE2C95-0B74-4F61-A2A4-B9DC750F8A81}"/>
    <cellStyle name="Comma 2 2 15 2 2 2 2" xfId="39283" xr:uid="{8B88411C-AA5B-4076-B235-CDE46E74D192}"/>
    <cellStyle name="Comma 2 2 15 2 2 3" xfId="29062" xr:uid="{B7ACF9CF-B3BB-4757-8420-5F30B8A13A08}"/>
    <cellStyle name="Comma 2 2 15 2 3" xfId="9155" xr:uid="{178E24FB-FCD4-4739-B30C-3F2E0E93D803}"/>
    <cellStyle name="Comma 2 2 15 2 3 2" xfId="19815" xr:uid="{BECA46FD-1DA8-445B-A078-28732C28AF68}"/>
    <cellStyle name="Comma 2 2 15 2 3 2 2" xfId="46229" xr:uid="{6934C2D4-DC5B-4347-A40C-5C611B45EE6B}"/>
    <cellStyle name="Comma 2 2 15 2 3 3" xfId="35651" xr:uid="{FA1ACD44-71C6-4B46-A708-77F3FF82F2CB}"/>
    <cellStyle name="Comma 2 2 15 2 4" xfId="12317" xr:uid="{682F07BD-91FC-4DD8-AF15-160AE10C9FAF}"/>
    <cellStyle name="Comma 2 2 15 2 4 2" xfId="38738" xr:uid="{65B105CB-B6F5-4AAA-9D3D-FB04AA1F633F}"/>
    <cellStyle name="Comma 2 2 15 2 5" xfId="28872" xr:uid="{60B02E28-2D1D-4551-919A-0F5E9FDE42D1}"/>
    <cellStyle name="Comma 2 2 15 3" xfId="1737" xr:uid="{903D80EB-A3BE-4ADF-8E72-5263E5243ACE}"/>
    <cellStyle name="Comma 2 2 15 3 2" xfId="10584" xr:uid="{8BA539FD-66B7-44B2-B81D-15C143875C7C}"/>
    <cellStyle name="Comma 2 2 15 3 2 2" xfId="21232" xr:uid="{4264298A-1AA0-4809-AED7-5BC495616865}"/>
    <cellStyle name="Comma 2 2 15 3 2 2 2" xfId="47646" xr:uid="{3F32F5DA-901E-4BB0-BC02-86EB0652EE95}"/>
    <cellStyle name="Comma 2 2 15 3 2 3" xfId="37018" xr:uid="{4BBD5431-92BF-4FBC-9E37-405E87E14338}"/>
    <cellStyle name="Comma 2 2 15 3 3" xfId="12638" xr:uid="{51CF96D8-E9FA-4DF0-AFA3-DA487579B561}"/>
    <cellStyle name="Comma 2 2 15 3 3 2" xfId="39059" xr:uid="{12A42CA8-DDA7-442E-93CC-1D94CD5CAAB1}"/>
    <cellStyle name="Comma 2 2 15 3 4" xfId="28965" xr:uid="{561B0D8F-C80D-4DEA-BA7E-DF75055C822D}"/>
    <cellStyle name="Comma 2 2 15 4" xfId="2414" xr:uid="{C1E8BDB3-769C-40BB-9DB6-C18FCAB8C722}"/>
    <cellStyle name="Comma 2 2 15 4 2" xfId="11029" xr:uid="{B428283B-4EFA-4933-B2A8-E29217E5C348}"/>
    <cellStyle name="Comma 2 2 15 4 2 2" xfId="21674" xr:uid="{0E9AB91A-9D97-4F68-B0CD-A50549024941}"/>
    <cellStyle name="Comma 2 2 15 4 2 2 2" xfId="48088" xr:uid="{CEFFC9E6-61CD-48BE-B9F2-184F0BC051DE}"/>
    <cellStyle name="Comma 2 2 15 4 2 3" xfId="37450" xr:uid="{28B8F7B3-7823-44CB-AF83-116C79A1A56C}"/>
    <cellStyle name="Comma 2 2 15 4 3" xfId="13211" xr:uid="{651AF58A-1F74-4F59-9A3B-7D5139580C6D}"/>
    <cellStyle name="Comma 2 2 15 4 3 2" xfId="39631" xr:uid="{7B38485A-88B3-4183-B507-0F9432C50356}"/>
    <cellStyle name="Comma 2 2 15 4 4" xfId="29173" xr:uid="{108C0A40-B360-4FC3-BAEB-DF205C647D19}"/>
    <cellStyle name="Comma 2 2 15 5" xfId="8135" xr:uid="{F3B0E468-B08E-4DCA-93AE-D4B166290A49}"/>
    <cellStyle name="Comma 2 2 15 5 2" xfId="18796" xr:uid="{35797A1A-D0A5-49CA-B3B3-60B9C6890650}"/>
    <cellStyle name="Comma 2 2 15 5 2 2" xfId="45210" xr:uid="{1E4690D2-87C2-43FB-9976-0118D7B0978D}"/>
    <cellStyle name="Comma 2 2 15 5 3" xfId="34699" xr:uid="{4D727AC4-2150-4306-BB1E-652B65C9B356}"/>
    <cellStyle name="Comma 2 2 15 6" xfId="11326" xr:uid="{0A6AAB3D-C3D5-4C10-970B-A1A208DFADCC}"/>
    <cellStyle name="Comma 2 2 15 6 2" xfId="37747" xr:uid="{4AF3AC20-63D3-4431-B6B0-0AB0829F01D5}"/>
    <cellStyle name="Comma 2 2 15 7" xfId="28771" xr:uid="{81ADAB94-CB8F-48C7-AFE8-38E43A1EBACA}"/>
    <cellStyle name="Comma 2 2 16" xfId="264" xr:uid="{15C4EF29-3F70-4846-B030-7C11C69B3225}"/>
    <cellStyle name="Comma 2 2 16 2" xfId="1370" xr:uid="{20B0E34B-2D0D-4259-8D54-3C59F6077BA5}"/>
    <cellStyle name="Comma 2 2 16 2 2" xfId="1992" xr:uid="{7368CDCA-B5F2-43A4-AEFE-6CA48DF43095}"/>
    <cellStyle name="Comma 2 2 16 2 2 2" xfId="12863" xr:uid="{F0337097-30DB-44DF-B394-1CD7281CDB56}"/>
    <cellStyle name="Comma 2 2 16 2 2 2 2" xfId="39284" xr:uid="{1D2F220E-615E-42D4-A719-09B828A64F3C}"/>
    <cellStyle name="Comma 2 2 16 2 2 3" xfId="29063" xr:uid="{822BBE73-E8D0-4B62-847E-3A837CC2EB04}"/>
    <cellStyle name="Comma 2 2 16 2 3" xfId="9156" xr:uid="{1607919D-67EF-49F9-99C7-CADDBE2B1DF1}"/>
    <cellStyle name="Comma 2 2 16 2 3 2" xfId="19816" xr:uid="{9601E052-B960-4CE0-96B1-7F32D35C1143}"/>
    <cellStyle name="Comma 2 2 16 2 3 2 2" xfId="46230" xr:uid="{D596F2CC-C7F5-41D5-B79D-3A4C4E1B09E7}"/>
    <cellStyle name="Comma 2 2 16 2 3 3" xfId="35652" xr:uid="{D7788150-4F62-417C-826C-DFAF961D2B25}"/>
    <cellStyle name="Comma 2 2 16 2 4" xfId="12318" xr:uid="{9E91AE8B-BCEC-4259-8B6D-4DFAA61EA78C}"/>
    <cellStyle name="Comma 2 2 16 2 4 2" xfId="38739" xr:uid="{E20A58BC-A76F-42E0-A692-D28DF33223E7}"/>
    <cellStyle name="Comma 2 2 16 2 5" xfId="28873" xr:uid="{02F5EA74-AF9B-477B-A9E3-7E21F2EC7DEE}"/>
    <cellStyle name="Comma 2 2 16 3" xfId="1738" xr:uid="{4CB95ED8-7888-479C-8F44-9737AAC032B7}"/>
    <cellStyle name="Comma 2 2 16 3 2" xfId="10585" xr:uid="{FE5D206A-0482-4E4C-A859-55A25A3657D9}"/>
    <cellStyle name="Comma 2 2 16 3 2 2" xfId="21233" xr:uid="{C232685A-74B4-45E6-8AD8-92CC05313426}"/>
    <cellStyle name="Comma 2 2 16 3 2 2 2" xfId="47647" xr:uid="{A54CD81B-ABC2-47C3-B579-8EB3279042EA}"/>
    <cellStyle name="Comma 2 2 16 3 2 3" xfId="37019" xr:uid="{0B743094-96C5-460E-BA16-B16EAF712E8D}"/>
    <cellStyle name="Comma 2 2 16 3 3" xfId="12639" xr:uid="{5E07E1F4-CB68-429C-9F32-85DAEB0FCC07}"/>
    <cellStyle name="Comma 2 2 16 3 3 2" xfId="39060" xr:uid="{C3659BA0-6A5C-4225-B5C1-EA2E9FF9226C}"/>
    <cellStyle name="Comma 2 2 16 3 4" xfId="28966" xr:uid="{98D9DC7F-429C-4909-BC98-9C1E12D8A1E1}"/>
    <cellStyle name="Comma 2 2 16 4" xfId="2415" xr:uid="{47CB3F6A-C32E-43E2-9979-05AC6A3D88E3}"/>
    <cellStyle name="Comma 2 2 16 4 2" xfId="11030" xr:uid="{4A8A0068-1D65-4AAF-AFBC-40F51B4406CD}"/>
    <cellStyle name="Comma 2 2 16 4 2 2" xfId="21675" xr:uid="{C81A1074-160E-4DAB-84D6-51B9E0AF2656}"/>
    <cellStyle name="Comma 2 2 16 4 2 2 2" xfId="48089" xr:uid="{8499FCDD-E5ED-4D74-9B75-7EEFA4FB63BC}"/>
    <cellStyle name="Comma 2 2 16 4 2 3" xfId="37451" xr:uid="{E993667A-94B1-4DEB-9333-431738561DD6}"/>
    <cellStyle name="Comma 2 2 16 4 3" xfId="13212" xr:uid="{BEF40A3A-1E9F-41E8-BEC8-BF5190DA308C}"/>
    <cellStyle name="Comma 2 2 16 4 3 2" xfId="39632" xr:uid="{B3525B6D-DE0C-4927-B43F-2824A9A37159}"/>
    <cellStyle name="Comma 2 2 16 4 4" xfId="29174" xr:uid="{D7C29FD6-D64E-4C12-9050-629A992282D7}"/>
    <cellStyle name="Comma 2 2 16 5" xfId="8136" xr:uid="{A32CB6BA-F026-4F12-A132-BFFE6C289553}"/>
    <cellStyle name="Comma 2 2 16 5 2" xfId="18797" xr:uid="{25B0065F-959D-4AAD-895A-6DB69ABEB2C6}"/>
    <cellStyle name="Comma 2 2 16 5 2 2" xfId="45211" xr:uid="{194C3772-F725-429B-9F0B-1062A41BE770}"/>
    <cellStyle name="Comma 2 2 16 5 3" xfId="34700" xr:uid="{8453A48A-7572-46D4-B4FA-542CCBC7F0CE}"/>
    <cellStyle name="Comma 2 2 16 6" xfId="11327" xr:uid="{54D5EA1A-698E-473F-8A63-012D21A14D2A}"/>
    <cellStyle name="Comma 2 2 16 6 2" xfId="37748" xr:uid="{35FED6B8-06AE-4CCB-9068-C39357CEE338}"/>
    <cellStyle name="Comma 2 2 16 7" xfId="28772" xr:uid="{CF1B4FB5-F4CA-49E3-ACEE-D80F796C7950}"/>
    <cellStyle name="Comma 2 2 17" xfId="265" xr:uid="{AE52DE59-7A88-4633-B8EA-0841C3D8ADBF}"/>
    <cellStyle name="Comma 2 2 17 2" xfId="1371" xr:uid="{FD466B2D-F5B1-40D5-865E-66813889F43D}"/>
    <cellStyle name="Comma 2 2 17 2 2" xfId="1993" xr:uid="{C1A0E88F-07BE-4CB7-8CEC-013DD75879BF}"/>
    <cellStyle name="Comma 2 2 17 2 2 2" xfId="12864" xr:uid="{D3E7D4F0-D783-47B2-8497-B8E66B5495E1}"/>
    <cellStyle name="Comma 2 2 17 2 2 2 2" xfId="39285" xr:uid="{2AE4520F-DEFD-4B29-9BBC-66E7EC1CC861}"/>
    <cellStyle name="Comma 2 2 17 2 2 3" xfId="29064" xr:uid="{9D95079A-DBDB-4160-973B-6DDFF9F4E9F7}"/>
    <cellStyle name="Comma 2 2 17 2 3" xfId="9157" xr:uid="{FBFC3A07-44A7-4873-9909-B5D7F3D483FF}"/>
    <cellStyle name="Comma 2 2 17 2 3 2" xfId="19817" xr:uid="{62C964E8-E620-4E3A-88A8-4ECE7AB6075D}"/>
    <cellStyle name="Comma 2 2 17 2 3 2 2" xfId="46231" xr:uid="{AE336A22-5E7A-4933-8912-3C6DD0AD499B}"/>
    <cellStyle name="Comma 2 2 17 2 3 3" xfId="35653" xr:uid="{F3B45978-90E6-4607-8001-8C817E434950}"/>
    <cellStyle name="Comma 2 2 17 2 4" xfId="12319" xr:uid="{A196E117-0DB9-4E08-B3DE-8648CF8A7445}"/>
    <cellStyle name="Comma 2 2 17 2 4 2" xfId="38740" xr:uid="{516CE0E5-121C-4557-9DE7-05D579AFB9F5}"/>
    <cellStyle name="Comma 2 2 17 2 5" xfId="28874" xr:uid="{27A58486-0448-4853-893C-6FA96178A729}"/>
    <cellStyle name="Comma 2 2 17 3" xfId="1739" xr:uid="{B68F0B8B-6AB2-4DF2-93F8-31CD63E4A5E0}"/>
    <cellStyle name="Comma 2 2 17 3 2" xfId="10586" xr:uid="{1BEA473B-64F8-4642-BAE3-3B8E087110BF}"/>
    <cellStyle name="Comma 2 2 17 3 2 2" xfId="21234" xr:uid="{6625C4F7-CAEC-4CEB-A213-346DB09017BC}"/>
    <cellStyle name="Comma 2 2 17 3 2 2 2" xfId="47648" xr:uid="{12134872-60E1-40BF-A5C8-E409C80A58B3}"/>
    <cellStyle name="Comma 2 2 17 3 2 3" xfId="37020" xr:uid="{8DFE5938-9EFC-4AF3-8D70-13B43BB0C1B3}"/>
    <cellStyle name="Comma 2 2 17 3 3" xfId="12640" xr:uid="{6B7C09E4-B444-4C19-827F-D0C1375C748E}"/>
    <cellStyle name="Comma 2 2 17 3 3 2" xfId="39061" xr:uid="{5C4458EF-E3D4-4C11-BFB8-B1B0CF2527C6}"/>
    <cellStyle name="Comma 2 2 17 3 4" xfId="28967" xr:uid="{B2494FE6-4B71-4A8F-BCF1-B606A1E714EB}"/>
    <cellStyle name="Comma 2 2 17 4" xfId="2416" xr:uid="{D6F35C9B-262F-479A-9DEC-B054FC2686A3}"/>
    <cellStyle name="Comma 2 2 17 4 2" xfId="11031" xr:uid="{DE026FA7-26FF-49E9-8B1E-DD9CC158B613}"/>
    <cellStyle name="Comma 2 2 17 4 2 2" xfId="21676" xr:uid="{A8095DA9-3350-4F4F-A26D-F72D3F795AFE}"/>
    <cellStyle name="Comma 2 2 17 4 2 2 2" xfId="48090" xr:uid="{8057A69E-FD58-4FF2-978E-0C116CE5763E}"/>
    <cellStyle name="Comma 2 2 17 4 2 3" xfId="37452" xr:uid="{461A48E8-0566-425C-9280-0EDEB90E6A05}"/>
    <cellStyle name="Comma 2 2 17 4 3" xfId="13213" xr:uid="{EFAE58F1-FA9C-49A7-B4B3-6C0D3772DCCB}"/>
    <cellStyle name="Comma 2 2 17 4 3 2" xfId="39633" xr:uid="{01CDFAD5-98E2-4CCA-B323-FDEC00E9A12F}"/>
    <cellStyle name="Comma 2 2 17 4 4" xfId="29175" xr:uid="{4130AC94-4896-4B7E-BF6D-E8D837FACC24}"/>
    <cellStyle name="Comma 2 2 17 5" xfId="8137" xr:uid="{3E73BCA2-2DC1-486A-A5E2-F8973385462D}"/>
    <cellStyle name="Comma 2 2 17 5 2" xfId="18798" xr:uid="{327484B0-E139-42DC-9416-156ADE1C6955}"/>
    <cellStyle name="Comma 2 2 17 5 2 2" xfId="45212" xr:uid="{6AD7A4FD-5CE1-42E8-BF64-E3E3C467C2B4}"/>
    <cellStyle name="Comma 2 2 17 5 3" xfId="34701" xr:uid="{B27045D6-ACE0-4FDB-BBAE-7BCCC10099BC}"/>
    <cellStyle name="Comma 2 2 17 6" xfId="11328" xr:uid="{7777B48B-8BD2-40B3-9AC2-8C8DF12303E3}"/>
    <cellStyle name="Comma 2 2 17 6 2" xfId="37749" xr:uid="{471BD834-0FF2-41B3-916F-06A0DAFD8E10}"/>
    <cellStyle name="Comma 2 2 17 7" xfId="28773" xr:uid="{8054DD8C-2DFC-44C5-AF7E-FCF6B7288563}"/>
    <cellStyle name="Comma 2 2 18" xfId="266" xr:uid="{58A11943-5C4F-4279-993C-BB181068FB8E}"/>
    <cellStyle name="Comma 2 2 18 2" xfId="1372" xr:uid="{7EFCCC43-92E4-4EDC-A5C0-83635C6E8A66}"/>
    <cellStyle name="Comma 2 2 18 2 2" xfId="1994" xr:uid="{3C11EE5B-6ADD-4847-9D3F-3A2158464728}"/>
    <cellStyle name="Comma 2 2 18 2 2 2" xfId="12865" xr:uid="{41306488-1E04-4DA3-9371-3D3B2C697450}"/>
    <cellStyle name="Comma 2 2 18 2 2 2 2" xfId="39286" xr:uid="{F11D1C16-D4C7-4A20-8E58-8E2E8F876345}"/>
    <cellStyle name="Comma 2 2 18 2 2 3" xfId="29065" xr:uid="{E3704D21-C352-4C98-B9E2-7AA2DB677435}"/>
    <cellStyle name="Comma 2 2 18 2 3" xfId="9158" xr:uid="{AF3D6164-E4F2-47AC-BDE7-C64F665323F1}"/>
    <cellStyle name="Comma 2 2 18 2 3 2" xfId="19818" xr:uid="{9C5781A0-EE19-442A-BBBC-7D24CFA7673A}"/>
    <cellStyle name="Comma 2 2 18 2 3 2 2" xfId="46232" xr:uid="{2DF457C6-FA94-4C35-84D8-95ED482776B6}"/>
    <cellStyle name="Comma 2 2 18 2 3 3" xfId="35654" xr:uid="{C1222971-6BD6-40C7-B69A-8EC9FA7185D7}"/>
    <cellStyle name="Comma 2 2 18 2 4" xfId="12320" xr:uid="{D65B64CB-A6C2-4B50-82A8-7E8E0380E349}"/>
    <cellStyle name="Comma 2 2 18 2 4 2" xfId="38741" xr:uid="{069C45BF-9C2A-4C76-B80B-0BA2045131EC}"/>
    <cellStyle name="Comma 2 2 18 2 5" xfId="28875" xr:uid="{EAC30235-EBFA-4951-8547-329E3CD133EE}"/>
    <cellStyle name="Comma 2 2 18 3" xfId="1740" xr:uid="{A4B0EFE4-C767-40C3-B903-5A7C9D642D4F}"/>
    <cellStyle name="Comma 2 2 18 3 2" xfId="10587" xr:uid="{61006A07-D183-4B12-96DC-5CEBBF5078E9}"/>
    <cellStyle name="Comma 2 2 18 3 2 2" xfId="21235" xr:uid="{DD291B65-24A5-4B86-8FE4-7AD31483C312}"/>
    <cellStyle name="Comma 2 2 18 3 2 2 2" xfId="47649" xr:uid="{D8995D30-AB03-4841-9728-3BC4716F6BAA}"/>
    <cellStyle name="Comma 2 2 18 3 2 3" xfId="37021" xr:uid="{FF706559-C774-4908-A0C4-FC95A76C100E}"/>
    <cellStyle name="Comma 2 2 18 3 3" xfId="12641" xr:uid="{E041A871-EACB-4F96-A18A-16F539B5B3E2}"/>
    <cellStyle name="Comma 2 2 18 3 3 2" xfId="39062" xr:uid="{8A420EAE-8CF7-4C44-8303-CD6C21A82DFF}"/>
    <cellStyle name="Comma 2 2 18 3 4" xfId="28968" xr:uid="{A4AB0C7A-22DD-417B-B8BF-EEA75E9BD342}"/>
    <cellStyle name="Comma 2 2 18 4" xfId="2417" xr:uid="{0A464A64-705E-4FF2-8ADA-9E4977ABD4A7}"/>
    <cellStyle name="Comma 2 2 18 4 2" xfId="11032" xr:uid="{1246C010-EB80-436C-86AD-96D3530E5004}"/>
    <cellStyle name="Comma 2 2 18 4 2 2" xfId="21677" xr:uid="{726281FC-F875-4AAE-97DA-5ED8B2BE42F1}"/>
    <cellStyle name="Comma 2 2 18 4 2 2 2" xfId="48091" xr:uid="{2DB638F1-A004-4A52-9FB9-E2823A47482C}"/>
    <cellStyle name="Comma 2 2 18 4 2 3" xfId="37453" xr:uid="{72095B02-BB6D-4063-8C6F-3BB3A47A08D1}"/>
    <cellStyle name="Comma 2 2 18 4 3" xfId="13214" xr:uid="{2DDB3C99-C094-4578-9173-FDB9A3B8F43D}"/>
    <cellStyle name="Comma 2 2 18 4 3 2" xfId="39634" xr:uid="{C4861572-A187-4352-B678-2CF083F46D03}"/>
    <cellStyle name="Comma 2 2 18 4 4" xfId="29176" xr:uid="{C74F5AAA-7B28-4CC3-8056-42CB03611759}"/>
    <cellStyle name="Comma 2 2 18 5" xfId="8138" xr:uid="{0180A73E-0359-45AD-A7EB-C3D1A6598B24}"/>
    <cellStyle name="Comma 2 2 18 5 2" xfId="18799" xr:uid="{AD50B0BA-4873-4822-9081-16EB3169B6EA}"/>
    <cellStyle name="Comma 2 2 18 5 2 2" xfId="45213" xr:uid="{E43A0AB7-9F7F-4EAC-8A08-ADBB8B91C00F}"/>
    <cellStyle name="Comma 2 2 18 5 3" xfId="34702" xr:uid="{FE093B54-5774-41F7-AD26-57062BA7461D}"/>
    <cellStyle name="Comma 2 2 18 6" xfId="11329" xr:uid="{C0F423E0-5D15-44AD-9D93-23F5B98ABCF6}"/>
    <cellStyle name="Comma 2 2 18 6 2" xfId="37750" xr:uid="{8F44C037-2C13-4DCD-96CD-29DFE371CCCF}"/>
    <cellStyle name="Comma 2 2 18 7" xfId="28774" xr:uid="{A8C4FCDA-7409-4EE9-8853-36F21DCA7F70}"/>
    <cellStyle name="Comma 2 2 19" xfId="267" xr:uid="{A0B80B03-416A-4CA2-88C9-C03EE945263B}"/>
    <cellStyle name="Comma 2 2 19 2" xfId="1373" xr:uid="{ADA7AC47-B668-41A0-A011-3C80D2825766}"/>
    <cellStyle name="Comma 2 2 19 2 2" xfId="1995" xr:uid="{622761A2-960C-4777-94B1-5947EF046B89}"/>
    <cellStyle name="Comma 2 2 19 2 2 2" xfId="12866" xr:uid="{EF4CC65E-7912-4520-811E-004D52F62504}"/>
    <cellStyle name="Comma 2 2 19 2 2 2 2" xfId="39287" xr:uid="{D7F41FE1-5EF2-456E-8AA7-C7203379BAC7}"/>
    <cellStyle name="Comma 2 2 19 2 2 3" xfId="29066" xr:uid="{EEE197D1-BAAD-483A-BB7C-10FCEE9D8407}"/>
    <cellStyle name="Comma 2 2 19 2 3" xfId="9159" xr:uid="{AD0DAEDB-D070-4140-9CAD-3F340866E04D}"/>
    <cellStyle name="Comma 2 2 19 2 3 2" xfId="19819" xr:uid="{2AF78A23-A613-4446-970B-BCE1504D4A42}"/>
    <cellStyle name="Comma 2 2 19 2 3 2 2" xfId="46233" xr:uid="{E47B9ED3-3D23-428B-8D4F-BEDB67A27AAA}"/>
    <cellStyle name="Comma 2 2 19 2 3 3" xfId="35655" xr:uid="{21DF0824-91CA-430F-B101-123823915F84}"/>
    <cellStyle name="Comma 2 2 19 2 4" xfId="12321" xr:uid="{6A7EEE2A-FAF4-4DFC-A911-108BCC2D1CFF}"/>
    <cellStyle name="Comma 2 2 19 2 4 2" xfId="38742" xr:uid="{74325B19-6C8A-4B5B-A26F-2996BBE41594}"/>
    <cellStyle name="Comma 2 2 19 2 5" xfId="28876" xr:uid="{09D1BAFB-71D0-4F27-A6C6-20803F67F747}"/>
    <cellStyle name="Comma 2 2 19 3" xfId="1741" xr:uid="{177B7A03-B4B0-473F-8A13-D1542BDECDC6}"/>
    <cellStyle name="Comma 2 2 19 3 2" xfId="10588" xr:uid="{5F3674F5-C779-4AF3-BA32-77FBC0EFC82F}"/>
    <cellStyle name="Comma 2 2 19 3 2 2" xfId="21236" xr:uid="{FF3D6A06-2EA8-4F97-9E06-7FC4173F598E}"/>
    <cellStyle name="Comma 2 2 19 3 2 2 2" xfId="47650" xr:uid="{229C509B-3E0B-48D6-9C70-B7C57637B82E}"/>
    <cellStyle name="Comma 2 2 19 3 2 3" xfId="37022" xr:uid="{F6DB4424-CA18-4589-8802-BEC9EFA592D7}"/>
    <cellStyle name="Comma 2 2 19 3 3" xfId="12642" xr:uid="{94107A01-DEC3-467D-B21D-F720BA4326F4}"/>
    <cellStyle name="Comma 2 2 19 3 3 2" xfId="39063" xr:uid="{F6FD87C0-F769-4A89-846B-670A2EC9F2EE}"/>
    <cellStyle name="Comma 2 2 19 3 4" xfId="28969" xr:uid="{D1ABAD4C-98F0-44B5-B33B-137BE739A0E3}"/>
    <cellStyle name="Comma 2 2 19 4" xfId="2418" xr:uid="{16A23DB0-4684-4208-BE85-FF3F2AF300F6}"/>
    <cellStyle name="Comma 2 2 19 4 2" xfId="11033" xr:uid="{E419EF30-0141-4CE6-AD6C-290FB28D5D19}"/>
    <cellStyle name="Comma 2 2 19 4 2 2" xfId="21678" xr:uid="{037461E7-BAED-438B-828B-E540D00305F2}"/>
    <cellStyle name="Comma 2 2 19 4 2 2 2" xfId="48092" xr:uid="{437F8C2C-8343-424D-9FBC-844295C05433}"/>
    <cellStyle name="Comma 2 2 19 4 2 3" xfId="37454" xr:uid="{9BBA2E7D-EC5F-4EE3-8322-E5F15EA0F6CD}"/>
    <cellStyle name="Comma 2 2 19 4 3" xfId="13215" xr:uid="{E9218B74-7E8D-4F8C-B6A8-84383CA0162B}"/>
    <cellStyle name="Comma 2 2 19 4 3 2" xfId="39635" xr:uid="{50B06EF8-0F9E-4025-83A4-70F731C0EB6F}"/>
    <cellStyle name="Comma 2 2 19 4 4" xfId="29177" xr:uid="{47B68748-00B9-4C9C-B6E4-C61C500428AA}"/>
    <cellStyle name="Comma 2 2 19 5" xfId="8139" xr:uid="{AF8B1432-80B3-44A9-A44C-D77C6CFD84E5}"/>
    <cellStyle name="Comma 2 2 19 5 2" xfId="18800" xr:uid="{61CD599B-600C-4AF1-BD1B-09CC106685D9}"/>
    <cellStyle name="Comma 2 2 19 5 2 2" xfId="45214" xr:uid="{F536F80C-458D-4D0D-9CED-4CC6FB4F6D20}"/>
    <cellStyle name="Comma 2 2 19 5 3" xfId="34703" xr:uid="{0B416C3F-37DB-4A2E-8826-4879178B469F}"/>
    <cellStyle name="Comma 2 2 19 6" xfId="11330" xr:uid="{E55C4124-DBA9-48F5-8734-888EBA448010}"/>
    <cellStyle name="Comma 2 2 19 6 2" xfId="37751" xr:uid="{F4F61E5D-0C9A-4C2E-8879-49030F5957B5}"/>
    <cellStyle name="Comma 2 2 19 7" xfId="28775" xr:uid="{8625611A-92D8-4278-ACF7-6A899E5A5452}"/>
    <cellStyle name="Comma 2 2 2" xfId="268" xr:uid="{7371AD93-074F-4531-8C5A-1837AEFD5082}"/>
    <cellStyle name="Comma 2 2 2 10" xfId="269" xr:uid="{4BE49B56-7CF7-4D2E-B861-B00394A828DB}"/>
    <cellStyle name="Comma 2 2 2 11" xfId="270" xr:uid="{8C6BA411-C086-46F7-8F0E-D96C42359A5F}"/>
    <cellStyle name="Comma 2 2 2 12" xfId="271" xr:uid="{69D7B39B-6DA2-4569-BA74-1BA9A89DDE47}"/>
    <cellStyle name="Comma 2 2 2 13" xfId="272" xr:uid="{93EC8BCC-D44C-48BF-942D-841D03B7FAAA}"/>
    <cellStyle name="Comma 2 2 2 14" xfId="273" xr:uid="{D853F7A7-79EB-4296-8217-92DDD14331A5}"/>
    <cellStyle name="Comma 2 2 2 15" xfId="274" xr:uid="{9DDE32E2-B0AA-4C10-9D10-361343789EB0}"/>
    <cellStyle name="Comma 2 2 2 16" xfId="275" xr:uid="{EC624143-743D-4EEF-848B-63491BE78DDB}"/>
    <cellStyle name="Comma 2 2 2 17" xfId="276" xr:uid="{3CBADD6D-48A7-41D8-A2FC-5BB71878C02B}"/>
    <cellStyle name="Comma 2 2 2 18" xfId="277" xr:uid="{96CCBADA-83A7-4F4C-B658-E1B3A35A0FE6}"/>
    <cellStyle name="Comma 2 2 2 19" xfId="1374" xr:uid="{77E79141-82C0-4FB4-93AE-FE3B4D0EFA7D}"/>
    <cellStyle name="Comma 2 2 2 19 2" xfId="1996" xr:uid="{248E5B32-91EF-4F42-B5D1-44FB6CB7DC06}"/>
    <cellStyle name="Comma 2 2 2 19 2 2" xfId="12867" xr:uid="{692C3941-ADE3-4BFB-BB28-2FC8F0B7FF45}"/>
    <cellStyle name="Comma 2 2 2 19 2 2 2" xfId="39288" xr:uid="{E0766679-9278-4B7D-854F-51BBFA3357E8}"/>
    <cellStyle name="Comma 2 2 2 19 2 3" xfId="29067" xr:uid="{BC7D5B56-059D-4BC2-B5BA-041637EAE4B7}"/>
    <cellStyle name="Comma 2 2 2 19 3" xfId="9160" xr:uid="{F87BEFB4-39A7-4D07-B0BC-305DD3006E00}"/>
    <cellStyle name="Comma 2 2 2 19 3 2" xfId="19820" xr:uid="{9B86A40B-8152-4ABF-B43C-9A10603B7056}"/>
    <cellStyle name="Comma 2 2 2 19 3 2 2" xfId="46234" xr:uid="{9A85BC21-1338-461E-AB18-2E880B117217}"/>
    <cellStyle name="Comma 2 2 2 19 3 3" xfId="35656" xr:uid="{84BB4A34-0016-4DDF-9986-99A5E1DEC729}"/>
    <cellStyle name="Comma 2 2 2 19 4" xfId="12322" xr:uid="{537B4BA6-66A6-449B-8840-F0D48E4CD355}"/>
    <cellStyle name="Comma 2 2 2 19 4 2" xfId="38743" xr:uid="{D1207516-F68A-4F4F-9953-25296D323844}"/>
    <cellStyle name="Comma 2 2 2 19 5" xfId="28877" xr:uid="{F3D5F9F3-3B9C-452E-9FD2-27E54EEF44B6}"/>
    <cellStyle name="Comma 2 2 2 2" xfId="278" xr:uid="{69066D7A-907C-49BE-8239-EFC191E33F26}"/>
    <cellStyle name="Comma 2 2 2 2 2" xfId="279" xr:uid="{3BF8AA16-2142-4A99-89BA-568A83C1CF19}"/>
    <cellStyle name="Comma 2 2 2 2 2 10" xfId="2420" xr:uid="{C4633DC1-0495-4CC9-845A-3EC03378AC71}"/>
    <cellStyle name="Comma 2 2 2 2 2 10 2" xfId="11035" xr:uid="{DC8F2508-B104-434E-93F7-14277D4FE221}"/>
    <cellStyle name="Comma 2 2 2 2 2 10 2 2" xfId="21680" xr:uid="{29D2C56B-BD77-4DE3-821B-C89327773A48}"/>
    <cellStyle name="Comma 2 2 2 2 2 10 2 2 2" xfId="48094" xr:uid="{2E8690B9-6224-4405-87D4-23C246E9A0A5}"/>
    <cellStyle name="Comma 2 2 2 2 2 10 2 3" xfId="37456" xr:uid="{41559E48-171B-4C89-8025-99D338B3EB2F}"/>
    <cellStyle name="Comma 2 2 2 2 2 10 3" xfId="13217" xr:uid="{F410BF31-15D1-4CBB-B2DD-6E72313E895C}"/>
    <cellStyle name="Comma 2 2 2 2 2 10 3 2" xfId="39637" xr:uid="{FBCAAF1B-BB5D-419A-B427-0C35717BF87A}"/>
    <cellStyle name="Comma 2 2 2 2 2 10 4" xfId="29179" xr:uid="{3B9716E5-8D17-4FB4-B4F7-6628586DA5FB}"/>
    <cellStyle name="Comma 2 2 2 2 2 11" xfId="8141" xr:uid="{12FEAD28-6DBA-480C-8E5A-46569D05FFE1}"/>
    <cellStyle name="Comma 2 2 2 2 2 11 2" xfId="18802" xr:uid="{F734F3A4-A553-4D3E-9381-E11D0735AF2A}"/>
    <cellStyle name="Comma 2 2 2 2 2 11 2 2" xfId="45216" xr:uid="{86186B10-99BD-43BD-A21B-7BC2AE055042}"/>
    <cellStyle name="Comma 2 2 2 2 2 11 3" xfId="34705" xr:uid="{B7A79E12-86C7-47C6-A2BA-1C1A960719AD}"/>
    <cellStyle name="Comma 2 2 2 2 2 12" xfId="11339" xr:uid="{876F7A7D-A2C9-4309-AE99-96105B0E9E07}"/>
    <cellStyle name="Comma 2 2 2 2 2 12 2" xfId="37760" xr:uid="{8E1891D3-5CDF-47CD-8239-C70C431265A8}"/>
    <cellStyle name="Comma 2 2 2 2 2 13" xfId="28777" xr:uid="{226B5B4C-30EA-4BE4-9C0D-84B3CE989AC4}"/>
    <cellStyle name="Comma 2 2 2 2 2 2" xfId="280" xr:uid="{8B0ED2F3-A3FA-4A37-AFD6-5CBD1E5BAE84}"/>
    <cellStyle name="Comma 2 2 2 2 2 3" xfId="281" xr:uid="{35AFD921-6B85-45C7-802D-74960FFF2E10}"/>
    <cellStyle name="Comma 2 2 2 2 2 4" xfId="282" xr:uid="{4A9EE19C-E8D4-4EA9-8A04-C0B87223DDDA}"/>
    <cellStyle name="Comma 2 2 2 2 2 5" xfId="283" xr:uid="{AF57992D-2F05-41FA-BCD4-5FB3F7E4ABC8}"/>
    <cellStyle name="Comma 2 2 2 2 2 6" xfId="284" xr:uid="{EC40184A-84C1-4B1E-9CE8-BC988B1499C4}"/>
    <cellStyle name="Comma 2 2 2 2 2 7" xfId="285" xr:uid="{53BA14C3-3598-4F6C-8989-77F71E43DA67}"/>
    <cellStyle name="Comma 2 2 2 2 2 8" xfId="1375" xr:uid="{206124C0-55F0-418F-84AF-3D58666A92FA}"/>
    <cellStyle name="Comma 2 2 2 2 2 8 2" xfId="1997" xr:uid="{59AF59AE-01C0-404C-BA60-408805A12180}"/>
    <cellStyle name="Comma 2 2 2 2 2 8 2 2" xfId="12868" xr:uid="{83FA3CCF-3951-4F65-9F43-CC6FA1FC8D69}"/>
    <cellStyle name="Comma 2 2 2 2 2 8 2 2 2" xfId="39289" xr:uid="{6EB62E54-5098-4FF8-83B0-ED1C868E3DB7}"/>
    <cellStyle name="Comma 2 2 2 2 2 8 2 3" xfId="29068" xr:uid="{BC195F7A-CF39-4BE9-8463-BC0144532C3D}"/>
    <cellStyle name="Comma 2 2 2 2 2 8 3" xfId="9171" xr:uid="{39B9728D-C86D-440A-8FCB-BEC88FD5E26B}"/>
    <cellStyle name="Comma 2 2 2 2 2 8 3 2" xfId="19831" xr:uid="{C4B92D49-F435-4D21-BA74-0525027838E9}"/>
    <cellStyle name="Comma 2 2 2 2 2 8 3 2 2" xfId="46245" xr:uid="{4832A5E4-884A-4C27-BC91-1ABEFF0FDA55}"/>
    <cellStyle name="Comma 2 2 2 2 2 8 3 3" xfId="35667" xr:uid="{0286D222-5E87-4A76-9472-6F8582676910}"/>
    <cellStyle name="Comma 2 2 2 2 2 8 4" xfId="12323" xr:uid="{DCB643C8-3D7D-4551-A675-305CCEC84680}"/>
    <cellStyle name="Comma 2 2 2 2 2 8 4 2" xfId="38744" xr:uid="{15589CE6-9FE0-4B7A-9F5F-F482C5D94792}"/>
    <cellStyle name="Comma 2 2 2 2 2 8 5" xfId="28878" xr:uid="{1EC62133-5C0A-4D6F-814D-8E7812E1143F}"/>
    <cellStyle name="Comma 2 2 2 2 2 9" xfId="1743" xr:uid="{A670A843-703E-4C16-A67A-733A396002E2}"/>
    <cellStyle name="Comma 2 2 2 2 2 9 2" xfId="10590" xr:uid="{952E790A-D310-4817-AE2E-7EA4CD7E9CBF}"/>
    <cellStyle name="Comma 2 2 2 2 2 9 2 2" xfId="21238" xr:uid="{A1645B74-F274-4987-86B6-F10C846153E3}"/>
    <cellStyle name="Comma 2 2 2 2 2 9 2 2 2" xfId="47652" xr:uid="{DD91AD57-CFF2-4583-A4B4-17D54D17B9C9}"/>
    <cellStyle name="Comma 2 2 2 2 2 9 2 3" xfId="37024" xr:uid="{328B63AB-BC28-4665-8D54-0CBD6E13A058}"/>
    <cellStyle name="Comma 2 2 2 2 2 9 3" xfId="12644" xr:uid="{BC7FAD14-BF38-41AE-9815-797925D26ABB}"/>
    <cellStyle name="Comma 2 2 2 2 2 9 3 2" xfId="39065" xr:uid="{6C1F54E7-DA96-4AB4-AFC5-62994E36DEA5}"/>
    <cellStyle name="Comma 2 2 2 2 2 9 4" xfId="28971" xr:uid="{8BAF8272-4CC5-41BF-917A-D58666D3F8FC}"/>
    <cellStyle name="Comma 2 2 2 2 3" xfId="286" xr:uid="{F34E7D70-CC95-47D4-A4C9-041B79C91D63}"/>
    <cellStyle name="Comma 2 2 2 2 4" xfId="287" xr:uid="{D6C22D2F-161F-4FB9-AD81-D90F91CF3566}"/>
    <cellStyle name="Comma 2 2 2 2 4 2" xfId="1376" xr:uid="{DC4C142D-D81C-40AC-A567-AB5FD0B913B8}"/>
    <cellStyle name="Comma 2 2 2 2 4 2 2" xfId="1998" xr:uid="{2B6764F4-F1EB-4EF3-A7F5-5D9E8BB35588}"/>
    <cellStyle name="Comma 2 2 2 2 4 2 2 2" xfId="12869" xr:uid="{ECCD8698-B9AF-40C9-8E42-F68B9BA1148F}"/>
    <cellStyle name="Comma 2 2 2 2 4 2 2 2 2" xfId="39290" xr:uid="{69C0FD36-1A2F-4381-B615-8DDE568E848B}"/>
    <cellStyle name="Comma 2 2 2 2 4 2 2 3" xfId="29069" xr:uid="{A768BDAD-1384-4650-AB01-067A3E33B9FF}"/>
    <cellStyle name="Comma 2 2 2 2 4 2 3" xfId="9179" xr:uid="{42E017ED-7135-4797-A3BF-D30AE7F087AD}"/>
    <cellStyle name="Comma 2 2 2 2 4 2 3 2" xfId="19839" xr:uid="{2EA91524-C90E-4077-90A8-3ECADFA7DD86}"/>
    <cellStyle name="Comma 2 2 2 2 4 2 3 2 2" xfId="46253" xr:uid="{37807100-FAD2-46A5-88ED-DDE2B9AC0C9D}"/>
    <cellStyle name="Comma 2 2 2 2 4 2 3 3" xfId="35675" xr:uid="{50C44571-1845-498B-8103-AC37889C6EA1}"/>
    <cellStyle name="Comma 2 2 2 2 4 2 4" xfId="12324" xr:uid="{4B087414-9BCA-44F8-B630-DB3A3E581C42}"/>
    <cellStyle name="Comma 2 2 2 2 4 2 4 2" xfId="38745" xr:uid="{ABA94ABF-6F6D-4651-8ECE-F0DD7A470269}"/>
    <cellStyle name="Comma 2 2 2 2 4 2 5" xfId="28879" xr:uid="{D723FC4A-AA3C-4C14-94E7-54152DFEE25F}"/>
    <cellStyle name="Comma 2 2 2 2 4 3" xfId="1744" xr:uid="{84D7C6EC-237B-427C-80A2-6FF75C4E9168}"/>
    <cellStyle name="Comma 2 2 2 2 4 3 2" xfId="10591" xr:uid="{E4A2C651-E6F4-4596-95A3-C2244FF11D2D}"/>
    <cellStyle name="Comma 2 2 2 2 4 3 2 2" xfId="21239" xr:uid="{86631648-086C-45A3-9199-142D4C43FE1C}"/>
    <cellStyle name="Comma 2 2 2 2 4 3 2 2 2" xfId="47653" xr:uid="{C73BBE3F-9329-4B2A-B1D4-EF89A0DA545C}"/>
    <cellStyle name="Comma 2 2 2 2 4 3 2 3" xfId="37025" xr:uid="{D2B9EF28-8E57-40E4-A76C-25992A8D08DB}"/>
    <cellStyle name="Comma 2 2 2 2 4 3 3" xfId="12645" xr:uid="{FE2CFC47-95A7-4B39-99AB-7162F7E2F5B9}"/>
    <cellStyle name="Comma 2 2 2 2 4 3 3 2" xfId="39066" xr:uid="{62B2A5F5-5999-460D-8A59-987319E8A401}"/>
    <cellStyle name="Comma 2 2 2 2 4 3 4" xfId="28972" xr:uid="{D2F83139-90AF-45EE-B748-314D6566D398}"/>
    <cellStyle name="Comma 2 2 2 2 4 4" xfId="2421" xr:uid="{BCB0BF19-2B11-4BEA-945B-E551849C5024}"/>
    <cellStyle name="Comma 2 2 2 2 4 4 2" xfId="11036" xr:uid="{F19EBA6B-8B25-405D-8017-9FB8C145E118}"/>
    <cellStyle name="Comma 2 2 2 2 4 4 2 2" xfId="21681" xr:uid="{002804C5-EF36-437E-AFBF-82A80866991A}"/>
    <cellStyle name="Comma 2 2 2 2 4 4 2 2 2" xfId="48095" xr:uid="{18188102-4560-43B2-9117-7C282F84D003}"/>
    <cellStyle name="Comma 2 2 2 2 4 4 2 3" xfId="37457" xr:uid="{A65F17B5-C426-4408-81A2-74B967A6F5F8}"/>
    <cellStyle name="Comma 2 2 2 2 4 4 3" xfId="13218" xr:uid="{C53EC182-A2EB-40B5-B6B9-F1C22EEB0485}"/>
    <cellStyle name="Comma 2 2 2 2 4 4 3 2" xfId="39638" xr:uid="{4068ADFD-84A8-4DD9-837E-1F2C9D2F68B2}"/>
    <cellStyle name="Comma 2 2 2 2 4 4 4" xfId="29180" xr:uid="{F0CECB5E-9575-43B7-AEB9-94F25C4B4007}"/>
    <cellStyle name="Comma 2 2 2 2 4 5" xfId="8142" xr:uid="{AC2EA20E-4338-4D4D-A2FC-EC0E3A988F07}"/>
    <cellStyle name="Comma 2 2 2 2 4 5 2" xfId="18803" xr:uid="{C68FF978-C188-4F40-9B76-726B02FF5AF0}"/>
    <cellStyle name="Comma 2 2 2 2 4 5 2 2" xfId="45217" xr:uid="{6542D825-2BCB-4F4F-83A5-781CD7AEDAE6}"/>
    <cellStyle name="Comma 2 2 2 2 4 5 3" xfId="34706" xr:uid="{E10FB3C2-B638-4D31-810A-1DCBB58F433F}"/>
    <cellStyle name="Comma 2 2 2 2 4 6" xfId="11344" xr:uid="{B0AE2E4B-CCB6-44A0-9D59-935DDC97A36A}"/>
    <cellStyle name="Comma 2 2 2 2 4 6 2" xfId="37765" xr:uid="{9D0C4788-79A5-4AEA-9442-83F831E59B8D}"/>
    <cellStyle name="Comma 2 2 2 2 4 7" xfId="28778" xr:uid="{9B65AC54-1465-41BC-9BD8-6FCA8A0DCED0}"/>
    <cellStyle name="Comma 2 2 2 2 5" xfId="288" xr:uid="{B83DA39D-5B86-4B5F-8AC0-F5A0BF4D8E93}"/>
    <cellStyle name="Comma 2 2 2 2 5 2" xfId="1377" xr:uid="{69DE159D-5ADC-4AF0-93B5-969CF2A47A64}"/>
    <cellStyle name="Comma 2 2 2 2 5 2 2" xfId="1999" xr:uid="{6097E145-668E-4368-9499-3F3CFA7501A6}"/>
    <cellStyle name="Comma 2 2 2 2 5 2 2 2" xfId="12870" xr:uid="{E425D1C3-5538-42C5-8E11-23015DFD5AC1}"/>
    <cellStyle name="Comma 2 2 2 2 5 2 2 2 2" xfId="39291" xr:uid="{81837B17-377D-48C0-BDA1-71AB62FDF825}"/>
    <cellStyle name="Comma 2 2 2 2 5 2 2 3" xfId="29070" xr:uid="{458E9A33-6C0D-4BF2-ABB1-16AA080A8605}"/>
    <cellStyle name="Comma 2 2 2 2 5 2 3" xfId="9180" xr:uid="{F7017C88-1AA1-460D-AB1E-1ED64620FB9B}"/>
    <cellStyle name="Comma 2 2 2 2 5 2 3 2" xfId="19840" xr:uid="{C3C89484-4690-4B4E-9C53-AAFE6786DF58}"/>
    <cellStyle name="Comma 2 2 2 2 5 2 3 2 2" xfId="46254" xr:uid="{7487BF13-93B2-4064-8764-E1C33BB1DFBD}"/>
    <cellStyle name="Comma 2 2 2 2 5 2 3 3" xfId="35676" xr:uid="{43F6B4AA-0487-46A0-A348-01B57B6556EA}"/>
    <cellStyle name="Comma 2 2 2 2 5 2 4" xfId="12325" xr:uid="{04AF6EA9-AB95-470C-8B25-89044730444D}"/>
    <cellStyle name="Comma 2 2 2 2 5 2 4 2" xfId="38746" xr:uid="{74ECE8F6-6FCC-4B94-AC76-60D3F16EC38C}"/>
    <cellStyle name="Comma 2 2 2 2 5 2 5" xfId="28880" xr:uid="{F77171F3-7634-452B-BC43-71A80322BAAF}"/>
    <cellStyle name="Comma 2 2 2 2 5 3" xfId="1745" xr:uid="{B29E6E5D-9090-4E1A-8352-2615D246B32A}"/>
    <cellStyle name="Comma 2 2 2 2 5 3 2" xfId="10592" xr:uid="{85FCB9E7-9681-49E9-8171-D7038C1A49DE}"/>
    <cellStyle name="Comma 2 2 2 2 5 3 2 2" xfId="21240" xr:uid="{BE5315C3-D28C-4ABA-9C75-6F5DC5BCCF23}"/>
    <cellStyle name="Comma 2 2 2 2 5 3 2 2 2" xfId="47654" xr:uid="{205C24EF-9CFD-4442-8CF0-DFABDA3600FB}"/>
    <cellStyle name="Comma 2 2 2 2 5 3 2 3" xfId="37026" xr:uid="{6C01FB8F-9E9F-4CCD-AF44-CFDD8E117897}"/>
    <cellStyle name="Comma 2 2 2 2 5 3 3" xfId="12646" xr:uid="{71AC91C2-6E3A-4000-9756-74E4ABA3C42A}"/>
    <cellStyle name="Comma 2 2 2 2 5 3 3 2" xfId="39067" xr:uid="{49920670-8A0A-4F6A-8C7C-595A028E6067}"/>
    <cellStyle name="Comma 2 2 2 2 5 3 4" xfId="28973" xr:uid="{CDE01BA9-F259-407D-83E3-DE2867FF8B0C}"/>
    <cellStyle name="Comma 2 2 2 2 5 4" xfId="2422" xr:uid="{8466BB86-DB5C-47FA-84E4-DCD3E69DE78E}"/>
    <cellStyle name="Comma 2 2 2 2 5 4 2" xfId="11037" xr:uid="{606FC0C4-AA95-4F8C-AE07-426D417A8F8B}"/>
    <cellStyle name="Comma 2 2 2 2 5 4 2 2" xfId="21682" xr:uid="{9D8F233E-BAD8-4BD5-B7C8-B561779590D6}"/>
    <cellStyle name="Comma 2 2 2 2 5 4 2 2 2" xfId="48096" xr:uid="{581848A2-F82B-4457-9331-38ADF31B660E}"/>
    <cellStyle name="Comma 2 2 2 2 5 4 2 3" xfId="37458" xr:uid="{EADA0F0C-BB1A-4DEC-BDC9-099C4BD819F3}"/>
    <cellStyle name="Comma 2 2 2 2 5 4 3" xfId="13219" xr:uid="{2491D0AA-E779-4604-96D8-16C3DD26A328}"/>
    <cellStyle name="Comma 2 2 2 2 5 4 3 2" xfId="39639" xr:uid="{A02D1EDA-3BB4-4079-AE6B-B98929E8F7C6}"/>
    <cellStyle name="Comma 2 2 2 2 5 4 4" xfId="29181" xr:uid="{99B76D10-74CA-4B5F-AE0C-9F1A5A5E7E97}"/>
    <cellStyle name="Comma 2 2 2 2 5 5" xfId="8143" xr:uid="{6ED92FCD-23E3-4713-BAA0-AC1976978A04}"/>
    <cellStyle name="Comma 2 2 2 2 5 5 2" xfId="18804" xr:uid="{59ECA285-ECFB-4D78-8554-0A60C0BE5504}"/>
    <cellStyle name="Comma 2 2 2 2 5 5 2 2" xfId="45218" xr:uid="{67B0A1CB-4159-4746-979B-A06610216EB1}"/>
    <cellStyle name="Comma 2 2 2 2 5 5 3" xfId="34707" xr:uid="{D9F9B582-DE2F-406E-9318-96C688CACD94}"/>
    <cellStyle name="Comma 2 2 2 2 5 6" xfId="11345" xr:uid="{6AC3264F-5569-438F-95DA-0E981B41E9EC}"/>
    <cellStyle name="Comma 2 2 2 2 5 6 2" xfId="37766" xr:uid="{6FB25E72-2EE4-47FD-8D40-80365A59125E}"/>
    <cellStyle name="Comma 2 2 2 2 5 7" xfId="28779" xr:uid="{D958124A-35DB-4F5C-9851-82D2FDD33F10}"/>
    <cellStyle name="Comma 2 2 2 2 6" xfId="289" xr:uid="{EF316211-29AC-4ABF-A5E5-11854C3E8AFB}"/>
    <cellStyle name="Comma 2 2 2 2 6 2" xfId="1378" xr:uid="{2699A683-8FDB-4B25-8120-A90D1E5215C0}"/>
    <cellStyle name="Comma 2 2 2 2 6 2 2" xfId="2000" xr:uid="{76035EF1-261B-41BD-8923-E5EC8ECA88FB}"/>
    <cellStyle name="Comma 2 2 2 2 6 2 2 2" xfId="12871" xr:uid="{57F9E4CD-1A6B-4C8B-A838-EE18AD726D4F}"/>
    <cellStyle name="Comma 2 2 2 2 6 2 2 2 2" xfId="39292" xr:uid="{78F53092-15C9-4510-B039-45C791F1533C}"/>
    <cellStyle name="Comma 2 2 2 2 6 2 2 3" xfId="29071" xr:uid="{04073ABB-A2C6-462E-9C1A-A6ECCC467845}"/>
    <cellStyle name="Comma 2 2 2 2 6 2 3" xfId="9181" xr:uid="{5B312475-B1DF-435E-8175-33227214AE48}"/>
    <cellStyle name="Comma 2 2 2 2 6 2 3 2" xfId="19841" xr:uid="{646E5C69-FC4A-40AF-97D1-D0ABD5BCCF85}"/>
    <cellStyle name="Comma 2 2 2 2 6 2 3 2 2" xfId="46255" xr:uid="{64E04D28-131C-4105-BF3D-53282CF9812E}"/>
    <cellStyle name="Comma 2 2 2 2 6 2 3 3" xfId="35677" xr:uid="{B7636596-2AEA-4A82-9864-B57374228BA6}"/>
    <cellStyle name="Comma 2 2 2 2 6 2 4" xfId="12326" xr:uid="{279C16EC-1CB6-41CA-AB13-17DB9A63062D}"/>
    <cellStyle name="Comma 2 2 2 2 6 2 4 2" xfId="38747" xr:uid="{1C312D66-0978-49FE-81FA-63C9AA154D8F}"/>
    <cellStyle name="Comma 2 2 2 2 6 2 5" xfId="28881" xr:uid="{E66942A0-D093-467B-BC8B-98CA2E004D88}"/>
    <cellStyle name="Comma 2 2 2 2 6 3" xfId="1746" xr:uid="{E5B52EC7-B92F-4772-A99E-740E7633603E}"/>
    <cellStyle name="Comma 2 2 2 2 6 3 2" xfId="10593" xr:uid="{9F5B0E88-7A18-4BE6-BE0A-DB2A2E0436C1}"/>
    <cellStyle name="Comma 2 2 2 2 6 3 2 2" xfId="21241" xr:uid="{D5FAB310-27A0-43A4-852D-97545FBEF19E}"/>
    <cellStyle name="Comma 2 2 2 2 6 3 2 2 2" xfId="47655" xr:uid="{7CF229E1-0E54-477E-B92F-A8955EABDD78}"/>
    <cellStyle name="Comma 2 2 2 2 6 3 2 3" xfId="37027" xr:uid="{98B52E05-3349-4066-BE13-8A6654A48EB9}"/>
    <cellStyle name="Comma 2 2 2 2 6 3 3" xfId="12647" xr:uid="{318129FB-67B5-4E9E-93D2-BFB41AA97C61}"/>
    <cellStyle name="Comma 2 2 2 2 6 3 3 2" xfId="39068" xr:uid="{6568E4C1-6BB5-452B-9C6B-54B614DBADCE}"/>
    <cellStyle name="Comma 2 2 2 2 6 3 4" xfId="28974" xr:uid="{C785F977-2251-4CC3-B79F-D79D09D45C1C}"/>
    <cellStyle name="Comma 2 2 2 2 6 4" xfId="2423" xr:uid="{0DFD64A9-DCDF-4D24-B520-C08CBAE02793}"/>
    <cellStyle name="Comma 2 2 2 2 6 4 2" xfId="11038" xr:uid="{5B85C39F-9AE9-4872-9018-F6CCCD5C13A7}"/>
    <cellStyle name="Comma 2 2 2 2 6 4 2 2" xfId="21683" xr:uid="{02526F89-17F5-452B-B3B7-491A1182C923}"/>
    <cellStyle name="Comma 2 2 2 2 6 4 2 2 2" xfId="48097" xr:uid="{B281BFE2-D675-424B-9C08-7C7CA7BCB08C}"/>
    <cellStyle name="Comma 2 2 2 2 6 4 2 3" xfId="37459" xr:uid="{E25BB1BA-AF0C-4E30-BA6A-22764A6C3E56}"/>
    <cellStyle name="Comma 2 2 2 2 6 4 3" xfId="13220" xr:uid="{287F8A86-7D2A-486E-9086-14F5FDC853B8}"/>
    <cellStyle name="Comma 2 2 2 2 6 4 3 2" xfId="39640" xr:uid="{08B62DA7-D05C-4FBB-81E0-E0EB7C906767}"/>
    <cellStyle name="Comma 2 2 2 2 6 4 4" xfId="29182" xr:uid="{3A0D6A5A-D99B-4624-A798-F3A6F2F94E92}"/>
    <cellStyle name="Comma 2 2 2 2 6 5" xfId="8144" xr:uid="{872DC424-2645-4B10-8413-ACB6F21B436F}"/>
    <cellStyle name="Comma 2 2 2 2 6 5 2" xfId="18805" xr:uid="{51B62BF7-AFD1-46D6-847F-985400F78474}"/>
    <cellStyle name="Comma 2 2 2 2 6 5 2 2" xfId="45219" xr:uid="{3240189E-4290-42EB-B75E-CAD8430E1B99}"/>
    <cellStyle name="Comma 2 2 2 2 6 5 3" xfId="34708" xr:uid="{4AE2D433-1394-4A19-BB8B-05F70808C699}"/>
    <cellStyle name="Comma 2 2 2 2 6 6" xfId="11346" xr:uid="{925EBEB7-F8D9-4372-9800-AAFAB3E7ED56}"/>
    <cellStyle name="Comma 2 2 2 2 6 6 2" xfId="37767" xr:uid="{F630455C-B57E-4AE7-94B4-8284F10F29CC}"/>
    <cellStyle name="Comma 2 2 2 2 6 7" xfId="28780" xr:uid="{FD4BD2DC-391A-4602-B1CC-495933F8387D}"/>
    <cellStyle name="Comma 2 2 2 2 7" xfId="290" xr:uid="{54EC4AE8-B058-4B58-9FFC-6E7941CC0313}"/>
    <cellStyle name="Comma 2 2 2 2 7 2" xfId="1379" xr:uid="{647DD26A-B45D-497C-B611-20DF1688E63F}"/>
    <cellStyle name="Comma 2 2 2 2 7 2 2" xfId="2001" xr:uid="{09DAA811-218C-4A9B-944B-4A6888FA4BA5}"/>
    <cellStyle name="Comma 2 2 2 2 7 2 2 2" xfId="12872" xr:uid="{47BB5656-F745-476B-A039-A8BA820508E9}"/>
    <cellStyle name="Comma 2 2 2 2 7 2 2 2 2" xfId="39293" xr:uid="{7CCE50A4-3F69-414D-94B0-5E0858EAF3E6}"/>
    <cellStyle name="Comma 2 2 2 2 7 2 2 3" xfId="29072" xr:uid="{BD1C1EBF-2BC3-4AA6-923D-123AB90F4DD2}"/>
    <cellStyle name="Comma 2 2 2 2 7 2 3" xfId="9182" xr:uid="{AD2C7922-3887-47F3-B54F-533134553B9F}"/>
    <cellStyle name="Comma 2 2 2 2 7 2 3 2" xfId="19842" xr:uid="{64D1A8DC-DC1A-4EDA-82B4-C1D3D4BDEFAF}"/>
    <cellStyle name="Comma 2 2 2 2 7 2 3 2 2" xfId="46256" xr:uid="{98EF39F4-CBF4-46A1-A6D2-A76755039C11}"/>
    <cellStyle name="Comma 2 2 2 2 7 2 3 3" xfId="35678" xr:uid="{D3849969-1D5C-4FD7-A346-FFF907CF30DF}"/>
    <cellStyle name="Comma 2 2 2 2 7 2 4" xfId="12327" xr:uid="{EA68B4A8-30E0-4E4F-8A52-2624488E0879}"/>
    <cellStyle name="Comma 2 2 2 2 7 2 4 2" xfId="38748" xr:uid="{4FF7165D-E19C-4FE7-9DF6-0924D7FF6483}"/>
    <cellStyle name="Comma 2 2 2 2 7 2 5" xfId="28882" xr:uid="{B933A812-7A05-4FBA-8A4D-DE533888628D}"/>
    <cellStyle name="Comma 2 2 2 2 7 3" xfId="1747" xr:uid="{C0261FE4-BFB5-4658-A44C-7A90CD8DD496}"/>
    <cellStyle name="Comma 2 2 2 2 7 3 2" xfId="10594" xr:uid="{CE57B2EE-004D-42C6-9AD0-14FD41FDA73E}"/>
    <cellStyle name="Comma 2 2 2 2 7 3 2 2" xfId="21242" xr:uid="{4A7309D4-1DB9-46A0-907C-39448FEB87FC}"/>
    <cellStyle name="Comma 2 2 2 2 7 3 2 2 2" xfId="47656" xr:uid="{59E089ED-0479-41F2-9DB1-7B884ADF1A09}"/>
    <cellStyle name="Comma 2 2 2 2 7 3 2 3" xfId="37028" xr:uid="{9D8D2827-8E7B-43BF-841D-8D5EAE95DF86}"/>
    <cellStyle name="Comma 2 2 2 2 7 3 3" xfId="12648" xr:uid="{EAF96B79-C6D1-44DB-8503-3CF67DA9B3D5}"/>
    <cellStyle name="Comma 2 2 2 2 7 3 3 2" xfId="39069" xr:uid="{DE0A73D9-1169-4368-9489-5B2326F6A842}"/>
    <cellStyle name="Comma 2 2 2 2 7 3 4" xfId="28975" xr:uid="{AC654154-5F25-4A39-B18B-955E89D54423}"/>
    <cellStyle name="Comma 2 2 2 2 7 4" xfId="2424" xr:uid="{EA37F9D8-303B-492C-A6B8-951F0C903582}"/>
    <cellStyle name="Comma 2 2 2 2 7 4 2" xfId="11039" xr:uid="{B1463887-414C-4693-AF2E-261AD87D4DE1}"/>
    <cellStyle name="Comma 2 2 2 2 7 4 2 2" xfId="21684" xr:uid="{5B4B391E-5006-4714-AF55-D266C0C78CF0}"/>
    <cellStyle name="Comma 2 2 2 2 7 4 2 2 2" xfId="48098" xr:uid="{E0F76117-2C73-4AA1-A84D-026DB4FF49A5}"/>
    <cellStyle name="Comma 2 2 2 2 7 4 2 3" xfId="37460" xr:uid="{770C6228-BF7C-401E-B039-DE5A58E65D1D}"/>
    <cellStyle name="Comma 2 2 2 2 7 4 3" xfId="13221" xr:uid="{B92C744C-2124-4F6E-8E27-B42B921DA2CD}"/>
    <cellStyle name="Comma 2 2 2 2 7 4 3 2" xfId="39641" xr:uid="{8D651930-525D-40F5-97C4-022AD5927E0B}"/>
    <cellStyle name="Comma 2 2 2 2 7 4 4" xfId="29183" xr:uid="{812F99BF-3DC3-494F-8E8E-EC016DCE970A}"/>
    <cellStyle name="Comma 2 2 2 2 7 5" xfId="8145" xr:uid="{419EF701-C888-43D1-8A29-E8E0C2DFAF13}"/>
    <cellStyle name="Comma 2 2 2 2 7 5 2" xfId="18806" xr:uid="{C868B420-FD25-40D1-97C1-E04500F91273}"/>
    <cellStyle name="Comma 2 2 2 2 7 5 2 2" xfId="45220" xr:uid="{A79BCFA6-815E-4F1F-B30C-55C67AF95E56}"/>
    <cellStyle name="Comma 2 2 2 2 7 5 3" xfId="34709" xr:uid="{CF2AE00B-FE94-4829-9D9E-507723584F83}"/>
    <cellStyle name="Comma 2 2 2 2 7 6" xfId="11347" xr:uid="{106CBF3F-9CEA-4C04-877F-218F957EBB72}"/>
    <cellStyle name="Comma 2 2 2 2 7 6 2" xfId="37768" xr:uid="{939C581F-33AD-4EE7-AC30-B4BA2AD71FC3}"/>
    <cellStyle name="Comma 2 2 2 2 7 7" xfId="28781" xr:uid="{551C289C-8810-40D2-920D-E4E5049CDA70}"/>
    <cellStyle name="Comma 2 2 2 2 8" xfId="291" xr:uid="{9536DCC1-1BF2-4286-8F10-655E9C31AE21}"/>
    <cellStyle name="Comma 2 2 2 2 8 2" xfId="1380" xr:uid="{F7004EBB-5835-4C0A-88E8-C727B574B27D}"/>
    <cellStyle name="Comma 2 2 2 2 8 2 2" xfId="2002" xr:uid="{BFDE3599-3DD3-4983-9481-5116475FBBE8}"/>
    <cellStyle name="Comma 2 2 2 2 8 2 2 2" xfId="12873" xr:uid="{6B360B00-532D-4864-B8FA-EC4E52DA7567}"/>
    <cellStyle name="Comma 2 2 2 2 8 2 2 2 2" xfId="39294" xr:uid="{3B0379A8-53C6-432B-A7DF-A031D25A5C26}"/>
    <cellStyle name="Comma 2 2 2 2 8 2 2 3" xfId="29073" xr:uid="{BA973547-9963-4F04-82A6-1C89B2B670A6}"/>
    <cellStyle name="Comma 2 2 2 2 8 2 3" xfId="9183" xr:uid="{25156DCB-7F2D-4A58-A654-6C0C63E23B3E}"/>
    <cellStyle name="Comma 2 2 2 2 8 2 3 2" xfId="19843" xr:uid="{32643729-5337-474A-970C-EDB2CE963074}"/>
    <cellStyle name="Comma 2 2 2 2 8 2 3 2 2" xfId="46257" xr:uid="{D6DDB4C9-3B31-4151-ADF4-731B35FBF473}"/>
    <cellStyle name="Comma 2 2 2 2 8 2 3 3" xfId="35679" xr:uid="{C5C0274B-9D12-4D48-8B64-103AD1335FE8}"/>
    <cellStyle name="Comma 2 2 2 2 8 2 4" xfId="12328" xr:uid="{9F975B69-BA01-44ED-AEF3-83FF92170A1D}"/>
    <cellStyle name="Comma 2 2 2 2 8 2 4 2" xfId="38749" xr:uid="{464D4DE4-A600-48CF-BC60-4034804ECA45}"/>
    <cellStyle name="Comma 2 2 2 2 8 2 5" xfId="28883" xr:uid="{018FDE50-2CC0-455A-B351-9ABB209884D4}"/>
    <cellStyle name="Comma 2 2 2 2 8 3" xfId="1748" xr:uid="{8320B600-32E8-4626-B116-50FA14F07CB3}"/>
    <cellStyle name="Comma 2 2 2 2 8 3 2" xfId="10595" xr:uid="{8F238860-60E7-4CF6-82F3-A5FE69CFAF16}"/>
    <cellStyle name="Comma 2 2 2 2 8 3 2 2" xfId="21243" xr:uid="{97DC3DFA-7362-4706-82CC-FCFFF5A8CD64}"/>
    <cellStyle name="Comma 2 2 2 2 8 3 2 2 2" xfId="47657" xr:uid="{199D5DCD-12B6-493A-A72A-BD46F75FE17C}"/>
    <cellStyle name="Comma 2 2 2 2 8 3 2 3" xfId="37029" xr:uid="{5D532531-A10C-4FEB-BEFE-5F9A0706983F}"/>
    <cellStyle name="Comma 2 2 2 2 8 3 3" xfId="12649" xr:uid="{F4E409A2-1585-4BFC-A8FA-2F0E49AADA88}"/>
    <cellStyle name="Comma 2 2 2 2 8 3 3 2" xfId="39070" xr:uid="{CF733F3B-49B7-4098-82EA-F9D1620E8451}"/>
    <cellStyle name="Comma 2 2 2 2 8 3 4" xfId="28976" xr:uid="{54B9FC94-36D7-4342-8C10-E404330B81D2}"/>
    <cellStyle name="Comma 2 2 2 2 8 4" xfId="2425" xr:uid="{74E066D0-706A-4CB5-B520-C01F268C5E5D}"/>
    <cellStyle name="Comma 2 2 2 2 8 4 2" xfId="11040" xr:uid="{542861F0-A65C-4FED-B7FE-359E41FF0391}"/>
    <cellStyle name="Comma 2 2 2 2 8 4 2 2" xfId="21685" xr:uid="{DF26517F-117C-42F9-AF06-62B1B7C4F9D4}"/>
    <cellStyle name="Comma 2 2 2 2 8 4 2 2 2" xfId="48099" xr:uid="{1C317097-00FD-4F88-B3F9-3E8426477C99}"/>
    <cellStyle name="Comma 2 2 2 2 8 4 2 3" xfId="37461" xr:uid="{6D153386-5FFC-489D-97C2-2D3AAE636969}"/>
    <cellStyle name="Comma 2 2 2 2 8 4 3" xfId="13222" xr:uid="{AE81B4B1-3F22-4D18-9F50-F5053CFFE812}"/>
    <cellStyle name="Comma 2 2 2 2 8 4 3 2" xfId="39642" xr:uid="{D4C5BB21-6303-495D-8A6C-C4226E395F97}"/>
    <cellStyle name="Comma 2 2 2 2 8 4 4" xfId="29184" xr:uid="{6C17AC12-E6C2-49D4-928C-403D70AC77FC}"/>
    <cellStyle name="Comma 2 2 2 2 8 5" xfId="8146" xr:uid="{F44F5E3F-FC79-43BF-9D61-D9995ACCB411}"/>
    <cellStyle name="Comma 2 2 2 2 8 5 2" xfId="18807" xr:uid="{ED8F13FB-E1D7-4533-BC79-2DC9A892E85A}"/>
    <cellStyle name="Comma 2 2 2 2 8 5 2 2" xfId="45221" xr:uid="{8AD99964-89B6-4565-BE4B-61F0A394A463}"/>
    <cellStyle name="Comma 2 2 2 2 8 5 3" xfId="34710" xr:uid="{24373A7E-EC0F-4301-A834-F1AB0885859E}"/>
    <cellStyle name="Comma 2 2 2 2 8 6" xfId="11348" xr:uid="{299A6839-D6D2-4FCD-9FF1-998A7F671E53}"/>
    <cellStyle name="Comma 2 2 2 2 8 6 2" xfId="37769" xr:uid="{8EBE3B76-6E2E-4A52-AFDA-4D06D1B281F9}"/>
    <cellStyle name="Comma 2 2 2 2 8 7" xfId="28782" xr:uid="{059D28C1-11A0-41EF-9D37-A3BE5788C6B6}"/>
    <cellStyle name="Comma 2 2 2 20" xfId="1742" xr:uid="{5AC3DFEB-D172-4CC4-813A-0A4BD9994E3B}"/>
    <cellStyle name="Comma 2 2 2 20 2" xfId="10589" xr:uid="{69205D1A-6C9E-4738-B625-D6549C6B5D1F}"/>
    <cellStyle name="Comma 2 2 2 20 2 2" xfId="21237" xr:uid="{BC761949-A0CD-413D-9F27-50A4CA6E7DE9}"/>
    <cellStyle name="Comma 2 2 2 20 2 2 2" xfId="47651" xr:uid="{6D34FBA4-052E-4BB9-B1A1-031E9EFFBB87}"/>
    <cellStyle name="Comma 2 2 2 20 2 3" xfId="37023" xr:uid="{F111CCA3-E8DB-4005-B4E4-F3D4BFFCE88F}"/>
    <cellStyle name="Comma 2 2 2 20 3" xfId="12643" xr:uid="{70A646C6-DD12-42D8-BEF3-74BAA7EF1EC2}"/>
    <cellStyle name="Comma 2 2 2 20 3 2" xfId="39064" xr:uid="{F7E63420-87BA-4042-B175-6FF74CC3FD25}"/>
    <cellStyle name="Comma 2 2 2 20 4" xfId="28970" xr:uid="{AADF7D0C-6E9B-42B0-B036-148E83CD9281}"/>
    <cellStyle name="Comma 2 2 2 21" xfId="2419" xr:uid="{D749741D-F56A-4BB5-9264-D306AD8A6FFC}"/>
    <cellStyle name="Comma 2 2 2 21 2" xfId="11034" xr:uid="{E5200F83-7E92-416B-BAF2-647A632B2ED0}"/>
    <cellStyle name="Comma 2 2 2 21 2 2" xfId="21679" xr:uid="{6EEDE71F-5E30-46BF-9C35-A6A8E8F652BB}"/>
    <cellStyle name="Comma 2 2 2 21 2 2 2" xfId="48093" xr:uid="{455FDD6C-30CF-406E-A1A9-955BEE318DAA}"/>
    <cellStyle name="Comma 2 2 2 21 2 3" xfId="37455" xr:uid="{B218D3E7-4581-4244-ABB6-E0C863230182}"/>
    <cellStyle name="Comma 2 2 2 21 3" xfId="13216" xr:uid="{F1EAC3E5-46ED-453D-A3EB-23DC66F1A31D}"/>
    <cellStyle name="Comma 2 2 2 21 3 2" xfId="39636" xr:uid="{7A8B5BCB-43B7-4F8E-B093-5E568434BD2A}"/>
    <cellStyle name="Comma 2 2 2 21 4" xfId="29178" xr:uid="{7A810FA4-DDE1-4843-89CD-EA3DE075E016}"/>
    <cellStyle name="Comma 2 2 2 22" xfId="8140" xr:uid="{BDA12749-3415-4B13-A65A-4E6043BBB667}"/>
    <cellStyle name="Comma 2 2 2 22 2" xfId="18801" xr:uid="{FDD3B69E-172B-43D5-AAA5-1D14E96E069B}"/>
    <cellStyle name="Comma 2 2 2 22 2 2" xfId="45215" xr:uid="{190D8AA2-4B8A-4F0C-AB86-60DCF820B31A}"/>
    <cellStyle name="Comma 2 2 2 22 3" xfId="34704" xr:uid="{E747027C-05BF-4460-A225-9CBCA2FC02A5}"/>
    <cellStyle name="Comma 2 2 2 23" xfId="11331" xr:uid="{11F8BAF6-E9FC-4215-8557-F0F840349DB1}"/>
    <cellStyle name="Comma 2 2 2 23 2" xfId="37752" xr:uid="{D99AF9E4-7D47-447A-842B-F5DB1580D891}"/>
    <cellStyle name="Comma 2 2 2 24" xfId="28776" xr:uid="{E0153B6A-C02B-4999-B6B4-8FAEBF8C08AE}"/>
    <cellStyle name="Comma 2 2 2 3" xfId="292" xr:uid="{8B72023B-F7D8-448A-A4E8-C022DA341744}"/>
    <cellStyle name="Comma 2 2 2 4" xfId="293" xr:uid="{ED416AB6-B2A0-4314-A39C-20EA4BF02251}"/>
    <cellStyle name="Comma 2 2 2 5" xfId="294" xr:uid="{4A6F7144-9ECF-414A-837F-7B6F3CBD5CF9}"/>
    <cellStyle name="Comma 2 2 2 5 2" xfId="295" xr:uid="{A948C8F3-6B18-4C0E-A0B0-303248AA3520}"/>
    <cellStyle name="Comma 2 2 2 5 2 2" xfId="1381" xr:uid="{4DD9C3B8-E890-4FA7-AAD1-EAC5EFFB0958}"/>
    <cellStyle name="Comma 2 2 2 5 2 2 2" xfId="2003" xr:uid="{09ADD84C-8FF4-4C91-9447-65C6D13E1B75}"/>
    <cellStyle name="Comma 2 2 2 5 2 2 2 2" xfId="12874" xr:uid="{20E7E1E0-F7F8-4BDE-AD00-854436BB6B01}"/>
    <cellStyle name="Comma 2 2 2 5 2 2 2 2 2" xfId="39295" xr:uid="{D21F6406-6E0C-4662-A261-4F8FCF3FE706}"/>
    <cellStyle name="Comma 2 2 2 5 2 2 2 3" xfId="29074" xr:uid="{9CC4D553-493E-4D07-AEF8-F1BB5445414C}"/>
    <cellStyle name="Comma 2 2 2 5 2 2 3" xfId="9187" xr:uid="{7ED2BE33-C32E-46D2-ACD8-DC2E4D9DBDE5}"/>
    <cellStyle name="Comma 2 2 2 5 2 2 3 2" xfId="19847" xr:uid="{B1C0DE5C-ACA9-46D8-B02C-EDD49F60B4A3}"/>
    <cellStyle name="Comma 2 2 2 5 2 2 3 2 2" xfId="46261" xr:uid="{A334635B-43D4-40B4-89E9-502CEF1E4E1B}"/>
    <cellStyle name="Comma 2 2 2 5 2 2 3 3" xfId="35683" xr:uid="{6E8F0874-8BB9-41F7-928A-24DFDAC7962D}"/>
    <cellStyle name="Comma 2 2 2 5 2 2 4" xfId="12329" xr:uid="{94BF322D-A66D-4E85-8426-5DEE1C8DBF1F}"/>
    <cellStyle name="Comma 2 2 2 5 2 2 4 2" xfId="38750" xr:uid="{BBEE42AD-7D60-4DB2-8C94-9822A19E3440}"/>
    <cellStyle name="Comma 2 2 2 5 2 2 5" xfId="28884" xr:uid="{72BF47AE-ABA6-482A-BDDD-FE4709EC1DA4}"/>
    <cellStyle name="Comma 2 2 2 5 2 3" xfId="1749" xr:uid="{93EAAF64-1F0A-44EA-9B27-632F8944ABEC}"/>
    <cellStyle name="Comma 2 2 2 5 2 3 2" xfId="10596" xr:uid="{95E635BA-9F04-42CF-A80D-5DB77C962026}"/>
    <cellStyle name="Comma 2 2 2 5 2 3 2 2" xfId="21244" xr:uid="{7A20CB5B-BD31-4CDA-91C5-1D914428CAA5}"/>
    <cellStyle name="Comma 2 2 2 5 2 3 2 2 2" xfId="47658" xr:uid="{DD063D81-4A16-4D5B-B409-6CE6893251DB}"/>
    <cellStyle name="Comma 2 2 2 5 2 3 2 3" xfId="37030" xr:uid="{FA2D60E7-2A23-4A47-95A0-CD92AE05CB60}"/>
    <cellStyle name="Comma 2 2 2 5 2 3 3" xfId="12650" xr:uid="{BB58E7AA-2D1F-4232-B852-96B9D67F199A}"/>
    <cellStyle name="Comma 2 2 2 5 2 3 3 2" xfId="39071" xr:uid="{B97B6F76-264B-42E9-BA8D-DB6110D9A4A5}"/>
    <cellStyle name="Comma 2 2 2 5 2 3 4" xfId="28977" xr:uid="{C2FDDB86-71FB-4669-9F16-F0C619668C22}"/>
    <cellStyle name="Comma 2 2 2 5 2 4" xfId="2426" xr:uid="{DA18450F-68B5-4A20-8AC5-0AAC353E67BC}"/>
    <cellStyle name="Comma 2 2 2 5 2 4 2" xfId="11041" xr:uid="{8719F9AD-1BBC-4324-9CDE-10543EFEF2BB}"/>
    <cellStyle name="Comma 2 2 2 5 2 4 2 2" xfId="21686" xr:uid="{0FBB1E4B-F31A-4589-84C7-37E435D71FCC}"/>
    <cellStyle name="Comma 2 2 2 5 2 4 2 2 2" xfId="48100" xr:uid="{396E5CB6-4302-4E01-A222-E961F29480B2}"/>
    <cellStyle name="Comma 2 2 2 5 2 4 2 3" xfId="37462" xr:uid="{C4873364-413B-4761-8D73-805BB8B0FF50}"/>
    <cellStyle name="Comma 2 2 2 5 2 4 3" xfId="13223" xr:uid="{4BA3B6D8-2BF0-47D8-A427-CB8A26FC0DDE}"/>
    <cellStyle name="Comma 2 2 2 5 2 4 3 2" xfId="39643" xr:uid="{B8BC54BF-6C07-450C-8D24-FE12F6C061EA}"/>
    <cellStyle name="Comma 2 2 2 5 2 4 4" xfId="29185" xr:uid="{C41DB679-C38C-41ED-9948-FE0A629C7502}"/>
    <cellStyle name="Comma 2 2 2 5 2 5" xfId="8147" xr:uid="{038F838B-95AF-4C38-8D1A-EBD36F3819E6}"/>
    <cellStyle name="Comma 2 2 2 5 2 5 2" xfId="18808" xr:uid="{A489DF95-810F-4277-B241-C604EA0F6ECB}"/>
    <cellStyle name="Comma 2 2 2 5 2 5 2 2" xfId="45222" xr:uid="{8BF3F116-AB0E-40E2-BB03-FDDABEC26817}"/>
    <cellStyle name="Comma 2 2 2 5 2 5 3" xfId="34711" xr:uid="{E461B256-5FA9-4E63-B3BB-ACCDA7D04FAF}"/>
    <cellStyle name="Comma 2 2 2 5 2 6" xfId="11351" xr:uid="{8CC3529F-632D-42F0-94A8-2808CBB19CA3}"/>
    <cellStyle name="Comma 2 2 2 5 2 6 2" xfId="37772" xr:uid="{6BA91E98-0FC2-406D-97BA-F6613612F153}"/>
    <cellStyle name="Comma 2 2 2 5 2 7" xfId="28783" xr:uid="{DE52DA5C-6B4D-434C-9C9B-D5431C7AF4A6}"/>
    <cellStyle name="Comma 2 2 2 5 3" xfId="296" xr:uid="{7FE83F6B-832E-4F4C-B5A3-D59182DB607F}"/>
    <cellStyle name="Comma 2 2 2 5 3 2" xfId="1382" xr:uid="{222E6B32-C549-409C-8C80-30CA16B7775E}"/>
    <cellStyle name="Comma 2 2 2 5 3 2 2" xfId="2004" xr:uid="{2C7E95AB-A860-426E-916A-3B640EAB875E}"/>
    <cellStyle name="Comma 2 2 2 5 3 2 2 2" xfId="12875" xr:uid="{E98E5086-E442-46E9-95DF-7E9C7970BC0B}"/>
    <cellStyle name="Comma 2 2 2 5 3 2 2 2 2" xfId="39296" xr:uid="{6717418F-5CF9-4690-A57F-0F3B8EC6E750}"/>
    <cellStyle name="Comma 2 2 2 5 3 2 2 3" xfId="29075" xr:uid="{4AA43F97-9FEB-464A-B871-914176031FBB}"/>
    <cellStyle name="Comma 2 2 2 5 3 2 3" xfId="9188" xr:uid="{F40B0A1B-14C8-4ADA-B969-378A893931AA}"/>
    <cellStyle name="Comma 2 2 2 5 3 2 3 2" xfId="19848" xr:uid="{92DC27B8-378A-42BA-A560-5BBE32933141}"/>
    <cellStyle name="Comma 2 2 2 5 3 2 3 2 2" xfId="46262" xr:uid="{E61600BF-1DE8-4574-B5CA-418BADF006F8}"/>
    <cellStyle name="Comma 2 2 2 5 3 2 3 3" xfId="35684" xr:uid="{C32CFCDA-AA9A-4B6C-8654-E822147A35FD}"/>
    <cellStyle name="Comma 2 2 2 5 3 2 4" xfId="12330" xr:uid="{1A358EF1-5A41-4705-B1B9-CBF5E491F4BE}"/>
    <cellStyle name="Comma 2 2 2 5 3 2 4 2" xfId="38751" xr:uid="{6E92E4E0-7166-41BE-B97D-DD3DB6B1DE2D}"/>
    <cellStyle name="Comma 2 2 2 5 3 2 5" xfId="28885" xr:uid="{DCCA2E92-B509-4D4E-A98B-E1DF2D8E7305}"/>
    <cellStyle name="Comma 2 2 2 5 3 3" xfId="1750" xr:uid="{487D5EA5-BFF6-423C-A491-FDFBAE37E49B}"/>
    <cellStyle name="Comma 2 2 2 5 3 3 2" xfId="10597" xr:uid="{D0E2F332-7C78-4052-8C99-EA0A2D4C71EB}"/>
    <cellStyle name="Comma 2 2 2 5 3 3 2 2" xfId="21245" xr:uid="{15BD45D7-9BA1-4B3D-A1FA-CAC273F22678}"/>
    <cellStyle name="Comma 2 2 2 5 3 3 2 2 2" xfId="47659" xr:uid="{D012600C-D844-423E-ADB0-F0076D08C616}"/>
    <cellStyle name="Comma 2 2 2 5 3 3 2 3" xfId="37031" xr:uid="{5E24AE45-41CA-40C0-97E7-FE22CFD70EA2}"/>
    <cellStyle name="Comma 2 2 2 5 3 3 3" xfId="12651" xr:uid="{EEEE43A7-5327-4A01-8265-F8D62BD58F9A}"/>
    <cellStyle name="Comma 2 2 2 5 3 3 3 2" xfId="39072" xr:uid="{59A26382-B43E-4F59-AF1A-2C446DD519FB}"/>
    <cellStyle name="Comma 2 2 2 5 3 3 4" xfId="28978" xr:uid="{539BAF71-35C2-46C6-B881-B192FE5E4867}"/>
    <cellStyle name="Comma 2 2 2 5 3 4" xfId="2427" xr:uid="{DA7D312C-BD2A-42E9-AC6F-B1B0DA03A3A9}"/>
    <cellStyle name="Comma 2 2 2 5 3 4 2" xfId="11042" xr:uid="{C4C514BD-3572-42E2-904E-1C35C422DDD5}"/>
    <cellStyle name="Comma 2 2 2 5 3 4 2 2" xfId="21687" xr:uid="{F8008E18-423A-4D22-8B51-8855497159AF}"/>
    <cellStyle name="Comma 2 2 2 5 3 4 2 2 2" xfId="48101" xr:uid="{719FD05E-99FA-4ED6-B50A-F24C30814689}"/>
    <cellStyle name="Comma 2 2 2 5 3 4 2 3" xfId="37463" xr:uid="{CA25D334-37DB-43DD-A89F-3CF57F39DCA6}"/>
    <cellStyle name="Comma 2 2 2 5 3 4 3" xfId="13224" xr:uid="{EB9E1CEB-DE91-47EF-8842-D047119A2644}"/>
    <cellStyle name="Comma 2 2 2 5 3 4 3 2" xfId="39644" xr:uid="{0E336C70-62D9-4246-AAB2-8FDE23BC1AAB}"/>
    <cellStyle name="Comma 2 2 2 5 3 4 4" xfId="29186" xr:uid="{CC7F626E-6D49-43B5-83A4-9C291CB73F0E}"/>
    <cellStyle name="Comma 2 2 2 5 3 5" xfId="8148" xr:uid="{5447F3CC-8B03-4247-A3F6-71B1E1747115}"/>
    <cellStyle name="Comma 2 2 2 5 3 5 2" xfId="18809" xr:uid="{E19F58B1-4778-4C2D-9AB2-049F68388D04}"/>
    <cellStyle name="Comma 2 2 2 5 3 5 2 2" xfId="45223" xr:uid="{17DA0E2D-B57D-47EB-945A-9D3CDDAF6FFC}"/>
    <cellStyle name="Comma 2 2 2 5 3 5 3" xfId="34712" xr:uid="{B3BA316C-A0EE-4F28-B0F8-2F016F04476A}"/>
    <cellStyle name="Comma 2 2 2 5 3 6" xfId="11352" xr:uid="{02A1671C-25BF-4BB6-BE10-596973848C2B}"/>
    <cellStyle name="Comma 2 2 2 5 3 6 2" xfId="37773" xr:uid="{8EF18CA1-64E9-42F3-9B4D-5D77AC7E1946}"/>
    <cellStyle name="Comma 2 2 2 5 3 7" xfId="28784" xr:uid="{D6AE134C-70F9-43F5-B1B6-739A35C75B50}"/>
    <cellStyle name="Comma 2 2 2 5 4" xfId="297" xr:uid="{7996B07C-2513-4928-9894-5547C782ED63}"/>
    <cellStyle name="Comma 2 2 2 5 4 2" xfId="1383" xr:uid="{647A6DB8-55A5-4A42-9EB9-DB3F0AEE5A0E}"/>
    <cellStyle name="Comma 2 2 2 5 4 2 2" xfId="2005" xr:uid="{E06A449F-B458-4DF0-9433-794EEFC2A2F7}"/>
    <cellStyle name="Comma 2 2 2 5 4 2 2 2" xfId="12876" xr:uid="{8C48B15A-B1EB-4FF4-96E2-C5A733CBB019}"/>
    <cellStyle name="Comma 2 2 2 5 4 2 2 2 2" xfId="39297" xr:uid="{79003FBE-C67A-432D-BB0D-D1B743B2EC38}"/>
    <cellStyle name="Comma 2 2 2 5 4 2 2 3" xfId="29076" xr:uid="{0EA2B970-D331-4680-8746-BE0EAC819125}"/>
    <cellStyle name="Comma 2 2 2 5 4 2 3" xfId="9189" xr:uid="{6F585AF9-831E-4024-B5DF-C73822F7749D}"/>
    <cellStyle name="Comma 2 2 2 5 4 2 3 2" xfId="19849" xr:uid="{4DFE0B3D-59EE-4BB0-BF87-AD0CF1D0DC0D}"/>
    <cellStyle name="Comma 2 2 2 5 4 2 3 2 2" xfId="46263" xr:uid="{F7D1D4B9-CFE7-43FB-96B7-49988749D679}"/>
    <cellStyle name="Comma 2 2 2 5 4 2 3 3" xfId="35685" xr:uid="{77DF2664-8E76-4C7D-B38F-3845282B3CB2}"/>
    <cellStyle name="Comma 2 2 2 5 4 2 4" xfId="12331" xr:uid="{3F82BBFF-F612-4DC3-A036-BBCA0AEEEEB2}"/>
    <cellStyle name="Comma 2 2 2 5 4 2 4 2" xfId="38752" xr:uid="{EE689080-64DD-4E94-9F74-438A3DEB31C4}"/>
    <cellStyle name="Comma 2 2 2 5 4 2 5" xfId="28886" xr:uid="{BC4B9565-EB88-4082-9AC5-27CD12D9FA70}"/>
    <cellStyle name="Comma 2 2 2 5 4 3" xfId="1751" xr:uid="{7DCCCA13-AF29-418B-8C2E-92F0FE77014E}"/>
    <cellStyle name="Comma 2 2 2 5 4 3 2" xfId="10598" xr:uid="{5AAC6653-89BE-45E9-BBBA-B75D5A8001E7}"/>
    <cellStyle name="Comma 2 2 2 5 4 3 2 2" xfId="21246" xr:uid="{DF3258BD-1F9D-47A9-B9E7-C818B4D0CF17}"/>
    <cellStyle name="Comma 2 2 2 5 4 3 2 2 2" xfId="47660" xr:uid="{05727C0A-60B3-42EE-B2FC-A2AEB3A936F5}"/>
    <cellStyle name="Comma 2 2 2 5 4 3 2 3" xfId="37032" xr:uid="{9366989A-8D1F-43F7-AFCC-49B74E98398D}"/>
    <cellStyle name="Comma 2 2 2 5 4 3 3" xfId="12652" xr:uid="{BA88B004-30D6-4FA8-ACE0-63CB7983C8A6}"/>
    <cellStyle name="Comma 2 2 2 5 4 3 3 2" xfId="39073" xr:uid="{92CE6F47-A9A6-4C20-887F-CA284E8B103B}"/>
    <cellStyle name="Comma 2 2 2 5 4 3 4" xfId="28979" xr:uid="{647A8964-BA0E-4901-AD41-567F301DF767}"/>
    <cellStyle name="Comma 2 2 2 5 4 4" xfId="2428" xr:uid="{E4A9B075-8F7C-42FF-A055-D4CF4CFB89D0}"/>
    <cellStyle name="Comma 2 2 2 5 4 4 2" xfId="11043" xr:uid="{365B7A56-714E-4406-8A42-461B8F680F75}"/>
    <cellStyle name="Comma 2 2 2 5 4 4 2 2" xfId="21688" xr:uid="{45EB7B70-E020-41FD-8728-AF8194712065}"/>
    <cellStyle name="Comma 2 2 2 5 4 4 2 2 2" xfId="48102" xr:uid="{F962976F-1316-4285-8378-B2BB23BD0089}"/>
    <cellStyle name="Comma 2 2 2 5 4 4 2 3" xfId="37464" xr:uid="{27EC1FB2-0E01-42CF-9123-37F1034EAE89}"/>
    <cellStyle name="Comma 2 2 2 5 4 4 3" xfId="13225" xr:uid="{C2F3ACD9-3790-4690-8872-91B0D3EFD0E4}"/>
    <cellStyle name="Comma 2 2 2 5 4 4 3 2" xfId="39645" xr:uid="{4C514020-8CC3-4803-B60D-C4E9BB92AEB5}"/>
    <cellStyle name="Comma 2 2 2 5 4 4 4" xfId="29187" xr:uid="{5CC43A39-07DB-496C-AA45-B1E41C6C604C}"/>
    <cellStyle name="Comma 2 2 2 5 4 5" xfId="8149" xr:uid="{765C36A5-7C11-4CE2-AB3A-B59FAAFF6F10}"/>
    <cellStyle name="Comma 2 2 2 5 4 5 2" xfId="18810" xr:uid="{26E9F6FA-739C-4967-B927-24334CCDCAC8}"/>
    <cellStyle name="Comma 2 2 2 5 4 5 2 2" xfId="45224" xr:uid="{89788524-0C4D-4C65-A5FA-880AB61A1CEA}"/>
    <cellStyle name="Comma 2 2 2 5 4 5 3" xfId="34713" xr:uid="{145705E1-3293-480C-9BC2-581BF5CA2007}"/>
    <cellStyle name="Comma 2 2 2 5 4 6" xfId="11353" xr:uid="{2F494A5D-4CBD-4E87-B521-4310FD0C2414}"/>
    <cellStyle name="Comma 2 2 2 5 4 6 2" xfId="37774" xr:uid="{259F6E79-522A-4ACD-9936-2CCEA27384BF}"/>
    <cellStyle name="Comma 2 2 2 5 4 7" xfId="28785" xr:uid="{55E5161B-E6F7-4B40-8122-ECD9A643C648}"/>
    <cellStyle name="Comma 2 2 2 5 5" xfId="298" xr:uid="{0BEFFE2C-9888-4401-8BE9-7D91EFB08730}"/>
    <cellStyle name="Comma 2 2 2 5 5 2" xfId="1384" xr:uid="{1D6C95BB-B3B1-40DE-BCDE-2043F72FCC56}"/>
    <cellStyle name="Comma 2 2 2 5 5 2 2" xfId="2006" xr:uid="{047B6105-3960-45C7-9297-0356BF949464}"/>
    <cellStyle name="Comma 2 2 2 5 5 2 2 2" xfId="12877" xr:uid="{2C545546-0942-45BA-BAB4-69A4A79A5FE6}"/>
    <cellStyle name="Comma 2 2 2 5 5 2 2 2 2" xfId="39298" xr:uid="{DCB9D979-834B-4E8A-BABD-41F38C9B4DC5}"/>
    <cellStyle name="Comma 2 2 2 5 5 2 2 3" xfId="29077" xr:uid="{403B0B7A-3017-4475-988D-B91ED6E34372}"/>
    <cellStyle name="Comma 2 2 2 5 5 2 3" xfId="9190" xr:uid="{C661C7F4-38E7-4E33-9001-BA6F6604DB45}"/>
    <cellStyle name="Comma 2 2 2 5 5 2 3 2" xfId="19850" xr:uid="{5AEA8F1B-15F7-44FF-A5C4-A945D5DF6FAE}"/>
    <cellStyle name="Comma 2 2 2 5 5 2 3 2 2" xfId="46264" xr:uid="{777D6D43-06DC-4F0B-912E-2CD4D2532B03}"/>
    <cellStyle name="Comma 2 2 2 5 5 2 3 3" xfId="35686" xr:uid="{D9040AEE-F5AB-43DD-862B-6A7B3190CDC5}"/>
    <cellStyle name="Comma 2 2 2 5 5 2 4" xfId="12332" xr:uid="{E268035A-F310-4603-BE60-7CA3BB258995}"/>
    <cellStyle name="Comma 2 2 2 5 5 2 4 2" xfId="38753" xr:uid="{34357A9C-00B1-4C97-8256-C8384A191D3C}"/>
    <cellStyle name="Comma 2 2 2 5 5 2 5" xfId="28887" xr:uid="{6283ED7A-B963-44A8-8A94-6B3FB32426D5}"/>
    <cellStyle name="Comma 2 2 2 5 5 3" xfId="1752" xr:uid="{AEDFC075-E0A7-4A8D-88BB-3E45824127D0}"/>
    <cellStyle name="Comma 2 2 2 5 5 3 2" xfId="10599" xr:uid="{27F61D4B-EE60-46BD-B367-DCFBBAF5AEA0}"/>
    <cellStyle name="Comma 2 2 2 5 5 3 2 2" xfId="21247" xr:uid="{DF2980F0-3CDC-4838-8EF0-40CA0CE81FDA}"/>
    <cellStyle name="Comma 2 2 2 5 5 3 2 2 2" xfId="47661" xr:uid="{CD5BB0B8-9DFD-4291-B589-8CB612AA4D9A}"/>
    <cellStyle name="Comma 2 2 2 5 5 3 2 3" xfId="37033" xr:uid="{47EB47E5-1A34-4018-83CC-1FCF1FC07708}"/>
    <cellStyle name="Comma 2 2 2 5 5 3 3" xfId="12653" xr:uid="{FC856F2D-0E2C-4A0A-B48D-9A8A4AA8B3F9}"/>
    <cellStyle name="Comma 2 2 2 5 5 3 3 2" xfId="39074" xr:uid="{4E41F6AB-5F15-4063-A7FA-D6B92075D4A9}"/>
    <cellStyle name="Comma 2 2 2 5 5 3 4" xfId="28980" xr:uid="{496B9BE0-49CC-44C2-BAF5-B306FE909E67}"/>
    <cellStyle name="Comma 2 2 2 5 5 4" xfId="2429" xr:uid="{937968F1-385C-46A6-847F-C16B64E5AD03}"/>
    <cellStyle name="Comma 2 2 2 5 5 4 2" xfId="11044" xr:uid="{F3416547-D2EA-404A-AA16-B8C5C3B6BAC2}"/>
    <cellStyle name="Comma 2 2 2 5 5 4 2 2" xfId="21689" xr:uid="{16348963-8329-4701-A366-1245A4CB41E7}"/>
    <cellStyle name="Comma 2 2 2 5 5 4 2 2 2" xfId="48103" xr:uid="{73E213E9-51B4-415D-A436-EEF79F5EF62C}"/>
    <cellStyle name="Comma 2 2 2 5 5 4 2 3" xfId="37465" xr:uid="{5AF49966-511F-4DAB-8284-5F7761F9701B}"/>
    <cellStyle name="Comma 2 2 2 5 5 4 3" xfId="13226" xr:uid="{87E8089E-9D3E-4614-A05C-821481A8110A}"/>
    <cellStyle name="Comma 2 2 2 5 5 4 3 2" xfId="39646" xr:uid="{87414AB9-09CE-4230-8C4F-6F1F2A9AA92A}"/>
    <cellStyle name="Comma 2 2 2 5 5 4 4" xfId="29188" xr:uid="{1CF3BE09-8910-441E-8338-00839C25E494}"/>
    <cellStyle name="Comma 2 2 2 5 5 5" xfId="8150" xr:uid="{7AA1D69C-262F-4571-8D90-CD36B8D0822C}"/>
    <cellStyle name="Comma 2 2 2 5 5 5 2" xfId="18811" xr:uid="{7F4EBA70-5D60-481A-A7B4-85E3452F18B1}"/>
    <cellStyle name="Comma 2 2 2 5 5 5 2 2" xfId="45225" xr:uid="{5C48E09D-3C43-43C9-9291-22780396DB04}"/>
    <cellStyle name="Comma 2 2 2 5 5 5 3" xfId="34714" xr:uid="{4C2A42C3-F7D0-490E-A87F-7AE3188650F8}"/>
    <cellStyle name="Comma 2 2 2 5 5 6" xfId="11354" xr:uid="{BA42CC9A-3BF7-4164-8B14-550BDFA8FA87}"/>
    <cellStyle name="Comma 2 2 2 5 5 6 2" xfId="37775" xr:uid="{53E2C173-D7D9-4576-8449-82E11727D569}"/>
    <cellStyle name="Comma 2 2 2 5 5 7" xfId="28786" xr:uid="{D6780DC2-76E3-4A9C-A473-A412BB88CDA2}"/>
    <cellStyle name="Comma 2 2 2 5 6" xfId="299" xr:uid="{AE2CA9CA-8308-4B08-8516-DE4445A09BEB}"/>
    <cellStyle name="Comma 2 2 2 5 6 2" xfId="1385" xr:uid="{0F06E0D5-1229-4B91-808F-5BF3794B6DB4}"/>
    <cellStyle name="Comma 2 2 2 5 6 2 2" xfId="2007" xr:uid="{0E62ED41-DA7B-4F6B-98B2-B782F332D68E}"/>
    <cellStyle name="Comma 2 2 2 5 6 2 2 2" xfId="12878" xr:uid="{9BBC279A-067C-475B-8F05-860F825696AF}"/>
    <cellStyle name="Comma 2 2 2 5 6 2 2 2 2" xfId="39299" xr:uid="{2E6705C5-255F-4005-A6C3-AA693839EE26}"/>
    <cellStyle name="Comma 2 2 2 5 6 2 2 3" xfId="29078" xr:uid="{1E841A51-7A0F-4B20-B338-1C62E1219EA0}"/>
    <cellStyle name="Comma 2 2 2 5 6 2 3" xfId="9191" xr:uid="{EF64283C-5230-41FC-992B-E3BB4B15D96C}"/>
    <cellStyle name="Comma 2 2 2 5 6 2 3 2" xfId="19851" xr:uid="{C02EDD9B-5725-4516-974F-F5DBE0B56256}"/>
    <cellStyle name="Comma 2 2 2 5 6 2 3 2 2" xfId="46265" xr:uid="{E8FDD8BC-FC2E-47B1-8BF6-C957EED559BF}"/>
    <cellStyle name="Comma 2 2 2 5 6 2 3 3" xfId="35687" xr:uid="{F9A1C059-714B-48C4-842E-202278A9D532}"/>
    <cellStyle name="Comma 2 2 2 5 6 2 4" xfId="12333" xr:uid="{BC5E69A9-CE53-4415-B103-E15B2CE15F9C}"/>
    <cellStyle name="Comma 2 2 2 5 6 2 4 2" xfId="38754" xr:uid="{CD6DDBE5-8D09-4306-953E-6FDE7E4434DD}"/>
    <cellStyle name="Comma 2 2 2 5 6 2 5" xfId="28888" xr:uid="{360530AB-4ED7-4B20-A3F6-568BC41AD4C9}"/>
    <cellStyle name="Comma 2 2 2 5 6 3" xfId="1753" xr:uid="{40F2AA23-8F86-4D5A-85DF-6AA3AFAB0BF0}"/>
    <cellStyle name="Comma 2 2 2 5 6 3 2" xfId="10600" xr:uid="{2E439611-06C2-48D2-A3FB-C49719FE7C21}"/>
    <cellStyle name="Comma 2 2 2 5 6 3 2 2" xfId="21248" xr:uid="{B276CA7C-A0C9-4B8C-83BF-6D737AC42CDD}"/>
    <cellStyle name="Comma 2 2 2 5 6 3 2 2 2" xfId="47662" xr:uid="{333C5631-63B7-4571-A36F-D54875AF9A68}"/>
    <cellStyle name="Comma 2 2 2 5 6 3 2 3" xfId="37034" xr:uid="{BB60FB64-0EEB-44D8-8998-B45636625392}"/>
    <cellStyle name="Comma 2 2 2 5 6 3 3" xfId="12654" xr:uid="{1A2D7D52-A7FA-4759-84F2-02D9184E0581}"/>
    <cellStyle name="Comma 2 2 2 5 6 3 3 2" xfId="39075" xr:uid="{66D14DBF-25FF-4481-B61D-B930D5A9F515}"/>
    <cellStyle name="Comma 2 2 2 5 6 3 4" xfId="28981" xr:uid="{4539E318-D3F0-4494-B10C-3242697E9E0C}"/>
    <cellStyle name="Comma 2 2 2 5 6 4" xfId="2430" xr:uid="{513F9E5B-903F-4A5B-A580-EFCF0B6F3E10}"/>
    <cellStyle name="Comma 2 2 2 5 6 4 2" xfId="11045" xr:uid="{2501011E-D3CC-4887-9DD3-03AF0C17993F}"/>
    <cellStyle name="Comma 2 2 2 5 6 4 2 2" xfId="21690" xr:uid="{32884EBB-8557-47E5-8E5F-899363090194}"/>
    <cellStyle name="Comma 2 2 2 5 6 4 2 2 2" xfId="48104" xr:uid="{37486B87-6FBA-4E88-9E57-9167126958A7}"/>
    <cellStyle name="Comma 2 2 2 5 6 4 2 3" xfId="37466" xr:uid="{DB841EAD-3AF2-40FB-AFC5-FC486806831E}"/>
    <cellStyle name="Comma 2 2 2 5 6 4 3" xfId="13227" xr:uid="{01478B77-2327-4BE3-A3B2-3FB3BF7DE6D4}"/>
    <cellStyle name="Comma 2 2 2 5 6 4 3 2" xfId="39647" xr:uid="{120DF306-A079-4386-808F-E11F94B3ECF6}"/>
    <cellStyle name="Comma 2 2 2 5 6 4 4" xfId="29189" xr:uid="{2F1801A4-FC80-4D51-AE60-6C92F41F6BE8}"/>
    <cellStyle name="Comma 2 2 2 5 6 5" xfId="8151" xr:uid="{1F95EC02-B8CE-4A30-B7E7-56AFA8EDDA71}"/>
    <cellStyle name="Comma 2 2 2 5 6 5 2" xfId="18812" xr:uid="{F67F302A-B3B3-4857-BFF3-D4750FA8EFC4}"/>
    <cellStyle name="Comma 2 2 2 5 6 5 2 2" xfId="45226" xr:uid="{899CE0AA-D27B-4848-AE7F-1ACAC4EB6583}"/>
    <cellStyle name="Comma 2 2 2 5 6 5 3" xfId="34715" xr:uid="{C3FCE2D2-6845-4FE2-A760-E1291AAE6038}"/>
    <cellStyle name="Comma 2 2 2 5 6 6" xfId="11355" xr:uid="{7C657082-B041-4ECA-92CD-D25D52B99AF7}"/>
    <cellStyle name="Comma 2 2 2 5 6 6 2" xfId="37776" xr:uid="{B0D93787-E106-4556-8F03-941C7A139DD1}"/>
    <cellStyle name="Comma 2 2 2 5 6 7" xfId="28787" xr:uid="{71DF5763-A444-49CE-8079-BE83BD82069F}"/>
    <cellStyle name="Comma 2 2 2 5 7" xfId="300" xr:uid="{F5714ED5-1743-4539-A7A4-67D406B8D296}"/>
    <cellStyle name="Comma 2 2 2 5 7 2" xfId="1386" xr:uid="{EBFBCF14-1D99-49F5-B20C-E4B8663A03CF}"/>
    <cellStyle name="Comma 2 2 2 5 7 2 2" xfId="2008" xr:uid="{CD4B5B7E-CAC9-4FCA-9474-6DD82A8642AB}"/>
    <cellStyle name="Comma 2 2 2 5 7 2 2 2" xfId="12879" xr:uid="{026B0B9D-FE21-42AD-854E-67B9DBD02658}"/>
    <cellStyle name="Comma 2 2 2 5 7 2 2 2 2" xfId="39300" xr:uid="{015AED99-D91C-4528-BB4A-CA55B2372517}"/>
    <cellStyle name="Comma 2 2 2 5 7 2 2 3" xfId="29079" xr:uid="{FA247F30-EBA0-49C6-A3A6-7F18EE946961}"/>
    <cellStyle name="Comma 2 2 2 5 7 2 3" xfId="9192" xr:uid="{84C1446A-1452-4369-8BB5-94626836DEA5}"/>
    <cellStyle name="Comma 2 2 2 5 7 2 3 2" xfId="19852" xr:uid="{E6174971-4351-4C4B-BC6A-631ACA45A4AC}"/>
    <cellStyle name="Comma 2 2 2 5 7 2 3 2 2" xfId="46266" xr:uid="{D246B613-2EF3-41B8-AC66-3A2B0B8B52F4}"/>
    <cellStyle name="Comma 2 2 2 5 7 2 3 3" xfId="35688" xr:uid="{15ED3180-D645-4D4A-848A-6E51A0BBBF55}"/>
    <cellStyle name="Comma 2 2 2 5 7 2 4" xfId="12334" xr:uid="{DB58CE31-6773-4CCA-8DD5-9A97BAEFF622}"/>
    <cellStyle name="Comma 2 2 2 5 7 2 4 2" xfId="38755" xr:uid="{2C647367-F759-484E-81AE-DB5D49BD66E3}"/>
    <cellStyle name="Comma 2 2 2 5 7 2 5" xfId="28889" xr:uid="{240E4BC5-D92B-4AC8-A57B-BABE66641C0D}"/>
    <cellStyle name="Comma 2 2 2 5 7 3" xfId="1754" xr:uid="{F814292E-1ACE-4E13-AD4C-EA212CBA0B35}"/>
    <cellStyle name="Comma 2 2 2 5 7 3 2" xfId="10601" xr:uid="{89B7F228-817B-4EA5-8E1E-FC84EA60338B}"/>
    <cellStyle name="Comma 2 2 2 5 7 3 2 2" xfId="21249" xr:uid="{BBE32D74-B7A7-40A4-A8C6-1181963A1DEC}"/>
    <cellStyle name="Comma 2 2 2 5 7 3 2 2 2" xfId="47663" xr:uid="{762323B5-766B-4124-A1E5-5731D4E6F63C}"/>
    <cellStyle name="Comma 2 2 2 5 7 3 2 3" xfId="37035" xr:uid="{16B7EEA0-C261-47C6-84AD-6EC432B60279}"/>
    <cellStyle name="Comma 2 2 2 5 7 3 3" xfId="12655" xr:uid="{0D69E32C-0903-4D01-B2F3-B683287CABF4}"/>
    <cellStyle name="Comma 2 2 2 5 7 3 3 2" xfId="39076" xr:uid="{E48807D6-5D39-4C90-A06E-521CA0E5387A}"/>
    <cellStyle name="Comma 2 2 2 5 7 3 4" xfId="28982" xr:uid="{7DC57F78-EA96-47A2-9649-B37C80C286E6}"/>
    <cellStyle name="Comma 2 2 2 5 7 4" xfId="2431" xr:uid="{2D2A76E6-F301-444A-8490-864F728FA7C6}"/>
    <cellStyle name="Comma 2 2 2 5 7 4 2" xfId="11046" xr:uid="{6A6170B6-9D21-4183-9988-906686747E95}"/>
    <cellStyle name="Comma 2 2 2 5 7 4 2 2" xfId="21691" xr:uid="{3DE7D40C-80E7-461C-8EE5-12420B152B9A}"/>
    <cellStyle name="Comma 2 2 2 5 7 4 2 2 2" xfId="48105" xr:uid="{9F403898-8C2E-49A1-8D65-DA3EBD3BCEE3}"/>
    <cellStyle name="Comma 2 2 2 5 7 4 2 3" xfId="37467" xr:uid="{088512AE-2CD1-4D8E-9C39-B92EFCBDDB0B}"/>
    <cellStyle name="Comma 2 2 2 5 7 4 3" xfId="13228" xr:uid="{B479AD99-7D9F-4235-A390-886F8CE9868C}"/>
    <cellStyle name="Comma 2 2 2 5 7 4 3 2" xfId="39648" xr:uid="{02B66528-D444-4B0B-8B9B-37E64B8DEFAB}"/>
    <cellStyle name="Comma 2 2 2 5 7 4 4" xfId="29190" xr:uid="{EA5B7866-2C37-4A9E-8DF1-567723EDD899}"/>
    <cellStyle name="Comma 2 2 2 5 7 5" xfId="8152" xr:uid="{B2054A04-55F1-4606-8676-D52BB5F44A0B}"/>
    <cellStyle name="Comma 2 2 2 5 7 5 2" xfId="18813" xr:uid="{3888C0F5-6FA4-41AA-928D-3308FCB28A5E}"/>
    <cellStyle name="Comma 2 2 2 5 7 5 2 2" xfId="45227" xr:uid="{A3749484-4F43-491C-B2D8-DD2AD888523C}"/>
    <cellStyle name="Comma 2 2 2 5 7 5 3" xfId="34716" xr:uid="{DAAC2A41-A316-41C0-B24A-CEDC99F285C8}"/>
    <cellStyle name="Comma 2 2 2 5 7 6" xfId="11356" xr:uid="{B01E6DEC-91AE-42C0-B200-B92CC7626D4C}"/>
    <cellStyle name="Comma 2 2 2 5 7 6 2" xfId="37777" xr:uid="{961CAA81-7B31-4ADC-87E3-A7AC2A9614F8}"/>
    <cellStyle name="Comma 2 2 2 5 7 7" xfId="28788" xr:uid="{EB07C523-D77C-491B-A0F6-C92158F89E5F}"/>
    <cellStyle name="Comma 2 2 2 6" xfId="301" xr:uid="{0919553B-0438-4669-8D3A-15D65B2F9B7C}"/>
    <cellStyle name="Comma 2 2 2 7" xfId="302" xr:uid="{E9DE15E4-49D0-4CEC-AD14-C0AB20C0DEC9}"/>
    <cellStyle name="Comma 2 2 2 8" xfId="303" xr:uid="{24FC314E-BA2A-4714-B6C1-C87732A7763E}"/>
    <cellStyle name="Comma 2 2 2 9" xfId="304" xr:uid="{E5C94069-D444-4239-8093-18453557F5C6}"/>
    <cellStyle name="Comma 2 2 20" xfId="1363" xr:uid="{27E47935-512A-4291-AA1A-272FFAE85687}"/>
    <cellStyle name="Comma 2 2 20 2" xfId="1985" xr:uid="{B936FFF1-D9CE-4872-9A20-6D61F9CAB8E2}"/>
    <cellStyle name="Comma 2 2 20 2 2" xfId="12856" xr:uid="{D8B588D7-EFCE-46FA-A972-8280DF177C72}"/>
    <cellStyle name="Comma 2 2 20 2 2 2" xfId="39277" xr:uid="{A663957F-3451-44CE-8D65-FDE16DAD266E}"/>
    <cellStyle name="Comma 2 2 20 2 3" xfId="29056" xr:uid="{F8D2878F-E926-4821-B354-4F95D4404623}"/>
    <cellStyle name="Comma 2 2 20 3" xfId="9149" xr:uid="{8A5616C4-1EAB-47DB-9844-5FA6BE19C81F}"/>
    <cellStyle name="Comma 2 2 20 3 2" xfId="19809" xr:uid="{0440C0C6-4956-43B8-A866-87DDF9580C5C}"/>
    <cellStyle name="Comma 2 2 20 3 2 2" xfId="46223" xr:uid="{909F0B28-73A7-4AD4-AD19-96D31FD76D5F}"/>
    <cellStyle name="Comma 2 2 20 3 3" xfId="35645" xr:uid="{23E388DE-1150-4A26-A40C-DDB5E46F30FE}"/>
    <cellStyle name="Comma 2 2 20 4" xfId="12311" xr:uid="{01440F5A-C737-4496-9D87-11170DE74119}"/>
    <cellStyle name="Comma 2 2 20 4 2" xfId="38732" xr:uid="{5D3D8DF0-A142-48D3-86C8-BC0BB96BC215}"/>
    <cellStyle name="Comma 2 2 20 5" xfId="28866" xr:uid="{114B9432-BF27-4323-ADFB-6A7EAEED288B}"/>
    <cellStyle name="Comma 2 2 21" xfId="1731" xr:uid="{2866C62D-BAAF-4A06-B977-B01E536D93DD}"/>
    <cellStyle name="Comma 2 2 21 2" xfId="10578" xr:uid="{82C40D06-570B-4A7D-AE77-0AA1210F39AD}"/>
    <cellStyle name="Comma 2 2 21 2 2" xfId="21226" xr:uid="{9C512CF9-B3B0-4771-82B3-AF517A063CC6}"/>
    <cellStyle name="Comma 2 2 21 2 2 2" xfId="47640" xr:uid="{E22FDC43-3551-493A-93D3-D11FC2094D55}"/>
    <cellStyle name="Comma 2 2 21 2 3" xfId="37012" xr:uid="{E6103FEF-D433-4AB2-97C9-04740F0DD999}"/>
    <cellStyle name="Comma 2 2 21 3" xfId="12632" xr:uid="{FA1BC455-F1AB-4556-8C6A-21F31344F625}"/>
    <cellStyle name="Comma 2 2 21 3 2" xfId="39053" xr:uid="{C5AE2087-BF53-47A8-88D5-48926635BCA7}"/>
    <cellStyle name="Comma 2 2 21 4" xfId="28959" xr:uid="{5409F54D-6B46-4677-A055-75557E2208E1}"/>
    <cellStyle name="Comma 2 2 22" xfId="11023" xr:uid="{B6C1691B-7DD9-450B-A0DA-9DE9959987D9}"/>
    <cellStyle name="Comma 2 2 22 2" xfId="21668" xr:uid="{2CCC8AFA-D800-4249-8DD4-243323852062}"/>
    <cellStyle name="Comma 2 2 22 2 2" xfId="48082" xr:uid="{6EA7FD94-27B1-4BE0-AD4D-BB06788EABCA}"/>
    <cellStyle name="Comma 2 2 22 3" xfId="37444" xr:uid="{4D0CA4DE-FFFF-48D1-A05B-5E6F97FA49F3}"/>
    <cellStyle name="Comma 2 2 23" xfId="8129" xr:uid="{C52E4DFA-22BB-422B-9848-F17E0221F896}"/>
    <cellStyle name="Comma 2 2 23 2" xfId="18790" xr:uid="{3F11B5D0-9D2C-4ADC-82BE-0A7DD00ECD5F}"/>
    <cellStyle name="Comma 2 2 23 2 2" xfId="45204" xr:uid="{D38814B4-E000-494A-B1D1-C31795B4D696}"/>
    <cellStyle name="Comma 2 2 23 3" xfId="34693" xr:uid="{5C501A99-B58E-4113-A75A-331D4B0EE5F7}"/>
    <cellStyle name="Comma 2 2 24" xfId="11320" xr:uid="{4DF11682-A305-4BB2-9D0E-C6D5C385C547}"/>
    <cellStyle name="Comma 2 2 24 2" xfId="37741" xr:uid="{D7B5AB3B-2CAF-4850-BD07-D9EF7B8EA8B9}"/>
    <cellStyle name="Comma 2 2 25" xfId="28765" xr:uid="{D39F790A-2E45-41A1-BCAA-F6F5922BD1F9}"/>
    <cellStyle name="Comma 2 2 3" xfId="305" xr:uid="{9D9D1E32-8EDA-4D34-A3F3-9B57E49D6255}"/>
    <cellStyle name="Comma 2 2 4" xfId="306" xr:uid="{BA5213DA-9F8A-4F7E-9668-196E0BE033A0}"/>
    <cellStyle name="Comma 2 2 4 10" xfId="1755" xr:uid="{1AA76DDC-D6CB-40BA-9A57-7C6DC0EF934B}"/>
    <cellStyle name="Comma 2 2 4 10 2" xfId="10602" xr:uid="{F488E3D1-815C-4619-8FE7-F9EB82DB6C2B}"/>
    <cellStyle name="Comma 2 2 4 10 2 2" xfId="21250" xr:uid="{5040204E-036B-4651-BC8D-6A3443AFF6DE}"/>
    <cellStyle name="Comma 2 2 4 10 2 2 2" xfId="47664" xr:uid="{3C39247D-2EFC-427B-9491-239CDC607FDE}"/>
    <cellStyle name="Comma 2 2 4 10 2 3" xfId="37036" xr:uid="{53D426B1-6594-4A39-B849-3E45D96C8C16}"/>
    <cellStyle name="Comma 2 2 4 10 3" xfId="12656" xr:uid="{59304807-C136-4305-98EA-2534DAEC768F}"/>
    <cellStyle name="Comma 2 2 4 10 3 2" xfId="39077" xr:uid="{E1ACC58C-3BFF-430E-8425-107952735B22}"/>
    <cellStyle name="Comma 2 2 4 10 4" xfId="28983" xr:uid="{9A111498-E1AA-4DEF-A977-D4A330584BFF}"/>
    <cellStyle name="Comma 2 2 4 11" xfId="2432" xr:uid="{B3DB4CBF-8C62-4E31-A987-1D990056A9A9}"/>
    <cellStyle name="Comma 2 2 4 11 2" xfId="11047" xr:uid="{A7D456B3-4D17-4786-925A-E4B61256D0D9}"/>
    <cellStyle name="Comma 2 2 4 11 2 2" xfId="21692" xr:uid="{C3292810-ECD1-4EC2-B525-A4DDD5BF047A}"/>
    <cellStyle name="Comma 2 2 4 11 2 2 2" xfId="48106" xr:uid="{DFE869F9-467F-4BF9-8EF8-11A80BAD9149}"/>
    <cellStyle name="Comma 2 2 4 11 2 3" xfId="37468" xr:uid="{A0A59817-FDBE-4F10-85C8-63CD842E20BB}"/>
    <cellStyle name="Comma 2 2 4 11 3" xfId="13229" xr:uid="{72F1F473-DB00-40DE-9561-862617A341DB}"/>
    <cellStyle name="Comma 2 2 4 11 3 2" xfId="39649" xr:uid="{F8C2DDB0-A6F7-4084-B505-E86D46E2129D}"/>
    <cellStyle name="Comma 2 2 4 11 4" xfId="29191" xr:uid="{2FB0C329-BE58-48FD-891B-5258A3793BD4}"/>
    <cellStyle name="Comma 2 2 4 12" xfId="8153" xr:uid="{D1D83624-8F72-4CD7-AD2E-544119917333}"/>
    <cellStyle name="Comma 2 2 4 12 2" xfId="18814" xr:uid="{C6834243-DD76-4CB2-84BB-4668A7DD9E12}"/>
    <cellStyle name="Comma 2 2 4 12 2 2" xfId="45228" xr:uid="{11FC9E2E-6A8E-4E7F-A75E-AABCE0D7FFEB}"/>
    <cellStyle name="Comma 2 2 4 12 3" xfId="34717" xr:uid="{BF10932D-84D1-413D-B84E-9824986ABC48}"/>
    <cellStyle name="Comma 2 2 4 13" xfId="11360" xr:uid="{D0C1D5D5-CB7C-4144-99EC-DAB88F210F06}"/>
    <cellStyle name="Comma 2 2 4 13 2" xfId="37781" xr:uid="{9D982BE8-6A09-4466-86D5-E0C24F1D935C}"/>
    <cellStyle name="Comma 2 2 4 14" xfId="28789" xr:uid="{4273E7FF-4F7E-4B77-9BE9-1092CFBE2D43}"/>
    <cellStyle name="Comma 2 2 4 2" xfId="307" xr:uid="{69F28352-4452-49D6-9385-CF84A07C0261}"/>
    <cellStyle name="Comma 2 2 4 2 10" xfId="2433" xr:uid="{5340EF1E-905E-4E97-891E-804D00AA66BD}"/>
    <cellStyle name="Comma 2 2 4 2 10 2" xfId="11048" xr:uid="{7EAF5A83-9F75-4F35-916A-BD9A785116BE}"/>
    <cellStyle name="Comma 2 2 4 2 10 2 2" xfId="21693" xr:uid="{E377A85F-7CAE-463B-8321-39CFE89138DD}"/>
    <cellStyle name="Comma 2 2 4 2 10 2 2 2" xfId="48107" xr:uid="{0161F6CB-231B-4E18-8EED-E60F21ED2992}"/>
    <cellStyle name="Comma 2 2 4 2 10 2 3" xfId="37469" xr:uid="{C7861891-9E4A-41FA-A67E-D81C2532C024}"/>
    <cellStyle name="Comma 2 2 4 2 10 3" xfId="13230" xr:uid="{D84485EA-23E5-413D-8A8B-F73D53DB78C1}"/>
    <cellStyle name="Comma 2 2 4 2 10 3 2" xfId="39650" xr:uid="{CDBCDB96-4C52-4AC1-B421-BE1547FF0929}"/>
    <cellStyle name="Comma 2 2 4 2 10 4" xfId="29192" xr:uid="{477A3625-E5A6-48A1-B6DA-3665F2A6911C}"/>
    <cellStyle name="Comma 2 2 4 2 11" xfId="8154" xr:uid="{512E93DE-2622-4C4D-AF72-410254F8BA9D}"/>
    <cellStyle name="Comma 2 2 4 2 11 2" xfId="18815" xr:uid="{21996362-FB47-4342-B02B-990BEEB2758B}"/>
    <cellStyle name="Comma 2 2 4 2 11 2 2" xfId="45229" xr:uid="{4AE8F247-B332-4DE7-97BB-95413A03F6BE}"/>
    <cellStyle name="Comma 2 2 4 2 11 3" xfId="34718" xr:uid="{3AC7939F-0A71-4A44-B5B2-C5FE5A905DEE}"/>
    <cellStyle name="Comma 2 2 4 2 12" xfId="11361" xr:uid="{2B826ACF-FD76-4366-B59B-FA534845FF5E}"/>
    <cellStyle name="Comma 2 2 4 2 12 2" xfId="37782" xr:uid="{EDFA322F-5833-407B-B922-A50DD178916F}"/>
    <cellStyle name="Comma 2 2 4 2 13" xfId="28790" xr:uid="{2A993B9D-75A4-4407-B2AA-EBF49A951CEF}"/>
    <cellStyle name="Comma 2 2 4 2 2" xfId="308" xr:uid="{FDD6A1D5-6B3A-4CDF-91AB-F14BA7A9B228}"/>
    <cellStyle name="Comma 2 2 4 2 2 2" xfId="1389" xr:uid="{8BE09F00-0D03-4BF3-AD1B-358193870AF7}"/>
    <cellStyle name="Comma 2 2 4 2 2 2 2" xfId="2011" xr:uid="{1CEF05B5-5321-449F-A782-44016DB30A90}"/>
    <cellStyle name="Comma 2 2 4 2 2 2 2 2" xfId="12882" xr:uid="{AD65B0D0-83D7-42EE-AEAF-998D84422641}"/>
    <cellStyle name="Comma 2 2 4 2 2 2 2 2 2" xfId="39303" xr:uid="{455FDA76-3B0A-4A15-92F9-298455B4C6DB}"/>
    <cellStyle name="Comma 2 2 4 2 2 2 2 3" xfId="29082" xr:uid="{8EA23A92-F578-4A32-9B90-9338151391F1}"/>
    <cellStyle name="Comma 2 2 4 2 2 2 3" xfId="9200" xr:uid="{D20D42CC-F7DF-4D79-ACE3-B93C0F24C943}"/>
    <cellStyle name="Comma 2 2 4 2 2 2 3 2" xfId="19860" xr:uid="{1D2CF6CA-D971-4FA8-909A-75F6194AD0D1}"/>
    <cellStyle name="Comma 2 2 4 2 2 2 3 2 2" xfId="46274" xr:uid="{363D93DA-98FD-4F5C-B62C-F64782E0E69C}"/>
    <cellStyle name="Comma 2 2 4 2 2 2 3 3" xfId="35696" xr:uid="{A3E65E08-9BD0-4C94-A9BC-9654D0C1D60A}"/>
    <cellStyle name="Comma 2 2 4 2 2 2 4" xfId="12337" xr:uid="{A102F5BF-938A-42D4-AD9D-D93BAF019DEA}"/>
    <cellStyle name="Comma 2 2 4 2 2 2 4 2" xfId="38758" xr:uid="{A235491A-EAAB-47D5-94C8-27A2A0952986}"/>
    <cellStyle name="Comma 2 2 4 2 2 2 5" xfId="28892" xr:uid="{CC76B9CD-52BF-4978-AE5D-32662D20785A}"/>
    <cellStyle name="Comma 2 2 4 2 2 3" xfId="1757" xr:uid="{54B9A22A-96ED-47B4-B24F-970DBCCF5218}"/>
    <cellStyle name="Comma 2 2 4 2 2 3 2" xfId="10604" xr:uid="{9007CBD3-C329-44A5-A4B9-3B18C511783E}"/>
    <cellStyle name="Comma 2 2 4 2 2 3 2 2" xfId="21252" xr:uid="{BD874CBE-88E3-4F16-892B-5A9E5C8ECA09}"/>
    <cellStyle name="Comma 2 2 4 2 2 3 2 2 2" xfId="47666" xr:uid="{57F3CC2E-0826-4A82-AD06-68534A551834}"/>
    <cellStyle name="Comma 2 2 4 2 2 3 2 3" xfId="37038" xr:uid="{C843CB99-FDAC-4D72-BD62-584391C9A55E}"/>
    <cellStyle name="Comma 2 2 4 2 2 3 3" xfId="12658" xr:uid="{261C4107-9509-4EA7-8A1B-3AF67F74AA03}"/>
    <cellStyle name="Comma 2 2 4 2 2 3 3 2" xfId="39079" xr:uid="{1891B405-2B48-4591-9749-80452DA5DCAC}"/>
    <cellStyle name="Comma 2 2 4 2 2 3 4" xfId="28985" xr:uid="{CC20B911-9FE6-44FE-9C85-E1731A172858}"/>
    <cellStyle name="Comma 2 2 4 2 2 4" xfId="2434" xr:uid="{0A86A66C-AB92-43AF-B53C-6D26B33D543B}"/>
    <cellStyle name="Comma 2 2 4 2 2 4 2" xfId="11049" xr:uid="{FB2EA348-720E-4B52-A6FD-2991B7D68753}"/>
    <cellStyle name="Comma 2 2 4 2 2 4 2 2" xfId="21694" xr:uid="{116D62AA-28CC-4BC5-AFBC-B27BB8260760}"/>
    <cellStyle name="Comma 2 2 4 2 2 4 2 2 2" xfId="48108" xr:uid="{99C76338-BB49-442E-B325-8C34FDEF2B8D}"/>
    <cellStyle name="Comma 2 2 4 2 2 4 2 3" xfId="37470" xr:uid="{FC6623E6-1C78-4080-B166-89A14D84A1BD}"/>
    <cellStyle name="Comma 2 2 4 2 2 4 3" xfId="13231" xr:uid="{4ECE7194-31A3-43CF-BDCD-E9EA68868AFB}"/>
    <cellStyle name="Comma 2 2 4 2 2 4 3 2" xfId="39651" xr:uid="{8A6D698D-4C21-41D5-A2E8-F1BF74A32CEC}"/>
    <cellStyle name="Comma 2 2 4 2 2 4 4" xfId="29193" xr:uid="{AA479ED3-B5DD-4A9B-A35F-50BB81407A74}"/>
    <cellStyle name="Comma 2 2 4 2 2 5" xfId="8155" xr:uid="{488AA564-BA84-4A68-B012-C3268504D339}"/>
    <cellStyle name="Comma 2 2 4 2 2 5 2" xfId="18816" xr:uid="{BFB57B4B-1734-47F9-8638-7D0601A1A679}"/>
    <cellStyle name="Comma 2 2 4 2 2 5 2 2" xfId="45230" xr:uid="{AB14C77E-C26D-429F-A7C9-9A43415F7C94}"/>
    <cellStyle name="Comma 2 2 4 2 2 5 3" xfId="34719" xr:uid="{0EA42D62-90D9-4B60-BA75-53CB01AE49D8}"/>
    <cellStyle name="Comma 2 2 4 2 2 6" xfId="11362" xr:uid="{C4FF9DC6-C1A6-4874-8007-38D67624E764}"/>
    <cellStyle name="Comma 2 2 4 2 2 6 2" xfId="37783" xr:uid="{AE56727B-77D9-49D3-A1B3-7889EF4BE9AD}"/>
    <cellStyle name="Comma 2 2 4 2 2 7" xfId="28791" xr:uid="{107EFFCC-9B58-452D-B2D8-942B53A60B91}"/>
    <cellStyle name="Comma 2 2 4 2 3" xfId="309" xr:uid="{AD001D58-4A52-4DFC-B478-411FCC14CCE0}"/>
    <cellStyle name="Comma 2 2 4 2 3 2" xfId="1390" xr:uid="{890814E9-D0ED-4D2F-BA60-FFB7D2C6A86F}"/>
    <cellStyle name="Comma 2 2 4 2 3 2 2" xfId="2012" xr:uid="{C7E31E25-6646-4D1F-9CC1-49B6C8CFF70A}"/>
    <cellStyle name="Comma 2 2 4 2 3 2 2 2" xfId="12883" xr:uid="{60505798-B397-410E-8F81-440E439EF491}"/>
    <cellStyle name="Comma 2 2 4 2 3 2 2 2 2" xfId="39304" xr:uid="{61885AA2-25A3-44E3-BBB9-9A9D22E206C4}"/>
    <cellStyle name="Comma 2 2 4 2 3 2 2 3" xfId="29083" xr:uid="{29ACBD71-E1D1-4779-A12C-BBF3AE0193B7}"/>
    <cellStyle name="Comma 2 2 4 2 3 2 3" xfId="9201" xr:uid="{90571E86-22CA-4819-91DD-7CBA67A0B545}"/>
    <cellStyle name="Comma 2 2 4 2 3 2 3 2" xfId="19861" xr:uid="{80DA85B6-AFB1-4B0E-820D-54526B9FE908}"/>
    <cellStyle name="Comma 2 2 4 2 3 2 3 2 2" xfId="46275" xr:uid="{C3BC3B58-56D0-469F-B4FB-3F639E6F309D}"/>
    <cellStyle name="Comma 2 2 4 2 3 2 3 3" xfId="35697" xr:uid="{0040B369-38E5-4105-849D-05EBFB701C5B}"/>
    <cellStyle name="Comma 2 2 4 2 3 2 4" xfId="12338" xr:uid="{448E104C-D6FE-4CBA-A598-E6F41D1B5DA5}"/>
    <cellStyle name="Comma 2 2 4 2 3 2 4 2" xfId="38759" xr:uid="{B4500E44-A984-44C8-9928-2AAE5BEB12B4}"/>
    <cellStyle name="Comma 2 2 4 2 3 2 5" xfId="28893" xr:uid="{13017B5E-69E7-4D24-865E-599393F46558}"/>
    <cellStyle name="Comma 2 2 4 2 3 3" xfId="1758" xr:uid="{F668B3B3-0306-4024-A262-5ED6715527C3}"/>
    <cellStyle name="Comma 2 2 4 2 3 3 2" xfId="10605" xr:uid="{A0F97A5D-DE43-4AEE-8F75-43956DCE76EA}"/>
    <cellStyle name="Comma 2 2 4 2 3 3 2 2" xfId="21253" xr:uid="{91FFA82D-D251-456B-9870-F2ED25FB0BAD}"/>
    <cellStyle name="Comma 2 2 4 2 3 3 2 2 2" xfId="47667" xr:uid="{52B9A0EE-6706-4679-A45C-06061AA318B7}"/>
    <cellStyle name="Comma 2 2 4 2 3 3 2 3" xfId="37039" xr:uid="{5F493F1E-9FE7-4975-AE65-80509E0D04DA}"/>
    <cellStyle name="Comma 2 2 4 2 3 3 3" xfId="12659" xr:uid="{EA5FDBF7-A6E9-4571-B643-CB1FE4AAC704}"/>
    <cellStyle name="Comma 2 2 4 2 3 3 3 2" xfId="39080" xr:uid="{4455F0DB-A294-4A94-8C2E-4536F884CC75}"/>
    <cellStyle name="Comma 2 2 4 2 3 3 4" xfId="28986" xr:uid="{40129B80-E903-4871-ACA6-06DB4408A3D1}"/>
    <cellStyle name="Comma 2 2 4 2 3 4" xfId="2435" xr:uid="{73E51BAC-EEAB-4556-8D2D-68A7FCE5CE09}"/>
    <cellStyle name="Comma 2 2 4 2 3 4 2" xfId="11050" xr:uid="{13C92BCD-A8B9-4400-8214-31A2D1B36BAF}"/>
    <cellStyle name="Comma 2 2 4 2 3 4 2 2" xfId="21695" xr:uid="{800964A1-A2A4-4AA0-868A-8769796C003F}"/>
    <cellStyle name="Comma 2 2 4 2 3 4 2 2 2" xfId="48109" xr:uid="{3BE6DBD4-DDB1-4B38-83A1-E06AC6AC551C}"/>
    <cellStyle name="Comma 2 2 4 2 3 4 2 3" xfId="37471" xr:uid="{A9C85BC5-3D83-4A71-9108-39E29137D4D9}"/>
    <cellStyle name="Comma 2 2 4 2 3 4 3" xfId="13232" xr:uid="{3B32FF8A-5DCF-4C38-81DE-3564A97FDB88}"/>
    <cellStyle name="Comma 2 2 4 2 3 4 3 2" xfId="39652" xr:uid="{E30B089A-E2E4-426A-8079-2D9E6F0AC7C9}"/>
    <cellStyle name="Comma 2 2 4 2 3 4 4" xfId="29194" xr:uid="{2E1CD796-0F70-40F7-BDED-C011389AD397}"/>
    <cellStyle name="Comma 2 2 4 2 3 5" xfId="8156" xr:uid="{B5F99C86-1E58-4AD9-8F00-F692EC8605A4}"/>
    <cellStyle name="Comma 2 2 4 2 3 5 2" xfId="18817" xr:uid="{887DBBE3-727C-45F6-893E-726F6605211D}"/>
    <cellStyle name="Comma 2 2 4 2 3 5 2 2" xfId="45231" xr:uid="{F4EC3128-3863-49B1-8B46-9C9C3BC98CF0}"/>
    <cellStyle name="Comma 2 2 4 2 3 5 3" xfId="34720" xr:uid="{A51DBF68-D596-418F-A4EB-1AD6520338E6}"/>
    <cellStyle name="Comma 2 2 4 2 3 6" xfId="11363" xr:uid="{6FE7A9AC-8E55-4A8E-AE03-4E2A48BFD868}"/>
    <cellStyle name="Comma 2 2 4 2 3 6 2" xfId="37784" xr:uid="{FAEEBF1D-4832-40E8-8B6F-1CC7B31B00B2}"/>
    <cellStyle name="Comma 2 2 4 2 3 7" xfId="28792" xr:uid="{1E02AF67-7829-4123-BEBC-DD0C7A32055D}"/>
    <cellStyle name="Comma 2 2 4 2 4" xfId="310" xr:uid="{10FC3140-F508-4724-B96D-7317C53C023D}"/>
    <cellStyle name="Comma 2 2 4 2 4 2" xfId="1391" xr:uid="{DEE43F18-EB21-4641-A9A0-4FF1C7FA6FFA}"/>
    <cellStyle name="Comma 2 2 4 2 4 2 2" xfId="2013" xr:uid="{D489E82C-98C5-4196-9C4A-B86ACCD1E50F}"/>
    <cellStyle name="Comma 2 2 4 2 4 2 2 2" xfId="12884" xr:uid="{C7E47B30-DBEC-4114-BE97-97A5D6060569}"/>
    <cellStyle name="Comma 2 2 4 2 4 2 2 2 2" xfId="39305" xr:uid="{8FD33E18-AEE3-4D2F-A5A1-A40B41503C65}"/>
    <cellStyle name="Comma 2 2 4 2 4 2 2 3" xfId="29084" xr:uid="{212A2260-2A85-4AC4-99B9-BA4FD4748289}"/>
    <cellStyle name="Comma 2 2 4 2 4 2 3" xfId="9202" xr:uid="{30FCACA4-9388-46F2-9969-F473407AC45A}"/>
    <cellStyle name="Comma 2 2 4 2 4 2 3 2" xfId="19862" xr:uid="{9C17F267-EADE-481C-9442-70B6B0A403A4}"/>
    <cellStyle name="Comma 2 2 4 2 4 2 3 2 2" xfId="46276" xr:uid="{B31CC4E3-25E8-4E94-8566-773E6836B33C}"/>
    <cellStyle name="Comma 2 2 4 2 4 2 3 3" xfId="35698" xr:uid="{57F6A212-D273-49DF-BEBA-74056699DDEC}"/>
    <cellStyle name="Comma 2 2 4 2 4 2 4" xfId="12339" xr:uid="{26CC60CA-B203-4A5A-A364-6E68ED499D78}"/>
    <cellStyle name="Comma 2 2 4 2 4 2 4 2" xfId="38760" xr:uid="{96CBCC7A-949E-493A-9188-F62D2DE92243}"/>
    <cellStyle name="Comma 2 2 4 2 4 2 5" xfId="28894" xr:uid="{D5E708CB-C7AC-44D1-ACDA-21BB6AB3A022}"/>
    <cellStyle name="Comma 2 2 4 2 4 3" xfId="1759" xr:uid="{FDFBD958-FDC2-45E2-92B9-5A75A6338B2C}"/>
    <cellStyle name="Comma 2 2 4 2 4 3 2" xfId="10606" xr:uid="{3E1DAA06-A6FE-4DB9-A44B-F21538B19033}"/>
    <cellStyle name="Comma 2 2 4 2 4 3 2 2" xfId="21254" xr:uid="{79BC4E1E-0B26-453A-B861-BD98A0892912}"/>
    <cellStyle name="Comma 2 2 4 2 4 3 2 2 2" xfId="47668" xr:uid="{50FBF205-7B2E-4B20-875B-EA6D5288C976}"/>
    <cellStyle name="Comma 2 2 4 2 4 3 2 3" xfId="37040" xr:uid="{6E88CFFE-BA8B-471C-A4D8-DA6D728E93BF}"/>
    <cellStyle name="Comma 2 2 4 2 4 3 3" xfId="12660" xr:uid="{69DC1105-491F-4AB1-B699-7EC48D984AD8}"/>
    <cellStyle name="Comma 2 2 4 2 4 3 3 2" xfId="39081" xr:uid="{5F1DBF74-98CE-44BE-B49D-F2EAF5219C7F}"/>
    <cellStyle name="Comma 2 2 4 2 4 3 4" xfId="28987" xr:uid="{5879D117-E940-427F-B6FF-A2577CCF0F04}"/>
    <cellStyle name="Comma 2 2 4 2 4 4" xfId="2436" xr:uid="{D4291E5B-1AD4-4289-82F7-DF13038C6950}"/>
    <cellStyle name="Comma 2 2 4 2 4 4 2" xfId="11051" xr:uid="{BCC60D90-16F3-474D-9A40-6ED424A07DC0}"/>
    <cellStyle name="Comma 2 2 4 2 4 4 2 2" xfId="21696" xr:uid="{98503A78-CE32-4A62-A818-A4CD5480CD04}"/>
    <cellStyle name="Comma 2 2 4 2 4 4 2 2 2" xfId="48110" xr:uid="{0ADB18AA-882F-4CEB-926F-67CB337BB990}"/>
    <cellStyle name="Comma 2 2 4 2 4 4 2 3" xfId="37472" xr:uid="{923225CA-98E8-4F14-917B-182FB0A2ED69}"/>
    <cellStyle name="Comma 2 2 4 2 4 4 3" xfId="13233" xr:uid="{7F664895-61A7-4BBF-9F61-BBB747BCFE40}"/>
    <cellStyle name="Comma 2 2 4 2 4 4 3 2" xfId="39653" xr:uid="{38BC38C0-45D3-4184-84C8-B9C6A6258740}"/>
    <cellStyle name="Comma 2 2 4 2 4 4 4" xfId="29195" xr:uid="{6DCCD87E-1415-4F62-8756-19D862EABE02}"/>
    <cellStyle name="Comma 2 2 4 2 4 5" xfId="8157" xr:uid="{6A7BA70A-B715-401C-933D-3684A2C6F7E7}"/>
    <cellStyle name="Comma 2 2 4 2 4 5 2" xfId="18818" xr:uid="{3095A96D-D17B-4B11-9007-8E4F877A6AF2}"/>
    <cellStyle name="Comma 2 2 4 2 4 5 2 2" xfId="45232" xr:uid="{7BA42F88-DD25-40D5-8178-C4EAF355E1C2}"/>
    <cellStyle name="Comma 2 2 4 2 4 5 3" xfId="34721" xr:uid="{E644CB04-33E8-4824-A64E-12A3D14E6333}"/>
    <cellStyle name="Comma 2 2 4 2 4 6" xfId="11364" xr:uid="{ED9D898F-3614-497A-8865-FD7D870745F4}"/>
    <cellStyle name="Comma 2 2 4 2 4 6 2" xfId="37785" xr:uid="{F5ACB9D0-A9AD-4551-9DA6-C0650F650821}"/>
    <cellStyle name="Comma 2 2 4 2 4 7" xfId="28793" xr:uid="{C83629C4-B5A6-4743-803E-AD624D2EB27B}"/>
    <cellStyle name="Comma 2 2 4 2 5" xfId="311" xr:uid="{A7322B28-8AF1-48B8-B659-57307A77A900}"/>
    <cellStyle name="Comma 2 2 4 2 5 2" xfId="1392" xr:uid="{7E60C57E-AC8E-4DB4-BEF6-960A7BBA2144}"/>
    <cellStyle name="Comma 2 2 4 2 5 2 2" xfId="2014" xr:uid="{26FFD051-AADE-4C4C-8951-C9E2CAAF45FC}"/>
    <cellStyle name="Comma 2 2 4 2 5 2 2 2" xfId="12885" xr:uid="{A605D20E-125C-4A32-A162-AAF61FD025C8}"/>
    <cellStyle name="Comma 2 2 4 2 5 2 2 2 2" xfId="39306" xr:uid="{AAB34454-773E-4C6C-9704-1D12C0CBFF3D}"/>
    <cellStyle name="Comma 2 2 4 2 5 2 2 3" xfId="29085" xr:uid="{97824DDB-4839-44D3-98A2-ECAB4A8EF5F3}"/>
    <cellStyle name="Comma 2 2 4 2 5 2 3" xfId="9203" xr:uid="{31701FFB-662C-4867-8E31-531907F9FB08}"/>
    <cellStyle name="Comma 2 2 4 2 5 2 3 2" xfId="19863" xr:uid="{E699E6D0-4F4E-4A1F-A0CE-16E50ECBF83F}"/>
    <cellStyle name="Comma 2 2 4 2 5 2 3 2 2" xfId="46277" xr:uid="{0DD87F8C-982D-44A3-B4A2-24DD185B0E49}"/>
    <cellStyle name="Comma 2 2 4 2 5 2 3 3" xfId="35699" xr:uid="{6C21EDEE-6F8E-421A-9669-04A2B4845EAA}"/>
    <cellStyle name="Comma 2 2 4 2 5 2 4" xfId="12340" xr:uid="{0DB280E7-E6EA-45A2-A724-1F0BC33730D8}"/>
    <cellStyle name="Comma 2 2 4 2 5 2 4 2" xfId="38761" xr:uid="{1016A1B4-DE12-4C8C-B60C-E60C9291357D}"/>
    <cellStyle name="Comma 2 2 4 2 5 2 5" xfId="28895" xr:uid="{FAF470D8-CFD5-4665-A0F9-3CDA87D63E7D}"/>
    <cellStyle name="Comma 2 2 4 2 5 3" xfId="1760" xr:uid="{D46B560A-8BED-4490-9B90-077669EE24A9}"/>
    <cellStyle name="Comma 2 2 4 2 5 3 2" xfId="10607" xr:uid="{8A468C3F-1852-4AD7-AEA3-D0BD9439DE78}"/>
    <cellStyle name="Comma 2 2 4 2 5 3 2 2" xfId="21255" xr:uid="{FFB03C36-9145-45AB-A96B-460483079F48}"/>
    <cellStyle name="Comma 2 2 4 2 5 3 2 2 2" xfId="47669" xr:uid="{0C994D47-0578-416D-A34A-8BCAD8BF6E19}"/>
    <cellStyle name="Comma 2 2 4 2 5 3 2 3" xfId="37041" xr:uid="{B0D76D0A-3473-4E74-906D-0C73E9E44E48}"/>
    <cellStyle name="Comma 2 2 4 2 5 3 3" xfId="12661" xr:uid="{5C087DA1-8F4A-4B96-8A25-96B6E6B94B67}"/>
    <cellStyle name="Comma 2 2 4 2 5 3 3 2" xfId="39082" xr:uid="{4710A507-4941-423D-BAC9-7381639A190C}"/>
    <cellStyle name="Comma 2 2 4 2 5 3 4" xfId="28988" xr:uid="{9B31E27C-1379-498E-BFE2-FD41694DC264}"/>
    <cellStyle name="Comma 2 2 4 2 5 4" xfId="2437" xr:uid="{3D2A4DCB-F0CB-4CD9-AB28-B902C82A5EC2}"/>
    <cellStyle name="Comma 2 2 4 2 5 4 2" xfId="11052" xr:uid="{C02C9F58-D496-4DE8-A437-5449CD3F057C}"/>
    <cellStyle name="Comma 2 2 4 2 5 4 2 2" xfId="21697" xr:uid="{842F5610-993A-4CF1-8043-BD4516A2DF70}"/>
    <cellStyle name="Comma 2 2 4 2 5 4 2 2 2" xfId="48111" xr:uid="{532DDC40-A549-4025-89CC-B9B180D7B86C}"/>
    <cellStyle name="Comma 2 2 4 2 5 4 2 3" xfId="37473" xr:uid="{622B12B0-C0D5-4CA0-BE1D-F3E194E66162}"/>
    <cellStyle name="Comma 2 2 4 2 5 4 3" xfId="13234" xr:uid="{555AEF1F-5824-4BCD-9C06-5664301416AC}"/>
    <cellStyle name="Comma 2 2 4 2 5 4 3 2" xfId="39654" xr:uid="{BAE1699C-5877-449C-B47E-C77E3A6C6C42}"/>
    <cellStyle name="Comma 2 2 4 2 5 4 4" xfId="29196" xr:uid="{AEF11FD7-E2E2-42A1-929D-13735CFF2A58}"/>
    <cellStyle name="Comma 2 2 4 2 5 5" xfId="8158" xr:uid="{BB44DDE7-93D8-42E9-A133-7342A50CA875}"/>
    <cellStyle name="Comma 2 2 4 2 5 5 2" xfId="18819" xr:uid="{AC0AC1FE-1923-4901-8D4F-CE36C28AE274}"/>
    <cellStyle name="Comma 2 2 4 2 5 5 2 2" xfId="45233" xr:uid="{9E0512D7-2129-4C47-86CA-5954FCE19991}"/>
    <cellStyle name="Comma 2 2 4 2 5 5 3" xfId="34722" xr:uid="{9F442D6C-9686-428E-AD3A-D12C17F066CA}"/>
    <cellStyle name="Comma 2 2 4 2 5 6" xfId="11365" xr:uid="{48295F0F-241A-4BAB-A489-A5F2AA295C5D}"/>
    <cellStyle name="Comma 2 2 4 2 5 6 2" xfId="37786" xr:uid="{0FB45413-83D1-4EC6-9384-D2FAD7C2BFCC}"/>
    <cellStyle name="Comma 2 2 4 2 5 7" xfId="28794" xr:uid="{ABC64190-9891-47EA-BF88-2F4C995DFEFE}"/>
    <cellStyle name="Comma 2 2 4 2 6" xfId="312" xr:uid="{B322A916-1036-4FEA-BBA1-B0EA7DA2BD6B}"/>
    <cellStyle name="Comma 2 2 4 2 6 2" xfId="1393" xr:uid="{3D736A31-3C7E-4AB7-AC85-756FB314791C}"/>
    <cellStyle name="Comma 2 2 4 2 6 2 2" xfId="2015" xr:uid="{84DB8FF7-F9CB-41D6-B97F-C179D6BC6E8C}"/>
    <cellStyle name="Comma 2 2 4 2 6 2 2 2" xfId="12886" xr:uid="{70076883-C2AB-4781-B4C7-32F2707DFFEE}"/>
    <cellStyle name="Comma 2 2 4 2 6 2 2 2 2" xfId="39307" xr:uid="{94B6B685-FCC6-47D6-92A2-38D92C3CD4C1}"/>
    <cellStyle name="Comma 2 2 4 2 6 2 2 3" xfId="29086" xr:uid="{7355DE82-D79D-4FBE-B38D-3F556EA18997}"/>
    <cellStyle name="Comma 2 2 4 2 6 2 3" xfId="9204" xr:uid="{D0604251-F490-49A9-A2EC-27927BAC5596}"/>
    <cellStyle name="Comma 2 2 4 2 6 2 3 2" xfId="19864" xr:uid="{4F61D0C6-0C93-4174-938F-A34C2171257C}"/>
    <cellStyle name="Comma 2 2 4 2 6 2 3 2 2" xfId="46278" xr:uid="{47DD8B2A-1036-4236-9D21-64FA0E25701A}"/>
    <cellStyle name="Comma 2 2 4 2 6 2 3 3" xfId="35700" xr:uid="{92D0D5D8-41F9-4815-B8B4-794FA404814E}"/>
    <cellStyle name="Comma 2 2 4 2 6 2 4" xfId="12341" xr:uid="{E1D2EE38-D308-4138-9F8E-74C1E0E35383}"/>
    <cellStyle name="Comma 2 2 4 2 6 2 4 2" xfId="38762" xr:uid="{AA41A57A-694F-4E49-B54C-16951CE15B8B}"/>
    <cellStyle name="Comma 2 2 4 2 6 2 5" xfId="28896" xr:uid="{EA3CABE5-0CE9-45D3-9AAE-CF827D53DF6F}"/>
    <cellStyle name="Comma 2 2 4 2 6 3" xfId="1761" xr:uid="{BCC0A885-4B08-43D4-B295-518AF5600443}"/>
    <cellStyle name="Comma 2 2 4 2 6 3 2" xfId="10608" xr:uid="{036C663C-08C4-4899-B9A1-1FF7F5BCE2DD}"/>
    <cellStyle name="Comma 2 2 4 2 6 3 2 2" xfId="21256" xr:uid="{CC156AF4-C617-457C-8EA5-4BA8EF519B14}"/>
    <cellStyle name="Comma 2 2 4 2 6 3 2 2 2" xfId="47670" xr:uid="{92E78254-44EF-4DC5-A9CE-B7D1F54B2267}"/>
    <cellStyle name="Comma 2 2 4 2 6 3 2 3" xfId="37042" xr:uid="{1A85DCFF-61D2-4F96-B0FB-F69E982C6F57}"/>
    <cellStyle name="Comma 2 2 4 2 6 3 3" xfId="12662" xr:uid="{90AF83AC-6057-4C15-8BA1-B4E684A19044}"/>
    <cellStyle name="Comma 2 2 4 2 6 3 3 2" xfId="39083" xr:uid="{7A8B3C5F-25B4-44AF-9EDE-AE37B4AC75EC}"/>
    <cellStyle name="Comma 2 2 4 2 6 3 4" xfId="28989" xr:uid="{9F5063B6-555A-4A6C-AF57-6153228A19F0}"/>
    <cellStyle name="Comma 2 2 4 2 6 4" xfId="2438" xr:uid="{39DBAD42-7E9D-4DAA-9ECA-E2E285EA0351}"/>
    <cellStyle name="Comma 2 2 4 2 6 4 2" xfId="11053" xr:uid="{DF824EFE-21F8-4209-9C82-E3652ABC6BC8}"/>
    <cellStyle name="Comma 2 2 4 2 6 4 2 2" xfId="21698" xr:uid="{4B67342F-E4BC-484A-BA64-F5F0D0F37A57}"/>
    <cellStyle name="Comma 2 2 4 2 6 4 2 2 2" xfId="48112" xr:uid="{5E648B18-D0E7-4198-A03A-63BDBEC7EA20}"/>
    <cellStyle name="Comma 2 2 4 2 6 4 2 3" xfId="37474" xr:uid="{6B29FBD6-55ED-456A-9A15-A6CC7914B587}"/>
    <cellStyle name="Comma 2 2 4 2 6 4 3" xfId="13235" xr:uid="{60961514-01B2-4B85-8E29-1326D6C4C23B}"/>
    <cellStyle name="Comma 2 2 4 2 6 4 3 2" xfId="39655" xr:uid="{A6E1236A-B732-49F6-9517-4862E3F6354B}"/>
    <cellStyle name="Comma 2 2 4 2 6 4 4" xfId="29197" xr:uid="{39848CCA-C9D0-4F86-BEC4-1A4799C58D1C}"/>
    <cellStyle name="Comma 2 2 4 2 6 5" xfId="8159" xr:uid="{C4F7B30F-0294-4509-8F19-83DE0418DE02}"/>
    <cellStyle name="Comma 2 2 4 2 6 5 2" xfId="18820" xr:uid="{72C175EE-7053-4091-883A-BF9031BDB682}"/>
    <cellStyle name="Comma 2 2 4 2 6 5 2 2" xfId="45234" xr:uid="{2C5650B4-A090-4E47-98A0-B5838CCD8E50}"/>
    <cellStyle name="Comma 2 2 4 2 6 5 3" xfId="34723" xr:uid="{1F18D1E3-18AA-43B6-BEF6-1E90F1213F97}"/>
    <cellStyle name="Comma 2 2 4 2 6 6" xfId="11366" xr:uid="{78A0D996-0E4C-46CC-BBDF-66E7B5570545}"/>
    <cellStyle name="Comma 2 2 4 2 6 6 2" xfId="37787" xr:uid="{49326295-3421-4769-96AE-3732F6669F03}"/>
    <cellStyle name="Comma 2 2 4 2 6 7" xfId="28795" xr:uid="{E93F4E20-A991-4E6D-B9C6-8A9A01301C17}"/>
    <cellStyle name="Comma 2 2 4 2 7" xfId="313" xr:uid="{9296A0D9-485A-4E40-B097-2CEC2F8FFA5D}"/>
    <cellStyle name="Comma 2 2 4 2 7 2" xfId="1394" xr:uid="{21FDEA15-EF8B-4647-858E-A093DBFBA92A}"/>
    <cellStyle name="Comma 2 2 4 2 7 2 2" xfId="2016" xr:uid="{A7AD6E3A-3886-467F-95D5-96EF207F52B1}"/>
    <cellStyle name="Comma 2 2 4 2 7 2 2 2" xfId="12887" xr:uid="{084B7060-53C0-41A3-B306-FDE1CC1B7FE7}"/>
    <cellStyle name="Comma 2 2 4 2 7 2 2 2 2" xfId="39308" xr:uid="{6FBFCD3E-5D5D-4AE0-B561-0422B50E6AB1}"/>
    <cellStyle name="Comma 2 2 4 2 7 2 2 3" xfId="29087" xr:uid="{F42219E2-FBF6-4299-ACF5-BD026EAB0F30}"/>
    <cellStyle name="Comma 2 2 4 2 7 2 3" xfId="9205" xr:uid="{F1203F24-2F30-4834-B294-C43DBC372308}"/>
    <cellStyle name="Comma 2 2 4 2 7 2 3 2" xfId="19865" xr:uid="{9296B1EB-B54E-4247-8C1D-79B5D373EB3B}"/>
    <cellStyle name="Comma 2 2 4 2 7 2 3 2 2" xfId="46279" xr:uid="{55C839B1-6E19-4FCE-A587-733E30DF8F53}"/>
    <cellStyle name="Comma 2 2 4 2 7 2 3 3" xfId="35701" xr:uid="{91EDEAEA-4490-4476-AB27-C3986E613707}"/>
    <cellStyle name="Comma 2 2 4 2 7 2 4" xfId="12342" xr:uid="{D8684462-5672-477B-A7F7-5DB87A372264}"/>
    <cellStyle name="Comma 2 2 4 2 7 2 4 2" xfId="38763" xr:uid="{F39C4A58-2316-495C-BF44-E9342D231FC1}"/>
    <cellStyle name="Comma 2 2 4 2 7 2 5" xfId="28897" xr:uid="{0DADFF25-8E82-4DB1-B1F2-D4D7EDFE5393}"/>
    <cellStyle name="Comma 2 2 4 2 7 3" xfId="1762" xr:uid="{258FEBCF-AC9B-49EA-AFAF-992AC4555DBB}"/>
    <cellStyle name="Comma 2 2 4 2 7 3 2" xfId="10609" xr:uid="{400E90D0-38A1-43AD-85DE-F0508570E09A}"/>
    <cellStyle name="Comma 2 2 4 2 7 3 2 2" xfId="21257" xr:uid="{EC8F2600-8208-418F-A2AC-F7EF040FB87E}"/>
    <cellStyle name="Comma 2 2 4 2 7 3 2 2 2" xfId="47671" xr:uid="{E5F0087B-C0BB-4136-8D39-16C4CC652D83}"/>
    <cellStyle name="Comma 2 2 4 2 7 3 2 3" xfId="37043" xr:uid="{D63377D0-23EF-4C81-B2AC-8794B99F4080}"/>
    <cellStyle name="Comma 2 2 4 2 7 3 3" xfId="12663" xr:uid="{42FF4F32-CDA9-4A06-A740-C4BAB490DB23}"/>
    <cellStyle name="Comma 2 2 4 2 7 3 3 2" xfId="39084" xr:uid="{0D3F6E5F-DCF5-4347-98C3-4D0AF12BA5EE}"/>
    <cellStyle name="Comma 2 2 4 2 7 3 4" xfId="28990" xr:uid="{64BAF9EB-BC28-4509-A113-5F939121D22A}"/>
    <cellStyle name="Comma 2 2 4 2 7 4" xfId="2439" xr:uid="{3AC3D0C9-A4B7-4FEF-AEDB-17DD41314EBF}"/>
    <cellStyle name="Comma 2 2 4 2 7 4 2" xfId="11054" xr:uid="{2A02BA86-9452-4F5B-95D6-A50EFB227C9F}"/>
    <cellStyle name="Comma 2 2 4 2 7 4 2 2" xfId="21699" xr:uid="{2F427BD3-641F-4D83-B6D3-3736B40B4242}"/>
    <cellStyle name="Comma 2 2 4 2 7 4 2 2 2" xfId="48113" xr:uid="{94636D19-6A72-41D4-9412-07B23F58E7B8}"/>
    <cellStyle name="Comma 2 2 4 2 7 4 2 3" xfId="37475" xr:uid="{FE65BFA5-338D-43E9-BBB2-CCC61C25829A}"/>
    <cellStyle name="Comma 2 2 4 2 7 4 3" xfId="13236" xr:uid="{1F659EE7-C535-43F1-A244-B4990C463558}"/>
    <cellStyle name="Comma 2 2 4 2 7 4 3 2" xfId="39656" xr:uid="{A029A17F-4CE9-41F4-A583-3C449E149930}"/>
    <cellStyle name="Comma 2 2 4 2 7 4 4" xfId="29198" xr:uid="{7B99B505-7BD2-4162-BF47-9B9A8D37E523}"/>
    <cellStyle name="Comma 2 2 4 2 7 5" xfId="8160" xr:uid="{8BDD684C-C3AC-47DB-80B6-5E7A6ECC7A87}"/>
    <cellStyle name="Comma 2 2 4 2 7 5 2" xfId="18821" xr:uid="{1A66385E-72D5-44F3-B9B5-898EBF6C325B}"/>
    <cellStyle name="Comma 2 2 4 2 7 5 2 2" xfId="45235" xr:uid="{40E2CE6C-089F-40A7-81F5-9E265788603B}"/>
    <cellStyle name="Comma 2 2 4 2 7 5 3" xfId="34724" xr:uid="{EF4F8556-6C2C-415E-9C61-F58619B2606B}"/>
    <cellStyle name="Comma 2 2 4 2 7 6" xfId="11367" xr:uid="{0737DA2A-A6A4-4312-9C81-AD98FADF4E00}"/>
    <cellStyle name="Comma 2 2 4 2 7 6 2" xfId="37788" xr:uid="{8F37ACC7-69A3-4C12-9C4C-A926C7B67C36}"/>
    <cellStyle name="Comma 2 2 4 2 7 7" xfId="28796" xr:uid="{0167C6F5-A266-4759-85EC-13F3542CB51A}"/>
    <cellStyle name="Comma 2 2 4 2 8" xfId="1388" xr:uid="{789B2E0F-90B6-42A0-B4E2-45B390DF160B}"/>
    <cellStyle name="Comma 2 2 4 2 8 2" xfId="2010" xr:uid="{56356F73-5203-4060-8D95-F96F62F4DBB9}"/>
    <cellStyle name="Comma 2 2 4 2 8 2 2" xfId="12881" xr:uid="{717AD5BF-ECDA-43C0-B8F0-D5506100CB6F}"/>
    <cellStyle name="Comma 2 2 4 2 8 2 2 2" xfId="39302" xr:uid="{E5231337-7844-4ABD-A0B3-95057A72E6E8}"/>
    <cellStyle name="Comma 2 2 4 2 8 2 3" xfId="29081" xr:uid="{F5B32765-BFB4-4565-9B8D-7103DBCE2918}"/>
    <cellStyle name="Comma 2 2 4 2 8 3" xfId="9199" xr:uid="{07DED225-BB3B-43E6-BD16-DDE7456DB7AB}"/>
    <cellStyle name="Comma 2 2 4 2 8 3 2" xfId="19859" xr:uid="{99ABA5EF-7438-4168-A00D-1DFEF12CEE82}"/>
    <cellStyle name="Comma 2 2 4 2 8 3 2 2" xfId="46273" xr:uid="{D643ACB1-BAEC-43BD-89DE-A662F1B4E10F}"/>
    <cellStyle name="Comma 2 2 4 2 8 3 3" xfId="35695" xr:uid="{23B96DF4-4289-4F1D-912B-E4BD62A69475}"/>
    <cellStyle name="Comma 2 2 4 2 8 4" xfId="12336" xr:uid="{DEE2F29B-0074-4C5D-A1C0-108CB3D0D621}"/>
    <cellStyle name="Comma 2 2 4 2 8 4 2" xfId="38757" xr:uid="{A1B050D3-B395-47F1-B03F-879F1B2CAB36}"/>
    <cellStyle name="Comma 2 2 4 2 8 5" xfId="28891" xr:uid="{93B7C061-B64E-4A6A-88FE-4CAF390EE056}"/>
    <cellStyle name="Comma 2 2 4 2 9" xfId="1756" xr:uid="{2E6C99D5-6594-41D5-948A-8C6B048168E8}"/>
    <cellStyle name="Comma 2 2 4 2 9 2" xfId="10603" xr:uid="{05636511-6693-4D9E-9635-273970F2EE16}"/>
    <cellStyle name="Comma 2 2 4 2 9 2 2" xfId="21251" xr:uid="{F6BBCEC8-0289-499F-A539-6AD360CC1A35}"/>
    <cellStyle name="Comma 2 2 4 2 9 2 2 2" xfId="47665" xr:uid="{BC0CDB9B-6E11-4872-8340-8390FD00F39E}"/>
    <cellStyle name="Comma 2 2 4 2 9 2 3" xfId="37037" xr:uid="{13596684-C18F-4D91-96E9-9BCB511B4E5C}"/>
    <cellStyle name="Comma 2 2 4 2 9 3" xfId="12657" xr:uid="{83DBA401-BBFC-4D68-A667-0AF04C66ED86}"/>
    <cellStyle name="Comma 2 2 4 2 9 3 2" xfId="39078" xr:uid="{82F1CCE1-1B1E-49FD-A4D2-0DE7FF3BFD87}"/>
    <cellStyle name="Comma 2 2 4 2 9 4" xfId="28984" xr:uid="{CA212DCB-94EA-4224-910E-222B05DA1618}"/>
    <cellStyle name="Comma 2 2 4 3" xfId="314" xr:uid="{F8561945-163B-4143-98CC-19BDFE6994A2}"/>
    <cellStyle name="Comma 2 2 4 3 2" xfId="1395" xr:uid="{C47558BA-F7F0-4504-8DAF-B4B98B29080F}"/>
    <cellStyle name="Comma 2 2 4 3 2 2" xfId="2017" xr:uid="{F3B7D08F-3E98-421E-956B-91ABEFE9E5A6}"/>
    <cellStyle name="Comma 2 2 4 3 2 2 2" xfId="12888" xr:uid="{3178282F-DE70-47D6-9FE2-E9C3D7B4D249}"/>
    <cellStyle name="Comma 2 2 4 3 2 2 2 2" xfId="39309" xr:uid="{3339E89A-2815-4044-990A-C8F3CAE67817}"/>
    <cellStyle name="Comma 2 2 4 3 2 2 3" xfId="29088" xr:uid="{9D3D3531-EBE9-4FEA-A407-801DE4049D08}"/>
    <cellStyle name="Comma 2 2 4 3 2 3" xfId="9206" xr:uid="{E5578F4B-C278-46C7-AFDE-CF2C56830702}"/>
    <cellStyle name="Comma 2 2 4 3 2 3 2" xfId="19866" xr:uid="{C4CBAA3E-C3A6-4180-9D50-18F2B1D7EE45}"/>
    <cellStyle name="Comma 2 2 4 3 2 3 2 2" xfId="46280" xr:uid="{77C03ACA-B2FF-4F17-BFBD-CAD638009770}"/>
    <cellStyle name="Comma 2 2 4 3 2 3 3" xfId="35702" xr:uid="{4C9CA368-3784-4392-8163-639413EAFD9F}"/>
    <cellStyle name="Comma 2 2 4 3 2 4" xfId="12343" xr:uid="{9DA59A5B-A4E9-48F5-B8FF-46E322FCA601}"/>
    <cellStyle name="Comma 2 2 4 3 2 4 2" xfId="38764" xr:uid="{84819B4E-E7AE-4A0B-A481-CFD7D13F032A}"/>
    <cellStyle name="Comma 2 2 4 3 2 5" xfId="28898" xr:uid="{AE848E13-DCC4-4EA6-836F-4BBC980225B5}"/>
    <cellStyle name="Comma 2 2 4 3 3" xfId="1763" xr:uid="{DC369555-F9BC-45B9-9125-94AA7EBA03D4}"/>
    <cellStyle name="Comma 2 2 4 3 3 2" xfId="10610" xr:uid="{C2755433-1AD5-460D-A9D8-51CDF7FAC051}"/>
    <cellStyle name="Comma 2 2 4 3 3 2 2" xfId="21258" xr:uid="{C8FDB321-1B59-4BFE-8181-3BEBA66B8F70}"/>
    <cellStyle name="Comma 2 2 4 3 3 2 2 2" xfId="47672" xr:uid="{564664EB-1962-4D7C-8696-A5C476D59174}"/>
    <cellStyle name="Comma 2 2 4 3 3 2 3" xfId="37044" xr:uid="{F7298561-4E36-4096-96E5-F85BCA5C3C69}"/>
    <cellStyle name="Comma 2 2 4 3 3 3" xfId="12664" xr:uid="{E7AADB25-22F8-44CA-97AF-55AD41A52697}"/>
    <cellStyle name="Comma 2 2 4 3 3 3 2" xfId="39085" xr:uid="{214B8D7F-3F17-4F6D-82E4-B07BD6454AC6}"/>
    <cellStyle name="Comma 2 2 4 3 3 4" xfId="28991" xr:uid="{7E2E0155-52B2-422C-931C-707E71B15881}"/>
    <cellStyle name="Comma 2 2 4 3 4" xfId="2440" xr:uid="{3D6E35AF-F283-46E6-A86A-274D8ABCD8DA}"/>
    <cellStyle name="Comma 2 2 4 3 4 2" xfId="11055" xr:uid="{6EAA6DEB-2D44-4BD1-B849-D6ABE2D1DA3A}"/>
    <cellStyle name="Comma 2 2 4 3 4 2 2" xfId="21700" xr:uid="{821C49C4-67F8-41C0-BF65-04FDF37A38B1}"/>
    <cellStyle name="Comma 2 2 4 3 4 2 2 2" xfId="48114" xr:uid="{C7D02A93-D67F-4892-BA76-D0DE8BBF173C}"/>
    <cellStyle name="Comma 2 2 4 3 4 2 3" xfId="37476" xr:uid="{4057C7DF-D628-452B-9A50-DFB777A92676}"/>
    <cellStyle name="Comma 2 2 4 3 4 3" xfId="13237" xr:uid="{5B98FCB7-6787-4392-8F4D-F320583A0AAD}"/>
    <cellStyle name="Comma 2 2 4 3 4 3 2" xfId="39657" xr:uid="{272C07C4-FCA3-4BC1-90C8-4FCBAC9C453A}"/>
    <cellStyle name="Comma 2 2 4 3 4 4" xfId="29199" xr:uid="{8FBFBE01-BF38-4893-85A2-A5B02844DC47}"/>
    <cellStyle name="Comma 2 2 4 3 5" xfId="8161" xr:uid="{70EA0D7E-B679-466E-8152-19B8757E00B1}"/>
    <cellStyle name="Comma 2 2 4 3 5 2" xfId="18822" xr:uid="{0F9C4B15-A036-4FC6-9DFC-A291C38832F5}"/>
    <cellStyle name="Comma 2 2 4 3 5 2 2" xfId="45236" xr:uid="{8FDF02CC-137F-4A01-AE49-1F576EC66DF6}"/>
    <cellStyle name="Comma 2 2 4 3 5 3" xfId="34725" xr:uid="{8397F816-0931-465B-A96A-94F137B9E17B}"/>
    <cellStyle name="Comma 2 2 4 3 6" xfId="11368" xr:uid="{2B72EB35-7834-4B3E-B7B3-72CC6849B534}"/>
    <cellStyle name="Comma 2 2 4 3 6 2" xfId="37789" xr:uid="{6200626F-B01A-41C9-A665-916588ED7DB8}"/>
    <cellStyle name="Comma 2 2 4 3 7" xfId="28797" xr:uid="{B923E75E-9303-4FD6-80FE-7ED17BFA13D3}"/>
    <cellStyle name="Comma 2 2 4 4" xfId="315" xr:uid="{6377BC37-3DD2-48A8-B4D0-45EC27B94ECC}"/>
    <cellStyle name="Comma 2 2 4 4 2" xfId="1396" xr:uid="{45C3C4F5-37B9-44EB-9CDE-8EFE5045088E}"/>
    <cellStyle name="Comma 2 2 4 4 2 2" xfId="2018" xr:uid="{1DB905B1-428F-4EE0-B85F-8A23F3D5CB87}"/>
    <cellStyle name="Comma 2 2 4 4 2 2 2" xfId="12889" xr:uid="{40EB49A1-DE24-4EA4-84DE-9C4C024DB83E}"/>
    <cellStyle name="Comma 2 2 4 4 2 2 2 2" xfId="39310" xr:uid="{E422686F-F64D-4099-B891-BD539F4803C3}"/>
    <cellStyle name="Comma 2 2 4 4 2 2 3" xfId="29089" xr:uid="{46775250-F580-44A3-8142-7D0B51E284A8}"/>
    <cellStyle name="Comma 2 2 4 4 2 3" xfId="9207" xr:uid="{F5D54A5A-CA91-4DE3-9450-A001B2EE86E4}"/>
    <cellStyle name="Comma 2 2 4 4 2 3 2" xfId="19867" xr:uid="{24DB5081-D4AE-4E00-B33F-A7795C5FBCB7}"/>
    <cellStyle name="Comma 2 2 4 4 2 3 2 2" xfId="46281" xr:uid="{2342521B-53AB-4927-8C81-2BD7377ABE93}"/>
    <cellStyle name="Comma 2 2 4 4 2 3 3" xfId="35703" xr:uid="{4F65AB95-CAD6-4D42-ACDC-5B8CD6BD9CC5}"/>
    <cellStyle name="Comma 2 2 4 4 2 4" xfId="12344" xr:uid="{CFF9F769-7D4A-4F93-B4F7-A4700962EFFA}"/>
    <cellStyle name="Comma 2 2 4 4 2 4 2" xfId="38765" xr:uid="{257650EC-90B1-4923-98BC-A10E189E6B55}"/>
    <cellStyle name="Comma 2 2 4 4 2 5" xfId="28899" xr:uid="{94DB44F9-12CF-40A5-86DF-83AD0AC6C9E5}"/>
    <cellStyle name="Comma 2 2 4 4 3" xfId="1764" xr:uid="{D25ECEDA-1F0D-4498-90C6-6F4B83FE93CA}"/>
    <cellStyle name="Comma 2 2 4 4 3 2" xfId="10611" xr:uid="{C7F6A3CB-182F-4F58-AE97-DEE488625272}"/>
    <cellStyle name="Comma 2 2 4 4 3 2 2" xfId="21259" xr:uid="{80A46B52-2A1F-444D-8A3A-6BA3E0C6405A}"/>
    <cellStyle name="Comma 2 2 4 4 3 2 2 2" xfId="47673" xr:uid="{D6926D31-5BBB-4712-9D78-0D49DD024DFD}"/>
    <cellStyle name="Comma 2 2 4 4 3 2 3" xfId="37045" xr:uid="{5B8BE208-C23C-4F29-BDFB-647F6A560A72}"/>
    <cellStyle name="Comma 2 2 4 4 3 3" xfId="12665" xr:uid="{17CBFAEA-0F51-4DC4-9D73-40776FE83F08}"/>
    <cellStyle name="Comma 2 2 4 4 3 3 2" xfId="39086" xr:uid="{4EA9FCB0-7834-4555-AEA0-BAF4EC713CCA}"/>
    <cellStyle name="Comma 2 2 4 4 3 4" xfId="28992" xr:uid="{F60D330B-EA08-48E8-B653-662B790E337B}"/>
    <cellStyle name="Comma 2 2 4 4 4" xfId="2441" xr:uid="{9C084D78-9B4F-41D8-AC0F-4D675EA5FBE4}"/>
    <cellStyle name="Comma 2 2 4 4 4 2" xfId="11056" xr:uid="{C6B6C4CE-1838-4504-B068-3667EAF204F1}"/>
    <cellStyle name="Comma 2 2 4 4 4 2 2" xfId="21701" xr:uid="{65B217FD-50E5-44BE-88D1-67595326BDD6}"/>
    <cellStyle name="Comma 2 2 4 4 4 2 2 2" xfId="48115" xr:uid="{616E59DE-8966-4ED7-B492-7AC8C92EC044}"/>
    <cellStyle name="Comma 2 2 4 4 4 2 3" xfId="37477" xr:uid="{4A7E630E-D297-418B-A1CE-9669EC5C63A0}"/>
    <cellStyle name="Comma 2 2 4 4 4 3" xfId="13238" xr:uid="{B1B0DEAC-281F-477B-9779-89F20DCED722}"/>
    <cellStyle name="Comma 2 2 4 4 4 3 2" xfId="39658" xr:uid="{99AA38FB-0A96-43E4-BB6D-3ECE86ABCA11}"/>
    <cellStyle name="Comma 2 2 4 4 4 4" xfId="29200" xr:uid="{36EC2087-E99A-435E-886C-14917D15E726}"/>
    <cellStyle name="Comma 2 2 4 4 5" xfId="8162" xr:uid="{905DFD38-9BAA-431F-8BD9-CC1500BA7A59}"/>
    <cellStyle name="Comma 2 2 4 4 5 2" xfId="18823" xr:uid="{86E381AD-97D9-45E3-8D57-43D640D266F9}"/>
    <cellStyle name="Comma 2 2 4 4 5 2 2" xfId="45237" xr:uid="{919E3FE3-CEF3-4D14-8CD3-36E09C1CF90B}"/>
    <cellStyle name="Comma 2 2 4 4 5 3" xfId="34726" xr:uid="{D9E3A519-2569-4E06-8483-08353DC95F16}"/>
    <cellStyle name="Comma 2 2 4 4 6" xfId="11369" xr:uid="{99A3CCF3-A0E1-443A-A0C2-3F2DBB4EF874}"/>
    <cellStyle name="Comma 2 2 4 4 6 2" xfId="37790" xr:uid="{34F331CC-AB64-40AC-8834-6B3CBF021F01}"/>
    <cellStyle name="Comma 2 2 4 4 7" xfId="28798" xr:uid="{4255E85A-F6C5-4B18-9D47-697FD7E19CEE}"/>
    <cellStyle name="Comma 2 2 4 5" xfId="316" xr:uid="{651A7F1A-588C-402E-ADA5-ACE644609216}"/>
    <cellStyle name="Comma 2 2 4 5 2" xfId="1397" xr:uid="{72F9B3B4-DB6D-401F-90D8-298118138CFE}"/>
    <cellStyle name="Comma 2 2 4 5 2 2" xfId="2019" xr:uid="{71BECAFD-0B45-4430-982C-A9A3237D0990}"/>
    <cellStyle name="Comma 2 2 4 5 2 2 2" xfId="12890" xr:uid="{D14458AB-282F-4FD2-9B8F-683331B1FE07}"/>
    <cellStyle name="Comma 2 2 4 5 2 2 2 2" xfId="39311" xr:uid="{87F2AE20-E736-4D08-9B36-77E628F40969}"/>
    <cellStyle name="Comma 2 2 4 5 2 2 3" xfId="29090" xr:uid="{A98E75BA-0452-41B2-A4BF-96499540369C}"/>
    <cellStyle name="Comma 2 2 4 5 2 3" xfId="9208" xr:uid="{EEB93957-09FF-4F4D-8809-CB2AB78B426F}"/>
    <cellStyle name="Comma 2 2 4 5 2 3 2" xfId="19868" xr:uid="{FF071FC8-CCF6-44CA-84CE-490D175F4FE5}"/>
    <cellStyle name="Comma 2 2 4 5 2 3 2 2" xfId="46282" xr:uid="{83701603-2233-4F8B-AAB2-835AE8178EC3}"/>
    <cellStyle name="Comma 2 2 4 5 2 3 3" xfId="35704" xr:uid="{3B11C3FB-5B76-4554-99C4-81DE4F9F6FAE}"/>
    <cellStyle name="Comma 2 2 4 5 2 4" xfId="12345" xr:uid="{5F90210B-5E80-439C-A228-631E7E8C25D7}"/>
    <cellStyle name="Comma 2 2 4 5 2 4 2" xfId="38766" xr:uid="{6BAAD7C3-1648-46A3-9D92-BB2CF46B8C90}"/>
    <cellStyle name="Comma 2 2 4 5 2 5" xfId="28900" xr:uid="{DB8EAB55-E4E1-4981-ABAC-1E57094D1A7C}"/>
    <cellStyle name="Comma 2 2 4 5 3" xfId="1765" xr:uid="{B678351F-2634-4F98-A5A4-67719565E8DD}"/>
    <cellStyle name="Comma 2 2 4 5 3 2" xfId="10612" xr:uid="{F67AD5D2-3AC1-4318-BF94-64809A64B77A}"/>
    <cellStyle name="Comma 2 2 4 5 3 2 2" xfId="21260" xr:uid="{D14F93BC-1885-4DC8-8D54-FABE46A825C9}"/>
    <cellStyle name="Comma 2 2 4 5 3 2 2 2" xfId="47674" xr:uid="{AF51E440-9654-4EE5-9D8B-432E41CC2892}"/>
    <cellStyle name="Comma 2 2 4 5 3 2 3" xfId="37046" xr:uid="{B6206EF1-C4AF-4CA0-AE23-4D03953E24FB}"/>
    <cellStyle name="Comma 2 2 4 5 3 3" xfId="12666" xr:uid="{DB2189F6-947B-4C03-98E8-68359F31686D}"/>
    <cellStyle name="Comma 2 2 4 5 3 3 2" xfId="39087" xr:uid="{939C777D-427F-4D3A-9EAE-B7B66345060D}"/>
    <cellStyle name="Comma 2 2 4 5 3 4" xfId="28993" xr:uid="{3A4F0964-5440-4CB2-A354-4F59445A71B4}"/>
    <cellStyle name="Comma 2 2 4 5 4" xfId="2442" xr:uid="{C95CCABD-DE07-4BA8-A78A-70409A2248BA}"/>
    <cellStyle name="Comma 2 2 4 5 4 2" xfId="11057" xr:uid="{595ED1A7-335D-4096-95F0-1B7535D94C33}"/>
    <cellStyle name="Comma 2 2 4 5 4 2 2" xfId="21702" xr:uid="{956E9A71-E778-4C37-A45E-A29D82E7961D}"/>
    <cellStyle name="Comma 2 2 4 5 4 2 2 2" xfId="48116" xr:uid="{AA95546E-DA4C-4208-97B2-54B86AF34E55}"/>
    <cellStyle name="Comma 2 2 4 5 4 2 3" xfId="37478" xr:uid="{6BB862DF-726C-44BF-A715-AA7C8D4E466B}"/>
    <cellStyle name="Comma 2 2 4 5 4 3" xfId="13239" xr:uid="{61B19639-48D0-4BB7-8D19-DAA8C0F07D79}"/>
    <cellStyle name="Comma 2 2 4 5 4 3 2" xfId="39659" xr:uid="{C8F36CEF-A34C-45DF-A4E7-72C047E6CB64}"/>
    <cellStyle name="Comma 2 2 4 5 4 4" xfId="29201" xr:uid="{CF9EB630-5CD5-4E7A-8659-A091BEFEC56E}"/>
    <cellStyle name="Comma 2 2 4 5 5" xfId="8163" xr:uid="{672F76F4-91D9-4737-949A-7C623972DFA2}"/>
    <cellStyle name="Comma 2 2 4 5 5 2" xfId="18824" xr:uid="{E0FC11F8-8765-47D3-A681-4B86236A4CC8}"/>
    <cellStyle name="Comma 2 2 4 5 5 2 2" xfId="45238" xr:uid="{1BDDEEAD-3ED5-4F05-BFAD-CA25688ADB40}"/>
    <cellStyle name="Comma 2 2 4 5 5 3" xfId="34727" xr:uid="{25A23C81-729C-47B3-815D-7B310B6DBCFB}"/>
    <cellStyle name="Comma 2 2 4 5 6" xfId="11370" xr:uid="{D21CB43D-DA7E-46A1-B7C9-E64997E40A3A}"/>
    <cellStyle name="Comma 2 2 4 5 6 2" xfId="37791" xr:uid="{3032BF28-AC53-4654-A4EF-48A9919955BD}"/>
    <cellStyle name="Comma 2 2 4 5 7" xfId="28799" xr:uid="{A2EB2F66-94B7-4540-BF30-79858771AF17}"/>
    <cellStyle name="Comma 2 2 4 6" xfId="317" xr:uid="{6FCC0912-CA72-4F8F-9D11-A7104BC49A37}"/>
    <cellStyle name="Comma 2 2 4 6 2" xfId="1398" xr:uid="{B2281787-A641-47B9-900B-48762E7AEDBB}"/>
    <cellStyle name="Comma 2 2 4 6 2 2" xfId="2020" xr:uid="{1ADDB376-C9CC-42DA-9193-B46ACF9B68C2}"/>
    <cellStyle name="Comma 2 2 4 6 2 2 2" xfId="12891" xr:uid="{3540C0AB-B8EC-4DF9-BECF-75EB1D2BBFE5}"/>
    <cellStyle name="Comma 2 2 4 6 2 2 2 2" xfId="39312" xr:uid="{1329A221-AC9F-4262-8E04-7A4B2E366167}"/>
    <cellStyle name="Comma 2 2 4 6 2 2 3" xfId="29091" xr:uid="{3349B9F7-1EB3-4212-98DB-63B28ED8C499}"/>
    <cellStyle name="Comma 2 2 4 6 2 3" xfId="9209" xr:uid="{876774DB-08C8-44BD-BCA3-AFAFCFAFA58E}"/>
    <cellStyle name="Comma 2 2 4 6 2 3 2" xfId="19869" xr:uid="{BF820A89-2D4A-40BD-ADF6-8233E6EF30AF}"/>
    <cellStyle name="Comma 2 2 4 6 2 3 2 2" xfId="46283" xr:uid="{1B5E88B1-3302-4271-98E9-79FE06596170}"/>
    <cellStyle name="Comma 2 2 4 6 2 3 3" xfId="35705" xr:uid="{6F48AB71-B82B-4BE3-BBE0-C18F0260F80A}"/>
    <cellStyle name="Comma 2 2 4 6 2 4" xfId="12346" xr:uid="{F2EB6C6A-961B-4510-8761-B0479F1A34C9}"/>
    <cellStyle name="Comma 2 2 4 6 2 4 2" xfId="38767" xr:uid="{240878FB-0CA8-4756-BF76-2B5BD19F9068}"/>
    <cellStyle name="Comma 2 2 4 6 2 5" xfId="28901" xr:uid="{8D6194A8-9E80-449A-BBFF-5DAF57F403D4}"/>
    <cellStyle name="Comma 2 2 4 6 3" xfId="1766" xr:uid="{479E31F7-1453-4E3E-875C-3444FBC24A58}"/>
    <cellStyle name="Comma 2 2 4 6 3 2" xfId="10613" xr:uid="{9FFA25DC-9A2B-4B1F-A2AA-58F5F9AB4E99}"/>
    <cellStyle name="Comma 2 2 4 6 3 2 2" xfId="21261" xr:uid="{2A47A91A-A159-4A8F-A8AF-26671F3F893F}"/>
    <cellStyle name="Comma 2 2 4 6 3 2 2 2" xfId="47675" xr:uid="{06BF57AB-4BD5-4019-BDCD-0A5F7F7EE474}"/>
    <cellStyle name="Comma 2 2 4 6 3 2 3" xfId="37047" xr:uid="{ED5DB9E1-C2F6-4304-B0D4-40DDCF1376DB}"/>
    <cellStyle name="Comma 2 2 4 6 3 3" xfId="12667" xr:uid="{E621DC0B-EEB2-4F73-9ACA-BB8B6CC82D3A}"/>
    <cellStyle name="Comma 2 2 4 6 3 3 2" xfId="39088" xr:uid="{0335413A-C8EC-4C95-9467-A5DDD5DA9B48}"/>
    <cellStyle name="Comma 2 2 4 6 3 4" xfId="28994" xr:uid="{3833F400-831C-46F7-9E05-B3614C50CFA3}"/>
    <cellStyle name="Comma 2 2 4 6 4" xfId="2443" xr:uid="{3B98874B-75C6-4459-95D0-2260A8959E67}"/>
    <cellStyle name="Comma 2 2 4 6 4 2" xfId="11058" xr:uid="{C2C60229-D8A6-4D0C-9D1A-6A57F0C4F036}"/>
    <cellStyle name="Comma 2 2 4 6 4 2 2" xfId="21703" xr:uid="{E807C1AB-4D52-4361-9AB3-B71625093E61}"/>
    <cellStyle name="Comma 2 2 4 6 4 2 2 2" xfId="48117" xr:uid="{04D4DC5C-36DF-43F8-860D-A65DC8E48A3D}"/>
    <cellStyle name="Comma 2 2 4 6 4 2 3" xfId="37479" xr:uid="{67C7CE4E-5AAC-49BB-B708-C09C95461AAD}"/>
    <cellStyle name="Comma 2 2 4 6 4 3" xfId="13240" xr:uid="{5B87ADB1-F771-4297-BA89-AA56631B4D76}"/>
    <cellStyle name="Comma 2 2 4 6 4 3 2" xfId="39660" xr:uid="{B5230FD0-DC3F-4169-A6FF-08ACECCAC74F}"/>
    <cellStyle name="Comma 2 2 4 6 4 4" xfId="29202" xr:uid="{E26B8851-B224-41F9-BBAD-4A99B1DD95DC}"/>
    <cellStyle name="Comma 2 2 4 6 5" xfId="8164" xr:uid="{9381FC2B-AFBE-42B0-9C93-D4EFECCD7615}"/>
    <cellStyle name="Comma 2 2 4 6 5 2" xfId="18825" xr:uid="{B2246566-423F-4B2F-9A79-45E0737CB0A5}"/>
    <cellStyle name="Comma 2 2 4 6 5 2 2" xfId="45239" xr:uid="{6AE7B13D-4EB6-4FD4-B979-107D1E8F0AA3}"/>
    <cellStyle name="Comma 2 2 4 6 5 3" xfId="34728" xr:uid="{34EBD1CB-C261-4C32-8F9D-B2754B38BA01}"/>
    <cellStyle name="Comma 2 2 4 6 6" xfId="11371" xr:uid="{9616F601-827F-4DD7-9631-51085DF16FF8}"/>
    <cellStyle name="Comma 2 2 4 6 6 2" xfId="37792" xr:uid="{226BB121-484A-465B-84A8-9EF83B83CF08}"/>
    <cellStyle name="Comma 2 2 4 6 7" xfId="28800" xr:uid="{CE69D5B6-1B1F-4C30-B829-49B9C350AB3A}"/>
    <cellStyle name="Comma 2 2 4 7" xfId="318" xr:uid="{D692A8FE-CDF5-45CF-99AF-94554B636B75}"/>
    <cellStyle name="Comma 2 2 4 7 2" xfId="1399" xr:uid="{DD5731DF-58FD-496D-B866-1BF29ACC15ED}"/>
    <cellStyle name="Comma 2 2 4 7 2 2" xfId="2021" xr:uid="{CEDD299E-859B-4FE6-825D-3B52ED31A6EA}"/>
    <cellStyle name="Comma 2 2 4 7 2 2 2" xfId="12892" xr:uid="{1A6490FB-8B01-45EB-B4AD-58B8C9294922}"/>
    <cellStyle name="Comma 2 2 4 7 2 2 2 2" xfId="39313" xr:uid="{09097BD6-316B-4DE4-8F0E-A8958FBC01CB}"/>
    <cellStyle name="Comma 2 2 4 7 2 2 3" xfId="29092" xr:uid="{A8AD8D88-27D0-4510-B7E1-E19F9B1AC5F9}"/>
    <cellStyle name="Comma 2 2 4 7 2 3" xfId="9210" xr:uid="{A8ADA230-6788-482D-B378-CAA9C37BB557}"/>
    <cellStyle name="Comma 2 2 4 7 2 3 2" xfId="19870" xr:uid="{7E7A947F-1CB2-4E25-A4A8-66545DC06159}"/>
    <cellStyle name="Comma 2 2 4 7 2 3 2 2" xfId="46284" xr:uid="{D8F97FDF-FB18-4D03-B0A7-C4F560F63172}"/>
    <cellStyle name="Comma 2 2 4 7 2 3 3" xfId="35706" xr:uid="{6999B047-D82A-45FA-9E5F-FE8D25A8432F}"/>
    <cellStyle name="Comma 2 2 4 7 2 4" xfId="12347" xr:uid="{FD7EEB55-4341-4981-AF49-BA00ED975203}"/>
    <cellStyle name="Comma 2 2 4 7 2 4 2" xfId="38768" xr:uid="{2744C668-1DB1-414A-ABEB-91F24B509547}"/>
    <cellStyle name="Comma 2 2 4 7 2 5" xfId="28902" xr:uid="{B4684D9B-794D-475B-9938-4A1B63FECD2E}"/>
    <cellStyle name="Comma 2 2 4 7 3" xfId="1767" xr:uid="{C4BEDA41-DA78-45FF-A009-BEF2E749016E}"/>
    <cellStyle name="Comma 2 2 4 7 3 2" xfId="10614" xr:uid="{00615B44-AFAC-4DD5-86B4-3028B2C5FBD8}"/>
    <cellStyle name="Comma 2 2 4 7 3 2 2" xfId="21262" xr:uid="{90B6FAD9-81AB-44B3-9B76-19528FC8399B}"/>
    <cellStyle name="Comma 2 2 4 7 3 2 2 2" xfId="47676" xr:uid="{F39FBE24-B9F7-43DA-B4D3-1F4CB47FD988}"/>
    <cellStyle name="Comma 2 2 4 7 3 2 3" xfId="37048" xr:uid="{B7F46BCA-87A0-44AD-9DF4-9104E5029D27}"/>
    <cellStyle name="Comma 2 2 4 7 3 3" xfId="12668" xr:uid="{B7DD8C60-921D-4A9A-B946-A630E047B409}"/>
    <cellStyle name="Comma 2 2 4 7 3 3 2" xfId="39089" xr:uid="{343C3873-9CD2-4A22-B723-9EEEE953B626}"/>
    <cellStyle name="Comma 2 2 4 7 3 4" xfId="28995" xr:uid="{076C9AF8-B53C-4912-BB4C-D24089CB3FBE}"/>
    <cellStyle name="Comma 2 2 4 7 4" xfId="2444" xr:uid="{18F73F63-953A-4016-88BB-B2A7D72735FB}"/>
    <cellStyle name="Comma 2 2 4 7 4 2" xfId="11059" xr:uid="{4ACA6DAD-CD2A-4E5C-AE20-E10FFAF2694C}"/>
    <cellStyle name="Comma 2 2 4 7 4 2 2" xfId="21704" xr:uid="{7D4C5B12-0EC9-4082-B3C9-1AB47A93D027}"/>
    <cellStyle name="Comma 2 2 4 7 4 2 2 2" xfId="48118" xr:uid="{88EC7392-7FC9-459F-90A2-4D889D380E18}"/>
    <cellStyle name="Comma 2 2 4 7 4 2 3" xfId="37480" xr:uid="{BE00130D-A7E0-4BC2-8C32-F2A2DF6194E4}"/>
    <cellStyle name="Comma 2 2 4 7 4 3" xfId="13241" xr:uid="{A210C73F-5577-4326-B743-42F3A231849A}"/>
    <cellStyle name="Comma 2 2 4 7 4 3 2" xfId="39661" xr:uid="{126096C3-6E68-4000-B997-3342027956A6}"/>
    <cellStyle name="Comma 2 2 4 7 4 4" xfId="29203" xr:uid="{7C937D1A-06AE-4C5B-A0FF-5B90409278FC}"/>
    <cellStyle name="Comma 2 2 4 7 5" xfId="8165" xr:uid="{7DC4DF9E-8DAF-4535-83F2-24343300FFFD}"/>
    <cellStyle name="Comma 2 2 4 7 5 2" xfId="18826" xr:uid="{3593C7CF-4031-4EB0-B72F-388325FAC83F}"/>
    <cellStyle name="Comma 2 2 4 7 5 2 2" xfId="45240" xr:uid="{E3544C2D-80E8-4F3D-B416-8F3C9A22E5F7}"/>
    <cellStyle name="Comma 2 2 4 7 5 3" xfId="34729" xr:uid="{A5166C9F-C599-4F97-8FC0-04730A4D2454}"/>
    <cellStyle name="Comma 2 2 4 7 6" xfId="11372" xr:uid="{AF7A1456-11F4-47C6-8605-DA314D4E1AC6}"/>
    <cellStyle name="Comma 2 2 4 7 6 2" xfId="37793" xr:uid="{7F8DA850-3AB5-455B-BBDB-17381F6AB1E2}"/>
    <cellStyle name="Comma 2 2 4 7 7" xfId="28801" xr:uid="{ED1DADEC-10BF-4D05-9E50-2EC010F1704D}"/>
    <cellStyle name="Comma 2 2 4 8" xfId="319" xr:uid="{76CF4376-012E-4203-94D5-750B84A6B118}"/>
    <cellStyle name="Comma 2 2 4 8 2" xfId="1400" xr:uid="{A23A84AF-3505-4200-BED2-CFD06E850BF1}"/>
    <cellStyle name="Comma 2 2 4 8 2 2" xfId="2022" xr:uid="{3ECDA775-3311-4E06-9B76-4044A72EC362}"/>
    <cellStyle name="Comma 2 2 4 8 2 2 2" xfId="12893" xr:uid="{03B02795-11C2-44B4-A5C3-DECB2D6519A0}"/>
    <cellStyle name="Comma 2 2 4 8 2 2 2 2" xfId="39314" xr:uid="{343E8ADA-AFDF-4465-9738-0C69F350B204}"/>
    <cellStyle name="Comma 2 2 4 8 2 2 3" xfId="29093" xr:uid="{22E7EECB-F224-4024-9445-442ADCECED90}"/>
    <cellStyle name="Comma 2 2 4 8 2 3" xfId="9211" xr:uid="{1624AA47-04AD-4B9D-A3C4-7AB4E07C2FC4}"/>
    <cellStyle name="Comma 2 2 4 8 2 3 2" xfId="19871" xr:uid="{20A37582-8274-4808-8421-3B98CBABEF23}"/>
    <cellStyle name="Comma 2 2 4 8 2 3 2 2" xfId="46285" xr:uid="{CD979ABE-B9A0-4B13-81BC-B76373D58128}"/>
    <cellStyle name="Comma 2 2 4 8 2 3 3" xfId="35707" xr:uid="{ABC24EB1-5659-4046-B1BC-A4324E7771DD}"/>
    <cellStyle name="Comma 2 2 4 8 2 4" xfId="12348" xr:uid="{BF84898A-44EE-4C8B-A534-77FB53FD7C92}"/>
    <cellStyle name="Comma 2 2 4 8 2 4 2" xfId="38769" xr:uid="{EB2EB0F3-A03D-4C43-AE89-EF7E1F52A36D}"/>
    <cellStyle name="Comma 2 2 4 8 2 5" xfId="28903" xr:uid="{AC2618C6-B7BB-4990-A709-521563DECFC6}"/>
    <cellStyle name="Comma 2 2 4 8 3" xfId="1768" xr:uid="{858E4D2B-A6BB-4E5B-BB77-54B4DF1D3B27}"/>
    <cellStyle name="Comma 2 2 4 8 3 2" xfId="10615" xr:uid="{3D062A46-2DFF-4155-B9AD-439AFD6F5607}"/>
    <cellStyle name="Comma 2 2 4 8 3 2 2" xfId="21263" xr:uid="{0510E580-6401-44D1-B177-8681A5F56472}"/>
    <cellStyle name="Comma 2 2 4 8 3 2 2 2" xfId="47677" xr:uid="{031E0A6F-F0E3-4B2A-8B4D-D0C3E51504AD}"/>
    <cellStyle name="Comma 2 2 4 8 3 2 3" xfId="37049" xr:uid="{063D6331-0F27-4A53-9A47-B003ABD89C66}"/>
    <cellStyle name="Comma 2 2 4 8 3 3" xfId="12669" xr:uid="{C9FB5F2D-A693-428E-89B0-4E3C953B9D96}"/>
    <cellStyle name="Comma 2 2 4 8 3 3 2" xfId="39090" xr:uid="{C9186EA1-8977-4657-B41C-792A0A9AA1B5}"/>
    <cellStyle name="Comma 2 2 4 8 3 4" xfId="28996" xr:uid="{D07BDA43-CD60-41D9-8BB4-B2E037E23B9D}"/>
    <cellStyle name="Comma 2 2 4 8 4" xfId="2445" xr:uid="{C02B989B-29D2-4F3E-BECC-F8DB8B286331}"/>
    <cellStyle name="Comma 2 2 4 8 4 2" xfId="11060" xr:uid="{6BFA9474-E83B-4256-BE95-FCFFFCD41820}"/>
    <cellStyle name="Comma 2 2 4 8 4 2 2" xfId="21705" xr:uid="{DC4A2733-CBBF-4C22-BD43-5B0E2A46B8DB}"/>
    <cellStyle name="Comma 2 2 4 8 4 2 2 2" xfId="48119" xr:uid="{490FE714-CC95-4F25-A774-85A4DA7C7729}"/>
    <cellStyle name="Comma 2 2 4 8 4 2 3" xfId="37481" xr:uid="{C1CF79A3-7542-40CF-A191-7F4AFCC88FA9}"/>
    <cellStyle name="Comma 2 2 4 8 4 3" xfId="13242" xr:uid="{2532B003-3668-400D-B54A-0F46792FE71B}"/>
    <cellStyle name="Comma 2 2 4 8 4 3 2" xfId="39662" xr:uid="{58B45655-6F34-4201-B5C2-A180A2E96004}"/>
    <cellStyle name="Comma 2 2 4 8 4 4" xfId="29204" xr:uid="{599B6E26-0758-4169-BE7C-B23E62A99AD4}"/>
    <cellStyle name="Comma 2 2 4 8 5" xfId="8166" xr:uid="{A8FD841A-AD46-4E14-B590-78A2E81F57D4}"/>
    <cellStyle name="Comma 2 2 4 8 5 2" xfId="18827" xr:uid="{B970C26A-C84D-45A3-AE34-E68B6E154545}"/>
    <cellStyle name="Comma 2 2 4 8 5 2 2" xfId="45241" xr:uid="{A14A5860-2932-4B92-BF7E-C6FDDFB5BAE3}"/>
    <cellStyle name="Comma 2 2 4 8 5 3" xfId="34730" xr:uid="{8E233F70-94C0-4D82-9D6E-8FC05D30BF51}"/>
    <cellStyle name="Comma 2 2 4 8 6" xfId="11373" xr:uid="{033EE2CD-6543-4598-BE07-B4AA7D921163}"/>
    <cellStyle name="Comma 2 2 4 8 6 2" xfId="37794" xr:uid="{D6861ECD-85FC-4974-B889-8AF506043377}"/>
    <cellStyle name="Comma 2 2 4 8 7" xfId="28802" xr:uid="{712D108E-0C19-4785-9FAB-FF324EBD4957}"/>
    <cellStyle name="Comma 2 2 4 9" xfId="1387" xr:uid="{F272AF5D-8822-43C2-91F6-16FC85D18947}"/>
    <cellStyle name="Comma 2 2 4 9 2" xfId="2009" xr:uid="{593E73AC-F93B-4BC2-A3F0-3442E4C80660}"/>
    <cellStyle name="Comma 2 2 4 9 2 2" xfId="12880" xr:uid="{4A381442-1E12-4A0E-9F19-8CF2DBAC510D}"/>
    <cellStyle name="Comma 2 2 4 9 2 2 2" xfId="39301" xr:uid="{08E9FA79-C8E2-49EA-AF3E-41C26E048964}"/>
    <cellStyle name="Comma 2 2 4 9 2 3" xfId="29080" xr:uid="{E458F770-2DB2-484D-97B2-F65E14D3B3CA}"/>
    <cellStyle name="Comma 2 2 4 9 3" xfId="9198" xr:uid="{91930875-331F-4191-AC8E-5659E8688922}"/>
    <cellStyle name="Comma 2 2 4 9 3 2" xfId="19858" xr:uid="{B6693692-FDF1-4178-9747-375BD20D018F}"/>
    <cellStyle name="Comma 2 2 4 9 3 2 2" xfId="46272" xr:uid="{5A35841B-889E-4096-8B87-A2D579664E64}"/>
    <cellStyle name="Comma 2 2 4 9 3 3" xfId="35694" xr:uid="{D60E9690-B27B-4B35-92B3-CEEB029442AA}"/>
    <cellStyle name="Comma 2 2 4 9 4" xfId="12335" xr:uid="{B13B01D9-00BC-443C-8313-902A3BA3B745}"/>
    <cellStyle name="Comma 2 2 4 9 4 2" xfId="38756" xr:uid="{37E8CD80-7AEF-4DD3-B133-EB219B0A72B8}"/>
    <cellStyle name="Comma 2 2 4 9 5" xfId="28890" xr:uid="{E2C8FB78-C09C-40EB-9116-A4F0D7E10BE1}"/>
    <cellStyle name="Comma 2 2 5" xfId="320" xr:uid="{471DF775-1FD2-4059-A271-922AF515F793}"/>
    <cellStyle name="Comma 2 2 5 2" xfId="1401" xr:uid="{DDA50AD1-2AF2-4D0A-9ED7-BED49EFF9FBB}"/>
    <cellStyle name="Comma 2 2 5 2 2" xfId="2023" xr:uid="{BBA2FA7F-333C-43BF-8133-9665CC52D8CD}"/>
    <cellStyle name="Comma 2 2 5 2 2 2" xfId="12894" xr:uid="{E29ABF26-A975-41A0-A9CD-B7FAC0469E4E}"/>
    <cellStyle name="Comma 2 2 5 2 2 2 2" xfId="39315" xr:uid="{304F2D23-C03A-49DC-8B9E-0772028DA0BA}"/>
    <cellStyle name="Comma 2 2 5 2 2 3" xfId="29094" xr:uid="{4D4ABADD-AFF3-42A0-B3AA-BA3BA597EEE0}"/>
    <cellStyle name="Comma 2 2 5 2 3" xfId="9212" xr:uid="{13AE1AC5-E9FF-4F27-9119-3470C32B49C7}"/>
    <cellStyle name="Comma 2 2 5 2 3 2" xfId="19872" xr:uid="{4C693321-9010-4FE2-B4D8-F07239BF4148}"/>
    <cellStyle name="Comma 2 2 5 2 3 2 2" xfId="46286" xr:uid="{23CC075C-7D7F-4DB8-943D-915D2549A08A}"/>
    <cellStyle name="Comma 2 2 5 2 3 3" xfId="35708" xr:uid="{657042DB-344E-4BEB-AD8C-4672C1EC919B}"/>
    <cellStyle name="Comma 2 2 5 2 4" xfId="12349" xr:uid="{744B9771-873F-4225-96BB-146FF1E211BB}"/>
    <cellStyle name="Comma 2 2 5 2 4 2" xfId="38770" xr:uid="{3638AC2F-249B-4E0C-B0C0-3EC62FF34E31}"/>
    <cellStyle name="Comma 2 2 5 2 5" xfId="28904" xr:uid="{FA2979C9-2A03-4337-9F32-41D5EA704D07}"/>
    <cellStyle name="Comma 2 2 5 3" xfId="1769" xr:uid="{AE6352E5-F02C-40C0-8AEE-E22AC9E1A390}"/>
    <cellStyle name="Comma 2 2 5 3 2" xfId="10616" xr:uid="{37F598F5-1319-4FC0-9897-F734946DFE78}"/>
    <cellStyle name="Comma 2 2 5 3 2 2" xfId="21264" xr:uid="{6239C2F9-6492-468F-8F0A-96FE2CD0AED4}"/>
    <cellStyle name="Comma 2 2 5 3 2 2 2" xfId="47678" xr:uid="{7779D5BE-F2B8-4CEC-ABDD-3F618577717F}"/>
    <cellStyle name="Comma 2 2 5 3 2 3" xfId="37050" xr:uid="{36D5F2D5-E97B-4577-82FE-4E1D9F20D38F}"/>
    <cellStyle name="Comma 2 2 5 3 3" xfId="12670" xr:uid="{B48E73CD-854E-46F6-8175-86FD52283560}"/>
    <cellStyle name="Comma 2 2 5 3 3 2" xfId="39091" xr:uid="{B164121C-01AB-411D-A122-ABAAA5E935B5}"/>
    <cellStyle name="Comma 2 2 5 3 4" xfId="28997" xr:uid="{C161DDDB-FCF4-4064-8AB4-7B4A45CEBD6B}"/>
    <cellStyle name="Comma 2 2 5 4" xfId="2446" xr:uid="{563FE0C1-E3C2-4A22-A79F-DC6515106CCF}"/>
    <cellStyle name="Comma 2 2 5 4 2" xfId="11061" xr:uid="{C2A44164-3255-4387-9DAE-62010D46FCB5}"/>
    <cellStyle name="Comma 2 2 5 4 2 2" xfId="21706" xr:uid="{05147695-B6B1-456C-9CBE-88A32598A52A}"/>
    <cellStyle name="Comma 2 2 5 4 2 2 2" xfId="48120" xr:uid="{37DD7823-7861-489E-BFA2-C9C508A6F0EF}"/>
    <cellStyle name="Comma 2 2 5 4 2 3" xfId="37482" xr:uid="{B8D795EF-B644-49B2-AD30-5BCD8A9BFE8C}"/>
    <cellStyle name="Comma 2 2 5 4 3" xfId="13243" xr:uid="{CEF75A58-6B00-45B6-8083-2821A8600040}"/>
    <cellStyle name="Comma 2 2 5 4 3 2" xfId="39663" xr:uid="{7AB88155-26E1-457A-A127-5FC7D5CF24CE}"/>
    <cellStyle name="Comma 2 2 5 4 4" xfId="29205" xr:uid="{F7FFA282-543D-49AD-86D2-2F616CC80178}"/>
    <cellStyle name="Comma 2 2 5 5" xfId="8167" xr:uid="{DE5226BE-5819-4ADA-BB3F-25BAE69C6846}"/>
    <cellStyle name="Comma 2 2 5 5 2" xfId="18828" xr:uid="{7538E42B-093F-4204-99A8-41FB63000B67}"/>
    <cellStyle name="Comma 2 2 5 5 2 2" xfId="45242" xr:uid="{16C6F11F-E13A-4CE6-B285-7209891120D5}"/>
    <cellStyle name="Comma 2 2 5 5 3" xfId="34731" xr:uid="{4B35F2A2-F7CA-403C-AABF-C00462978259}"/>
    <cellStyle name="Comma 2 2 5 6" xfId="11374" xr:uid="{E08EAC0B-4471-456F-9AFE-2838C84E7F96}"/>
    <cellStyle name="Comma 2 2 5 6 2" xfId="37795" xr:uid="{26E1EC1E-69F2-4BF0-9A33-E06F2ECBF509}"/>
    <cellStyle name="Comma 2 2 5 7" xfId="28803" xr:uid="{E74F5757-3229-40BF-97EB-91EB75FA4D02}"/>
    <cellStyle name="Comma 2 2 6" xfId="321" xr:uid="{6FC84516-957B-484E-8662-817C28065FBA}"/>
    <cellStyle name="Comma 2 2 6 10" xfId="2447" xr:uid="{660A2758-2E04-4426-950C-54404292F839}"/>
    <cellStyle name="Comma 2 2 6 10 2" xfId="11062" xr:uid="{3101C01C-5F88-4602-838F-CA455F9CDB2D}"/>
    <cellStyle name="Comma 2 2 6 10 2 2" xfId="21707" xr:uid="{9C7836E7-6174-4C62-AAA1-40412E5322EF}"/>
    <cellStyle name="Comma 2 2 6 10 2 2 2" xfId="48121" xr:uid="{0E4580E6-345D-43A5-938E-7990D06F69EF}"/>
    <cellStyle name="Comma 2 2 6 10 2 3" xfId="37483" xr:uid="{EB8AF207-E696-44AA-B8F0-7A5E709A8FF2}"/>
    <cellStyle name="Comma 2 2 6 10 3" xfId="13244" xr:uid="{9BEC38DB-4563-4EFA-AB04-03CA41BCB4CC}"/>
    <cellStyle name="Comma 2 2 6 10 3 2" xfId="39664" xr:uid="{F2440E61-5AC2-4336-ABD4-ED0A817298C3}"/>
    <cellStyle name="Comma 2 2 6 10 4" xfId="29206" xr:uid="{79A08DB9-D4FB-4362-ADD6-5BE5A88E41D5}"/>
    <cellStyle name="Comma 2 2 6 11" xfId="8168" xr:uid="{85E5D5CB-11D2-4961-974A-FA1CADBEEC03}"/>
    <cellStyle name="Comma 2 2 6 11 2" xfId="18829" xr:uid="{B054E155-DEEA-48A3-8ADF-BB1A769A4AFD}"/>
    <cellStyle name="Comma 2 2 6 11 2 2" xfId="45243" xr:uid="{C3EEBC50-7D96-410F-B9B9-F212FD8C8799}"/>
    <cellStyle name="Comma 2 2 6 11 3" xfId="34732" xr:uid="{2C7CA1F4-44B3-44AC-8D35-B2ED73602B64}"/>
    <cellStyle name="Comma 2 2 6 12" xfId="11375" xr:uid="{D2A84F00-0FB8-4A81-B6E4-E52F78733AFA}"/>
    <cellStyle name="Comma 2 2 6 12 2" xfId="37796" xr:uid="{93D264EC-7450-45A8-8E01-B9B97D3D0634}"/>
    <cellStyle name="Comma 2 2 6 13" xfId="28804" xr:uid="{DE5EB92B-B197-4CEB-856D-8A31356B3919}"/>
    <cellStyle name="Comma 2 2 6 2" xfId="322" xr:uid="{082BEBD3-B011-41FC-B927-FA030C376203}"/>
    <cellStyle name="Comma 2 2 6 2 2" xfId="1403" xr:uid="{3293E066-BA6A-4369-AFFF-3CDB8C7F0596}"/>
    <cellStyle name="Comma 2 2 6 2 2 2" xfId="2025" xr:uid="{97227ED6-AE73-40D0-855D-A549E55907A2}"/>
    <cellStyle name="Comma 2 2 6 2 2 2 2" xfId="12896" xr:uid="{0814F2DD-D58D-4C2A-BF43-EC37F296E0A6}"/>
    <cellStyle name="Comma 2 2 6 2 2 2 2 2" xfId="39317" xr:uid="{8D8C3A41-17E0-44D9-9283-BAAC48E289E7}"/>
    <cellStyle name="Comma 2 2 6 2 2 2 3" xfId="29096" xr:uid="{D3415047-8092-4879-8F22-013277F905A3}"/>
    <cellStyle name="Comma 2 2 6 2 2 3" xfId="9214" xr:uid="{6A598B72-3BAC-4555-AD7B-730E1FBAEA52}"/>
    <cellStyle name="Comma 2 2 6 2 2 3 2" xfId="19874" xr:uid="{D83E02AC-6734-4022-B7E5-B7EB3AB25B70}"/>
    <cellStyle name="Comma 2 2 6 2 2 3 2 2" xfId="46288" xr:uid="{BCA0D694-7840-4D2F-A036-A4679FC92964}"/>
    <cellStyle name="Comma 2 2 6 2 2 3 3" xfId="35710" xr:uid="{A923F9F6-22F2-4C20-BB1B-ED710EF607CC}"/>
    <cellStyle name="Comma 2 2 6 2 2 4" xfId="12351" xr:uid="{A673A14B-9B59-4378-AB97-A225B1023546}"/>
    <cellStyle name="Comma 2 2 6 2 2 4 2" xfId="38772" xr:uid="{8A7970E5-F921-4DB1-B8FA-773D76DE5C2B}"/>
    <cellStyle name="Comma 2 2 6 2 2 5" xfId="28906" xr:uid="{1D30AF23-3515-499A-A9D8-FDA7C54DEC12}"/>
    <cellStyle name="Comma 2 2 6 2 3" xfId="1771" xr:uid="{0DD5C681-8B3F-49F7-A846-C947895D3886}"/>
    <cellStyle name="Comma 2 2 6 2 3 2" xfId="10618" xr:uid="{E40B6C64-6A37-499B-859C-5CC2AD6E8F19}"/>
    <cellStyle name="Comma 2 2 6 2 3 2 2" xfId="21266" xr:uid="{500173C0-8465-48C3-8DFA-AB337D09CF2C}"/>
    <cellStyle name="Comma 2 2 6 2 3 2 2 2" xfId="47680" xr:uid="{17466076-73CF-441F-8733-D5C93146849D}"/>
    <cellStyle name="Comma 2 2 6 2 3 2 3" xfId="37052" xr:uid="{AE51F432-9DB8-481F-A3F5-6CE950644FEA}"/>
    <cellStyle name="Comma 2 2 6 2 3 3" xfId="12672" xr:uid="{A59B2EFD-2FCB-49C6-AA60-36DBE27CB863}"/>
    <cellStyle name="Comma 2 2 6 2 3 3 2" xfId="39093" xr:uid="{29700C29-FECE-44B9-ABA2-E21FB1A6B840}"/>
    <cellStyle name="Comma 2 2 6 2 3 4" xfId="28999" xr:uid="{11C9789A-F539-4420-B92B-342FC48F8E5B}"/>
    <cellStyle name="Comma 2 2 6 2 4" xfId="2448" xr:uid="{97DBE5E5-4DD7-4364-8A14-718E7DCF16D2}"/>
    <cellStyle name="Comma 2 2 6 2 4 2" xfId="11063" xr:uid="{7D06EF09-9BD7-4696-9FDE-CDEE1D09F6BB}"/>
    <cellStyle name="Comma 2 2 6 2 4 2 2" xfId="21708" xr:uid="{890AFE79-C566-47EF-99F5-11B02B304031}"/>
    <cellStyle name="Comma 2 2 6 2 4 2 2 2" xfId="48122" xr:uid="{33EFBCDF-FE89-40B0-897C-5BBE7F288A1F}"/>
    <cellStyle name="Comma 2 2 6 2 4 2 3" xfId="37484" xr:uid="{9D0BCA11-CD9E-4D92-9FC1-5030ED558D09}"/>
    <cellStyle name="Comma 2 2 6 2 4 3" xfId="13245" xr:uid="{13D50CED-032E-4279-9AE0-5F5EE5AD4934}"/>
    <cellStyle name="Comma 2 2 6 2 4 3 2" xfId="39665" xr:uid="{E5CE9B1E-C124-49A5-82F1-2875D4030D06}"/>
    <cellStyle name="Comma 2 2 6 2 4 4" xfId="29207" xr:uid="{6FD95796-CA99-4986-BCAA-AE4ED40ED489}"/>
    <cellStyle name="Comma 2 2 6 2 5" xfId="8169" xr:uid="{F5C1F422-9FFE-4085-949E-09335E59DE65}"/>
    <cellStyle name="Comma 2 2 6 2 5 2" xfId="18830" xr:uid="{7E8BC001-1920-4B6C-8038-1C1A67E8E706}"/>
    <cellStyle name="Comma 2 2 6 2 5 2 2" xfId="45244" xr:uid="{573B32AA-11C3-4DB5-8A99-94DC28A9487D}"/>
    <cellStyle name="Comma 2 2 6 2 5 3" xfId="34733" xr:uid="{9210E677-301A-479C-BE2E-5EC3757B6E1A}"/>
    <cellStyle name="Comma 2 2 6 2 6" xfId="11376" xr:uid="{0F9448CE-CA2F-42EA-9DD1-9A010810B86B}"/>
    <cellStyle name="Comma 2 2 6 2 6 2" xfId="37797" xr:uid="{432FF6E0-6D88-45BC-A688-1506DC7E4B46}"/>
    <cellStyle name="Comma 2 2 6 2 7" xfId="28805" xr:uid="{28B9F7E4-3762-41D4-804F-F7B1488530FC}"/>
    <cellStyle name="Comma 2 2 6 3" xfId="323" xr:uid="{18D60F56-9D5A-4F59-9F42-7B4F4B0AE2A4}"/>
    <cellStyle name="Comma 2 2 6 3 2" xfId="1404" xr:uid="{7573EA7C-A3AA-43D7-9BEB-9BBB778B8E20}"/>
    <cellStyle name="Comma 2 2 6 3 2 2" xfId="2026" xr:uid="{4A8B005B-BFC1-48E9-ABC8-E0EAD9A7DBEF}"/>
    <cellStyle name="Comma 2 2 6 3 2 2 2" xfId="12897" xr:uid="{E62095E5-ACB2-4380-AE64-289B31F79791}"/>
    <cellStyle name="Comma 2 2 6 3 2 2 2 2" xfId="39318" xr:uid="{27230D98-3949-4A73-B28C-AA218A349D02}"/>
    <cellStyle name="Comma 2 2 6 3 2 2 3" xfId="29097" xr:uid="{400352DE-EEE0-480F-8DD0-1388999B027F}"/>
    <cellStyle name="Comma 2 2 6 3 2 3" xfId="9215" xr:uid="{A356D55A-D879-437F-BB6C-5612DEF8A1D7}"/>
    <cellStyle name="Comma 2 2 6 3 2 3 2" xfId="19875" xr:uid="{E5D8A733-19F4-47C6-AAAC-6FD88B03C10F}"/>
    <cellStyle name="Comma 2 2 6 3 2 3 2 2" xfId="46289" xr:uid="{18C28A01-A5A3-409F-8C6D-8D5EEBAC587F}"/>
    <cellStyle name="Comma 2 2 6 3 2 3 3" xfId="35711" xr:uid="{4CEF7120-2F7A-4C9D-92B3-52CBF9D6B9A5}"/>
    <cellStyle name="Comma 2 2 6 3 2 4" xfId="12352" xr:uid="{4D4BBFB0-C272-40C9-A3C4-A477AD45C5BB}"/>
    <cellStyle name="Comma 2 2 6 3 2 4 2" xfId="38773" xr:uid="{FB5B99A0-112B-47FE-BD86-F6C27CD659EB}"/>
    <cellStyle name="Comma 2 2 6 3 2 5" xfId="28907" xr:uid="{9EADC9AC-2A30-4487-AA70-48032D0EF4C8}"/>
    <cellStyle name="Comma 2 2 6 3 3" xfId="1772" xr:uid="{0FCA5A85-D829-4385-8DA9-61013C30F184}"/>
    <cellStyle name="Comma 2 2 6 3 3 2" xfId="10619" xr:uid="{132940F5-D33F-4E9C-8E37-C3ABA2FB8946}"/>
    <cellStyle name="Comma 2 2 6 3 3 2 2" xfId="21267" xr:uid="{CCF9B5A8-DB25-4640-877E-9BD2CAC124FB}"/>
    <cellStyle name="Comma 2 2 6 3 3 2 2 2" xfId="47681" xr:uid="{8207D485-4477-4073-8872-DE154BBBDDCD}"/>
    <cellStyle name="Comma 2 2 6 3 3 2 3" xfId="37053" xr:uid="{9C20BCB6-D2D1-40DC-B5A7-CF9E318973FA}"/>
    <cellStyle name="Comma 2 2 6 3 3 3" xfId="12673" xr:uid="{93AB774B-E1F1-4476-AC80-02FA197C35FA}"/>
    <cellStyle name="Comma 2 2 6 3 3 3 2" xfId="39094" xr:uid="{2CCAA5EA-3716-4238-B500-2FF723479214}"/>
    <cellStyle name="Comma 2 2 6 3 3 4" xfId="29000" xr:uid="{FE01C770-E643-4E1E-9658-48D240BFBAC7}"/>
    <cellStyle name="Comma 2 2 6 3 4" xfId="2449" xr:uid="{3DCAC43A-FBBC-4237-B840-36B140534417}"/>
    <cellStyle name="Comma 2 2 6 3 4 2" xfId="11064" xr:uid="{CE864F98-8FBA-401D-B771-1E454DE19F3B}"/>
    <cellStyle name="Comma 2 2 6 3 4 2 2" xfId="21709" xr:uid="{584A8236-F5C3-47AA-A1CD-0CB5A72E3067}"/>
    <cellStyle name="Comma 2 2 6 3 4 2 2 2" xfId="48123" xr:uid="{0A1EE95E-0B17-4222-87A6-5AC7FAB60801}"/>
    <cellStyle name="Comma 2 2 6 3 4 2 3" xfId="37485" xr:uid="{E2EE5356-0452-4688-B7D7-8490A27989BA}"/>
    <cellStyle name="Comma 2 2 6 3 4 3" xfId="13246" xr:uid="{E32B1ED8-A29D-4388-A50B-FED51F886D49}"/>
    <cellStyle name="Comma 2 2 6 3 4 3 2" xfId="39666" xr:uid="{D31687C4-6283-4B85-9EEE-FE3D2B13D680}"/>
    <cellStyle name="Comma 2 2 6 3 4 4" xfId="29208" xr:uid="{042690C7-3D94-48E2-B06C-3C0D73B89068}"/>
    <cellStyle name="Comma 2 2 6 3 5" xfId="8170" xr:uid="{408841CF-7DAE-4E08-87B3-BB1FCE58C752}"/>
    <cellStyle name="Comma 2 2 6 3 5 2" xfId="18831" xr:uid="{33B105E2-6F90-4808-8620-CB6FF60A569F}"/>
    <cellStyle name="Comma 2 2 6 3 5 2 2" xfId="45245" xr:uid="{EA089EE8-0675-45CC-905D-A75CB00CFA91}"/>
    <cellStyle name="Comma 2 2 6 3 5 3" xfId="34734" xr:uid="{AA16110B-AA62-417F-B69A-E1B2914B883B}"/>
    <cellStyle name="Comma 2 2 6 3 6" xfId="11377" xr:uid="{EA4B05BA-3801-420B-8E40-3908186E65BB}"/>
    <cellStyle name="Comma 2 2 6 3 6 2" xfId="37798" xr:uid="{4B7722F5-C941-45D2-932D-21B617D72908}"/>
    <cellStyle name="Comma 2 2 6 3 7" xfId="28806" xr:uid="{15A00308-5438-445D-AA82-5392864A9F7E}"/>
    <cellStyle name="Comma 2 2 6 4" xfId="324" xr:uid="{14540128-98CC-4528-9ACF-9680DD37C289}"/>
    <cellStyle name="Comma 2 2 6 4 2" xfId="1405" xr:uid="{2CFF27B6-651B-4779-9A58-6D2E3B6E1064}"/>
    <cellStyle name="Comma 2 2 6 4 2 2" xfId="2027" xr:uid="{AD5D3621-177A-4BF7-B8CA-5024A5CDB046}"/>
    <cellStyle name="Comma 2 2 6 4 2 2 2" xfId="12898" xr:uid="{3F8F4A5F-E50F-423E-A3AD-F8BE6A07E7A6}"/>
    <cellStyle name="Comma 2 2 6 4 2 2 2 2" xfId="39319" xr:uid="{3FC8F43D-4F89-4A61-B1E3-E87AE7F62581}"/>
    <cellStyle name="Comma 2 2 6 4 2 2 3" xfId="29098" xr:uid="{9946DB57-AAE4-4148-9DBC-7614F04B0FB6}"/>
    <cellStyle name="Comma 2 2 6 4 2 3" xfId="9216" xr:uid="{FEF592CF-CA26-4EBF-821B-FD22848541DE}"/>
    <cellStyle name="Comma 2 2 6 4 2 3 2" xfId="19876" xr:uid="{ED9140F6-426A-47EB-92A6-B559C38CEEAF}"/>
    <cellStyle name="Comma 2 2 6 4 2 3 2 2" xfId="46290" xr:uid="{1C43DC8B-46C9-4BF4-B4C6-F2C5DBA7530E}"/>
    <cellStyle name="Comma 2 2 6 4 2 3 3" xfId="35712" xr:uid="{5F6F28AB-B387-4411-8DF6-65E682CF9398}"/>
    <cellStyle name="Comma 2 2 6 4 2 4" xfId="12353" xr:uid="{3D4F5CFD-530F-4CFD-9131-DF79D6B612C9}"/>
    <cellStyle name="Comma 2 2 6 4 2 4 2" xfId="38774" xr:uid="{834AB4FB-056B-478D-A28E-726A32A34D07}"/>
    <cellStyle name="Comma 2 2 6 4 2 5" xfId="28908" xr:uid="{0AF0B74D-5878-49EB-89E1-C34495D37C5A}"/>
    <cellStyle name="Comma 2 2 6 4 3" xfId="1773" xr:uid="{1F2147DD-6A57-4F21-A8AA-A4FD1F7E88BA}"/>
    <cellStyle name="Comma 2 2 6 4 3 2" xfId="10620" xr:uid="{7EA4BB75-0E64-4A38-8B52-B1D1DD06093B}"/>
    <cellStyle name="Comma 2 2 6 4 3 2 2" xfId="21268" xr:uid="{A85FBAEC-2E6C-43A2-B11B-E0F5DFF108B0}"/>
    <cellStyle name="Comma 2 2 6 4 3 2 2 2" xfId="47682" xr:uid="{8EFC027C-6002-431D-B46E-B3CD4A387F8C}"/>
    <cellStyle name="Comma 2 2 6 4 3 2 3" xfId="37054" xr:uid="{8A99AD21-887C-4531-867F-F3D46A43659C}"/>
    <cellStyle name="Comma 2 2 6 4 3 3" xfId="12674" xr:uid="{EA76F81E-E664-4C75-BFBD-E27FA022BFA8}"/>
    <cellStyle name="Comma 2 2 6 4 3 3 2" xfId="39095" xr:uid="{6A108E29-0BA7-4F45-89E8-5CE2B6895666}"/>
    <cellStyle name="Comma 2 2 6 4 3 4" xfId="29001" xr:uid="{E2B832BA-C186-4726-8F95-655FC7E4B02A}"/>
    <cellStyle name="Comma 2 2 6 4 4" xfId="2450" xr:uid="{B769C41B-211F-4DBB-B2C2-61A7F7F52856}"/>
    <cellStyle name="Comma 2 2 6 4 4 2" xfId="11065" xr:uid="{2E86C1FF-3C48-413E-B68E-C25D396E09A7}"/>
    <cellStyle name="Comma 2 2 6 4 4 2 2" xfId="21710" xr:uid="{407627FA-D16F-48EF-846C-61619216A1EB}"/>
    <cellStyle name="Comma 2 2 6 4 4 2 2 2" xfId="48124" xr:uid="{B8EA4F25-15F6-4BC8-BC14-22BEEB313E90}"/>
    <cellStyle name="Comma 2 2 6 4 4 2 3" xfId="37486" xr:uid="{A5DD9C8A-6DF9-4754-8D88-FD965B1939DF}"/>
    <cellStyle name="Comma 2 2 6 4 4 3" xfId="13247" xr:uid="{D2A6ADC6-08EC-49CC-8A89-2CC3B70CBE77}"/>
    <cellStyle name="Comma 2 2 6 4 4 3 2" xfId="39667" xr:uid="{E3130CB9-1C7D-4919-B4D7-14CC6B129109}"/>
    <cellStyle name="Comma 2 2 6 4 4 4" xfId="29209" xr:uid="{E6122583-EA04-4577-8987-09EFEDA0F992}"/>
    <cellStyle name="Comma 2 2 6 4 5" xfId="8171" xr:uid="{C5AF73C8-E502-4214-9D23-FBE4DFEE0C75}"/>
    <cellStyle name="Comma 2 2 6 4 5 2" xfId="18832" xr:uid="{B5F23DD9-6F24-4E4E-B785-1B307A6D0C0F}"/>
    <cellStyle name="Comma 2 2 6 4 5 2 2" xfId="45246" xr:uid="{175B90AE-5FF5-4B3F-8807-546C08059F2C}"/>
    <cellStyle name="Comma 2 2 6 4 5 3" xfId="34735" xr:uid="{DD9962EF-5866-4701-9DB0-B044C77C30F2}"/>
    <cellStyle name="Comma 2 2 6 4 6" xfId="11378" xr:uid="{0C787687-677E-428F-B714-DAE196E05E06}"/>
    <cellStyle name="Comma 2 2 6 4 6 2" xfId="37799" xr:uid="{CFD7953F-C5D4-424B-9FC2-F141843DF48B}"/>
    <cellStyle name="Comma 2 2 6 4 7" xfId="28807" xr:uid="{4D875EF7-F99F-4D5A-B728-2B6E7F699534}"/>
    <cellStyle name="Comma 2 2 6 5" xfId="325" xr:uid="{6142B47F-F58B-4997-B4C9-093305B0DC2E}"/>
    <cellStyle name="Comma 2 2 6 5 2" xfId="1406" xr:uid="{AC5EEDF1-E2F5-48F5-8174-B1248A1A8CE1}"/>
    <cellStyle name="Comma 2 2 6 5 2 2" xfId="2028" xr:uid="{1E57FA4D-DFDE-4634-91B1-2CE0719345F3}"/>
    <cellStyle name="Comma 2 2 6 5 2 2 2" xfId="12899" xr:uid="{B3D08617-1118-4718-8CE3-9B60A30A166C}"/>
    <cellStyle name="Comma 2 2 6 5 2 2 2 2" xfId="39320" xr:uid="{8518B452-5670-4828-8244-3F47C63E1E1F}"/>
    <cellStyle name="Comma 2 2 6 5 2 2 3" xfId="29099" xr:uid="{31AAD670-3CD9-475A-BFD0-001AAB7660DE}"/>
    <cellStyle name="Comma 2 2 6 5 2 3" xfId="9217" xr:uid="{87D6221E-DECB-410C-9A4D-96D5D4431B14}"/>
    <cellStyle name="Comma 2 2 6 5 2 3 2" xfId="19877" xr:uid="{17E7D09E-04BE-4981-835D-74A669261D4F}"/>
    <cellStyle name="Comma 2 2 6 5 2 3 2 2" xfId="46291" xr:uid="{811723C3-8785-4881-B576-83AE0A62B47E}"/>
    <cellStyle name="Comma 2 2 6 5 2 3 3" xfId="35713" xr:uid="{10C37F2F-7DAB-4330-AEE0-6F117C423430}"/>
    <cellStyle name="Comma 2 2 6 5 2 4" xfId="12354" xr:uid="{2CC930F2-ACE3-4BAF-9861-F55DDC6D72D6}"/>
    <cellStyle name="Comma 2 2 6 5 2 4 2" xfId="38775" xr:uid="{A50EF1A9-CE67-46C2-8694-3C03B69C4399}"/>
    <cellStyle name="Comma 2 2 6 5 2 5" xfId="28909" xr:uid="{1C527985-56FE-4584-AEDC-B18AC6EF0FDD}"/>
    <cellStyle name="Comma 2 2 6 5 3" xfId="1774" xr:uid="{83D07555-7EB4-4C49-AB76-F1048D5B0CE7}"/>
    <cellStyle name="Comma 2 2 6 5 3 2" xfId="10621" xr:uid="{BC456822-BDE3-440C-8839-D629BB13BF95}"/>
    <cellStyle name="Comma 2 2 6 5 3 2 2" xfId="21269" xr:uid="{5EB24363-EDD1-4B86-9F91-EE6A5057783F}"/>
    <cellStyle name="Comma 2 2 6 5 3 2 2 2" xfId="47683" xr:uid="{A98F3A76-A168-4325-9D01-235966E607E7}"/>
    <cellStyle name="Comma 2 2 6 5 3 2 3" xfId="37055" xr:uid="{7226711D-CC53-4601-ACF0-2360DFFC1722}"/>
    <cellStyle name="Comma 2 2 6 5 3 3" xfId="12675" xr:uid="{AE70C607-C821-456F-AE4E-747957C1B494}"/>
    <cellStyle name="Comma 2 2 6 5 3 3 2" xfId="39096" xr:uid="{366011A1-5C25-4053-BDE0-4848F0B0EDEB}"/>
    <cellStyle name="Comma 2 2 6 5 3 4" xfId="29002" xr:uid="{1298A4EE-43F5-4313-8B6E-087BDBA2A9CC}"/>
    <cellStyle name="Comma 2 2 6 5 4" xfId="2451" xr:uid="{92A17831-7354-4664-BBEE-B399192DE2A3}"/>
    <cellStyle name="Comma 2 2 6 5 4 2" xfId="11066" xr:uid="{DE21E1C1-4796-448C-8A9B-58B2689A244C}"/>
    <cellStyle name="Comma 2 2 6 5 4 2 2" xfId="21711" xr:uid="{84F240E8-8132-4126-902B-39CBD8AED882}"/>
    <cellStyle name="Comma 2 2 6 5 4 2 2 2" xfId="48125" xr:uid="{8883AFA9-C449-43F1-B5CD-8D0DFAC49DA4}"/>
    <cellStyle name="Comma 2 2 6 5 4 2 3" xfId="37487" xr:uid="{FD8DD7DD-3624-4B88-8E3C-AA03BDB46361}"/>
    <cellStyle name="Comma 2 2 6 5 4 3" xfId="13248" xr:uid="{2DA31789-8C15-499F-8A68-431BFEFA1A71}"/>
    <cellStyle name="Comma 2 2 6 5 4 3 2" xfId="39668" xr:uid="{6B133402-86CC-46B8-9238-AD00D203CFDA}"/>
    <cellStyle name="Comma 2 2 6 5 4 4" xfId="29210" xr:uid="{03C45FA6-6F6E-43C6-9AA6-02E9A2568E93}"/>
    <cellStyle name="Comma 2 2 6 5 5" xfId="8172" xr:uid="{AFB891D1-A828-408F-936F-16577A2AB819}"/>
    <cellStyle name="Comma 2 2 6 5 5 2" xfId="18833" xr:uid="{1434DFE6-BA62-4A57-ABE6-84A8523D7BAD}"/>
    <cellStyle name="Comma 2 2 6 5 5 2 2" xfId="45247" xr:uid="{F14D323D-C644-45D5-A8D5-D791E2813F67}"/>
    <cellStyle name="Comma 2 2 6 5 5 3" xfId="34736" xr:uid="{6A35AB4D-382B-4CC6-B304-3FB22E3F3F5B}"/>
    <cellStyle name="Comma 2 2 6 5 6" xfId="11379" xr:uid="{039BB0B1-53D8-4A5D-BA4C-9B3C08CCDD69}"/>
    <cellStyle name="Comma 2 2 6 5 6 2" xfId="37800" xr:uid="{8888F407-775B-4612-A6EE-644EED9BE1A1}"/>
    <cellStyle name="Comma 2 2 6 5 7" xfId="28808" xr:uid="{C91E2116-9663-4F31-B202-002C8355D3C3}"/>
    <cellStyle name="Comma 2 2 6 6" xfId="326" xr:uid="{F9F48A41-0876-49BE-9C0C-CA5D016DFDE0}"/>
    <cellStyle name="Comma 2 2 6 6 2" xfId="1407" xr:uid="{065A0E44-EC57-4518-9BB8-620715A1F2A3}"/>
    <cellStyle name="Comma 2 2 6 6 2 2" xfId="2029" xr:uid="{F6715C8C-22ED-451C-BA90-55A29C098C69}"/>
    <cellStyle name="Comma 2 2 6 6 2 2 2" xfId="12900" xr:uid="{D22DA79C-DDE6-4AEC-ABD8-3A748F541050}"/>
    <cellStyle name="Comma 2 2 6 6 2 2 2 2" xfId="39321" xr:uid="{1054B287-6BE2-4F1C-BD09-479580C5D65F}"/>
    <cellStyle name="Comma 2 2 6 6 2 2 3" xfId="29100" xr:uid="{1186BA00-D70F-4C0F-993F-055657943712}"/>
    <cellStyle name="Comma 2 2 6 6 2 3" xfId="9218" xr:uid="{FB7F6293-C39F-4BF4-8FDB-988177882EC0}"/>
    <cellStyle name="Comma 2 2 6 6 2 3 2" xfId="19878" xr:uid="{4A09DF5C-9FF5-44EF-90EE-93CB1E510470}"/>
    <cellStyle name="Comma 2 2 6 6 2 3 2 2" xfId="46292" xr:uid="{9A4FBB3E-7111-42E8-8971-2D73AB2EC913}"/>
    <cellStyle name="Comma 2 2 6 6 2 3 3" xfId="35714" xr:uid="{01E59EF5-3C93-43D3-ADFC-B4FDD801C985}"/>
    <cellStyle name="Comma 2 2 6 6 2 4" xfId="12355" xr:uid="{49EEEFE5-644A-4FE8-97EF-9EE0BED008CD}"/>
    <cellStyle name="Comma 2 2 6 6 2 4 2" xfId="38776" xr:uid="{C8591C7C-2544-4665-8E6B-1152EAA8582B}"/>
    <cellStyle name="Comma 2 2 6 6 2 5" xfId="28910" xr:uid="{57ABA77E-FD59-441B-B33B-5AAB9FEB0272}"/>
    <cellStyle name="Comma 2 2 6 6 3" xfId="1775" xr:uid="{B7D43121-DFCA-45EE-A9E3-A35F88BE7BA2}"/>
    <cellStyle name="Comma 2 2 6 6 3 2" xfId="10622" xr:uid="{E0975623-FB95-4C7F-B978-C38CB70346AA}"/>
    <cellStyle name="Comma 2 2 6 6 3 2 2" xfId="21270" xr:uid="{2243A3C3-88B2-44E9-BEB0-1D1E26A9FBF9}"/>
    <cellStyle name="Comma 2 2 6 6 3 2 2 2" xfId="47684" xr:uid="{96A40943-39E5-4ED6-AC44-D4E011E5D3AB}"/>
    <cellStyle name="Comma 2 2 6 6 3 2 3" xfId="37056" xr:uid="{C4AA6223-EF82-4D1D-BBF7-E4A16E174AE0}"/>
    <cellStyle name="Comma 2 2 6 6 3 3" xfId="12676" xr:uid="{CC9B1811-A640-4478-9B05-82FAEE1EA0CE}"/>
    <cellStyle name="Comma 2 2 6 6 3 3 2" xfId="39097" xr:uid="{DD50C42E-DC86-4E00-B4D2-64555345DE9A}"/>
    <cellStyle name="Comma 2 2 6 6 3 4" xfId="29003" xr:uid="{F3453C9C-448E-4DFB-AC79-402EAAAED9C1}"/>
    <cellStyle name="Comma 2 2 6 6 4" xfId="2452" xr:uid="{5D7A8101-37BF-4879-8222-B297EF92C115}"/>
    <cellStyle name="Comma 2 2 6 6 4 2" xfId="11067" xr:uid="{C3A7F53D-77D5-4B27-A439-D43543FB9D30}"/>
    <cellStyle name="Comma 2 2 6 6 4 2 2" xfId="21712" xr:uid="{4D18BBBA-08F0-47D8-AAB2-D2598EFBBAE3}"/>
    <cellStyle name="Comma 2 2 6 6 4 2 2 2" xfId="48126" xr:uid="{D98BC8C1-CD0B-4C5C-B985-02FE6B3826DD}"/>
    <cellStyle name="Comma 2 2 6 6 4 2 3" xfId="37488" xr:uid="{ADEE7DE8-78C4-4782-84B9-E8CC0EB414D6}"/>
    <cellStyle name="Comma 2 2 6 6 4 3" xfId="13249" xr:uid="{8EFA6685-9E5A-430D-BBC8-B6D8C6FBFCC7}"/>
    <cellStyle name="Comma 2 2 6 6 4 3 2" xfId="39669" xr:uid="{C4ED3160-364C-4FB4-9762-6A14337FCFA6}"/>
    <cellStyle name="Comma 2 2 6 6 4 4" xfId="29211" xr:uid="{D8DB3A94-6C99-4C98-89CB-DD9C66700DB3}"/>
    <cellStyle name="Comma 2 2 6 6 5" xfId="8173" xr:uid="{B0979CFC-2997-4F6B-A3AA-AA194BB23BD9}"/>
    <cellStyle name="Comma 2 2 6 6 5 2" xfId="18834" xr:uid="{D2809D96-BB2C-4289-AEED-DDB693D5D411}"/>
    <cellStyle name="Comma 2 2 6 6 5 2 2" xfId="45248" xr:uid="{206D2BA6-F818-45AE-87DB-83B0732AA175}"/>
    <cellStyle name="Comma 2 2 6 6 5 3" xfId="34737" xr:uid="{7C5375EE-94C7-4D5C-BC0A-75D020CE4EE5}"/>
    <cellStyle name="Comma 2 2 6 6 6" xfId="11380" xr:uid="{320C1978-6B0B-4DAE-8992-3DF28A0FFD15}"/>
    <cellStyle name="Comma 2 2 6 6 6 2" xfId="37801" xr:uid="{72B68BF7-4693-4CC8-9370-8DF43BD4A738}"/>
    <cellStyle name="Comma 2 2 6 6 7" xfId="28809" xr:uid="{14289C50-733F-4035-8201-D0B517DDE1CB}"/>
    <cellStyle name="Comma 2 2 6 7" xfId="327" xr:uid="{D526BDEF-E8A7-46DD-963C-9F906CCAC95D}"/>
    <cellStyle name="Comma 2 2 6 7 2" xfId="1408" xr:uid="{D1F10BF8-500F-4B3F-BBE0-BBBEDA587C66}"/>
    <cellStyle name="Comma 2 2 6 7 2 2" xfId="2030" xr:uid="{78E2B131-F4C5-4874-9B31-B43C5F1AE7AE}"/>
    <cellStyle name="Comma 2 2 6 7 2 2 2" xfId="12901" xr:uid="{A88F86B6-6727-490D-989F-9E773C548626}"/>
    <cellStyle name="Comma 2 2 6 7 2 2 2 2" xfId="39322" xr:uid="{09E1CED8-308A-4976-9702-729ED4B0C834}"/>
    <cellStyle name="Comma 2 2 6 7 2 2 3" xfId="29101" xr:uid="{CBF0B92D-9E7B-48EF-B960-E6FB72DA1C91}"/>
    <cellStyle name="Comma 2 2 6 7 2 3" xfId="9219" xr:uid="{923C2D59-DCB1-4E48-BBE4-E99C77BC2702}"/>
    <cellStyle name="Comma 2 2 6 7 2 3 2" xfId="19879" xr:uid="{D9559D30-B680-4B90-BEBD-D5AC7FDA2EBA}"/>
    <cellStyle name="Comma 2 2 6 7 2 3 2 2" xfId="46293" xr:uid="{D9C0F600-84B1-4437-97FB-615D9F9E151F}"/>
    <cellStyle name="Comma 2 2 6 7 2 3 3" xfId="35715" xr:uid="{1CA74268-06DE-4B46-8350-D6A183BC1841}"/>
    <cellStyle name="Comma 2 2 6 7 2 4" xfId="12356" xr:uid="{3279047C-5339-41FA-A732-FD0387CEC32E}"/>
    <cellStyle name="Comma 2 2 6 7 2 4 2" xfId="38777" xr:uid="{DC30CB48-4B64-4C68-A174-B0203991BD08}"/>
    <cellStyle name="Comma 2 2 6 7 2 5" xfId="28911" xr:uid="{60652046-FAB1-4513-BBD6-735E947CC89E}"/>
    <cellStyle name="Comma 2 2 6 7 3" xfId="1776" xr:uid="{C225792E-E178-4B1D-B957-C68D3BD10D39}"/>
    <cellStyle name="Comma 2 2 6 7 3 2" xfId="10623" xr:uid="{4EF384D9-B107-45FD-BC02-DA2121BDEFD7}"/>
    <cellStyle name="Comma 2 2 6 7 3 2 2" xfId="21271" xr:uid="{CDF5A65C-D814-44BF-9412-7520F67AAE7C}"/>
    <cellStyle name="Comma 2 2 6 7 3 2 2 2" xfId="47685" xr:uid="{EFE863EE-F104-4434-B389-24801B496F9F}"/>
    <cellStyle name="Comma 2 2 6 7 3 2 3" xfId="37057" xr:uid="{0C371A84-A3B1-4EAC-A938-9D87DF0C0233}"/>
    <cellStyle name="Comma 2 2 6 7 3 3" xfId="12677" xr:uid="{D362F6B4-B465-48B8-8A49-3C32D9DBD4B6}"/>
    <cellStyle name="Comma 2 2 6 7 3 3 2" xfId="39098" xr:uid="{472B836E-02AB-4FE5-9E88-2EAC10FDF2C6}"/>
    <cellStyle name="Comma 2 2 6 7 3 4" xfId="29004" xr:uid="{3D3EBA87-1D3B-421B-AB9A-F320958EB636}"/>
    <cellStyle name="Comma 2 2 6 7 4" xfId="2453" xr:uid="{67C3B112-8FC4-4CF3-B0E0-22C8B8F237F9}"/>
    <cellStyle name="Comma 2 2 6 7 4 2" xfId="11068" xr:uid="{233E4740-710A-4F3A-AA09-11EA578CE0F0}"/>
    <cellStyle name="Comma 2 2 6 7 4 2 2" xfId="21713" xr:uid="{72CA6EC3-3AA3-42D8-9E48-D17EF22160E8}"/>
    <cellStyle name="Comma 2 2 6 7 4 2 2 2" xfId="48127" xr:uid="{F1B14D0E-1A70-4E58-8B21-E13A173E4B38}"/>
    <cellStyle name="Comma 2 2 6 7 4 2 3" xfId="37489" xr:uid="{6A5F0B3D-EEA8-4877-8D18-FEF3609CACD7}"/>
    <cellStyle name="Comma 2 2 6 7 4 3" xfId="13250" xr:uid="{C12609DC-2300-4E3F-9A0A-46E2D67B8D2F}"/>
    <cellStyle name="Comma 2 2 6 7 4 3 2" xfId="39670" xr:uid="{B8D0C232-726C-4B52-AA6F-590E42B354EB}"/>
    <cellStyle name="Comma 2 2 6 7 4 4" xfId="29212" xr:uid="{784A2112-F6FE-4E3D-B3C1-D0F17321A668}"/>
    <cellStyle name="Comma 2 2 6 7 5" xfId="8174" xr:uid="{9A9D0AB5-4684-44F3-8962-E24ED5681BBA}"/>
    <cellStyle name="Comma 2 2 6 7 5 2" xfId="18835" xr:uid="{310B4F4C-3508-4572-B6C6-BB4AEEDF1F1E}"/>
    <cellStyle name="Comma 2 2 6 7 5 2 2" xfId="45249" xr:uid="{B0FF87AB-AA92-44E2-8B87-D50DDEBFF587}"/>
    <cellStyle name="Comma 2 2 6 7 5 3" xfId="34738" xr:uid="{D3CA7132-672A-4A76-99F4-0ABE96DF529A}"/>
    <cellStyle name="Comma 2 2 6 7 6" xfId="11381" xr:uid="{13739DB4-99EB-4C38-9555-F1631E2BD232}"/>
    <cellStyle name="Comma 2 2 6 7 6 2" xfId="37802" xr:uid="{E24471EC-6D71-4CAC-A0AC-65171203B403}"/>
    <cellStyle name="Comma 2 2 6 7 7" xfId="28810" xr:uid="{3BF7A5AE-AA68-4737-8AC0-B24938CC559C}"/>
    <cellStyle name="Comma 2 2 6 8" xfId="1402" xr:uid="{D6130110-86CE-4D5F-B965-5583A4F95F2D}"/>
    <cellStyle name="Comma 2 2 6 8 2" xfId="2024" xr:uid="{DFB00ED1-5695-48A5-9D48-A2FB41F80FA3}"/>
    <cellStyle name="Comma 2 2 6 8 2 2" xfId="12895" xr:uid="{F8D1C224-C666-48E8-8ACC-E870776583C9}"/>
    <cellStyle name="Comma 2 2 6 8 2 2 2" xfId="39316" xr:uid="{5A090208-12FB-4E8D-9F5C-BE8F64D6459C}"/>
    <cellStyle name="Comma 2 2 6 8 2 3" xfId="29095" xr:uid="{5104C35A-B52E-4B53-81BC-EAA4B45CF251}"/>
    <cellStyle name="Comma 2 2 6 8 3" xfId="9213" xr:uid="{C5367DCC-5F16-4963-AF5F-43B71D261FD6}"/>
    <cellStyle name="Comma 2 2 6 8 3 2" xfId="19873" xr:uid="{5CD12F9A-ED4A-45E5-8265-FB533F825138}"/>
    <cellStyle name="Comma 2 2 6 8 3 2 2" xfId="46287" xr:uid="{8546E468-793A-4CA9-A8AF-F6BF54B2523C}"/>
    <cellStyle name="Comma 2 2 6 8 3 3" xfId="35709" xr:uid="{55CAE7DA-83D4-4539-9B17-D717CC02E046}"/>
    <cellStyle name="Comma 2 2 6 8 4" xfId="12350" xr:uid="{EE22FDDC-689A-45A4-9C8F-C51802866A23}"/>
    <cellStyle name="Comma 2 2 6 8 4 2" xfId="38771" xr:uid="{73D24FA4-80F8-4B46-84AD-9D0E2C72316A}"/>
    <cellStyle name="Comma 2 2 6 8 5" xfId="28905" xr:uid="{DE897CAA-E9C6-4514-8DCE-F88B63C8B141}"/>
    <cellStyle name="Comma 2 2 6 9" xfId="1770" xr:uid="{A528D248-F494-4752-AE47-F4A168712D37}"/>
    <cellStyle name="Comma 2 2 6 9 2" xfId="10617" xr:uid="{20667D32-04A7-4B3B-8F85-8AEE2EF417E9}"/>
    <cellStyle name="Comma 2 2 6 9 2 2" xfId="21265" xr:uid="{12E238A2-3BB3-42E5-8CF5-A2845C6F0E1E}"/>
    <cellStyle name="Comma 2 2 6 9 2 2 2" xfId="47679" xr:uid="{CEFEB8A1-F1EA-407C-A0AB-EE3DEE985E02}"/>
    <cellStyle name="Comma 2 2 6 9 2 3" xfId="37051" xr:uid="{7C4AB457-796A-4611-B617-A23B1B962F0C}"/>
    <cellStyle name="Comma 2 2 6 9 3" xfId="12671" xr:uid="{D518E3E2-B864-472F-ADEF-0C14BF08E6CF}"/>
    <cellStyle name="Comma 2 2 6 9 3 2" xfId="39092" xr:uid="{11935747-63A1-48B7-AE2F-0890C3267D9F}"/>
    <cellStyle name="Comma 2 2 6 9 4" xfId="28998" xr:uid="{55D03108-51D0-48C1-BCEA-8D22BC8EA40A}"/>
    <cellStyle name="Comma 2 2 7" xfId="328" xr:uid="{ECCDBB2B-BAA8-47B1-9ECD-C85332C63330}"/>
    <cellStyle name="Comma 2 2 7 2" xfId="1409" xr:uid="{7DABDE02-829B-48E0-886D-190D837D2F4D}"/>
    <cellStyle name="Comma 2 2 7 2 2" xfId="2031" xr:uid="{7B103ED6-1718-4726-BF64-AD9A537214FF}"/>
    <cellStyle name="Comma 2 2 7 2 2 2" xfId="12902" xr:uid="{012C9568-CAC1-460B-8ED0-E5C7CA291F3F}"/>
    <cellStyle name="Comma 2 2 7 2 2 2 2" xfId="39323" xr:uid="{1AA7CF11-01E2-4E7D-81A1-E935A780B226}"/>
    <cellStyle name="Comma 2 2 7 2 2 3" xfId="29102" xr:uid="{370A2502-EB61-4688-B658-60E894EC91EC}"/>
    <cellStyle name="Comma 2 2 7 2 3" xfId="9220" xr:uid="{F0D832F0-BAF2-4349-8904-557282B75211}"/>
    <cellStyle name="Comma 2 2 7 2 3 2" xfId="19880" xr:uid="{D271E36B-B3B9-4A98-B4F4-D1A432FDB804}"/>
    <cellStyle name="Comma 2 2 7 2 3 2 2" xfId="46294" xr:uid="{98088355-A2FA-4ADA-92E8-8F70F45F5FF0}"/>
    <cellStyle name="Comma 2 2 7 2 3 3" xfId="35716" xr:uid="{9BEC8020-D433-426B-A10D-13B9D5772D55}"/>
    <cellStyle name="Comma 2 2 7 2 4" xfId="12357" xr:uid="{68A69DC0-3667-4A22-9527-5AFF4A83DCD1}"/>
    <cellStyle name="Comma 2 2 7 2 4 2" xfId="38778" xr:uid="{7AAAD86C-3D37-47AC-AF54-1D56AB5AC3A3}"/>
    <cellStyle name="Comma 2 2 7 2 5" xfId="28912" xr:uid="{D27E1FA3-B371-4B2F-BB43-AB38B2ED31F8}"/>
    <cellStyle name="Comma 2 2 7 3" xfId="1777" xr:uid="{FC4E2AD3-45E3-45D8-B895-011807682AAE}"/>
    <cellStyle name="Comma 2 2 7 3 2" xfId="10624" xr:uid="{32EA0AC9-8033-493C-BF54-6B7849BFE46A}"/>
    <cellStyle name="Comma 2 2 7 3 2 2" xfId="21272" xr:uid="{B16C960D-2083-4127-A916-5B0817F8FEFE}"/>
    <cellStyle name="Comma 2 2 7 3 2 2 2" xfId="47686" xr:uid="{EED6D78E-AB4D-4028-AE88-496FB8E1316E}"/>
    <cellStyle name="Comma 2 2 7 3 2 3" xfId="37058" xr:uid="{AF6C4125-A1B0-45E9-9A67-E53D990C9E3C}"/>
    <cellStyle name="Comma 2 2 7 3 3" xfId="12678" xr:uid="{67BC49C1-C5DD-46FB-8D7B-9EAEAC97F399}"/>
    <cellStyle name="Comma 2 2 7 3 3 2" xfId="39099" xr:uid="{83562B03-1D9F-4140-8A8D-379D11B79937}"/>
    <cellStyle name="Comma 2 2 7 3 4" xfId="29005" xr:uid="{88685DE5-B042-4864-B8C6-B859DA5366FA}"/>
    <cellStyle name="Comma 2 2 7 4" xfId="2454" xr:uid="{4CC39D4A-41BC-4E71-AE5A-AD9FF2CDEC68}"/>
    <cellStyle name="Comma 2 2 7 4 2" xfId="11069" xr:uid="{A07D9E98-3685-4678-83A0-D73153582A2A}"/>
    <cellStyle name="Comma 2 2 7 4 2 2" xfId="21714" xr:uid="{E3133E79-716E-457D-8D27-407DE1105EFB}"/>
    <cellStyle name="Comma 2 2 7 4 2 2 2" xfId="48128" xr:uid="{27E19495-FDE2-4AF3-961D-B8DC182EB923}"/>
    <cellStyle name="Comma 2 2 7 4 2 3" xfId="37490" xr:uid="{9CDBC2A9-AF05-4BB1-AE40-A50D1AD65E5A}"/>
    <cellStyle name="Comma 2 2 7 4 3" xfId="13251" xr:uid="{67FCC38D-3467-4288-A3F6-D094E201C475}"/>
    <cellStyle name="Comma 2 2 7 4 3 2" xfId="39671" xr:uid="{03E37832-70B3-4C6A-90EC-74F7711B7866}"/>
    <cellStyle name="Comma 2 2 7 4 4" xfId="29213" xr:uid="{03A91011-52E0-4EB2-9800-A34C40DBB740}"/>
    <cellStyle name="Comma 2 2 7 5" xfId="8175" xr:uid="{401CE84D-F786-461F-820E-1F1C52A052F0}"/>
    <cellStyle name="Comma 2 2 7 5 2" xfId="18836" xr:uid="{FBAB7597-3F56-4B8D-A300-A229C2DC0BA4}"/>
    <cellStyle name="Comma 2 2 7 5 2 2" xfId="45250" xr:uid="{C25CFE6E-E524-4C43-BBC9-DA84BCC0BEF0}"/>
    <cellStyle name="Comma 2 2 7 5 3" xfId="34739" xr:uid="{2A184A69-B3AC-4F5E-96FF-742A8ED1727F}"/>
    <cellStyle name="Comma 2 2 7 6" xfId="11382" xr:uid="{4F1E9B26-5B25-4C7A-985B-DB73327805F7}"/>
    <cellStyle name="Comma 2 2 7 6 2" xfId="37803" xr:uid="{0E264063-E4D5-457A-B8BE-8DF925D3937F}"/>
    <cellStyle name="Comma 2 2 7 7" xfId="28811" xr:uid="{E011467C-42D5-45BD-A766-E3DF6824E824}"/>
    <cellStyle name="Comma 2 2 8" xfId="329" xr:uid="{7F85993C-F280-421B-BE4D-CEB68FA4B0BE}"/>
    <cellStyle name="Comma 2 2 8 2" xfId="1410" xr:uid="{3A2508F4-8CFF-41FA-BB66-170990C6E400}"/>
    <cellStyle name="Comma 2 2 8 2 2" xfId="2032" xr:uid="{15C977AB-EB11-4246-9AEF-D2ED4F1A6326}"/>
    <cellStyle name="Comma 2 2 8 2 2 2" xfId="12903" xr:uid="{22758336-6C9E-4AF0-B711-1C55252C12F1}"/>
    <cellStyle name="Comma 2 2 8 2 2 2 2" xfId="39324" xr:uid="{CDF49D8B-8E71-4C5C-95B8-F42459FE136E}"/>
    <cellStyle name="Comma 2 2 8 2 2 3" xfId="29103" xr:uid="{031F516A-7172-4425-ABB9-EB0DB6AC7077}"/>
    <cellStyle name="Comma 2 2 8 2 3" xfId="9221" xr:uid="{1E43EE03-BF39-465E-9CA9-42FDC7B26973}"/>
    <cellStyle name="Comma 2 2 8 2 3 2" xfId="19881" xr:uid="{B4DD574F-10B1-41DC-BA91-7C3D171EF9D0}"/>
    <cellStyle name="Comma 2 2 8 2 3 2 2" xfId="46295" xr:uid="{BB404DCA-7C90-4D4E-A2F7-7D1940931F9D}"/>
    <cellStyle name="Comma 2 2 8 2 3 3" xfId="35717" xr:uid="{32694771-D976-415D-B09B-7901B419C9B5}"/>
    <cellStyle name="Comma 2 2 8 2 4" xfId="12358" xr:uid="{039DFE69-D17A-45E7-8775-C99344437D4A}"/>
    <cellStyle name="Comma 2 2 8 2 4 2" xfId="38779" xr:uid="{47F9C467-3B58-4AB0-84D1-7BF72C20D35D}"/>
    <cellStyle name="Comma 2 2 8 2 5" xfId="28913" xr:uid="{D26E8521-E108-4306-8B36-FEB97B2C4D21}"/>
    <cellStyle name="Comma 2 2 8 3" xfId="1778" xr:uid="{DA4D67E6-DE41-46AD-8C03-15C36D7BACC1}"/>
    <cellStyle name="Comma 2 2 8 3 2" xfId="10625" xr:uid="{68D4192D-9D26-4336-B408-E3A986DC3949}"/>
    <cellStyle name="Comma 2 2 8 3 2 2" xfId="21273" xr:uid="{FDBB5CA0-5112-4A5B-AA66-86A32DF027F9}"/>
    <cellStyle name="Comma 2 2 8 3 2 2 2" xfId="47687" xr:uid="{99991329-1643-4713-8D4F-234B38C97CB8}"/>
    <cellStyle name="Comma 2 2 8 3 2 3" xfId="37059" xr:uid="{F6593107-EB95-4495-B7C3-3CA5A2714020}"/>
    <cellStyle name="Comma 2 2 8 3 3" xfId="12679" xr:uid="{29828870-E689-4F4E-8336-3091BFFA7450}"/>
    <cellStyle name="Comma 2 2 8 3 3 2" xfId="39100" xr:uid="{998F6E4D-4D22-49D8-B0AB-20BFDD31B192}"/>
    <cellStyle name="Comma 2 2 8 3 4" xfId="29006" xr:uid="{C378CF90-54E8-44F9-A269-788E78A5A825}"/>
    <cellStyle name="Comma 2 2 8 4" xfId="2455" xr:uid="{D2CDF694-CE27-426C-A445-360504318A31}"/>
    <cellStyle name="Comma 2 2 8 4 2" xfId="11070" xr:uid="{5EB241E8-63B7-45D9-9775-18EA0F69772B}"/>
    <cellStyle name="Comma 2 2 8 4 2 2" xfId="21715" xr:uid="{90987CB8-95A3-45A4-8E0E-BD76312EBF23}"/>
    <cellStyle name="Comma 2 2 8 4 2 2 2" xfId="48129" xr:uid="{405F5AC8-317A-49E5-BE77-429166AC90FC}"/>
    <cellStyle name="Comma 2 2 8 4 2 3" xfId="37491" xr:uid="{BF40899F-E486-41C9-A78E-1F4903E80233}"/>
    <cellStyle name="Comma 2 2 8 4 3" xfId="13252" xr:uid="{CC4F7C7B-7783-4B80-ABD8-684984C6B161}"/>
    <cellStyle name="Comma 2 2 8 4 3 2" xfId="39672" xr:uid="{59AE3446-481E-4FA1-84BE-C4F4A04D2095}"/>
    <cellStyle name="Comma 2 2 8 4 4" xfId="29214" xr:uid="{9078ABDC-DBA1-47D6-9BC7-9822375D922E}"/>
    <cellStyle name="Comma 2 2 8 5" xfId="8176" xr:uid="{AC1EA9E3-0252-49D7-93F9-5B4822AB04D2}"/>
    <cellStyle name="Comma 2 2 8 5 2" xfId="18837" xr:uid="{AD0D44DC-D27B-4D36-9664-ACE4BA5C4DF4}"/>
    <cellStyle name="Comma 2 2 8 5 2 2" xfId="45251" xr:uid="{72975B99-E579-4B41-956A-F029A89330AA}"/>
    <cellStyle name="Comma 2 2 8 5 3" xfId="34740" xr:uid="{01E35212-E95E-499C-A198-80E8BFA400CC}"/>
    <cellStyle name="Comma 2 2 8 6" xfId="11383" xr:uid="{FD390050-6BF0-40D7-90F3-E9745870D087}"/>
    <cellStyle name="Comma 2 2 8 6 2" xfId="37804" xr:uid="{B6C8847E-B603-4C76-8EAC-A65C3E12755B}"/>
    <cellStyle name="Comma 2 2 8 7" xfId="28812" xr:uid="{81CA6109-DBB7-4353-BABD-42B1B1BE8B26}"/>
    <cellStyle name="Comma 2 2 9" xfId="330" xr:uid="{79306B61-95CC-4FCD-8A42-24465CB29722}"/>
    <cellStyle name="Comma 2 2 9 2" xfId="1411" xr:uid="{5A01DF2A-555D-4BE0-B40A-DFD79ED6F66E}"/>
    <cellStyle name="Comma 2 2 9 2 2" xfId="2033" xr:uid="{DE638DC8-E494-4951-8F26-467C37C337E3}"/>
    <cellStyle name="Comma 2 2 9 2 2 2" xfId="12904" xr:uid="{C3E021E9-C202-4F47-987E-3385238A3A4F}"/>
    <cellStyle name="Comma 2 2 9 2 2 2 2" xfId="39325" xr:uid="{0B03F063-579E-488B-A301-15CCE0E7428F}"/>
    <cellStyle name="Comma 2 2 9 2 2 3" xfId="29104" xr:uid="{BFCEAC27-AD80-4466-BE86-E955E9D1D5BA}"/>
    <cellStyle name="Comma 2 2 9 2 3" xfId="9222" xr:uid="{449A97AC-BA44-44EA-82E3-B2D340806D70}"/>
    <cellStyle name="Comma 2 2 9 2 3 2" xfId="19882" xr:uid="{C4AF73D1-00DB-454B-B4C7-6F46C5BBE73B}"/>
    <cellStyle name="Comma 2 2 9 2 3 2 2" xfId="46296" xr:uid="{07548750-EC73-4C30-9738-B7D8B4DF2A85}"/>
    <cellStyle name="Comma 2 2 9 2 3 3" xfId="35718" xr:uid="{1E43AD05-631C-4567-AB04-FBB1DE6306A2}"/>
    <cellStyle name="Comma 2 2 9 2 4" xfId="12359" xr:uid="{F80C7C63-EA1B-437F-9193-A58913286294}"/>
    <cellStyle name="Comma 2 2 9 2 4 2" xfId="38780" xr:uid="{7EA4C3C9-0FAB-4B37-881B-1BE1470EE1A6}"/>
    <cellStyle name="Comma 2 2 9 2 5" xfId="28914" xr:uid="{E6011946-63E3-4481-B517-17D2FBCA3654}"/>
    <cellStyle name="Comma 2 2 9 3" xfId="1779" xr:uid="{01FF7180-5CE6-4210-9D70-C07B2C4B8D82}"/>
    <cellStyle name="Comma 2 2 9 3 2" xfId="10626" xr:uid="{C81F1305-B510-4824-85DB-FA176A6F2543}"/>
    <cellStyle name="Comma 2 2 9 3 2 2" xfId="21274" xr:uid="{3907EF8D-2B82-4553-B3CB-B63190C1AC94}"/>
    <cellStyle name="Comma 2 2 9 3 2 2 2" xfId="47688" xr:uid="{01B1998E-C16F-45B5-AAEF-ECCF4C95FA49}"/>
    <cellStyle name="Comma 2 2 9 3 2 3" xfId="37060" xr:uid="{DAF1ACD0-9019-4638-81C9-EFF47951FFE1}"/>
    <cellStyle name="Comma 2 2 9 3 3" xfId="12680" xr:uid="{1F8BBDC8-F4A6-4390-B6F2-0D745C7AC71F}"/>
    <cellStyle name="Comma 2 2 9 3 3 2" xfId="39101" xr:uid="{70E8912B-4451-4F0D-BE04-9D42DAAC4F29}"/>
    <cellStyle name="Comma 2 2 9 3 4" xfId="29007" xr:uid="{21167B79-B86F-4A18-B368-7EB16F63B6EA}"/>
    <cellStyle name="Comma 2 2 9 4" xfId="2456" xr:uid="{BAE457F2-96BA-4D27-8195-7BD3BFB0DA6B}"/>
    <cellStyle name="Comma 2 2 9 4 2" xfId="11071" xr:uid="{63CC2A50-67CA-460E-B88D-96AD504380E5}"/>
    <cellStyle name="Comma 2 2 9 4 2 2" xfId="21716" xr:uid="{CDC22683-6529-4505-9932-ACBA6848CB27}"/>
    <cellStyle name="Comma 2 2 9 4 2 2 2" xfId="48130" xr:uid="{6DE30B1A-55D4-4193-95E3-4274BAEAA801}"/>
    <cellStyle name="Comma 2 2 9 4 2 3" xfId="37492" xr:uid="{3924D58E-9BE5-4CC0-A986-B97F4D6209B7}"/>
    <cellStyle name="Comma 2 2 9 4 3" xfId="13253" xr:uid="{5C351231-32D7-422F-B5AE-BCA06974A00E}"/>
    <cellStyle name="Comma 2 2 9 4 3 2" xfId="39673" xr:uid="{BB629EFE-2956-4974-8090-EAFD2D3C7A0E}"/>
    <cellStyle name="Comma 2 2 9 4 4" xfId="29215" xr:uid="{009CC7DE-ACC1-4EA3-B6AC-16BFF5AC8726}"/>
    <cellStyle name="Comma 2 2 9 5" xfId="8177" xr:uid="{D3B8AE90-7B36-4D83-AC05-5985CE36D671}"/>
    <cellStyle name="Comma 2 2 9 5 2" xfId="18838" xr:uid="{42E33595-911D-40C8-9A41-6672866C8D2F}"/>
    <cellStyle name="Comma 2 2 9 5 2 2" xfId="45252" xr:uid="{CA6DA534-A5CC-40D7-9113-F095739E77BC}"/>
    <cellStyle name="Comma 2 2 9 5 3" xfId="34741" xr:uid="{638E888B-41EF-4B13-9AC2-AEBCBC136875}"/>
    <cellStyle name="Comma 2 2 9 6" xfId="11384" xr:uid="{08E6F9E6-8599-40DC-A105-C85DE89C7F06}"/>
    <cellStyle name="Comma 2 2 9 6 2" xfId="37805" xr:uid="{325531A6-DFDD-4234-8012-4143C022032A}"/>
    <cellStyle name="Comma 2 2 9 7" xfId="28813" xr:uid="{94B4DE72-3804-4DDF-9923-BE1E42454BCF}"/>
    <cellStyle name="Comma 2 2_Opex Input" xfId="331" xr:uid="{F4070696-59CA-4DC9-B6DA-BF519F69B7AA}"/>
    <cellStyle name="Comma 2 20" xfId="332" xr:uid="{4D9BC4AD-B50F-46FE-B6C0-E9DE8EF5C6B3}"/>
    <cellStyle name="Comma 2 20 2" xfId="1412" xr:uid="{030A2405-0367-4A72-8F95-AC2306874037}"/>
    <cellStyle name="Comma 2 20 2 2" xfId="2034" xr:uid="{38C33417-F9DE-4C44-8D67-E7485537DFC5}"/>
    <cellStyle name="Comma 2 20 2 2 2" xfId="12905" xr:uid="{C96A0438-D1AF-41D0-A66B-16E169F42DE6}"/>
    <cellStyle name="Comma 2 20 2 2 2 2" xfId="39326" xr:uid="{28B525C8-5796-4620-B5AE-7C496445140B}"/>
    <cellStyle name="Comma 2 20 2 2 3" xfId="29105" xr:uid="{2F95F860-35E5-4E4F-B42A-850F67CFFF0F}"/>
    <cellStyle name="Comma 2 20 2 3" xfId="9224" xr:uid="{A1709FD2-EAEE-41B7-8D00-9B4220FF7AE9}"/>
    <cellStyle name="Comma 2 20 2 3 2" xfId="19884" xr:uid="{6B944253-2D9E-45A6-BE5A-DB9CD3B2C001}"/>
    <cellStyle name="Comma 2 20 2 3 2 2" xfId="46298" xr:uid="{D11D8B30-ACA5-43C3-94B7-5FA6532668A8}"/>
    <cellStyle name="Comma 2 20 2 3 3" xfId="35720" xr:uid="{74F94EF8-1D0E-41A9-97D0-FB9C94A72ACA}"/>
    <cellStyle name="Comma 2 20 2 4" xfId="12360" xr:uid="{723D3815-09CF-4CC6-BB11-70642816C213}"/>
    <cellStyle name="Comma 2 20 2 4 2" xfId="38781" xr:uid="{C0C2A0A2-EDEC-4C11-8F28-7AC29F7B1BDA}"/>
    <cellStyle name="Comma 2 20 2 5" xfId="28915" xr:uid="{1F7307C4-AE69-4AC0-A364-17B12501E262}"/>
    <cellStyle name="Comma 2 20 3" xfId="1780" xr:uid="{A5373842-0C50-4FE3-B1EA-F54316671A6A}"/>
    <cellStyle name="Comma 2 20 3 2" xfId="10627" xr:uid="{1913D1A2-0632-4326-90B1-2FD17E6DFD32}"/>
    <cellStyle name="Comma 2 20 3 2 2" xfId="21275" xr:uid="{5B6DEE17-394A-4B88-ABA5-A888BA6F30D0}"/>
    <cellStyle name="Comma 2 20 3 2 2 2" xfId="47689" xr:uid="{27FDCAA3-9A69-4080-B089-888FBB1F64E4}"/>
    <cellStyle name="Comma 2 20 3 2 3" xfId="37061" xr:uid="{5D657B09-F3C0-4A12-B3FD-82B3F6474FDA}"/>
    <cellStyle name="Comma 2 20 3 3" xfId="12681" xr:uid="{8F66EB6D-6C31-4B6F-876E-617CA2C87DC6}"/>
    <cellStyle name="Comma 2 20 3 3 2" xfId="39102" xr:uid="{F094F8A5-3737-463A-8655-133F24735CBD}"/>
    <cellStyle name="Comma 2 20 3 4" xfId="29008" xr:uid="{A055C1F8-E17B-4A7A-88D0-3C56010AB094}"/>
    <cellStyle name="Comma 2 20 4" xfId="2457" xr:uid="{E761C7F8-9C5F-42C7-8ACD-2DB36875C02C}"/>
    <cellStyle name="Comma 2 20 4 2" xfId="11072" xr:uid="{CA43A66E-79CC-4088-BBCF-CBA799D4FF73}"/>
    <cellStyle name="Comma 2 20 4 2 2" xfId="21717" xr:uid="{C262E3F0-FB5A-47C5-9C3B-DF2C63B9A570}"/>
    <cellStyle name="Comma 2 20 4 2 2 2" xfId="48131" xr:uid="{112A812D-6E1D-4FE3-9329-C020CE46977B}"/>
    <cellStyle name="Comma 2 20 4 2 3" xfId="37493" xr:uid="{F6FB056F-B0FE-4321-920A-3831A08D9AD3}"/>
    <cellStyle name="Comma 2 20 4 3" xfId="13254" xr:uid="{66E0362D-D240-4743-A9FE-311AA85392E2}"/>
    <cellStyle name="Comma 2 20 4 3 2" xfId="39674" xr:uid="{3DB03FC8-210E-4582-B56F-601B65148811}"/>
    <cellStyle name="Comma 2 20 4 4" xfId="29216" xr:uid="{FA82E072-B891-442F-BA69-FAF3588FC7E8}"/>
    <cellStyle name="Comma 2 20 5" xfId="8178" xr:uid="{514E690E-2B89-4853-8EDB-77E0DF4409E1}"/>
    <cellStyle name="Comma 2 20 5 2" xfId="18839" xr:uid="{4D7F8ECF-6A1C-4CF0-ADAD-B0DE3CEDA127}"/>
    <cellStyle name="Comma 2 20 5 2 2" xfId="45253" xr:uid="{8611E528-CA98-4E09-871C-335648AD9028}"/>
    <cellStyle name="Comma 2 20 5 3" xfId="34742" xr:uid="{1D721B99-E138-45ED-8023-37D3F743CBBC}"/>
    <cellStyle name="Comma 2 20 6" xfId="11386" xr:uid="{A74A85B9-97DC-4C54-95F7-394312EE1B26}"/>
    <cellStyle name="Comma 2 20 6 2" xfId="37807" xr:uid="{13166B52-A9B1-4B6D-8514-2D132F403B9C}"/>
    <cellStyle name="Comma 2 20 7" xfId="28814" xr:uid="{8456B866-E687-44FD-B42E-F68F63953AD6}"/>
    <cellStyle name="Comma 2 21" xfId="1352" xr:uid="{869F9A3D-2C3D-4BF1-B746-FB0C723DB998}"/>
    <cellStyle name="Comma 2 21 2" xfId="1974" xr:uid="{EFBBF45E-A392-4F36-A762-F90B6CE0A22F}"/>
    <cellStyle name="Comma 2 21 2 2" xfId="9673" xr:uid="{68DEB21E-0FFE-46EE-9E61-66B6A45696D2}"/>
    <cellStyle name="Comma 2 21 2 2 2" xfId="20333" xr:uid="{A1B1AF75-3B88-4F2A-B4F8-05783A096B45}"/>
    <cellStyle name="Comma 2 21 2 2 2 2" xfId="46747" xr:uid="{CA755755-0D2B-4BC3-9B08-CF5B064D9178}"/>
    <cellStyle name="Comma 2 21 2 2 3" xfId="36169" xr:uid="{45F4DBB3-369E-491D-969A-FCAEC14F2298}"/>
    <cellStyle name="Comma 2 21 2 3" xfId="12845" xr:uid="{0CB646A1-111B-4231-973E-0C1C0EA8A32C}"/>
    <cellStyle name="Comma 2 21 2 3 2" xfId="39266" xr:uid="{5F4C30EB-7051-4DB8-9A9E-C4B90C354263}"/>
    <cellStyle name="Comma 2 21 2 4" xfId="29045" xr:uid="{3507E3E1-FAFA-46E7-9424-3CDE2298C67F}"/>
    <cellStyle name="Comma 2 21 3" xfId="8078" xr:uid="{9232F2D1-48D2-4070-87ED-6CEEAFAF75D2}"/>
    <cellStyle name="Comma 2 21 3 2" xfId="10761" xr:uid="{B1215CA1-4C96-4562-80C1-AC8771F2A465}"/>
    <cellStyle name="Comma 2 21 3 2 2" xfId="21406" xr:uid="{3454FC9E-C7EF-4837-BB1F-D37336F2923E}"/>
    <cellStyle name="Comma 2 21 3 2 2 2" xfId="47820" xr:uid="{30570CF6-913E-477B-B4D3-07EA5F210036}"/>
    <cellStyle name="Comma 2 21 3 2 3" xfId="37182" xr:uid="{198C20A0-4A1E-4851-9461-A434DA9B4A5A}"/>
    <cellStyle name="Comma 2 21 3 3" xfId="18745" xr:uid="{3950E5E5-8CE8-4918-ACA8-5F61103548B6}"/>
    <cellStyle name="Comma 2 21 3 3 2" xfId="45159" xr:uid="{ACF7D635-0C04-4AE5-BE16-1FDB794AF769}"/>
    <cellStyle name="Comma 2 21 3 4" xfId="34676" xr:uid="{6A6F38E6-05FE-4846-A184-0A32699B9F07}"/>
    <cellStyle name="Comma 2 21 4" xfId="11098" xr:uid="{7E577D9B-EAC0-4C47-883B-7D5454DCABAF}"/>
    <cellStyle name="Comma 2 21 4 2" xfId="21743" xr:uid="{2F56AD3D-939A-41B4-A6BD-01F85772248D}"/>
    <cellStyle name="Comma 2 21 4 2 2" xfId="48157" xr:uid="{9DB6A75E-1E06-4DB0-8648-B93ED2507F5E}"/>
    <cellStyle name="Comma 2 21 4 3" xfId="37519" xr:uid="{9AF79971-9108-4079-8BA2-0674B7382F25}"/>
    <cellStyle name="Comma 2 21 5" xfId="8298" xr:uid="{D59A7054-29C7-4755-AC39-46776D25AB7F}"/>
    <cellStyle name="Comma 2 21 5 2" xfId="18959" xr:uid="{BC76F9F9-2361-4DEC-88F6-0EA8C15B9AA1}"/>
    <cellStyle name="Comma 2 21 5 2 2" xfId="45373" xr:uid="{DC885D11-83FA-465C-86B8-FCDFD2389FB2}"/>
    <cellStyle name="Comma 2 21 5 3" xfId="34796" xr:uid="{0FA9CA9B-00E7-4A6E-A41A-F81DBA166204}"/>
    <cellStyle name="Comma 2 21 6" xfId="12300" xr:uid="{8B3932F4-3818-4378-960D-8967A02B6E5D}"/>
    <cellStyle name="Comma 2 21 6 2" xfId="38721" xr:uid="{BF88E3C9-4913-474F-A583-CCA888A10D05}"/>
    <cellStyle name="Comma 2 21 7" xfId="28855" xr:uid="{793A54A6-FA63-43F1-B325-BE5FD345B0D7}"/>
    <cellStyle name="Comma 2 22" xfId="1720" xr:uid="{0B7A91C7-DAEC-4042-B14B-52F50A70E526}"/>
    <cellStyle name="Comma 2 22 2" xfId="9138" xr:uid="{59D48319-2CB5-4ADB-8581-AEF7AD7830FF}"/>
    <cellStyle name="Comma 2 22 2 2" xfId="19798" xr:uid="{329C6EB0-A416-4EE2-B0DA-F6568FBAE433}"/>
    <cellStyle name="Comma 2 22 2 2 2" xfId="46212" xr:uid="{29828497-4225-4ACF-9549-65084D00C595}"/>
    <cellStyle name="Comma 2 22 2 3" xfId="35634" xr:uid="{8F63175B-E152-41E4-8C4D-F89D6871E7FD}"/>
    <cellStyle name="Comma 2 22 3" xfId="12621" xr:uid="{47CB0A69-3448-4C40-9AA7-9196163278E1}"/>
    <cellStyle name="Comma 2 22 3 2" xfId="39042" xr:uid="{1F4F7E9E-9AC9-4FCF-A609-3069097C62B7}"/>
    <cellStyle name="Comma 2 22 4" xfId="28948" xr:uid="{72929C73-2353-4DD2-9773-17106DE6B16A}"/>
    <cellStyle name="Comma 2 23" xfId="2194" xr:uid="{29BDC24B-B63E-4168-BD8B-9E902ACAA0E2}"/>
    <cellStyle name="Comma 2 23 2" xfId="10567" xr:uid="{FA39390F-72C7-4FDB-9A8E-2B9FB1B21BE8}"/>
    <cellStyle name="Comma 2 23 2 2" xfId="21215" xr:uid="{2BC62E64-6A12-4384-A70D-BD0989298B6C}"/>
    <cellStyle name="Comma 2 23 2 2 2" xfId="47629" xr:uid="{C575784E-53D4-4F0E-A38E-426AB35982BF}"/>
    <cellStyle name="Comma 2 23 2 3" xfId="37001" xr:uid="{6D8C5FEB-0B22-432B-9C29-621DC0FFFD6E}"/>
    <cellStyle name="Comma 2 23 3" xfId="13039" xr:uid="{D8C79367-6883-442A-BF64-405E643BDE07}"/>
    <cellStyle name="Comma 2 23 3 2" xfId="39460" xr:uid="{2BD2E3A9-04C4-4E0A-99DB-2D9F192029D2}"/>
    <cellStyle name="Comma 2 23 4" xfId="29137" xr:uid="{490931E0-8B01-47ED-B9A0-17E293CBC9FE}"/>
    <cellStyle name="Comma 2 24" xfId="2543" xr:uid="{8E221CC5-0107-4C5E-A73B-80C1CDDA4FEA}"/>
    <cellStyle name="Comma 2 24 2" xfId="11012" xr:uid="{64FA2138-A030-428F-832A-AF1348038C44}"/>
    <cellStyle name="Comma 2 24 2 2" xfId="21657" xr:uid="{3D2FD1FE-5A92-46CC-9E9E-0B070F620244}"/>
    <cellStyle name="Comma 2 24 2 2 2" xfId="48071" xr:uid="{6CCEF8D6-2665-460A-AB8E-8E3719F5FD96}"/>
    <cellStyle name="Comma 2 24 2 3" xfId="37433" xr:uid="{C51CCD9E-9300-44E4-88C9-2662A06CC158}"/>
    <cellStyle name="Comma 2 24 3" xfId="13339" xr:uid="{EDF3C507-9609-4293-8CBB-DB83A02B8E94}"/>
    <cellStyle name="Comma 2 24 3 2" xfId="39759" xr:uid="{5F477760-C0E6-4EF4-94D3-EE86BB280A49}"/>
    <cellStyle name="Comma 2 24 4" xfId="29238" xr:uid="{8E26DD5D-BCB6-41AB-9930-909D61A02145}"/>
    <cellStyle name="Comma 2 25" xfId="2565" xr:uid="{8700BE2D-0CD2-4936-BB4C-D9ED40FE16EE}"/>
    <cellStyle name="Comma 2 25 2" xfId="13359" xr:uid="{1831B69F-51C8-4548-B729-139C2A77B587}"/>
    <cellStyle name="Comma 2 25 2 2" xfId="39779" xr:uid="{98127DB8-ED32-4236-89E1-38EB3F99C411}"/>
    <cellStyle name="Comma 2 25 3" xfId="29245" xr:uid="{6FC9B8AB-2250-472E-8FF2-C5660B6E493C}"/>
    <cellStyle name="Comma 2 26" xfId="2567" xr:uid="{5EAF8E6D-B093-4CAB-A3CA-863125432686}"/>
    <cellStyle name="Comma 2 26 2" xfId="13361" xr:uid="{A247C8DD-7D0D-4D19-82E6-0954E354BBEF}"/>
    <cellStyle name="Comma 2 26 2 2" xfId="39781" xr:uid="{BE0AA4B6-B9F4-4642-90C9-4FA6E6F585DA}"/>
    <cellStyle name="Comma 2 26 3" xfId="29247" xr:uid="{039574A8-03AE-45AF-BA2D-730DF39EB78F}"/>
    <cellStyle name="Comma 2 27" xfId="2578" xr:uid="{B4B2E87B-8324-44B5-B1FE-3C7C2AFC2AF7}"/>
    <cellStyle name="Comma 2 27 2" xfId="13371" xr:uid="{28796216-9F5F-4AF4-9A65-C76BCA103F41}"/>
    <cellStyle name="Comma 2 27 2 2" xfId="39791" xr:uid="{B7863CF7-E51E-474B-9401-CEF6FB6B8502}"/>
    <cellStyle name="Comma 2 27 3" xfId="29251" xr:uid="{E0C3DFE9-B799-4A8A-A4B6-A963C8512680}"/>
    <cellStyle name="Comma 2 28" xfId="8118" xr:uid="{5BE988E0-187D-4C5D-A796-E701EF115800}"/>
    <cellStyle name="Comma 2 28 2" xfId="18779" xr:uid="{2FA611E2-88C8-4E09-8D0C-7BF2C1FB2943}"/>
    <cellStyle name="Comma 2 28 2 2" xfId="45193" xr:uid="{49775E9E-D297-48B3-ADE2-DB8EDE79B968}"/>
    <cellStyle name="Comma 2 28 3" xfId="34682" xr:uid="{8A426AE2-1C19-45FD-96A7-05997AC62B2F}"/>
    <cellStyle name="Comma 2 29" xfId="11309" xr:uid="{9A1D77FF-AF3C-4803-B062-1425747FE630}"/>
    <cellStyle name="Comma 2 29 2" xfId="37730" xr:uid="{42509403-AE2A-4E9D-B1EC-E799D2D3AAC9}"/>
    <cellStyle name="Comma 2 3" xfId="333" xr:uid="{D82EC299-2434-4F51-92D4-0359D0D69D0E}"/>
    <cellStyle name="Comma 2 3 2" xfId="334" xr:uid="{8809CFAD-BBCD-4576-8A12-D0E49F0DF805}"/>
    <cellStyle name="Comma 2 3 2 2" xfId="335" xr:uid="{8FABC0E9-4017-4D59-8AFF-0DA204D9C279}"/>
    <cellStyle name="Comma 2 3 2 2 2" xfId="1415" xr:uid="{C523A9FF-7504-475F-AF8C-5A2D8944C236}"/>
    <cellStyle name="Comma 2 3 2 2 2 2" xfId="2037" xr:uid="{DF0916A8-5AC3-4809-9C93-56E7D0C230CA}"/>
    <cellStyle name="Comma 2 3 2 2 2 2 2" xfId="12908" xr:uid="{A34B7F51-B1B6-4D81-B3B7-93138FF8C5DE}"/>
    <cellStyle name="Comma 2 3 2 2 2 2 2 2" xfId="39329" xr:uid="{61E50C54-D819-4685-8A0C-37D35EDD3961}"/>
    <cellStyle name="Comma 2 3 2 2 2 2 3" xfId="29108" xr:uid="{50D5F4DF-08E8-4508-BEC0-6FFDAAC10306}"/>
    <cellStyle name="Comma 2 3 2 2 2 3" xfId="9227" xr:uid="{6EC8A841-39C5-4678-ADA7-B32EE84ECE97}"/>
    <cellStyle name="Comma 2 3 2 2 2 3 2" xfId="19887" xr:uid="{7814BCC7-7C73-4C9C-BF59-BEF325CE48AB}"/>
    <cellStyle name="Comma 2 3 2 2 2 3 2 2" xfId="46301" xr:uid="{09928731-6C7B-496F-9AE3-639769B12FE1}"/>
    <cellStyle name="Comma 2 3 2 2 2 3 3" xfId="35723" xr:uid="{17A02F6B-AF88-4887-B63A-41F04E95C2D0}"/>
    <cellStyle name="Comma 2 3 2 2 2 4" xfId="12363" xr:uid="{89CB5ECD-74E7-488E-9E00-1F8F7E7B1AFC}"/>
    <cellStyle name="Comma 2 3 2 2 2 4 2" xfId="38784" xr:uid="{5EFED3E8-E0F6-4567-BF4A-F11F9403B058}"/>
    <cellStyle name="Comma 2 3 2 2 2 5" xfId="28918" xr:uid="{409582AA-88C9-4122-B56E-3D559DB4F68A}"/>
    <cellStyle name="Comma 2 3 2 2 3" xfId="1783" xr:uid="{FE40B531-E9C8-4965-B6F1-4DE4CEE38628}"/>
    <cellStyle name="Comma 2 3 2 2 3 2" xfId="10630" xr:uid="{9DC76D7F-AFE5-4F5E-96C8-245F493B7FEF}"/>
    <cellStyle name="Comma 2 3 2 2 3 2 2" xfId="21278" xr:uid="{87912299-47CD-49D5-9193-A865D3EC13B3}"/>
    <cellStyle name="Comma 2 3 2 2 3 2 2 2" xfId="47692" xr:uid="{F8C153BD-32D9-40F5-A747-D5C321B1A64B}"/>
    <cellStyle name="Comma 2 3 2 2 3 2 3" xfId="37064" xr:uid="{BD0544AF-900B-4552-9AFD-8146D89113FB}"/>
    <cellStyle name="Comma 2 3 2 2 3 3" xfId="12684" xr:uid="{2DBB8180-527A-4C54-8DEF-3031283E78F7}"/>
    <cellStyle name="Comma 2 3 2 2 3 3 2" xfId="39105" xr:uid="{385C7296-3020-4DAF-A884-8BE3010CCF9D}"/>
    <cellStyle name="Comma 2 3 2 2 3 4" xfId="29011" xr:uid="{B2A3242B-0321-4E87-8DD8-DA4BC8C127E3}"/>
    <cellStyle name="Comma 2 3 2 2 4" xfId="2197" xr:uid="{B9E8E572-A2D6-47E3-9151-310CC1BDDE3D}"/>
    <cellStyle name="Comma 2 3 2 2 4 2" xfId="11075" xr:uid="{329A5993-D3C4-4A1F-96C4-8157CC5AA1DB}"/>
    <cellStyle name="Comma 2 3 2 2 4 2 2" xfId="21720" xr:uid="{48C8BFED-32E4-42C5-96E7-CCD457734711}"/>
    <cellStyle name="Comma 2 3 2 2 4 2 2 2" xfId="48134" xr:uid="{5EEA6983-8C9F-4B5A-A081-F4E06900FA44}"/>
    <cellStyle name="Comma 2 3 2 2 4 2 3" xfId="37496" xr:uid="{A7724B4E-78AB-4771-8590-8B1F6696077C}"/>
    <cellStyle name="Comma 2 3 2 2 4 3" xfId="13041" xr:uid="{682C81D5-5A72-44FB-B2B0-43E29AAA4D1B}"/>
    <cellStyle name="Comma 2 3 2 2 4 3 2" xfId="39462" xr:uid="{F5DE67C5-4813-4BDB-A1A2-E370C741F164}"/>
    <cellStyle name="Comma 2 3 2 2 4 4" xfId="29139" xr:uid="{9287274C-D8E9-41C3-B15F-CAC996CD6100}"/>
    <cellStyle name="Comma 2 3 2 2 5" xfId="8181" xr:uid="{14218D65-774F-4DEB-B827-31D227D44EE5}"/>
    <cellStyle name="Comma 2 3 2 2 5 2" xfId="18842" xr:uid="{73C682BD-7CA2-49A8-B38D-A2BEEFB45229}"/>
    <cellStyle name="Comma 2 3 2 2 5 2 2" xfId="45256" xr:uid="{A28AB2EF-07DB-4936-9003-B965ABBA9DE1}"/>
    <cellStyle name="Comma 2 3 2 2 5 3" xfId="34745" xr:uid="{0697B757-EB7D-46BB-A240-47BDD367E749}"/>
    <cellStyle name="Comma 2 3 2 2 6" xfId="11389" xr:uid="{C4666A7E-F17E-4816-BB65-05C6458D9630}"/>
    <cellStyle name="Comma 2 3 2 2 6 2" xfId="37810" xr:uid="{69ED87E1-9AB6-49C0-A2C2-BAC0F80F99F0}"/>
    <cellStyle name="Comma 2 3 2 2 7" xfId="28817" xr:uid="{AC20543B-5CE8-4D50-A49D-7D00DE1BF60E}"/>
    <cellStyle name="Comma 2 3 2 3" xfId="1414" xr:uid="{439D3696-2224-418F-8517-B165F3B006EA}"/>
    <cellStyle name="Comma 2 3 2 3 2" xfId="2036" xr:uid="{56B2B9A4-A779-4030-B100-47321F388294}"/>
    <cellStyle name="Comma 2 3 2 3 2 2" xfId="12907" xr:uid="{319F76A2-1555-4E8A-8A57-42DED8D8CC30}"/>
    <cellStyle name="Comma 2 3 2 3 2 2 2" xfId="39328" xr:uid="{0ABD4EDD-06A1-479E-9CB3-00CC6CD306D4}"/>
    <cellStyle name="Comma 2 3 2 3 2 3" xfId="29107" xr:uid="{B02470CC-F525-419D-90FD-1701CC400B99}"/>
    <cellStyle name="Comma 2 3 2 3 3" xfId="9226" xr:uid="{9CCB47B3-3609-4268-9AF4-1B0AC82F8EFC}"/>
    <cellStyle name="Comma 2 3 2 3 3 2" xfId="19886" xr:uid="{79784F8A-5099-43E6-B9E5-DEE9B83908CD}"/>
    <cellStyle name="Comma 2 3 2 3 3 2 2" xfId="46300" xr:uid="{DC2E5B92-DD28-4CBD-A3D2-633A04721C59}"/>
    <cellStyle name="Comma 2 3 2 3 3 3" xfId="35722" xr:uid="{8DC705CF-22E3-4284-B631-7E53F10FF02F}"/>
    <cellStyle name="Comma 2 3 2 3 4" xfId="12362" xr:uid="{5E270F40-FF11-4ED4-B86F-12C63805386B}"/>
    <cellStyle name="Comma 2 3 2 3 4 2" xfId="38783" xr:uid="{004E1E40-3605-4030-8E54-461CCF571C85}"/>
    <cellStyle name="Comma 2 3 2 3 5" xfId="28917" xr:uid="{42223233-EAB9-4EA5-B32E-57F2FC0DFE3E}"/>
    <cellStyle name="Comma 2 3 2 4" xfId="1782" xr:uid="{82FC56C2-2FD4-408B-BCA3-43F14946A3CA}"/>
    <cellStyle name="Comma 2 3 2 4 2" xfId="10629" xr:uid="{CF226A88-8F05-492C-AFF1-0821230792E9}"/>
    <cellStyle name="Comma 2 3 2 4 2 2" xfId="21277" xr:uid="{41379895-D012-4811-8291-C3EA788E78F8}"/>
    <cellStyle name="Comma 2 3 2 4 2 2 2" xfId="47691" xr:uid="{3FB3D2B8-7FAE-4554-850B-1459AD29F2A2}"/>
    <cellStyle name="Comma 2 3 2 4 2 3" xfId="37063" xr:uid="{9D14CF66-5A25-4AE2-A588-BEDAA587014A}"/>
    <cellStyle name="Comma 2 3 2 4 3" xfId="12683" xr:uid="{1D29943B-2D2F-41C8-83AB-8006903759A9}"/>
    <cellStyle name="Comma 2 3 2 4 3 2" xfId="39104" xr:uid="{357FC9D4-DCC9-4FEB-A6F5-348C6040F06F}"/>
    <cellStyle name="Comma 2 3 2 4 4" xfId="29010" xr:uid="{059BE401-E538-4CAE-AAA5-7CBFABDFA760}"/>
    <cellStyle name="Comma 2 3 2 5" xfId="2196" xr:uid="{4D4EF1DB-EA4B-4380-943A-61501BD88A28}"/>
    <cellStyle name="Comma 2 3 2 5 2" xfId="11074" xr:uid="{CAD3F780-9F69-4F79-857F-7B9C92663699}"/>
    <cellStyle name="Comma 2 3 2 5 2 2" xfId="21719" xr:uid="{3E4E801A-26D4-44E4-A263-0A48FE526295}"/>
    <cellStyle name="Comma 2 3 2 5 2 2 2" xfId="48133" xr:uid="{717D6668-FF15-4280-BE6C-8AE89F2BA22E}"/>
    <cellStyle name="Comma 2 3 2 5 2 3" xfId="37495" xr:uid="{1C49B849-50A0-458B-87D6-05484AA33E54}"/>
    <cellStyle name="Comma 2 3 2 5 3" xfId="13040" xr:uid="{054CF22A-6A50-4747-9641-16D45F792B0A}"/>
    <cellStyle name="Comma 2 3 2 5 3 2" xfId="39461" xr:uid="{FEA412A0-6F39-4B69-A7CE-A782AEC90313}"/>
    <cellStyle name="Comma 2 3 2 5 4" xfId="29138" xr:uid="{72779301-954F-4590-8BF3-844821D3745E}"/>
    <cellStyle name="Comma 2 3 2 6" xfId="8180" xr:uid="{96BDAE29-A814-4BFC-A252-761BC549EEEB}"/>
    <cellStyle name="Comma 2 3 2 6 2" xfId="18841" xr:uid="{9346A6F9-A58B-4DEE-A87C-BC6E8491674E}"/>
    <cellStyle name="Comma 2 3 2 6 2 2" xfId="45255" xr:uid="{ED4AF923-1DC3-4ED4-8E2D-63A1FE653DA8}"/>
    <cellStyle name="Comma 2 3 2 6 3" xfId="34744" xr:uid="{DF989CAC-EDB9-4779-87BD-1A65FBFEC2CE}"/>
    <cellStyle name="Comma 2 3 2 7" xfId="11388" xr:uid="{CE786DD3-8417-42F5-9FB0-C6E0144D6FBE}"/>
    <cellStyle name="Comma 2 3 2 7 2" xfId="37809" xr:uid="{34F3EC53-0DCB-4E7E-A6CE-E3C33DD64ED6}"/>
    <cellStyle name="Comma 2 3 2 8" xfId="28816" xr:uid="{D3E61A7B-DC3C-4ED9-A8FC-7BD059B6BA5B}"/>
    <cellStyle name="Comma 2 3 3" xfId="336" xr:uid="{871A9C8F-979D-4074-9AB1-A0304C29A780}"/>
    <cellStyle name="Comma 2 3 3 2" xfId="1416" xr:uid="{58ED5C33-5585-4A0F-8583-DF14031799FF}"/>
    <cellStyle name="Comma 2 3 3 2 2" xfId="2038" xr:uid="{D353C75E-0459-465D-93CC-45C0D680333C}"/>
    <cellStyle name="Comma 2 3 3 2 2 2" xfId="12909" xr:uid="{46E51D83-0883-4FF2-AD35-C46C371DA532}"/>
    <cellStyle name="Comma 2 3 3 2 2 2 2" xfId="39330" xr:uid="{E1181789-3001-4E24-A76A-2BE2254E97C8}"/>
    <cellStyle name="Comma 2 3 3 2 2 3" xfId="29109" xr:uid="{9E50676B-EBF1-45C5-833A-C97685AA5F18}"/>
    <cellStyle name="Comma 2 3 3 2 3" xfId="9228" xr:uid="{5D56623F-1424-48B1-8F01-2918D4EFAF05}"/>
    <cellStyle name="Comma 2 3 3 2 3 2" xfId="19888" xr:uid="{36914D2E-E8E8-459B-9055-65F5248C6B40}"/>
    <cellStyle name="Comma 2 3 3 2 3 2 2" xfId="46302" xr:uid="{B34D5E12-2056-4458-B30B-ECD0D1D7332F}"/>
    <cellStyle name="Comma 2 3 3 2 3 3" xfId="35724" xr:uid="{FF230C2B-E700-4C66-86D1-F747C122118F}"/>
    <cellStyle name="Comma 2 3 3 2 4" xfId="12364" xr:uid="{8E037121-1196-4A97-AEFA-664CF236931C}"/>
    <cellStyle name="Comma 2 3 3 2 4 2" xfId="38785" xr:uid="{BFC59C78-F70F-42A2-B7A5-07652F71A22F}"/>
    <cellStyle name="Comma 2 3 3 2 5" xfId="28919" xr:uid="{C52541A8-0B72-4E7B-91D5-FBA27E199F3B}"/>
    <cellStyle name="Comma 2 3 3 3" xfId="1784" xr:uid="{AE819DEC-B6C2-453D-855C-36139303B01A}"/>
    <cellStyle name="Comma 2 3 3 3 2" xfId="10631" xr:uid="{57950C01-9583-4BAD-AA5C-F925E1557300}"/>
    <cellStyle name="Comma 2 3 3 3 2 2" xfId="21279" xr:uid="{7A80C697-E910-42FD-8A07-0D93199CBA66}"/>
    <cellStyle name="Comma 2 3 3 3 2 2 2" xfId="47693" xr:uid="{7A970F9D-3760-4587-91EB-D16D7AB0CE7F}"/>
    <cellStyle name="Comma 2 3 3 3 2 3" xfId="37065" xr:uid="{9559A322-6431-49BF-9C78-27D4D86DEBC0}"/>
    <cellStyle name="Comma 2 3 3 3 3" xfId="12685" xr:uid="{9E3C65C9-C2CD-4D55-A86F-F17225FF14F4}"/>
    <cellStyle name="Comma 2 3 3 3 3 2" xfId="39106" xr:uid="{D28AD3D3-908D-4031-B16C-EFA047863F7C}"/>
    <cellStyle name="Comma 2 3 3 3 4" xfId="29012" xr:uid="{41996524-94BB-4BB4-930B-3CC1940EADC9}"/>
    <cellStyle name="Comma 2 3 3 4" xfId="2458" xr:uid="{9B4C8F6B-89CC-4619-B31E-2F789F87E353}"/>
    <cellStyle name="Comma 2 3 3 4 2" xfId="11076" xr:uid="{5FF5C6FC-26E3-42DA-B035-E821A7C26028}"/>
    <cellStyle name="Comma 2 3 3 4 2 2" xfId="21721" xr:uid="{A19E8A5A-41E5-4F38-9FA4-775D74484BFE}"/>
    <cellStyle name="Comma 2 3 3 4 2 2 2" xfId="48135" xr:uid="{B335D68D-3B80-487F-9018-0607B00D4543}"/>
    <cellStyle name="Comma 2 3 3 4 2 3" xfId="37497" xr:uid="{D18CB110-D1F2-48E3-8B09-CAE40D57BB8F}"/>
    <cellStyle name="Comma 2 3 3 4 3" xfId="13255" xr:uid="{B151866E-186D-4580-B317-3EAFFB778A99}"/>
    <cellStyle name="Comma 2 3 3 4 3 2" xfId="39675" xr:uid="{FFBDE652-EB96-4912-86B5-265A32EA41D6}"/>
    <cellStyle name="Comma 2 3 3 4 4" xfId="29217" xr:uid="{217E665A-2026-4555-A35D-EA8ECBA22340}"/>
    <cellStyle name="Comma 2 3 3 5" xfId="8182" xr:uid="{DE0B2DEC-BABD-4847-99A1-A526162B75D3}"/>
    <cellStyle name="Comma 2 3 3 5 2" xfId="18843" xr:uid="{D90BCADE-48F5-4DC9-9A68-426001EAA2D6}"/>
    <cellStyle name="Comma 2 3 3 5 2 2" xfId="45257" xr:uid="{95183EDE-FAEB-4108-B301-3B14D8465B2C}"/>
    <cellStyle name="Comma 2 3 3 5 3" xfId="34746" xr:uid="{F8AF1177-EEBD-4C11-B9D2-B14216906ADF}"/>
    <cellStyle name="Comma 2 3 3 6" xfId="11390" xr:uid="{DE29259F-72D3-4292-A832-97AC26C44902}"/>
    <cellStyle name="Comma 2 3 3 6 2" xfId="37811" xr:uid="{94348982-C404-45FA-B06B-56A2024E536F}"/>
    <cellStyle name="Comma 2 3 3 7" xfId="28818" xr:uid="{46155484-CFD1-47A7-BD1B-78051847B2D3}"/>
    <cellStyle name="Comma 2 3 4" xfId="1413" xr:uid="{BD1A57A9-6A22-4D74-9956-32280F299DCB}"/>
    <cellStyle name="Comma 2 3 4 2" xfId="2035" xr:uid="{2FC2795D-2DAE-4719-B451-5D78700BA705}"/>
    <cellStyle name="Comma 2 3 4 2 2" xfId="12906" xr:uid="{D0824A92-F4D0-4EFF-8941-567371F24E3E}"/>
    <cellStyle name="Comma 2 3 4 2 2 2" xfId="39327" xr:uid="{C85F5B59-094D-496D-AD91-C97DCFC5572D}"/>
    <cellStyle name="Comma 2 3 4 2 3" xfId="29106" xr:uid="{F5B5106E-44ED-4C2B-B017-4E3E8F2E9DB0}"/>
    <cellStyle name="Comma 2 3 4 3" xfId="9225" xr:uid="{2F0C7725-8FD9-4196-B94F-BA98BAA5210F}"/>
    <cellStyle name="Comma 2 3 4 3 2" xfId="19885" xr:uid="{D2852D3F-7CDF-43DC-A52E-25513D196134}"/>
    <cellStyle name="Comma 2 3 4 3 2 2" xfId="46299" xr:uid="{881A5167-8048-4330-A26C-10D013978C98}"/>
    <cellStyle name="Comma 2 3 4 3 3" xfId="35721" xr:uid="{B7CB538F-D23B-4E65-BD37-BD2EED57EE88}"/>
    <cellStyle name="Comma 2 3 4 4" xfId="12361" xr:uid="{753ADD1E-E5AD-40F4-BC8F-4DDC0536F7BA}"/>
    <cellStyle name="Comma 2 3 4 4 2" xfId="38782" xr:uid="{E893CC9E-78F8-4513-A03C-D1DCF055B282}"/>
    <cellStyle name="Comma 2 3 4 5" xfId="28916" xr:uid="{03F0ECA2-8D8A-4D47-AC4E-3B27CB4AB97C}"/>
    <cellStyle name="Comma 2 3 5" xfId="1781" xr:uid="{4FBC9D02-2251-494E-B51E-7BEE80E498C8}"/>
    <cellStyle name="Comma 2 3 5 2" xfId="10628" xr:uid="{26461D73-985F-4C0E-A6C7-986910E7F364}"/>
    <cellStyle name="Comma 2 3 5 2 2" xfId="21276" xr:uid="{80989C5D-6FAB-4BBA-AA06-8CF1FC1D8AC2}"/>
    <cellStyle name="Comma 2 3 5 2 2 2" xfId="47690" xr:uid="{96EB2457-6290-4D78-9871-F43402C99F8D}"/>
    <cellStyle name="Comma 2 3 5 2 3" xfId="37062" xr:uid="{A7ABCCAB-68FD-4C8C-BD80-03131FECC275}"/>
    <cellStyle name="Comma 2 3 5 3" xfId="12682" xr:uid="{F2C88D45-ECA2-41D5-8711-E0C83B7601EF}"/>
    <cellStyle name="Comma 2 3 5 3 2" xfId="39103" xr:uid="{4817D55A-B2EC-4008-9B69-8120E230DD78}"/>
    <cellStyle name="Comma 2 3 5 4" xfId="29009" xr:uid="{A46F7E52-0597-4E88-BB4C-4A0FAAD46491}"/>
    <cellStyle name="Comma 2 3 6" xfId="2195" xr:uid="{A3FD522A-59EA-4259-AC02-F13F2BDA45B2}"/>
    <cellStyle name="Comma 2 3 6 2" xfId="11073" xr:uid="{0D72BACF-BA29-41E6-BA9F-933058F9F170}"/>
    <cellStyle name="Comma 2 3 6 2 2" xfId="21718" xr:uid="{C915C878-D2F5-42B4-83C3-C340A13D4D05}"/>
    <cellStyle name="Comma 2 3 6 2 2 2" xfId="48132" xr:uid="{B0F4433A-CB2D-40E6-A87A-5250A089597D}"/>
    <cellStyle name="Comma 2 3 6 2 3" xfId="37494" xr:uid="{198BB1CA-E3EE-40FF-8803-15F0452C0AAB}"/>
    <cellStyle name="Comma 2 3 7" xfId="8179" xr:uid="{9BF8C44E-ABD7-45B7-A5C9-61B219311724}"/>
    <cellStyle name="Comma 2 3 7 2" xfId="18840" xr:uid="{009A9254-8201-46B7-8993-962682983A06}"/>
    <cellStyle name="Comma 2 3 7 2 2" xfId="45254" xr:uid="{B3AEA538-E8BF-465C-A8C8-C1FDC47298E7}"/>
    <cellStyle name="Comma 2 3 7 3" xfId="34743" xr:uid="{4775E567-40D4-49DB-994B-CCD08E74AF98}"/>
    <cellStyle name="Comma 2 3 8" xfId="11387" xr:uid="{74EC963C-CDB4-4A8A-99EE-469321DAE763}"/>
    <cellStyle name="Comma 2 3 8 2" xfId="37808" xr:uid="{AE3DF907-C03E-4C16-9E5B-5F35F3056D56}"/>
    <cellStyle name="Comma 2 3 9" xfId="28815" xr:uid="{425DDB27-E990-4BE3-8F85-99C6A5FD25B6}"/>
    <cellStyle name="Comma 2 30" xfId="28754" xr:uid="{26D686DF-C8E5-411A-AA02-4C055A698601}"/>
    <cellStyle name="Comma 2 31" xfId="55159" xr:uid="{CE3B993A-6249-4AF7-B748-BCBA616CE514}"/>
    <cellStyle name="Comma 2 4" xfId="337" xr:uid="{116D25C4-2858-46EE-812E-93AD0FB306FF}"/>
    <cellStyle name="Comma 2 4 2" xfId="1417" xr:uid="{F8903CD4-124D-480F-BCDE-0C47AF366A4D}"/>
    <cellStyle name="Comma 2 4 2 2" xfId="2039" xr:uid="{FEABC334-42FA-4A15-B9B8-6DD6F2785459}"/>
    <cellStyle name="Comma 2 4 2 2 2" xfId="12910" xr:uid="{FDFDE1BB-D1CD-496C-B63B-60744793B34E}"/>
    <cellStyle name="Comma 2 4 2 2 2 2" xfId="39331" xr:uid="{A6BF492B-B5DD-4076-BC86-BE4108CA6A33}"/>
    <cellStyle name="Comma 2 4 2 2 3" xfId="29110" xr:uid="{E9007951-EBBC-4253-8933-DEB19C221049}"/>
    <cellStyle name="Comma 2 4 2 3" xfId="9229" xr:uid="{D31B2C90-1A07-480C-8DEE-DD8FEEC4F2AF}"/>
    <cellStyle name="Comma 2 4 2 3 2" xfId="19889" xr:uid="{576B0DA8-BEB7-435F-9B4F-8848B695003D}"/>
    <cellStyle name="Comma 2 4 2 3 2 2" xfId="46303" xr:uid="{96C7B4B6-5489-458C-AD2C-218CD3C5C000}"/>
    <cellStyle name="Comma 2 4 2 3 3" xfId="35725" xr:uid="{227B19EE-1ECA-4988-A17B-EBB467AFE2B0}"/>
    <cellStyle name="Comma 2 4 2 4" xfId="12365" xr:uid="{2282362F-5453-4F8A-9B3F-7F4792AE042F}"/>
    <cellStyle name="Comma 2 4 2 4 2" xfId="38786" xr:uid="{33886476-A6B2-488B-AA04-799841C1F70E}"/>
    <cellStyle name="Comma 2 4 2 5" xfId="28920" xr:uid="{1D948D43-AA91-4329-9A2F-B35EC8D37C63}"/>
    <cellStyle name="Comma 2 4 3" xfId="1785" xr:uid="{F3097A38-20ED-4468-9B35-387AC1D08B5D}"/>
    <cellStyle name="Comma 2 4 3 2" xfId="10632" xr:uid="{25DCCDA2-76D0-4E5E-AD57-B35842C82334}"/>
    <cellStyle name="Comma 2 4 3 2 2" xfId="21280" xr:uid="{55DCC530-A669-4501-BEBB-8080827EC63D}"/>
    <cellStyle name="Comma 2 4 3 2 2 2" xfId="47694" xr:uid="{74EF73E4-1C9B-4B2F-9045-4C98E06740A1}"/>
    <cellStyle name="Comma 2 4 3 2 3" xfId="37066" xr:uid="{5F8C434D-589E-4B84-B1DF-E97067D80EF2}"/>
    <cellStyle name="Comma 2 4 3 3" xfId="12686" xr:uid="{2368A9F0-9B66-416C-A70A-7B6B2B3395AD}"/>
    <cellStyle name="Comma 2 4 3 3 2" xfId="39107" xr:uid="{50CB6CC5-F99E-44B9-BF8C-A9DD81043F34}"/>
    <cellStyle name="Comma 2 4 3 4" xfId="29013" xr:uid="{4A85ABB4-D5F4-46B7-8106-0829EF97FEC6}"/>
    <cellStyle name="Comma 2 4 4" xfId="2459" xr:uid="{D24E4144-084E-4C6E-AA44-AE2375B119E8}"/>
    <cellStyle name="Comma 2 4 4 2" xfId="11077" xr:uid="{6E61EB92-0F98-47CF-B069-C6C47B3F6594}"/>
    <cellStyle name="Comma 2 4 4 2 2" xfId="21722" xr:uid="{B01B3A4C-24C1-40C5-ADA5-F06271AB1340}"/>
    <cellStyle name="Comma 2 4 4 2 2 2" xfId="48136" xr:uid="{A25FDC64-650C-4D6B-8529-2FF288679920}"/>
    <cellStyle name="Comma 2 4 4 2 3" xfId="37498" xr:uid="{9D879D88-DBC6-443E-8CD7-5122E76DF17C}"/>
    <cellStyle name="Comma 2 4 4 3" xfId="13256" xr:uid="{7FF3E313-FDB3-4445-AE41-855C7FD92229}"/>
    <cellStyle name="Comma 2 4 4 3 2" xfId="39676" xr:uid="{F17F6A49-58BB-46D6-A5C4-AC3D4D98AD0E}"/>
    <cellStyle name="Comma 2 4 4 4" xfId="29218" xr:uid="{750298F5-98C9-4316-A73C-AAF0A8529A01}"/>
    <cellStyle name="Comma 2 4 5" xfId="8183" xr:uid="{BF699485-893D-4549-9773-4AACAE1BDDC5}"/>
    <cellStyle name="Comma 2 4 5 2" xfId="18844" xr:uid="{32E792AE-7492-4A39-8D19-67AEC60478DA}"/>
    <cellStyle name="Comma 2 4 5 2 2" xfId="45258" xr:uid="{E48CC562-72F8-4C08-AAE1-26E5ECE1AA52}"/>
    <cellStyle name="Comma 2 4 5 3" xfId="34747" xr:uid="{74282A06-19F0-49CB-96D1-914E19A191AF}"/>
    <cellStyle name="Comma 2 4 6" xfId="11391" xr:uid="{FF739040-9E58-46CD-A98C-C3110E21F91D}"/>
    <cellStyle name="Comma 2 4 6 2" xfId="37812" xr:uid="{67660AB6-96F3-46B8-AD66-496F34D84A1A}"/>
    <cellStyle name="Comma 2 4 7" xfId="28819" xr:uid="{79CCFA83-9221-4E19-B83F-1B53424FA970}"/>
    <cellStyle name="Comma 2 5" xfId="338" xr:uid="{5CE320A5-A48D-444F-BFE2-69A86C09D621}"/>
    <cellStyle name="Comma 2 5 2" xfId="1418" xr:uid="{70194DB7-1F68-4A42-979C-FABAF397F882}"/>
    <cellStyle name="Comma 2 5 2 2" xfId="2040" xr:uid="{BDB30FFB-4C34-44A4-B2EA-A7FDACF2DDCA}"/>
    <cellStyle name="Comma 2 5 2 2 2" xfId="12911" xr:uid="{6B0B172C-3087-4E9D-BA5F-9135B42BBFDC}"/>
    <cellStyle name="Comma 2 5 2 2 2 2" xfId="39332" xr:uid="{D0BCC386-D2D5-4456-88DA-183C5CB277A7}"/>
    <cellStyle name="Comma 2 5 2 2 3" xfId="29111" xr:uid="{446544F9-CE8F-4F08-96FC-0251797DB3C9}"/>
    <cellStyle name="Comma 2 5 2 3" xfId="9230" xr:uid="{B6AA0D9A-D82F-41BF-A7AC-0549822303AF}"/>
    <cellStyle name="Comma 2 5 2 3 2" xfId="19890" xr:uid="{23AF4062-8D72-424F-8F31-9C816BE23937}"/>
    <cellStyle name="Comma 2 5 2 3 2 2" xfId="46304" xr:uid="{D393A63C-1CBB-402D-8C66-1FCEF1D76474}"/>
    <cellStyle name="Comma 2 5 2 3 3" xfId="35726" xr:uid="{1982EEA8-7211-4598-A163-0D8C5D31B0CF}"/>
    <cellStyle name="Comma 2 5 2 4" xfId="12366" xr:uid="{20CD37EF-89AB-49FC-9A62-67CA89026D41}"/>
    <cellStyle name="Comma 2 5 2 4 2" xfId="38787" xr:uid="{6CDD235E-0036-495F-B96B-7ED6FCC921CF}"/>
    <cellStyle name="Comma 2 5 2 5" xfId="28921" xr:uid="{924E4108-4DFB-4A21-A37C-3456EC4D5272}"/>
    <cellStyle name="Comma 2 5 3" xfId="1786" xr:uid="{3B567562-4484-4E47-968A-C7ED8475605E}"/>
    <cellStyle name="Comma 2 5 3 2" xfId="10633" xr:uid="{2BAE6E8B-7493-44DB-89DF-12BA2DDF5EF5}"/>
    <cellStyle name="Comma 2 5 3 2 2" xfId="21281" xr:uid="{C74380C6-8C1D-4843-A435-BBD855F61C99}"/>
    <cellStyle name="Comma 2 5 3 2 2 2" xfId="47695" xr:uid="{2CD003B4-0B59-445F-B7B2-C5A12E55B4A5}"/>
    <cellStyle name="Comma 2 5 3 2 3" xfId="37067" xr:uid="{6482650A-54AF-4896-860E-7FA1D096F87B}"/>
    <cellStyle name="Comma 2 5 3 3" xfId="12687" xr:uid="{61B27402-B9B5-49AD-8876-6735268BAEB5}"/>
    <cellStyle name="Comma 2 5 3 3 2" xfId="39108" xr:uid="{1126C8D0-A4CE-4A64-9E4A-56F60883483C}"/>
    <cellStyle name="Comma 2 5 3 4" xfId="29014" xr:uid="{DAA65800-C6A2-49D4-84A3-FC29E34A009A}"/>
    <cellStyle name="Comma 2 5 4" xfId="2460" xr:uid="{10ACD68A-FA15-40A8-A328-FCCE0A8FAEB0}"/>
    <cellStyle name="Comma 2 5 4 2" xfId="11078" xr:uid="{47B98514-AFD0-4502-909E-66013C73782A}"/>
    <cellStyle name="Comma 2 5 4 2 2" xfId="21723" xr:uid="{39D61A2D-63D0-492B-BE37-173AAB4EC1EA}"/>
    <cellStyle name="Comma 2 5 4 2 2 2" xfId="48137" xr:uid="{6A2F9C20-CA41-47CD-A51E-9E8EF9BDC19A}"/>
    <cellStyle name="Comma 2 5 4 2 3" xfId="37499" xr:uid="{3369BD49-74CB-4B8E-A767-B69CC44BFCBF}"/>
    <cellStyle name="Comma 2 5 4 3" xfId="13257" xr:uid="{0AEC2436-EB77-4AAB-B0FB-D9A8230039B3}"/>
    <cellStyle name="Comma 2 5 4 3 2" xfId="39677" xr:uid="{FCB50E4F-3572-45FF-851E-257DB85C4787}"/>
    <cellStyle name="Comma 2 5 4 4" xfId="29219" xr:uid="{916573F9-77F6-4D31-905A-E90A7638A117}"/>
    <cellStyle name="Comma 2 5 5" xfId="8184" xr:uid="{030457A4-FE47-4F7D-8404-E4C762D345A2}"/>
    <cellStyle name="Comma 2 5 5 2" xfId="18845" xr:uid="{47A61BCB-5076-408C-BD72-BE3514A5BBF2}"/>
    <cellStyle name="Comma 2 5 5 2 2" xfId="45259" xr:uid="{6A84EF14-EC7E-4F79-85C3-A47EEA326A32}"/>
    <cellStyle name="Comma 2 5 5 3" xfId="34748" xr:uid="{836948C2-00E4-4460-A480-D973B04049DE}"/>
    <cellStyle name="Comma 2 5 6" xfId="11392" xr:uid="{373688EA-57C2-4363-93F0-070CE785FBEF}"/>
    <cellStyle name="Comma 2 5 6 2" xfId="37813" xr:uid="{E6BF432E-C914-48B6-8B52-E525D5E7F37A}"/>
    <cellStyle name="Comma 2 5 7" xfId="28820" xr:uid="{EC97AAB8-6600-4ADB-930F-B4DD6AB47C24}"/>
    <cellStyle name="Comma 2 6" xfId="339" xr:uid="{472D4E3D-38D5-43C7-AB0E-51CE20593D71}"/>
    <cellStyle name="Comma 2 6 2" xfId="1419" xr:uid="{C7749B4B-2004-47B5-90B0-27FF104B3468}"/>
    <cellStyle name="Comma 2 6 2 2" xfId="2041" xr:uid="{EF7D2A10-2CD2-4BEF-8B37-B4E9905D5781}"/>
    <cellStyle name="Comma 2 6 2 2 2" xfId="12912" xr:uid="{61A202E9-229B-494C-AEF9-1D63E0A91961}"/>
    <cellStyle name="Comma 2 6 2 2 2 2" xfId="39333" xr:uid="{C7EB0ECC-15ED-481B-878D-A73CADF5F2D5}"/>
    <cellStyle name="Comma 2 6 2 2 3" xfId="29112" xr:uid="{79799173-D3C6-4226-BDF0-1B35BE0890AB}"/>
    <cellStyle name="Comma 2 6 2 3" xfId="9231" xr:uid="{557D747C-3C9A-4E10-B5F9-6F777C30AA06}"/>
    <cellStyle name="Comma 2 6 2 3 2" xfId="19891" xr:uid="{833F678C-9603-43EA-81FA-2CBB8F33A372}"/>
    <cellStyle name="Comma 2 6 2 3 2 2" xfId="46305" xr:uid="{4BC3D7B0-63FB-4200-A88A-F0795350C4E4}"/>
    <cellStyle name="Comma 2 6 2 3 3" xfId="35727" xr:uid="{3D794CA6-3AB0-4DA5-9E00-E1B943F7962A}"/>
    <cellStyle name="Comma 2 6 2 4" xfId="12367" xr:uid="{E6CB284A-6ED8-463F-9F48-70F10C555EBD}"/>
    <cellStyle name="Comma 2 6 2 4 2" xfId="38788" xr:uid="{9D066255-C82C-4E7C-B3BB-ABC6374D6AC0}"/>
    <cellStyle name="Comma 2 6 2 5" xfId="28922" xr:uid="{EBA5EC18-5540-46B5-82B4-1DF1A57482B2}"/>
    <cellStyle name="Comma 2 6 3" xfId="1787" xr:uid="{769868E1-6089-40B1-AC21-8456EEFAD76A}"/>
    <cellStyle name="Comma 2 6 3 2" xfId="10634" xr:uid="{289A1FA4-DFA2-4451-9352-AC14CE034C1C}"/>
    <cellStyle name="Comma 2 6 3 2 2" xfId="21282" xr:uid="{C16DE1DA-84DE-4911-B141-74C5CF8F30F4}"/>
    <cellStyle name="Comma 2 6 3 2 2 2" xfId="47696" xr:uid="{69929B58-A6EC-4E07-95A1-8AA0D01BC709}"/>
    <cellStyle name="Comma 2 6 3 2 3" xfId="37068" xr:uid="{016F3DF3-86F6-4C62-AD62-BED783EE5F39}"/>
    <cellStyle name="Comma 2 6 3 3" xfId="12688" xr:uid="{C192AB15-6DB2-4AEE-9D40-A69C084FED88}"/>
    <cellStyle name="Comma 2 6 3 3 2" xfId="39109" xr:uid="{6C652681-0EC2-476A-8C74-8185D9195A66}"/>
    <cellStyle name="Comma 2 6 3 4" xfId="29015" xr:uid="{0E0F5CEE-73DF-4079-AE70-E86A2E4D11B0}"/>
    <cellStyle name="Comma 2 6 4" xfId="2461" xr:uid="{F432F938-7DC0-4E08-B2A0-972FC8826EAA}"/>
    <cellStyle name="Comma 2 6 4 2" xfId="11079" xr:uid="{839240B1-1293-47EB-B821-778AC1D01792}"/>
    <cellStyle name="Comma 2 6 4 2 2" xfId="21724" xr:uid="{794AFD12-6467-4072-B5E8-8D387C64BA71}"/>
    <cellStyle name="Comma 2 6 4 2 2 2" xfId="48138" xr:uid="{9D186751-04BD-4134-9E37-96B6A3808B1A}"/>
    <cellStyle name="Comma 2 6 4 2 3" xfId="37500" xr:uid="{CE192545-44D6-4618-92AE-508EEEA30069}"/>
    <cellStyle name="Comma 2 6 4 3" xfId="13258" xr:uid="{267A3968-627A-4D18-9C5D-D62467BACE5D}"/>
    <cellStyle name="Comma 2 6 4 3 2" xfId="39678" xr:uid="{8F9256E9-7EC5-4177-9FF7-4A1BC654EE5F}"/>
    <cellStyle name="Comma 2 6 4 4" xfId="29220" xr:uid="{60B74979-8D01-498B-8152-5EC4EC99E518}"/>
    <cellStyle name="Comma 2 6 5" xfId="8185" xr:uid="{FE40B56E-BE95-4BDD-8D07-2FE561BD5374}"/>
    <cellStyle name="Comma 2 6 5 2" xfId="18846" xr:uid="{D71DD714-3451-4745-915D-DB62668FA21A}"/>
    <cellStyle name="Comma 2 6 5 2 2" xfId="45260" xr:uid="{63604303-512F-4FC0-A4BC-8E6210E3CFE4}"/>
    <cellStyle name="Comma 2 6 5 3" xfId="34749" xr:uid="{50CEBE16-EDB8-496D-A08F-0D274A9C7896}"/>
    <cellStyle name="Comma 2 6 6" xfId="11393" xr:uid="{FCDFF3F8-6BE6-47B5-96B1-940C8D922480}"/>
    <cellStyle name="Comma 2 6 6 2" xfId="37814" xr:uid="{D6819E26-8D95-45C2-B3A3-30688C210E24}"/>
    <cellStyle name="Comma 2 6 7" xfId="28821" xr:uid="{E11A2D27-4363-40E7-9ACF-5D7E840E5F92}"/>
    <cellStyle name="Comma 2 7" xfId="340" xr:uid="{13A2838F-0954-4A2C-AC12-D1FE36E769A2}"/>
    <cellStyle name="Comma 2 7 2" xfId="1420" xr:uid="{F826FE24-A5E5-44B0-9481-2D245E5FE643}"/>
    <cellStyle name="Comma 2 7 2 2" xfId="2042" xr:uid="{2EDEFAC4-CDCA-4120-98F5-3580646A0960}"/>
    <cellStyle name="Comma 2 7 2 2 2" xfId="12913" xr:uid="{8A6C3380-ADA8-43E6-AD72-F86A9B32D126}"/>
    <cellStyle name="Comma 2 7 2 2 2 2" xfId="39334" xr:uid="{51439DF4-563F-40D0-8D20-9CA40684E42B}"/>
    <cellStyle name="Comma 2 7 2 2 3" xfId="29113" xr:uid="{DA6B9FB3-7BCC-497E-8565-84FF93DA3E66}"/>
    <cellStyle name="Comma 2 7 2 3" xfId="9232" xr:uid="{25EAD6BB-E973-4EDF-B443-5F303EFCE9E0}"/>
    <cellStyle name="Comma 2 7 2 3 2" xfId="19892" xr:uid="{19D6ABDE-40EB-41A8-A805-F55D8A8649DE}"/>
    <cellStyle name="Comma 2 7 2 3 2 2" xfId="46306" xr:uid="{091D5195-784C-427F-9418-6A137A0E589D}"/>
    <cellStyle name="Comma 2 7 2 3 3" xfId="35728" xr:uid="{85D146B0-DADD-4501-A90B-E79F926C2195}"/>
    <cellStyle name="Comma 2 7 2 4" xfId="12368" xr:uid="{DFA4BBEB-1AC8-4646-BE36-5F31A6A22337}"/>
    <cellStyle name="Comma 2 7 2 4 2" xfId="38789" xr:uid="{8F173610-143B-43B3-96C9-320FAC37F212}"/>
    <cellStyle name="Comma 2 7 2 5" xfId="28923" xr:uid="{CE7CFEF5-AA8F-4085-8B48-1BC01AF1EA31}"/>
    <cellStyle name="Comma 2 7 3" xfId="1788" xr:uid="{D48A7710-5B47-4137-8F5E-595581FD3180}"/>
    <cellStyle name="Comma 2 7 3 2" xfId="10635" xr:uid="{4320EC8A-544C-4FB4-9608-93BAF6AA2E77}"/>
    <cellStyle name="Comma 2 7 3 2 2" xfId="21283" xr:uid="{02EB1D58-4B29-4EC2-8A7B-F86758586B93}"/>
    <cellStyle name="Comma 2 7 3 2 2 2" xfId="47697" xr:uid="{8E151E80-355D-4AC2-9177-7F46E9E4082B}"/>
    <cellStyle name="Comma 2 7 3 2 3" xfId="37069" xr:uid="{3AFDCCF4-5F64-41EA-BC7F-AC3A446278F5}"/>
    <cellStyle name="Comma 2 7 3 3" xfId="12689" xr:uid="{3E275551-505C-40D8-9144-C6ABE7DCC1C1}"/>
    <cellStyle name="Comma 2 7 3 3 2" xfId="39110" xr:uid="{92922B84-BE0C-4960-B9BB-23D06D2AA9D1}"/>
    <cellStyle name="Comma 2 7 3 4" xfId="29016" xr:uid="{61EC2EFF-9F19-4105-AF47-D7B7676EF986}"/>
    <cellStyle name="Comma 2 7 4" xfId="2462" xr:uid="{12A4F6B4-2317-4C80-9FEF-A43BCAEFD28B}"/>
    <cellStyle name="Comma 2 7 4 2" xfId="11080" xr:uid="{D294A521-3093-40F0-A770-526E6731FCFD}"/>
    <cellStyle name="Comma 2 7 4 2 2" xfId="21725" xr:uid="{6DDAC6C5-007D-453C-B8F8-FB7CE6B55BDB}"/>
    <cellStyle name="Comma 2 7 4 2 2 2" xfId="48139" xr:uid="{2A3364B0-30CF-472B-B40E-7131AB56503D}"/>
    <cellStyle name="Comma 2 7 4 2 3" xfId="37501" xr:uid="{495620EA-01C0-48AA-B5F8-208C76960165}"/>
    <cellStyle name="Comma 2 7 4 3" xfId="13259" xr:uid="{41860282-B7BA-4D12-936C-D48E603B850B}"/>
    <cellStyle name="Comma 2 7 4 3 2" xfId="39679" xr:uid="{33ECB861-BDBA-4661-8212-97F6DE940E59}"/>
    <cellStyle name="Comma 2 7 4 4" xfId="29221" xr:uid="{319043B9-A01A-4703-9327-2FA0C6F62E8A}"/>
    <cellStyle name="Comma 2 7 5" xfId="8186" xr:uid="{DD4765DA-6935-4194-89BB-21AF68B6614B}"/>
    <cellStyle name="Comma 2 7 5 2" xfId="18847" xr:uid="{F4F5F8AE-5EF4-45EC-ACD9-1CBC5CC93F08}"/>
    <cellStyle name="Comma 2 7 5 2 2" xfId="45261" xr:uid="{C92BB3DC-BA33-4147-9DB6-F1F222B23A74}"/>
    <cellStyle name="Comma 2 7 5 3" xfId="34750" xr:uid="{77BB8917-729B-4F55-A155-2D82DD0C37A9}"/>
    <cellStyle name="Comma 2 7 6" xfId="11394" xr:uid="{312A0343-3E8A-4085-B23E-F207F7C2DFC3}"/>
    <cellStyle name="Comma 2 7 6 2" xfId="37815" xr:uid="{A09C6733-EB04-4985-9F9B-946CF6B12F38}"/>
    <cellStyle name="Comma 2 7 7" xfId="28822" xr:uid="{97C9023A-EB1A-4602-93EE-D7BEEBC96EF2}"/>
    <cellStyle name="Comma 2 8" xfId="341" xr:uid="{1A92349E-F381-41E3-B7E3-6CB4D3B0D592}"/>
    <cellStyle name="Comma 2 8 2" xfId="1421" xr:uid="{BF609732-EC3B-4922-817C-79AC849EB391}"/>
    <cellStyle name="Comma 2 8 2 2" xfId="2043" xr:uid="{C462BCA3-D636-4E6C-97FC-FFB91AF64720}"/>
    <cellStyle name="Comma 2 8 2 2 2" xfId="12914" xr:uid="{FCBB73B1-F1E0-496D-9385-81393EB7C08E}"/>
    <cellStyle name="Comma 2 8 2 2 2 2" xfId="39335" xr:uid="{3C5821FF-6503-47B9-B66A-667EB1D26205}"/>
    <cellStyle name="Comma 2 8 2 2 3" xfId="29114" xr:uid="{6DF7242F-CDAA-4810-9C7B-8FCD128E886E}"/>
    <cellStyle name="Comma 2 8 2 3" xfId="9233" xr:uid="{110EF338-5C08-4B9F-8BE4-CCC8671BF482}"/>
    <cellStyle name="Comma 2 8 2 3 2" xfId="19893" xr:uid="{9C4A5775-9792-4117-A8B6-874791A4B67A}"/>
    <cellStyle name="Comma 2 8 2 3 2 2" xfId="46307" xr:uid="{0E764D21-7AE6-4FA2-B67F-E815E95FABF1}"/>
    <cellStyle name="Comma 2 8 2 3 3" xfId="35729" xr:uid="{F986F2AD-20E2-4561-90DA-678AFEF17B47}"/>
    <cellStyle name="Comma 2 8 2 4" xfId="12369" xr:uid="{9F40C687-BA7B-4CCE-A876-87A151F7E0FD}"/>
    <cellStyle name="Comma 2 8 2 4 2" xfId="38790" xr:uid="{FBB090B3-27AA-458F-883B-CD3943E7E318}"/>
    <cellStyle name="Comma 2 8 2 5" xfId="28924" xr:uid="{CC620F37-D681-4422-A28A-81293F9AC093}"/>
    <cellStyle name="Comma 2 8 3" xfId="1789" xr:uid="{91C65225-D406-47B5-9168-26DE6722BB9C}"/>
    <cellStyle name="Comma 2 8 3 2" xfId="10636" xr:uid="{DCD15977-1934-4C90-A460-34A0EC6A678A}"/>
    <cellStyle name="Comma 2 8 3 2 2" xfId="21284" xr:uid="{86F979DD-3E98-4CBF-9314-D82A37EDF0EF}"/>
    <cellStyle name="Comma 2 8 3 2 2 2" xfId="47698" xr:uid="{E91D4952-B003-4AF3-BEF2-AA375CBEB97D}"/>
    <cellStyle name="Comma 2 8 3 2 3" xfId="37070" xr:uid="{641D4240-FCD5-4B71-A3D1-9E035C979C31}"/>
    <cellStyle name="Comma 2 8 3 3" xfId="12690" xr:uid="{A98F01FE-8220-42A4-AC81-44261C5A12E7}"/>
    <cellStyle name="Comma 2 8 3 3 2" xfId="39111" xr:uid="{76D02645-9797-4396-961A-D6CF7FD57E3C}"/>
    <cellStyle name="Comma 2 8 3 4" xfId="29017" xr:uid="{009792AC-2484-4886-A632-C779BD50171A}"/>
    <cellStyle name="Comma 2 8 4" xfId="2463" xr:uid="{DFC66D17-B960-45FC-84CE-9853A2D58AA1}"/>
    <cellStyle name="Comma 2 8 4 2" xfId="11081" xr:uid="{9CFC2BA6-DF6D-4619-8713-818AD937161F}"/>
    <cellStyle name="Comma 2 8 4 2 2" xfId="21726" xr:uid="{3638F9B4-2235-436C-91B6-13017B015F49}"/>
    <cellStyle name="Comma 2 8 4 2 2 2" xfId="48140" xr:uid="{B1E3BA98-EE35-4818-9F3D-33CFE2D8C975}"/>
    <cellStyle name="Comma 2 8 4 2 3" xfId="37502" xr:uid="{A98915E7-148F-4ECC-99D2-4C20906DA7A3}"/>
    <cellStyle name="Comma 2 8 4 3" xfId="13260" xr:uid="{219458ED-9A7E-4C37-BBCE-7B0030850923}"/>
    <cellStyle name="Comma 2 8 4 3 2" xfId="39680" xr:uid="{EDE5B894-AAE2-4943-87C0-EA0D453FD0E0}"/>
    <cellStyle name="Comma 2 8 4 4" xfId="29222" xr:uid="{93B364D7-54AC-4BD7-821B-05A2A32E27D7}"/>
    <cellStyle name="Comma 2 8 5" xfId="8187" xr:uid="{86F8382D-C322-4E1A-8C4D-35C15CEC4389}"/>
    <cellStyle name="Comma 2 8 5 2" xfId="18848" xr:uid="{FF6BD21C-A7A7-409E-B487-E2AB2AB5932F}"/>
    <cellStyle name="Comma 2 8 5 2 2" xfId="45262" xr:uid="{5B7BB565-2B1C-4953-AFAD-AE51BB9DD91E}"/>
    <cellStyle name="Comma 2 8 5 3" xfId="34751" xr:uid="{19D59295-9181-466D-BF3A-E24A1C4F63EE}"/>
    <cellStyle name="Comma 2 8 6" xfId="11395" xr:uid="{334FFDD2-7CDB-40A3-8D7B-C6999E3F156B}"/>
    <cellStyle name="Comma 2 8 6 2" xfId="37816" xr:uid="{8CEEAFAB-01A6-420E-9A80-0B82EE467EF5}"/>
    <cellStyle name="Comma 2 8 7" xfId="28823" xr:uid="{88BAAE01-295C-4FF7-95C5-0E9D772B6A4E}"/>
    <cellStyle name="Comma 2 9" xfId="342" xr:uid="{39952E34-4ACF-45EA-9F41-72C5128B7A57}"/>
    <cellStyle name="Comma 2 9 2" xfId="1422" xr:uid="{A564860C-F833-42D0-9DC9-820875F04A5B}"/>
    <cellStyle name="Comma 2 9 2 2" xfId="2044" xr:uid="{E18A40CB-168C-4413-B43F-BAEB9EAA6464}"/>
    <cellStyle name="Comma 2 9 2 2 2" xfId="12915" xr:uid="{C7EB6C3A-1F0B-47ED-B969-EFDF4E471436}"/>
    <cellStyle name="Comma 2 9 2 2 2 2" xfId="39336" xr:uid="{85FD9B57-B9BD-4149-8CA1-F8595236A110}"/>
    <cellStyle name="Comma 2 9 2 2 3" xfId="29115" xr:uid="{0B36A479-EB58-478D-957B-BC079AD67C8F}"/>
    <cellStyle name="Comma 2 9 2 3" xfId="9234" xr:uid="{153347C7-7AF6-46C5-ADA1-24F7C15E6099}"/>
    <cellStyle name="Comma 2 9 2 3 2" xfId="19894" xr:uid="{F6AAD642-390E-4221-9CF0-FCEFD58CD1A0}"/>
    <cellStyle name="Comma 2 9 2 3 2 2" xfId="46308" xr:uid="{1C0B7E50-47A8-4AD3-A0C7-F85EAF615F74}"/>
    <cellStyle name="Comma 2 9 2 3 3" xfId="35730" xr:uid="{55BA382A-82D8-49BA-8607-0377DDE2AE0D}"/>
    <cellStyle name="Comma 2 9 2 4" xfId="12370" xr:uid="{01B25720-552A-4FE1-9276-BBE5179CD85A}"/>
    <cellStyle name="Comma 2 9 2 4 2" xfId="38791" xr:uid="{9A79E97F-7AC3-460D-B445-D7782006EDBC}"/>
    <cellStyle name="Comma 2 9 2 5" xfId="28925" xr:uid="{727119C3-B74C-4F30-8420-A602EC381E34}"/>
    <cellStyle name="Comma 2 9 3" xfId="1790" xr:uid="{7CCD0E09-360D-43AC-B7F1-0A45E0A152BD}"/>
    <cellStyle name="Comma 2 9 3 2" xfId="10637" xr:uid="{A8C6919C-07EF-4401-95EB-2121F6C9B636}"/>
    <cellStyle name="Comma 2 9 3 2 2" xfId="21285" xr:uid="{EB14E40A-D641-47FA-9F5B-48AAAFB4CC0B}"/>
    <cellStyle name="Comma 2 9 3 2 2 2" xfId="47699" xr:uid="{EA4C404F-03B0-4369-9550-25BEF5BF3473}"/>
    <cellStyle name="Comma 2 9 3 2 3" xfId="37071" xr:uid="{9D1E46A2-995D-472E-896C-36956CC9D872}"/>
    <cellStyle name="Comma 2 9 3 3" xfId="12691" xr:uid="{92ED9FC1-F36D-4BF5-9D51-EBEDEB42385E}"/>
    <cellStyle name="Comma 2 9 3 3 2" xfId="39112" xr:uid="{F43503C7-E7BA-47F1-B823-A455AA989CC1}"/>
    <cellStyle name="Comma 2 9 3 4" xfId="29018" xr:uid="{C850F524-0335-49A1-9818-8F44422D4514}"/>
    <cellStyle name="Comma 2 9 4" xfId="2464" xr:uid="{3C1D8D28-A143-4599-810B-CE10689AB59F}"/>
    <cellStyle name="Comma 2 9 4 2" xfId="11082" xr:uid="{0E159A5E-8104-43E1-9158-D7F204AB91DE}"/>
    <cellStyle name="Comma 2 9 4 2 2" xfId="21727" xr:uid="{F4762325-5711-4C24-A5C1-4D4448124AD1}"/>
    <cellStyle name="Comma 2 9 4 2 2 2" xfId="48141" xr:uid="{F04171A6-AF8A-4FFD-B69E-6B8BB335E541}"/>
    <cellStyle name="Comma 2 9 4 2 3" xfId="37503" xr:uid="{61D04683-6247-4440-B25A-FE48D959C488}"/>
    <cellStyle name="Comma 2 9 4 3" xfId="13261" xr:uid="{3FB5E87C-C3FB-4763-90D1-DA4E2E16A1B3}"/>
    <cellStyle name="Comma 2 9 4 3 2" xfId="39681" xr:uid="{C3E2B204-8283-42E1-BE59-473D36026966}"/>
    <cellStyle name="Comma 2 9 4 4" xfId="29223" xr:uid="{1A12577F-8A68-49B2-9993-AF480390CD2C}"/>
    <cellStyle name="Comma 2 9 5" xfId="8188" xr:uid="{ECBEAE50-2476-4E67-8E3D-F8D80B7BFA9C}"/>
    <cellStyle name="Comma 2 9 5 2" xfId="18849" xr:uid="{3058174D-A3C5-461B-AE85-54D01862D34A}"/>
    <cellStyle name="Comma 2 9 5 2 2" xfId="45263" xr:uid="{D0763D4B-A119-452B-97B3-4E57E60B911C}"/>
    <cellStyle name="Comma 2 9 5 3" xfId="34752" xr:uid="{7CF4738C-A818-4B1B-9196-6D622C8DC3AE}"/>
    <cellStyle name="Comma 2 9 6" xfId="11396" xr:uid="{FCA03BE5-994A-40B1-B67C-2DFFFCEBA35C}"/>
    <cellStyle name="Comma 2 9 6 2" xfId="37817" xr:uid="{33556183-BFFC-4534-B0AC-307C03B7EDE1}"/>
    <cellStyle name="Comma 2 9 7" xfId="28824" xr:uid="{D833FB8B-9ACA-42E2-A50C-56DAD46EC663}"/>
    <cellStyle name="Comma 2_2.11 Staff NG BS" xfId="1318" xr:uid="{C0EE070B-BC2D-47E6-957A-C79F35BE101A}"/>
    <cellStyle name="Comma 20" xfId="2198" xr:uid="{A79B1731-06C6-4B25-8F28-0DF3386DF8E0}"/>
    <cellStyle name="Comma 20 2" xfId="9614" xr:uid="{316662BC-90D5-49CE-828D-2F7C16888077}"/>
    <cellStyle name="Comma 20 2 2" xfId="20274" xr:uid="{73374062-93FC-4E26-93CC-F54832998E81}"/>
    <cellStyle name="Comma 20 2 2 2" xfId="46688" xr:uid="{5ABBA6C4-BE5A-4C1E-8D75-E50AB8D86482}"/>
    <cellStyle name="Comma 20 2 3" xfId="36110" xr:uid="{2BEF1213-6C85-417E-9A7C-F65EC465BFD5}"/>
    <cellStyle name="Comma 20 3" xfId="13042" xr:uid="{096D37D1-1E79-40F3-AD5A-93C96BDBEA4D}"/>
    <cellStyle name="Comma 20 3 2" xfId="39463" xr:uid="{21A7E831-9B32-4343-A725-BAA7485CDD6E}"/>
    <cellStyle name="Comma 20 4" xfId="29140" xr:uid="{D464DFFB-F1FE-48D9-82BA-9E7E920A74CB}"/>
    <cellStyle name="Comma 21" xfId="2199" xr:uid="{7666DC93-4E7A-4075-806A-39DC03E102F2}"/>
    <cellStyle name="Comma 21 2" xfId="10481" xr:uid="{E073511F-CBEA-4F4B-8632-02496C1D4103}"/>
    <cellStyle name="Comma 21 2 2" xfId="21141" xr:uid="{3F4F7028-B8C7-42A2-87F7-A68F2A25BE57}"/>
    <cellStyle name="Comma 21 2 2 2" xfId="47555" xr:uid="{99E8C83B-1032-4661-ABDC-54521665AF35}"/>
    <cellStyle name="Comma 21 2 3" xfId="36977" xr:uid="{E3A947FE-05DE-4699-9422-653205DD3630}"/>
    <cellStyle name="Comma 21 3" xfId="13043" xr:uid="{EB360CC0-9BC5-4012-A054-901F3D49DD71}"/>
    <cellStyle name="Comma 21 3 2" xfId="39464" xr:uid="{5448F81E-6E70-4F31-91D5-E1FD9580B36D}"/>
    <cellStyle name="Comma 21 4" xfId="29141" xr:uid="{4B7C7695-DF30-4460-BD32-D87769DFE876}"/>
    <cellStyle name="Comma 22" xfId="2572" xr:uid="{8ECA6B6A-53D4-4515-81E9-356A6687DB71}"/>
    <cellStyle name="Comma 22 2" xfId="10139" xr:uid="{4720A48C-9234-4173-817B-FD32C91AFBA5}"/>
    <cellStyle name="Comma 22 2 2" xfId="20799" xr:uid="{4D3C3E55-8E45-4C7C-B678-198F03CADE00}"/>
    <cellStyle name="Comma 22 2 2 2" xfId="47213" xr:uid="{21BEB13C-55F2-4317-9B47-EF75125B2416}"/>
    <cellStyle name="Comma 22 2 3" xfId="36635" xr:uid="{F8B4E761-E0C0-4A0B-913B-0CBAAC155CA5}"/>
    <cellStyle name="Comma 22 3" xfId="13366" xr:uid="{29E6781F-EF17-40B3-B593-9080A1C0AB48}"/>
    <cellStyle name="Comma 22 3 2" xfId="39786" xr:uid="{61491788-B7CF-449D-9A13-DCAB53DD5032}"/>
    <cellStyle name="Comma 22 4" xfId="29248" xr:uid="{8B50E5BA-38FD-43BE-B985-D4491EA916EA}"/>
    <cellStyle name="Comma 23" xfId="2566" xr:uid="{AED2E6DA-0BC6-47B0-BF24-3E0B698ED4D1}"/>
    <cellStyle name="Comma 23 2" xfId="10475" xr:uid="{B5F16BD7-0675-4A01-9303-D3D73C4CB440}"/>
    <cellStyle name="Comma 23 2 2" xfId="21135" xr:uid="{4D6F8432-7D2C-4CC8-8AF3-9D50A3D62E65}"/>
    <cellStyle name="Comma 23 2 2 2" xfId="47549" xr:uid="{9BC059D6-4695-4503-B41D-26267634D2C7}"/>
    <cellStyle name="Comma 23 2 3" xfId="36971" xr:uid="{77CF83BC-C3EF-4D93-A5FA-BD6D7E4F5B60}"/>
    <cellStyle name="Comma 23 3" xfId="13360" xr:uid="{AC649A2F-90EE-45E8-8557-3A76F397DCB6}"/>
    <cellStyle name="Comma 23 3 2" xfId="39780" xr:uid="{E9308C2C-5EE6-428B-9DBB-09DCF7606B34}"/>
    <cellStyle name="Comma 23 4" xfId="29246" xr:uid="{2302687F-966F-4F7F-A102-EE958683709A}"/>
    <cellStyle name="Comma 24" xfId="2584" xr:uid="{C9F365FB-60CB-4520-9CFA-1461B9CA6FCB}"/>
    <cellStyle name="Comma 24 2" xfId="9608" xr:uid="{4DB205AD-97B6-4356-986D-DBDB30F0EB9F}"/>
    <cellStyle name="Comma 24 2 2" xfId="20268" xr:uid="{D05106E7-9BBF-4C5F-99D3-9AE6EC4B84EC}"/>
    <cellStyle name="Comma 24 2 2 2" xfId="46682" xr:uid="{AB41A267-CBB9-434A-8D2F-5A261A1D27B1}"/>
    <cellStyle name="Comma 24 2 3" xfId="36104" xr:uid="{1D19F3C5-770B-4027-A97C-83B489829740}"/>
    <cellStyle name="Comma 24 3" xfId="13377" xr:uid="{EC8A0E4B-9AE0-4F72-A801-98E72279028B}"/>
    <cellStyle name="Comma 24 3 2" xfId="39797" xr:uid="{210597DA-2EBD-4FDE-BD47-6EDEDDBC104D}"/>
    <cellStyle name="Comma 24 4" xfId="29256" xr:uid="{3140718A-192F-4D2F-A6DF-5E6F188E7BED}"/>
    <cellStyle name="Comma 25" xfId="2200" xr:uid="{FB80A03B-4BD0-41E8-AEEC-56EDDF48E612}"/>
    <cellStyle name="Comma 25 2" xfId="10471" xr:uid="{271F4832-9633-4DBD-9376-06126FA9AD4A}"/>
    <cellStyle name="Comma 25 2 2" xfId="21131" xr:uid="{58F59507-51C2-4575-837E-0FA85BB6531C}"/>
    <cellStyle name="Comma 25 2 2 2" xfId="47545" xr:uid="{9AA40924-5D07-4EB0-8442-1EE362DC0C47}"/>
    <cellStyle name="Comma 25 2 3" xfId="36967" xr:uid="{D6136314-8C9E-4151-B11C-97F51E07BD35}"/>
    <cellStyle name="Comma 25 3" xfId="13044" xr:uid="{F409E3A7-8F6F-4304-A54C-F26216B4A74D}"/>
    <cellStyle name="Comma 25 3 2" xfId="39465" xr:uid="{E9BE64C9-AF30-495D-BFE7-7C5C42B805C9}"/>
    <cellStyle name="Comma 25 4" xfId="29142" xr:uid="{B2497BC1-5D5C-4C61-BA1C-0816EAB341A1}"/>
    <cellStyle name="Comma 26" xfId="2201" xr:uid="{556317B7-FECA-4CD3-A9D6-E8BD193BC360}"/>
    <cellStyle name="Comma 26 2" xfId="10011" xr:uid="{D72ED141-0CC1-4712-920F-11D9C3B6DFFA}"/>
    <cellStyle name="Comma 26 2 2" xfId="20671" xr:uid="{9875C9E6-91D1-471D-87C4-201DF1B52334}"/>
    <cellStyle name="Comma 26 2 2 2" xfId="47085" xr:uid="{8C33C2D9-76B6-44E5-A475-37B050C973B3}"/>
    <cellStyle name="Comma 26 2 3" xfId="36507" xr:uid="{2BD6C4EB-D11C-4114-B01C-DD4012B68369}"/>
    <cellStyle name="Comma 26 3" xfId="13045" xr:uid="{646A4063-EB79-4B5A-8544-39D52556423A}"/>
    <cellStyle name="Comma 26 3 2" xfId="39466" xr:uid="{127EE96A-E919-47F7-A2AD-ED5A15241DE6}"/>
    <cellStyle name="Comma 26 4" xfId="29143" xr:uid="{E7B767AD-0F75-4994-87A4-F114AC44F725}"/>
    <cellStyle name="Comma 27" xfId="2587" xr:uid="{2F7BAF6E-960E-4FE9-9B00-091F9F0A6FF2}"/>
    <cellStyle name="Comma 27 2" xfId="9746" xr:uid="{F174E096-A5EE-4E0D-906F-9F35422FF6ED}"/>
    <cellStyle name="Comma 27 2 2" xfId="20406" xr:uid="{404F7FEC-1797-4147-AEF2-09EADEC3E620}"/>
    <cellStyle name="Comma 27 2 2 2" xfId="46820" xr:uid="{23C36D71-C0C9-4890-A18B-EB809D1ED50A}"/>
    <cellStyle name="Comma 27 2 3" xfId="36242" xr:uid="{62C24BF3-D74C-4E64-8BD8-D2A2B7DFDC3C}"/>
    <cellStyle name="Comma 27 3" xfId="13380" xr:uid="{B50D8CA7-4845-4158-BAF2-6F79695EA1AF}"/>
    <cellStyle name="Comma 27 3 2" xfId="39800" xr:uid="{4ED57498-F862-4DF7-8DE6-19AE7EF817A8}"/>
    <cellStyle name="Comma 27 4" xfId="29257" xr:uid="{6B5A7043-9522-4CBE-8918-E6BDA73CFEDC}"/>
    <cellStyle name="Comma 28" xfId="1312" xr:uid="{7BCFD054-D56D-4C91-8256-817AC3EEF415}"/>
    <cellStyle name="Comma 28 2" xfId="10492" xr:uid="{4ED9494D-517E-43EA-B840-266AF945AF42}"/>
    <cellStyle name="Comma 28 2 2" xfId="21151" xr:uid="{B99923DC-ED45-497E-8260-A4752C681F1F}"/>
    <cellStyle name="Comma 28 2 2 2" xfId="47565" xr:uid="{81220C5D-7377-4DCD-8CD4-004FCBEFF46D}"/>
    <cellStyle name="Comma 28 2 3" xfId="36980" xr:uid="{F045FC49-891F-4F9F-A7BD-1579187D9B0F}"/>
    <cellStyle name="Comma 28 3" xfId="12269" xr:uid="{BF4D6F1C-3FD1-49B6-9AED-448478B064BF}"/>
    <cellStyle name="Comma 28 3 2" xfId="38690" xr:uid="{126B309D-CFCA-4ACD-9D66-45089102BD1E}"/>
    <cellStyle name="Comma 28 4" xfId="28847" xr:uid="{F357BC2A-8064-490F-BF25-C310D15A5186}"/>
    <cellStyle name="Comma 29" xfId="3317" xr:uid="{1E56E01D-7922-4778-B03D-1E5228DAF544}"/>
    <cellStyle name="Comma 29 2" xfId="10662" xr:uid="{67543ED4-90CC-4C1A-8FC7-EB0E795D1083}"/>
    <cellStyle name="Comma 29 2 2" xfId="21307" xr:uid="{D479E2B5-D031-46B3-89C1-B4B7AA4FCDB4}"/>
    <cellStyle name="Comma 29 2 2 2" xfId="47721" xr:uid="{BF6BEA76-136C-403E-8F81-7F27AF48D744}"/>
    <cellStyle name="Comma 29 2 3" xfId="37087" xr:uid="{3B5DCFE9-928C-4FA2-AE4B-0116A043D834}"/>
    <cellStyle name="Comma 29 3" xfId="14107" xr:uid="{3F88B57A-DC6F-4554-831D-A04F3F15D3C7}"/>
    <cellStyle name="Comma 29 3 2" xfId="40527" xr:uid="{A3C6979A-9DB8-4435-A24D-9ECD4BD70772}"/>
    <cellStyle name="Comma 29 4" xfId="29987" xr:uid="{67E6725B-B82C-4F75-BF9E-8C3721221494}"/>
    <cellStyle name="Comma 3" xfId="343" xr:uid="{49813861-7EC2-48AC-85B9-351183B54AD5}"/>
    <cellStyle name="Comma 3 10" xfId="11397" xr:uid="{CAB3C4A3-EE8E-4027-BF36-71BE111AE90E}"/>
    <cellStyle name="Comma 3 10 2" xfId="37818" xr:uid="{779CA605-794E-49F8-BE7D-941686CCF943}"/>
    <cellStyle name="Comma 3 11" xfId="28825" xr:uid="{49F32A10-9AC6-4469-92CD-E194E147E5B7}"/>
    <cellStyle name="Comma 3 12" xfId="55224" xr:uid="{AD805A56-9E0B-467E-AC11-F6E9B3E208CF}"/>
    <cellStyle name="Comma 3 13" xfId="1319" xr:uid="{8F6EA830-3EDE-4EC6-BC0A-E159D1C88E68}"/>
    <cellStyle name="Comma 3 13 2" xfId="1591" xr:uid="{050DF0C1-B8B0-48E6-B2AA-FB6F01A688AB}"/>
    <cellStyle name="Comma 3 13 2 2" xfId="9659" xr:uid="{FE66F06B-443D-4FC8-9D53-2545381E9370}"/>
    <cellStyle name="Comma 3 13 2 2 2" xfId="20319" xr:uid="{FAD364F7-24B7-4CF2-A5BA-38A667658939}"/>
    <cellStyle name="Comma 3 13 2 2 2 2" xfId="46733" xr:uid="{87D0B8B0-F8A9-47C9-A9D7-35F2029759C6}"/>
    <cellStyle name="Comma 3 13 2 2 3" xfId="36155" xr:uid="{A1DCD452-9089-46EE-BFD6-0FA7B5811107}"/>
    <cellStyle name="Comma 3 13 2 3" xfId="12515" xr:uid="{FC6652DB-5DF0-43D2-B673-E4F097344F9D}"/>
    <cellStyle name="Comma 3 13 2 3 2" xfId="38936" xr:uid="{41BF6660-AEF7-4B14-8660-E7AC3F046A8C}"/>
    <cellStyle name="Comma 3 13 2 4" xfId="28939" xr:uid="{062A1BBA-754C-4AF3-8D34-BF73146C5753}"/>
    <cellStyle name="Comma 3 13 3" xfId="10758" xr:uid="{F31DEB95-DF7E-40E6-8EB2-3663A370F78F}"/>
    <cellStyle name="Comma 3 13 3 2" xfId="21403" xr:uid="{D6ADE4B8-F43A-41A6-85CA-70F9545968D2}"/>
    <cellStyle name="Comma 3 13 3 2 2" xfId="47817" xr:uid="{3AAB0CD1-0E45-4086-B452-26CB63C3EE69}"/>
    <cellStyle name="Comma 3 13 3 3" xfId="37179" xr:uid="{FA42A08B-E765-4360-93A4-A8E8D36A39FD}"/>
    <cellStyle name="Comma 3 13 4" xfId="11096" xr:uid="{D60ED1BD-E7CF-499C-BEE0-F83D5B6E3067}"/>
    <cellStyle name="Comma 3 13 4 2" xfId="21741" xr:uid="{E603E182-3798-4D25-91CD-C38E17788EF5}"/>
    <cellStyle name="Comma 3 13 4 2 2" xfId="48155" xr:uid="{DE8453EE-A405-4593-9FAA-F34BA21F6EBB}"/>
    <cellStyle name="Comma 3 13 4 3" xfId="37517" xr:uid="{5DA84C4B-517B-49A8-AB08-1D5B322C0095}"/>
    <cellStyle name="Comma 3 13 5" xfId="8283" xr:uid="{0228AD39-8DF4-40FC-A114-EF98283C63EE}"/>
    <cellStyle name="Comma 3 13 5 2" xfId="18944" xr:uid="{77763538-83DA-44F1-B930-CAC5BFC6DF73}"/>
    <cellStyle name="Comma 3 13 5 2 2" xfId="45358" xr:uid="{637EC46F-571E-4926-B7AD-6E62C259A0CF}"/>
    <cellStyle name="Comma 3 13 5 3" xfId="34793" xr:uid="{8DBA4EC6-0F50-4B3D-B7D3-612879F6811E}"/>
    <cellStyle name="Comma 3 13 6" xfId="12273" xr:uid="{D0FEDCB8-6E2F-4CDB-AAA0-1E1C4A579BE4}"/>
    <cellStyle name="Comma 3 13 6 2" xfId="38694" xr:uid="{EB661B29-F3BF-4919-B479-A869C4446431}"/>
    <cellStyle name="Comma 3 13 7" xfId="28848" xr:uid="{D50E72B7-2EF3-4272-BEEE-3B86356EB7A8}"/>
    <cellStyle name="Comma 3 2" xfId="344" xr:uid="{F71B97DD-41BA-461D-B479-95E9752F817E}"/>
    <cellStyle name="Comma 3 2 2" xfId="345" xr:uid="{5EE015A3-5E60-4376-BE94-2AE0C555C335}"/>
    <cellStyle name="Comma 3 2 2 2" xfId="1425" xr:uid="{701D2921-B5C8-4D00-9DA6-AD0D204C62CC}"/>
    <cellStyle name="Comma 3 2 2 2 2" xfId="2047" xr:uid="{87D7B511-281D-40BE-BD59-48AE41DE9169}"/>
    <cellStyle name="Comma 3 2 2 2 2 2" xfId="12918" xr:uid="{06BC3098-AC56-4E24-A567-B7E86688791C}"/>
    <cellStyle name="Comma 3 2 2 2 2 2 2" xfId="39339" xr:uid="{27E5617E-017D-4F2C-8905-98707599CB7F}"/>
    <cellStyle name="Comma 3 2 2 2 2 3" xfId="29118" xr:uid="{F371AEFA-4A13-49D4-A9FF-471666545BD3}"/>
    <cellStyle name="Comma 3 2 2 2 3" xfId="9237" xr:uid="{7281B14C-9CBF-4F00-8DB4-CB5352231913}"/>
    <cellStyle name="Comma 3 2 2 2 3 2" xfId="19897" xr:uid="{81FB7EA3-3CC6-435B-B641-62ECF4C43C7D}"/>
    <cellStyle name="Comma 3 2 2 2 3 2 2" xfId="46311" xr:uid="{5445770E-A1C2-4BCA-9BA5-1866DCE2D03F}"/>
    <cellStyle name="Comma 3 2 2 2 3 3" xfId="35733" xr:uid="{6D3349F8-C876-4CB2-85CD-3F0BB764040E}"/>
    <cellStyle name="Comma 3 2 2 2 4" xfId="12373" xr:uid="{4920C039-B39A-4FCB-BE34-0F0C0238761B}"/>
    <cellStyle name="Comma 3 2 2 2 4 2" xfId="38794" xr:uid="{CF46AD82-980D-4EB9-B16E-4983B4343E72}"/>
    <cellStyle name="Comma 3 2 2 2 5" xfId="28928" xr:uid="{9F1975C8-CBE1-4AC1-9893-F3AB7F855A44}"/>
    <cellStyle name="Comma 3 2 2 3" xfId="1793" xr:uid="{20F99D88-528E-4177-8380-E2D804F8742B}"/>
    <cellStyle name="Comma 3 2 2 3 2" xfId="10640" xr:uid="{156517A1-CA00-4680-A9FA-430692E40153}"/>
    <cellStyle name="Comma 3 2 2 3 2 2" xfId="21288" xr:uid="{87AE0F48-C44E-403C-AE9B-AFF3ABF6589E}"/>
    <cellStyle name="Comma 3 2 2 3 2 2 2" xfId="47702" xr:uid="{5D258315-7881-41C3-B783-FBF48AE7414A}"/>
    <cellStyle name="Comma 3 2 2 3 2 3" xfId="37074" xr:uid="{5E00B7AC-C9F8-4372-8AC7-3F9E0AE024E7}"/>
    <cellStyle name="Comma 3 2 2 3 3" xfId="12694" xr:uid="{131847F5-3B2B-43BF-8494-FC5528C370C8}"/>
    <cellStyle name="Comma 3 2 2 3 3 2" xfId="39115" xr:uid="{3B49B643-737A-44ED-9048-9A8FE4B00950}"/>
    <cellStyle name="Comma 3 2 2 3 4" xfId="29021" xr:uid="{3BB98EB6-9E2B-424A-AF5D-BCF1B0302A87}"/>
    <cellStyle name="Comma 3 2 2 4" xfId="2204" xr:uid="{432425A1-4AB4-4FF0-9DE3-32B169F2BE45}"/>
    <cellStyle name="Comma 3 2 2 4 2" xfId="11085" xr:uid="{E1F40780-A503-47E3-8B8D-2AD077C726DB}"/>
    <cellStyle name="Comma 3 2 2 4 2 2" xfId="21730" xr:uid="{6A3B8D0D-4C58-415D-9ED7-CAEA5D537450}"/>
    <cellStyle name="Comma 3 2 2 4 2 2 2" xfId="48144" xr:uid="{F37AF480-A851-4756-AD29-60AB26DC6549}"/>
    <cellStyle name="Comma 3 2 2 4 2 3" xfId="37506" xr:uid="{6160C4F4-667C-4BD1-9C12-AE9961B196B8}"/>
    <cellStyle name="Comma 3 2 2 4 3" xfId="13048" xr:uid="{324B75A4-018B-47DA-9FED-E585C9F11BB4}"/>
    <cellStyle name="Comma 3 2 2 4 3 2" xfId="39469" xr:uid="{2D8BBA54-3884-4757-8F0D-E81DDEA3F276}"/>
    <cellStyle name="Comma 3 2 2 4 4" xfId="29146" xr:uid="{87E7C61C-AF33-4A49-9795-61B546A02178}"/>
    <cellStyle name="Comma 3 2 2 5" xfId="8191" xr:uid="{153B35A3-B41D-4A19-A96B-DB228163E6B3}"/>
    <cellStyle name="Comma 3 2 2 5 2" xfId="18852" xr:uid="{0517E274-2500-4FEB-AA7C-AA7FF4E30187}"/>
    <cellStyle name="Comma 3 2 2 5 2 2" xfId="45266" xr:uid="{AEBBE9DE-2A2D-4D1B-A48B-A8BCCB81DE49}"/>
    <cellStyle name="Comma 3 2 2 5 3" xfId="34755" xr:uid="{B6D118FC-2A7A-47DF-898B-88377B7EC34A}"/>
    <cellStyle name="Comma 3 2 2 6" xfId="11399" xr:uid="{321EC2F9-34D4-4E3E-A5D2-C14A059F3CB9}"/>
    <cellStyle name="Comma 3 2 2 6 2" xfId="37820" xr:uid="{35626AC0-B472-405B-A431-50815225B040}"/>
    <cellStyle name="Comma 3 2 2 7" xfId="28827" xr:uid="{FE45B14E-0D4A-4494-937C-A821A94E139A}"/>
    <cellStyle name="Comma 3 2 3" xfId="346" xr:uid="{4734C9BA-FB9A-4EF0-BD75-CF24F396B5D2}"/>
    <cellStyle name="Comma 3 2 3 2" xfId="1426" xr:uid="{EC7B4612-9A68-44D6-98F9-252849C0D3A5}"/>
    <cellStyle name="Comma 3 2 3 2 2" xfId="2048" xr:uid="{9CAA425E-54FA-4399-BB11-BDEB22A1FBE1}"/>
    <cellStyle name="Comma 3 2 3 2 2 2" xfId="12919" xr:uid="{73EE7D1E-3E47-4224-A470-4B89F417A81A}"/>
    <cellStyle name="Comma 3 2 3 2 2 2 2" xfId="39340" xr:uid="{AB1FF00F-1EDB-4B7A-902F-A15BFDBE104F}"/>
    <cellStyle name="Comma 3 2 3 2 2 3" xfId="29119" xr:uid="{7E25996F-47B7-40CC-A452-70F2F5ECD19D}"/>
    <cellStyle name="Comma 3 2 3 2 3" xfId="9238" xr:uid="{CDDB0531-5F0D-4C62-8BB4-8A96447B47A9}"/>
    <cellStyle name="Comma 3 2 3 2 3 2" xfId="19898" xr:uid="{9A51CD1B-0C68-435B-8E8E-5A6988010A4C}"/>
    <cellStyle name="Comma 3 2 3 2 3 2 2" xfId="46312" xr:uid="{FED7FF71-5196-4774-841F-854392CE117F}"/>
    <cellStyle name="Comma 3 2 3 2 3 3" xfId="35734" xr:uid="{66D84552-7428-4CE6-98F3-52C82C2C7A12}"/>
    <cellStyle name="Comma 3 2 3 2 4" xfId="12374" xr:uid="{915C1262-39AB-4EBC-99E0-719E76430C42}"/>
    <cellStyle name="Comma 3 2 3 2 4 2" xfId="38795" xr:uid="{D18A44CC-E439-4BE4-A71C-36ECEF5A916B}"/>
    <cellStyle name="Comma 3 2 3 2 5" xfId="28929" xr:uid="{F68BB43A-26CF-4E77-AF58-160FF793D933}"/>
    <cellStyle name="Comma 3 2 3 3" xfId="1794" xr:uid="{9237F4B8-E37F-4814-B77C-393FAB703F72}"/>
    <cellStyle name="Comma 3 2 3 3 2" xfId="10641" xr:uid="{1C8BF5A0-565F-4D4E-A161-A259FEA1ACFF}"/>
    <cellStyle name="Comma 3 2 3 3 2 2" xfId="21289" xr:uid="{618FFACB-2264-4979-8D1A-C6008A120C31}"/>
    <cellStyle name="Comma 3 2 3 3 2 2 2" xfId="47703" xr:uid="{0C629310-2127-452D-AE9E-1AA2ACE51DC6}"/>
    <cellStyle name="Comma 3 2 3 3 2 3" xfId="37075" xr:uid="{9D86F174-9C09-4000-8657-BD763AD001AF}"/>
    <cellStyle name="Comma 3 2 3 3 3" xfId="12695" xr:uid="{05B66F26-1A5B-4254-BDEA-E5269707D802}"/>
    <cellStyle name="Comma 3 2 3 3 3 2" xfId="39116" xr:uid="{9E2FBB02-AB6F-40C3-9B6F-E0D2CBE7718D}"/>
    <cellStyle name="Comma 3 2 3 3 4" xfId="29022" xr:uid="{AD48F218-6365-4279-B099-FB8A17AB4386}"/>
    <cellStyle name="Comma 3 2 3 4" xfId="2465" xr:uid="{59557170-F93F-4E1A-B7B3-D81883EB6F43}"/>
    <cellStyle name="Comma 3 2 3 4 2" xfId="11086" xr:uid="{9433419B-509E-41B0-8FCB-0C5ABEF81E8D}"/>
    <cellStyle name="Comma 3 2 3 4 2 2" xfId="21731" xr:uid="{AFF1BBA5-EDAF-4A8F-BE7B-972A6EE3AA28}"/>
    <cellStyle name="Comma 3 2 3 4 2 2 2" xfId="48145" xr:uid="{B40230D0-1F7D-40F7-9710-F2EBB917BC31}"/>
    <cellStyle name="Comma 3 2 3 4 2 3" xfId="37507" xr:uid="{4B492A43-0184-4E55-BE35-F41603346AF3}"/>
    <cellStyle name="Comma 3 2 3 4 3" xfId="13262" xr:uid="{8D5DD8CD-4C8F-4032-A14D-5E83FB8C98CB}"/>
    <cellStyle name="Comma 3 2 3 4 3 2" xfId="39682" xr:uid="{521DD7FD-220A-4E4B-814E-5BBDD4776A53}"/>
    <cellStyle name="Comma 3 2 3 4 4" xfId="29224" xr:uid="{356912B4-7A60-4936-B342-0041B2C3517D}"/>
    <cellStyle name="Comma 3 2 3 5" xfId="8192" xr:uid="{7FD7C3ED-C7D6-4C65-8068-4E311DB74BC3}"/>
    <cellStyle name="Comma 3 2 3 5 2" xfId="18853" xr:uid="{8ADE4804-F190-4BA9-80DE-3DDF58947D7B}"/>
    <cellStyle name="Comma 3 2 3 5 2 2" xfId="45267" xr:uid="{A805A377-BB66-4A0C-AE5C-F0851A2708D6}"/>
    <cellStyle name="Comma 3 2 3 5 3" xfId="34756" xr:uid="{E6306C50-B84C-4230-96B6-6FFB3C77FF08}"/>
    <cellStyle name="Comma 3 2 3 6" xfId="11400" xr:uid="{CA7AD05D-034A-4161-B10D-42D038686066}"/>
    <cellStyle name="Comma 3 2 3 6 2" xfId="37821" xr:uid="{7EC14934-694E-4044-9E17-5351684C61EF}"/>
    <cellStyle name="Comma 3 2 3 7" xfId="28828" xr:uid="{AE3FD345-4370-4718-839C-3DD526F03A5C}"/>
    <cellStyle name="Comma 3 2 4" xfId="1424" xr:uid="{20168F0D-C94D-486B-B9A5-A54B2E7296CB}"/>
    <cellStyle name="Comma 3 2 4 2" xfId="2046" xr:uid="{6D1F2C16-30F1-4CEF-8AAC-27C3D787F925}"/>
    <cellStyle name="Comma 3 2 4 2 2" xfId="12917" xr:uid="{52F521B7-692B-47C0-9F42-CE880AA7DD13}"/>
    <cellStyle name="Comma 3 2 4 2 2 2" xfId="39338" xr:uid="{2DA8AB20-D05F-4483-9436-5CD952497880}"/>
    <cellStyle name="Comma 3 2 4 2 3" xfId="29117" xr:uid="{2DCC50A8-87AD-4884-B73A-216C74CCECC9}"/>
    <cellStyle name="Comma 3 2 4 3" xfId="9236" xr:uid="{37FDA4B9-673F-4609-8F71-631412A55611}"/>
    <cellStyle name="Comma 3 2 4 3 2" xfId="19896" xr:uid="{0DFD04E5-7ED8-440F-8A4B-1333FE9FAFA1}"/>
    <cellStyle name="Comma 3 2 4 3 2 2" xfId="46310" xr:uid="{CDBC98B9-01B2-4204-8CF1-E118AA624231}"/>
    <cellStyle name="Comma 3 2 4 3 3" xfId="35732" xr:uid="{93C7E001-E940-4D8C-A6E9-45659C7389F1}"/>
    <cellStyle name="Comma 3 2 4 4" xfId="12372" xr:uid="{ABBEA91B-2341-414E-8B04-98CE5BD2FDA2}"/>
    <cellStyle name="Comma 3 2 4 4 2" xfId="38793" xr:uid="{921A3E4F-F5B7-42FE-9D69-CDDDE0CFC641}"/>
    <cellStyle name="Comma 3 2 4 5" xfId="28927" xr:uid="{0CA2C54F-7166-4F58-9BDF-6585EA7280CD}"/>
    <cellStyle name="Comma 3 2 5" xfId="1792" xr:uid="{9066C147-B177-488F-ABC4-5DEAB8B9E75F}"/>
    <cellStyle name="Comma 3 2 5 2" xfId="10639" xr:uid="{89939E97-2791-46CC-9612-D55B3B7EEA34}"/>
    <cellStyle name="Comma 3 2 5 2 2" xfId="21287" xr:uid="{49D03733-42E6-4114-850F-CDE2A2794B29}"/>
    <cellStyle name="Comma 3 2 5 2 2 2" xfId="47701" xr:uid="{11F7C9D9-5C38-401F-819B-B6619DDBC0B3}"/>
    <cellStyle name="Comma 3 2 5 2 3" xfId="37073" xr:uid="{6C0241C8-95E4-4DF0-B9AF-60F5F5B9B0C7}"/>
    <cellStyle name="Comma 3 2 5 3" xfId="12693" xr:uid="{DE6A4A12-0699-4810-8F7D-265852602F34}"/>
    <cellStyle name="Comma 3 2 5 3 2" xfId="39114" xr:uid="{600BC1E7-EA31-4C41-90FC-E78DC1D7428D}"/>
    <cellStyle name="Comma 3 2 5 4" xfId="29020" xr:uid="{F72E75E5-7B12-451C-850B-05DD04C56636}"/>
    <cellStyle name="Comma 3 2 6" xfId="2203" xr:uid="{8C6B7C23-79F0-4A25-993C-AED0762E5845}"/>
    <cellStyle name="Comma 3 2 6 2" xfId="11084" xr:uid="{93FCFF4A-C745-44F8-B10C-B6E01DDD0B4E}"/>
    <cellStyle name="Comma 3 2 6 2 2" xfId="21729" xr:uid="{A25C962B-4ABA-484E-ACCF-6ABF8D6C9B1F}"/>
    <cellStyle name="Comma 3 2 6 2 2 2" xfId="48143" xr:uid="{C1E01879-0A0E-43E8-BBE9-05DA6F19F467}"/>
    <cellStyle name="Comma 3 2 6 2 3" xfId="37505" xr:uid="{3B0A908A-2599-4F5D-B9D9-6FABC0CB7957}"/>
    <cellStyle name="Comma 3 2 6 3" xfId="13047" xr:uid="{BBDE42B9-899F-472B-A91C-5B3DC7339978}"/>
    <cellStyle name="Comma 3 2 6 3 2" xfId="39468" xr:uid="{5FBE211A-6343-4E97-9C14-8E3FE0780224}"/>
    <cellStyle name="Comma 3 2 6 4" xfId="29145" xr:uid="{9BD93CBB-33CA-45C2-9E1F-9A58D7623D66}"/>
    <cellStyle name="Comma 3 2 7" xfId="8190" xr:uid="{8F069611-E7A1-441C-A4FD-49A446F2DBFE}"/>
    <cellStyle name="Comma 3 2 7 2" xfId="18851" xr:uid="{5BBD95B1-F713-44AA-B5C3-15172499F34D}"/>
    <cellStyle name="Comma 3 2 7 2 2" xfId="45265" xr:uid="{8E9C1132-3F27-4983-ABD9-E5A2FBF4D67C}"/>
    <cellStyle name="Comma 3 2 7 3" xfId="34754" xr:uid="{BCFA99BB-A79A-4587-8B90-AEF300625274}"/>
    <cellStyle name="Comma 3 2 8" xfId="11398" xr:uid="{7CF74B4B-5B4B-45EC-B8C9-4C1D33B310E2}"/>
    <cellStyle name="Comma 3 2 8 2" xfId="37819" xr:uid="{7FC73B62-D36E-4EF8-9E72-17B345FC71B8}"/>
    <cellStyle name="Comma 3 2 9" xfId="28826" xr:uid="{9E819322-4757-459D-8D86-DB3DF93FDA95}"/>
    <cellStyle name="Comma 3 3" xfId="347" xr:uid="{F352063D-6A93-4C58-A628-DE2953571B5A}"/>
    <cellStyle name="Comma 3 3 2" xfId="1320" xr:uid="{0B27BEE2-1980-4F38-9664-D0378B55277D}"/>
    <cellStyle name="Comma 3 3 2 2" xfId="1592" xr:uid="{243488A3-4158-47E6-A69F-C3A8E743F75C}"/>
    <cellStyle name="Comma 3 3 2 2 2" xfId="9660" xr:uid="{48F627F9-A789-4705-B7ED-4615CCE59801}"/>
    <cellStyle name="Comma 3 3 2 2 2 2" xfId="20320" xr:uid="{D7672A06-04C3-491A-AC15-41F01564AA80}"/>
    <cellStyle name="Comma 3 3 2 2 2 2 2" xfId="46734" xr:uid="{E76094BC-EF56-42BA-9024-28F10C42CC36}"/>
    <cellStyle name="Comma 3 3 2 2 2 3" xfId="36156" xr:uid="{13E1FE3A-15D5-44C2-B9F0-821CB144F5A5}"/>
    <cellStyle name="Comma 3 3 2 2 3" xfId="12516" xr:uid="{ACF23E81-D5AE-455B-BA5F-897914078FE4}"/>
    <cellStyle name="Comma 3 3 2 2 3 2" xfId="38937" xr:uid="{DE994CDE-09D9-40BD-9579-88DE233E6061}"/>
    <cellStyle name="Comma 3 3 2 2 4" xfId="28940" xr:uid="{FECA5A4A-B32D-4A9F-A68D-EF5FBE88E350}"/>
    <cellStyle name="Comma 3 3 2 3" xfId="2049" xr:uid="{569B18B1-D041-4D12-9D8C-1A6927E5040E}"/>
    <cellStyle name="Comma 3 3 2 3 2" xfId="10759" xr:uid="{770819F7-040E-4170-885E-8EF027B0D58A}"/>
    <cellStyle name="Comma 3 3 2 3 2 2" xfId="21404" xr:uid="{2661BE87-8DDC-454F-8115-8AC570E1FE10}"/>
    <cellStyle name="Comma 3 3 2 3 2 2 2" xfId="47818" xr:uid="{2D02E4EA-A369-4E91-81E4-E2D37247C415}"/>
    <cellStyle name="Comma 3 3 2 3 2 3" xfId="37180" xr:uid="{065D2D6F-FDBD-4698-A923-622194E62C57}"/>
    <cellStyle name="Comma 3 3 2 3 3" xfId="12920" xr:uid="{03488620-983D-42B1-9B16-90F31F65C537}"/>
    <cellStyle name="Comma 3 3 2 3 3 2" xfId="39341" xr:uid="{D2CD1295-AA0C-44DE-A857-F165C73000C8}"/>
    <cellStyle name="Comma 3 3 2 3 4" xfId="29120" xr:uid="{71096F93-3030-41EE-A547-CFA3F45F4EDA}"/>
    <cellStyle name="Comma 3 3 2 4" xfId="2206" xr:uid="{88FEC3A6-5CB2-4C67-A0FD-5B5A138E91C7}"/>
    <cellStyle name="Comma 3 3 2 4 2" xfId="11097" xr:uid="{E861592D-0399-438D-BD4B-8DC38B39B490}"/>
    <cellStyle name="Comma 3 3 2 4 2 2" xfId="21742" xr:uid="{43C9AB46-1FE5-490A-A093-09F17250BCAF}"/>
    <cellStyle name="Comma 3 3 2 4 2 2 2" xfId="48156" xr:uid="{47D2D628-FDE0-4D6E-9EC6-826EAF2479B1}"/>
    <cellStyle name="Comma 3 3 2 4 2 3" xfId="37518" xr:uid="{20358383-7185-4FAE-AFF6-E80DB37E35A9}"/>
    <cellStyle name="Comma 3 3 2 4 3" xfId="13050" xr:uid="{0C3D499E-756B-4D50-A7F4-5062CC48D0E7}"/>
    <cellStyle name="Comma 3 3 2 4 3 2" xfId="39471" xr:uid="{C98F2342-B2D3-4265-8A0F-899B130533CE}"/>
    <cellStyle name="Comma 3 3 2 4 4" xfId="29148" xr:uid="{F1327294-171F-49EC-BDB1-FBF5E045FC8A}"/>
    <cellStyle name="Comma 3 3 2 5" xfId="8284" xr:uid="{7F0D7616-F9DF-4225-B3BA-C5FD89D1DABB}"/>
    <cellStyle name="Comma 3 3 2 5 2" xfId="18945" xr:uid="{9891DFB4-CAAA-4D3E-83E4-20CAAFDD90E8}"/>
    <cellStyle name="Comma 3 3 2 5 2 2" xfId="45359" xr:uid="{9112AD3C-5318-4B46-944A-27045A6858E0}"/>
    <cellStyle name="Comma 3 3 2 5 3" xfId="34794" xr:uid="{08AEF2BF-EB05-4E9B-9FCB-623FFC37A623}"/>
    <cellStyle name="Comma 3 3 2 6" xfId="12274" xr:uid="{D5EC54C1-1F14-4CD8-8655-0BF31BAC43DB}"/>
    <cellStyle name="Comma 3 3 2 6 2" xfId="38695" xr:uid="{E08353D3-5401-402B-AE03-CCEB7C1F9FAB}"/>
    <cellStyle name="Comma 3 3 2 7" xfId="28849" xr:uid="{E6043FA1-4BFE-493A-B832-2FF960EF6E6D}"/>
    <cellStyle name="Comma 3 3 3" xfId="1427" xr:uid="{4465BBA1-1C58-44FD-A75C-9A12A13AA8DD}"/>
    <cellStyle name="Comma 3 3 3 2" xfId="9239" xr:uid="{DB8E658C-00FA-471A-8D18-530811AA3AD2}"/>
    <cellStyle name="Comma 3 3 3 2 2" xfId="19899" xr:uid="{95D2DCBF-1DB0-436B-BAFB-86B467462680}"/>
    <cellStyle name="Comma 3 3 3 2 2 2" xfId="46313" xr:uid="{1D2ACA90-3D21-438E-92C5-BB29ECE55D78}"/>
    <cellStyle name="Comma 3 3 3 2 3" xfId="35735" xr:uid="{E5A978BA-0E34-47ED-944B-3135D6282424}"/>
    <cellStyle name="Comma 3 3 3 3" xfId="12375" xr:uid="{99A81BE1-5638-46EE-8DA4-C701ED6839F2}"/>
    <cellStyle name="Comma 3 3 3 3 2" xfId="38796" xr:uid="{EB51BFC3-861D-4DD2-9D58-754D48D911E3}"/>
    <cellStyle name="Comma 3 3 3 4" xfId="28930" xr:uid="{3477EA8A-8575-4B0F-889F-AA3BD059235D}"/>
    <cellStyle name="Comma 3 3 4" xfId="1795" xr:uid="{69A20FE8-D85F-4181-8AD6-9703EE20B6F7}"/>
    <cellStyle name="Comma 3 3 4 2" xfId="10642" xr:uid="{2A85E443-45FA-4548-B981-6E1999CB2FFE}"/>
    <cellStyle name="Comma 3 3 4 2 2" xfId="21290" xr:uid="{87DD27F1-DD53-490F-AAD9-C7F3CE76D097}"/>
    <cellStyle name="Comma 3 3 4 2 2 2" xfId="47704" xr:uid="{22081778-B37F-4E4E-BDA9-3286B700B409}"/>
    <cellStyle name="Comma 3 3 4 2 3" xfId="37076" xr:uid="{3862FD94-8CFE-4665-A504-C23C1C171AD8}"/>
    <cellStyle name="Comma 3 3 4 3" xfId="12696" xr:uid="{FE991107-EF20-4BA2-88A8-BDAEBA7BE5CE}"/>
    <cellStyle name="Comma 3 3 4 3 2" xfId="39117" xr:uid="{43065C8D-0EEE-408B-9DDD-AD7EBA73EE3C}"/>
    <cellStyle name="Comma 3 3 4 4" xfId="29023" xr:uid="{3A14AEF0-F89E-44FF-B206-229D920C4A68}"/>
    <cellStyle name="Comma 3 3 5" xfId="2205" xr:uid="{F3D493A2-DD90-40D4-9A27-FC0ECB7B01FE}"/>
    <cellStyle name="Comma 3 3 5 2" xfId="11087" xr:uid="{D98937F1-1D16-4AF0-B63A-DB3C405F9A01}"/>
    <cellStyle name="Comma 3 3 5 2 2" xfId="21732" xr:uid="{6FC0A10D-7306-4FC5-9AB9-C0993623055F}"/>
    <cellStyle name="Comma 3 3 5 2 2 2" xfId="48146" xr:uid="{4B2F7AF3-0852-4EBC-8AA2-10C274F397FA}"/>
    <cellStyle name="Comma 3 3 5 2 3" xfId="37508" xr:uid="{3575477D-8A23-4823-901B-557A9C48CC54}"/>
    <cellStyle name="Comma 3 3 5 3" xfId="13049" xr:uid="{324DCACC-13DC-488A-B079-5CFB3C895337}"/>
    <cellStyle name="Comma 3 3 5 3 2" xfId="39470" xr:uid="{B35D3674-4698-4421-B6D4-96493FFDE084}"/>
    <cellStyle name="Comma 3 3 5 4" xfId="29147" xr:uid="{DD59FF45-C58C-47B1-B402-F17FFBAAE435}"/>
    <cellStyle name="Comma 3 3 6" xfId="8193" xr:uid="{DBC8B029-522F-4BEC-A54E-5E7CEA0B390B}"/>
    <cellStyle name="Comma 3 3 6 2" xfId="18854" xr:uid="{63979D99-0388-4215-A5C2-AC1BE91105B6}"/>
    <cellStyle name="Comma 3 3 6 2 2" xfId="45268" xr:uid="{DC472A71-CED1-4500-85B3-9B2CD5F3D8A5}"/>
    <cellStyle name="Comma 3 3 6 3" xfId="34757" xr:uid="{5D2820B3-E9E8-48A1-9B64-238BC10EA4BF}"/>
    <cellStyle name="Comma 3 3 7" xfId="11401" xr:uid="{97F6951F-3F6F-4141-B9DB-111ACA5865B7}"/>
    <cellStyle name="Comma 3 3 7 2" xfId="37822" xr:uid="{2CCBA759-C4C7-48A8-A7FE-53D7B0F8C3D4}"/>
    <cellStyle name="Comma 3 3 8" xfId="28829" xr:uid="{81378AAD-6373-4C37-B426-893ACF9E3773}"/>
    <cellStyle name="Comma 3 4" xfId="1423" xr:uid="{C29085AC-2167-46F7-829B-CD60E91971EA}"/>
    <cellStyle name="Comma 3 4 2" xfId="2045" xr:uid="{6D4B79A9-F2F5-4D25-856E-2087A4B5D4F2}"/>
    <cellStyle name="Comma 3 4 2 2" xfId="12916" xr:uid="{A836E8BF-9498-402B-B7F9-3A8085379976}"/>
    <cellStyle name="Comma 3 4 2 2 2" xfId="39337" xr:uid="{681346DA-CFFA-406F-9AE7-0EE1B7E51C9F}"/>
    <cellStyle name="Comma 3 4 2 3" xfId="29116" xr:uid="{6FBC3358-B06D-4919-9D20-33265686C8C2}"/>
    <cellStyle name="Comma 3 4 3" xfId="9235" xr:uid="{F7C163D1-EE97-47AD-A341-74478D665372}"/>
    <cellStyle name="Comma 3 4 3 2" xfId="19895" xr:uid="{2600CA48-9A41-4326-88FF-DF1A14680BF7}"/>
    <cellStyle name="Comma 3 4 3 2 2" xfId="46309" xr:uid="{4986E084-E0C8-4BA9-BFE7-4D8EBDA4A157}"/>
    <cellStyle name="Comma 3 4 3 3" xfId="35731" xr:uid="{A9923297-B041-46A3-A9E8-3CF74465FF2D}"/>
    <cellStyle name="Comma 3 4 4" xfId="12371" xr:uid="{18225EFE-4A2B-477E-9DA4-7CDA5600CE24}"/>
    <cellStyle name="Comma 3 4 4 2" xfId="38792" xr:uid="{BF6B3C0F-734A-4CF9-AFC1-D92B54613254}"/>
    <cellStyle name="Comma 3 4 5" xfId="28926" xr:uid="{67E7B271-E58C-4D04-930C-05C1C5E74529}"/>
    <cellStyle name="Comma 3 5" xfId="1791" xr:uid="{B8877D87-A0FC-4E7A-9AA3-9B2377BEB4C2}"/>
    <cellStyle name="Comma 3 5 2" xfId="10638" xr:uid="{94373F29-4B32-4B4C-AF19-09087BF129C9}"/>
    <cellStyle name="Comma 3 5 2 2" xfId="21286" xr:uid="{3BA42CB4-424B-4910-8AFC-0E9A21E5707D}"/>
    <cellStyle name="Comma 3 5 2 2 2" xfId="47700" xr:uid="{E0D33A5F-0A69-495C-9A61-66DF757C6066}"/>
    <cellStyle name="Comma 3 5 2 3" xfId="37072" xr:uid="{83255E8C-0161-42DA-B98F-EF4D5B1EC288}"/>
    <cellStyle name="Comma 3 5 3" xfId="12692" xr:uid="{5EC46C04-4296-4CEE-A669-97A2AE2B439E}"/>
    <cellStyle name="Comma 3 5 3 2" xfId="39113" xr:uid="{7F68994E-18C6-4F61-898F-A18FAA4AF72F}"/>
    <cellStyle name="Comma 3 5 4" xfId="29019" xr:uid="{D44504A9-3675-48B2-8E3F-7D9861DE0499}"/>
    <cellStyle name="Comma 3 6" xfId="2202" xr:uid="{9277E779-A34C-430C-9E3A-6A9EB02C29AB}"/>
    <cellStyle name="Comma 3 6 2" xfId="11083" xr:uid="{7566D0D6-6C45-4321-80A0-69E17345BCEA}"/>
    <cellStyle name="Comma 3 6 2 2" xfId="21728" xr:uid="{31BFA26C-BAC9-454B-9BDC-9E754C0832A6}"/>
    <cellStyle name="Comma 3 6 2 2 2" xfId="48142" xr:uid="{A96E1E59-E602-4989-95E5-8BE4154E9BA0}"/>
    <cellStyle name="Comma 3 6 2 3" xfId="37504" xr:uid="{50852E03-5806-4ED0-88B6-9BD619E60E60}"/>
    <cellStyle name="Comma 3 6 3" xfId="13046" xr:uid="{BBAFE383-9628-41D1-9B98-5BD2217F96AB}"/>
    <cellStyle name="Comma 3 6 3 2" xfId="39467" xr:uid="{4B0C715B-BB73-46A0-AF65-DC68065634D4}"/>
    <cellStyle name="Comma 3 6 4" xfId="29144" xr:uid="{D501FF81-E51E-4242-9808-7F7D4100430D}"/>
    <cellStyle name="Comma 3 7" xfId="2551" xr:uid="{6F46B35A-B993-404A-92A4-1F49796046F0}"/>
    <cellStyle name="Comma 3 7 2" xfId="13346" xr:uid="{6A965082-86B0-456E-BFAB-F66E5901C672}"/>
    <cellStyle name="Comma 3 7 2 2" xfId="39766" xr:uid="{87378214-7243-467A-9B12-FCBF436C6C08}"/>
    <cellStyle name="Comma 3 7 3" xfId="29242" xr:uid="{6A1E7938-F0A1-42DB-ABE7-BC25933C4CC0}"/>
    <cellStyle name="Comma 3 8" xfId="2581" xr:uid="{C6EEFF3E-F226-4B70-B932-3FD29CADA3AC}"/>
    <cellStyle name="Comma 3 8 2" xfId="13374" xr:uid="{2B6C8F80-A184-4862-ADA1-2D16FA951085}"/>
    <cellStyle name="Comma 3 8 2 2" xfId="39794" xr:uid="{0E0D84C6-00F8-4F0C-B622-B7B68C77B4F7}"/>
    <cellStyle name="Comma 3 8 3" xfId="29254" xr:uid="{26DF1E68-8C4F-45E5-A904-195775F288E6}"/>
    <cellStyle name="Comma 3 9" xfId="8189" xr:uid="{6484CD5B-F6A9-457E-849F-9CCB208AFDE9}"/>
    <cellStyle name="Comma 3 9 2" xfId="18850" xr:uid="{4A543D43-77E7-4E5E-B44A-91E3701417A6}"/>
    <cellStyle name="Comma 3 9 2 2" xfId="45264" xr:uid="{F8AFFD05-FC06-4A79-A2C0-7A294387E305}"/>
    <cellStyle name="Comma 3 9 3" xfId="34753" xr:uid="{9AFD90BB-5565-40DD-8698-8D82AC15FD02}"/>
    <cellStyle name="Comma 3_Asset Health Themes (2)" xfId="348" xr:uid="{4EE6CDF1-F993-49B1-BF32-79243C8A3721}"/>
    <cellStyle name="Comma 30" xfId="3384" xr:uid="{C443694C-06C1-45DC-9DFD-A47445B5834D}"/>
    <cellStyle name="Comma 30 2" xfId="14171" xr:uid="{A2364939-6A24-483F-88CA-B144F67EC3A4}"/>
    <cellStyle name="Comma 30 2 2" xfId="40591" xr:uid="{07DA9696-8AD0-4FA6-8144-AE683FFDE9AB}"/>
    <cellStyle name="Comma 30 3" xfId="30054" xr:uid="{463853BD-1F31-4F50-82AE-849E26A7F946}"/>
    <cellStyle name="Comma 31" xfId="3725" xr:uid="{C0B577C4-09EA-4882-B155-ADD439A0B389}"/>
    <cellStyle name="Comma 31 2" xfId="14509" xr:uid="{C4FD2A38-56ED-467C-A0AB-BFF82AB9467B}"/>
    <cellStyle name="Comma 31 2 2" xfId="40929" xr:uid="{C72DC60E-2B69-4020-9AF0-23BACF630F5D}"/>
    <cellStyle name="Comma 31 3" xfId="30395" xr:uid="{8F6FAE00-0D13-45B9-83F2-A2B5EBFF967C}"/>
    <cellStyle name="Comma 32" xfId="3422" xr:uid="{0375EF12-2919-4BA2-B78E-D52975878FEF}"/>
    <cellStyle name="Comma 32 2" xfId="14208" xr:uid="{47667919-8186-407F-8B04-90A892A07691}"/>
    <cellStyle name="Comma 32 2 2" xfId="40628" xr:uid="{957798FF-923E-4338-A90D-F23B8DFCD6C2}"/>
    <cellStyle name="Comma 32 3" xfId="30092" xr:uid="{8D3B93EC-9B6D-4FC6-A7CA-25BCC1E8B9DB}"/>
    <cellStyle name="Comma 33" xfId="6265" xr:uid="{668A6C14-B966-4572-AF8E-6E61FFD21563}"/>
    <cellStyle name="Comma 33 2" xfId="17004" xr:uid="{0AD9A8F2-EC6B-4C03-BCCC-106CF398BB5E}"/>
    <cellStyle name="Comma 33 2 2" xfId="43422" xr:uid="{F08310F9-E597-474D-ABA8-520CC0236B5E}"/>
    <cellStyle name="Comma 33 3" xfId="32935" xr:uid="{D1015605-6AB6-485A-85CD-268719387EA3}"/>
    <cellStyle name="Comma 34" xfId="6501" xr:uid="{40084C58-7267-4048-A2DB-68C857E11A23}"/>
    <cellStyle name="Comma 34 2" xfId="17231" xr:uid="{BCCC883D-EEBD-4CF3-B4E1-2236917DDDB2}"/>
    <cellStyle name="Comma 34 2 2" xfId="43649" xr:uid="{BEBF62A5-C82C-4134-8689-B1DFA9FD1688}"/>
    <cellStyle name="Comma 34 3" xfId="33171" xr:uid="{DB90D30E-D6F8-4705-9015-32852A7DC0EC}"/>
    <cellStyle name="Comma 35" xfId="4473" xr:uid="{FC16BE0E-F06D-4B81-9D15-BC9742AED7A9}"/>
    <cellStyle name="Comma 35 2" xfId="15251" xr:uid="{E52AAAD9-BF4F-4319-9165-CF1F2CE2C4AF}"/>
    <cellStyle name="Comma 35 2 2" xfId="41671" xr:uid="{1F93CBF0-2840-4825-B1DA-5857A9671C12}"/>
    <cellStyle name="Comma 35 3" xfId="31143" xr:uid="{1264AE06-19E8-42BB-A09F-E81F1372AB81}"/>
    <cellStyle name="Comma 36" xfId="3146" xr:uid="{D1C7D17A-BD41-48EC-A1DC-C760C9A4D0ED}"/>
    <cellStyle name="Comma 36 2" xfId="13937" xr:uid="{293F0DAE-82FD-4D8E-88D8-3C20C05DB6F9}"/>
    <cellStyle name="Comma 36 2 2" xfId="40357" xr:uid="{E1523A72-DA6F-4A04-A7F0-FC663AC18EB6}"/>
    <cellStyle name="Comma 36 3" xfId="29816" xr:uid="{E8C2B2EE-6FFF-46E7-BAA8-58ED9CCF5EAF}"/>
    <cellStyle name="Comma 37" xfId="8282" xr:uid="{588C65B4-F54D-4835-980D-90B3C9DCC121}"/>
    <cellStyle name="Comma 37 2" xfId="18943" xr:uid="{65345D0D-2519-4A9F-A0A4-D5EAF0CE4BA3}"/>
    <cellStyle name="Comma 37 2 2" xfId="45357" xr:uid="{803C334D-4FC6-49C7-B7C1-BE18344E51FB}"/>
    <cellStyle name="Comma 37 3" xfId="34792" xr:uid="{64B2C0AC-98CD-4F06-8426-400057451C5B}"/>
    <cellStyle name="Comma 38" xfId="11110" xr:uid="{2498B629-AAFF-42CD-A7E9-F296E753E756}"/>
    <cellStyle name="Comma 38 2" xfId="37531" xr:uid="{A4A3CEF5-79D5-47C7-9C32-DA74DC0B75A7}"/>
    <cellStyle name="Comma 39" xfId="12259" xr:uid="{19DC4344-94AE-49D1-BE6D-2EB78D66E539}"/>
    <cellStyle name="Comma 39 2" xfId="38680" xr:uid="{B62F77F5-C091-42A8-BF86-61D6BBD3925C}"/>
    <cellStyle name="Comma 4" xfId="349" xr:uid="{5482E4A7-F6A4-45EE-B117-80AE31AFA9A5}"/>
    <cellStyle name="Comma 4 2" xfId="1428" xr:uid="{ACBCC734-2039-42C4-B89A-E290444D1C30}"/>
    <cellStyle name="Comma 4 2 2" xfId="2050" xr:uid="{F52D460A-CD54-4BE4-9EDB-16F3C214DC27}"/>
    <cellStyle name="Comma 4 2 2 2" xfId="12921" xr:uid="{BF309085-2750-4A6F-8518-3755B25EEF12}"/>
    <cellStyle name="Comma 4 2 2 2 2" xfId="39342" xr:uid="{9BD2440A-F21A-49F6-97A3-1B0C25C6953E}"/>
    <cellStyle name="Comma 4 2 2 3" xfId="29121" xr:uid="{08B1BEA8-BC53-4E8C-88B9-A6A66BC6939B}"/>
    <cellStyle name="Comma 4 2 3" xfId="9240" xr:uid="{9202C9C3-966D-44BB-A355-84B5F1A4AE69}"/>
    <cellStyle name="Comma 4 2 3 2" xfId="19900" xr:uid="{F3F53073-A234-4026-AC83-F31BBFFA16B4}"/>
    <cellStyle name="Comma 4 2 3 2 2" xfId="46314" xr:uid="{EB17BBD3-F72C-41C8-8EA6-823BDE33AB53}"/>
    <cellStyle name="Comma 4 2 3 3" xfId="35736" xr:uid="{9E10A055-3AA3-47E3-B1AE-F9D2CB9828FA}"/>
    <cellStyle name="Comma 4 2 4" xfId="12376" xr:uid="{CE0D7CD8-1495-4B3A-B34E-FCABF8CB4041}"/>
    <cellStyle name="Comma 4 2 4 2" xfId="38797" xr:uid="{B8752B96-8464-4C1D-A4B4-A20A6C13E5F7}"/>
    <cellStyle name="Comma 4 2 5" xfId="28931" xr:uid="{9B06748C-4B29-485A-88C6-61857B18AA33}"/>
    <cellStyle name="Comma 4 3" xfId="1796" xr:uid="{131586AE-5627-484D-A4AB-C866D2B620A5}"/>
    <cellStyle name="Comma 4 3 2" xfId="10643" xr:uid="{C05710B0-4F9E-4D54-94CF-C0601DC9C71A}"/>
    <cellStyle name="Comma 4 3 2 2" xfId="21291" xr:uid="{55F9A5F0-E9A5-4B9E-9F2F-FD9EF17CA322}"/>
    <cellStyle name="Comma 4 3 2 2 2" xfId="47705" xr:uid="{4174C594-0A9C-45D8-8174-7D1F43188F1B}"/>
    <cellStyle name="Comma 4 3 2 3" xfId="37077" xr:uid="{00B8E09C-0A8B-4748-9D04-79E5697DE51C}"/>
    <cellStyle name="Comma 4 3 3" xfId="12697" xr:uid="{48D4F8E5-E73D-4D34-9977-9DB5EB96CE8C}"/>
    <cellStyle name="Comma 4 3 3 2" xfId="39118" xr:uid="{34AC2B3F-CEA6-4CFA-9D0F-AB20772419BF}"/>
    <cellStyle name="Comma 4 3 4" xfId="29024" xr:uid="{E4955972-46A2-4B31-AC70-D46FCC11A514}"/>
    <cellStyle name="Comma 4 4" xfId="2207" xr:uid="{749F3636-E5E1-486E-9694-C48ED12E9F68}"/>
    <cellStyle name="Comma 4 4 2" xfId="11088" xr:uid="{33D989C8-950F-424F-90BE-7667480EA1DF}"/>
    <cellStyle name="Comma 4 4 2 2" xfId="21733" xr:uid="{55509729-E4D8-4BE2-89B5-771E6B2CA4B3}"/>
    <cellStyle name="Comma 4 4 2 2 2" xfId="48147" xr:uid="{CA6D7656-391A-4599-815B-70345B727477}"/>
    <cellStyle name="Comma 4 4 2 3" xfId="37509" xr:uid="{ECE2241E-FF11-4E49-AC55-D4A371B93071}"/>
    <cellStyle name="Comma 4 4 3" xfId="13051" xr:uid="{11201BD8-EA82-489C-9543-3F9A0CB8C1DD}"/>
    <cellStyle name="Comma 4 4 3 2" xfId="39472" xr:uid="{8239CE6D-47B9-4A0D-8E34-D8C493FBA85E}"/>
    <cellStyle name="Comma 4 4 4" xfId="29149" xr:uid="{C86253C0-453A-420D-B3A1-CDB187E19E94}"/>
    <cellStyle name="Comma 4 5" xfId="8194" xr:uid="{8CF9B4CA-199D-47F7-99E1-10B8E26C83C6}"/>
    <cellStyle name="Comma 4 5 2" xfId="18855" xr:uid="{CF19C51E-A430-46E4-99F4-05835B54D977}"/>
    <cellStyle name="Comma 4 5 2 2" xfId="45269" xr:uid="{DFBD3586-D5CE-44FC-9EDD-BCFB8DD8AC66}"/>
    <cellStyle name="Comma 4 5 3" xfId="34758" xr:uid="{A816D470-6544-4745-9E0A-1E034A21ED30}"/>
    <cellStyle name="Comma 4 6" xfId="11402" xr:uid="{FBC542F9-B0A0-4B4D-9A75-91E1700E3F16}"/>
    <cellStyle name="Comma 4 6 2" xfId="37823" xr:uid="{B728037F-3747-4F24-A1D8-629D77F4CEEF}"/>
    <cellStyle name="Comma 4 7" xfId="28830" xr:uid="{A4731D03-A027-436E-86A5-7FABE3CC6EE2}"/>
    <cellStyle name="Comma 4 8" xfId="55229" xr:uid="{16389E0B-09B0-4DC8-A79C-9C861020EAB2}"/>
    <cellStyle name="Comma 40" xfId="12537" xr:uid="{A10072FA-61F4-4AFD-9C15-8226277993EA}"/>
    <cellStyle name="Comma 40 2" xfId="38958" xr:uid="{D23C7AF6-2E24-4C89-8854-CE55C3D6CA4B}"/>
    <cellStyle name="Comma 41" xfId="28740" xr:uid="{7BB3EC72-47C3-4716-BCEA-4D62335E4F9E}"/>
    <cellStyle name="Comma 42" xfId="55253" xr:uid="{3A909C6A-9A03-42C1-834A-C65F6971B5E2}"/>
    <cellStyle name="Comma 5" xfId="350" xr:uid="{C020E315-FC4C-4866-BEB7-BF33D834C83F}"/>
    <cellStyle name="Comma 5 2" xfId="1429" xr:uid="{6F8FFA32-3722-4E97-91D1-EAD3DCEAF2D2}"/>
    <cellStyle name="Comma 5 2 2" xfId="2051" xr:uid="{589C43AD-8915-4B17-B4EE-E654B6C9E3D8}"/>
    <cellStyle name="Comma 5 2 2 2" xfId="12922" xr:uid="{46D31006-BE21-4A33-9E89-ED372DF74290}"/>
    <cellStyle name="Comma 5 2 2 2 2" xfId="39343" xr:uid="{21F602D7-FEEC-4E83-B6E7-F8675034571D}"/>
    <cellStyle name="Comma 5 2 2 3" xfId="29122" xr:uid="{1DA63E6E-6034-4BAF-A473-4244B9A6F2C3}"/>
    <cellStyle name="Comma 5 2 3" xfId="9241" xr:uid="{3C2731EE-0F8A-4747-9D27-0EA5FEEC389D}"/>
    <cellStyle name="Comma 5 2 3 2" xfId="19901" xr:uid="{25C97920-3535-4282-A4C6-87D365B0DA46}"/>
    <cellStyle name="Comma 5 2 3 2 2" xfId="46315" xr:uid="{7A5E4551-4A5B-4040-8287-8DD7EE577931}"/>
    <cellStyle name="Comma 5 2 3 3" xfId="35737" xr:uid="{62CB69E7-5D44-4C47-B496-ECE6B5B8A854}"/>
    <cellStyle name="Comma 5 2 4" xfId="12377" xr:uid="{A157639B-BA9C-44FB-B593-C1E9C55171E3}"/>
    <cellStyle name="Comma 5 2 4 2" xfId="38798" xr:uid="{917B1203-1716-4DCB-BE5E-E41DC5BF7934}"/>
    <cellStyle name="Comma 5 2 5" xfId="28932" xr:uid="{474ED247-7158-43E6-8A12-73B3A2DF7277}"/>
    <cellStyle name="Comma 5 3" xfId="1797" xr:uid="{BA401EF0-731A-4072-AC66-3B5532A1366E}"/>
    <cellStyle name="Comma 5 3 2" xfId="10644" xr:uid="{E7603866-32FC-4D57-B4B8-1FC1A6174F13}"/>
    <cellStyle name="Comma 5 3 2 2" xfId="21292" xr:uid="{0F71D6EB-C8B1-4392-AF3C-4FDBCE47FDC0}"/>
    <cellStyle name="Comma 5 3 2 2 2" xfId="47706" xr:uid="{3E682E20-4D9F-4D56-B7FE-01166B2281DA}"/>
    <cellStyle name="Comma 5 3 2 3" xfId="37078" xr:uid="{70DBCC51-04E9-4087-9480-940C045816FA}"/>
    <cellStyle name="Comma 5 3 3" xfId="12698" xr:uid="{9B6F8F99-70A9-49E1-8706-CD405B567E41}"/>
    <cellStyle name="Comma 5 3 3 2" xfId="39119" xr:uid="{E2FA3A76-005C-411F-8BF3-43BD9D500F7C}"/>
    <cellStyle name="Comma 5 3 4" xfId="29025" xr:uid="{971485C7-8FB1-4059-B94C-BDAAB1030A18}"/>
    <cellStyle name="Comma 5 4" xfId="2208" xr:uid="{52AC694F-DD2F-4EA8-9969-78059D6FFE30}"/>
    <cellStyle name="Comma 5 4 2" xfId="11089" xr:uid="{D39D3B15-58D6-4DEF-B88B-E653F6AB00C3}"/>
    <cellStyle name="Comma 5 4 2 2" xfId="21734" xr:uid="{D9BC0C42-CE4A-4D8C-9C11-1588E654D3D4}"/>
    <cellStyle name="Comma 5 4 2 2 2" xfId="48148" xr:uid="{5F37B18E-5975-4FF5-B852-FB8A3F9C5147}"/>
    <cellStyle name="Comma 5 4 2 3" xfId="37510" xr:uid="{4431BF25-1289-425E-9634-3E256E29DD4C}"/>
    <cellStyle name="Comma 5 4 3" xfId="13052" xr:uid="{52EE5F81-ABC9-4E17-B9AB-CB95D5DBEFBF}"/>
    <cellStyle name="Comma 5 4 3 2" xfId="39473" xr:uid="{5FB5EEB0-8432-4314-9C6A-355EAA73FB5B}"/>
    <cellStyle name="Comma 5 4 4" xfId="29150" xr:uid="{2E4980E7-3C10-47C1-A4DA-AFA1A05F0918}"/>
    <cellStyle name="Comma 5 5" xfId="8195" xr:uid="{2EEB76DB-AB0A-433A-A165-0E0F09529639}"/>
    <cellStyle name="Comma 5 5 2" xfId="18856" xr:uid="{FA598ED4-D5E6-455F-ACCE-69EE0C11D170}"/>
    <cellStyle name="Comma 5 5 2 2" xfId="45270" xr:uid="{908CF967-76B8-465F-A8A4-79B4B9899303}"/>
    <cellStyle name="Comma 5 5 3" xfId="34759" xr:uid="{73D495AA-9CB1-4588-AEDA-09F1DA1BD2A9}"/>
    <cellStyle name="Comma 5 6" xfId="11403" xr:uid="{5E65851D-6332-4DF9-A6EF-516695763720}"/>
    <cellStyle name="Comma 5 6 2" xfId="37824" xr:uid="{2255334D-8AEF-40AE-B9D9-FE169AE4A326}"/>
    <cellStyle name="Comma 5 7" xfId="28831" xr:uid="{BABBACC1-C980-4AE0-B8E4-B03E02A62C31}"/>
    <cellStyle name="Comma 6" xfId="22" xr:uid="{9F3816EE-CFB4-4852-8BFA-CAE69A0EA493}"/>
    <cellStyle name="Comma 6 2" xfId="1344" xr:uid="{A095AA3A-93D3-45E4-8481-BD364865CEBD}"/>
    <cellStyle name="Comma 6 2 2" xfId="1970" xr:uid="{A810ED7B-0840-4ECB-A840-CF2A12801821}"/>
    <cellStyle name="Comma 6 2 2 2" xfId="12841" xr:uid="{30C79A26-0559-493F-8D05-CEC2F9DF95F0}"/>
    <cellStyle name="Comma 6 2 2 2 2" xfId="39262" xr:uid="{14F1D1B8-DE26-403D-9F1E-C0C06D97B30F}"/>
    <cellStyle name="Comma 6 2 2 3" xfId="29041" xr:uid="{AE646FEC-50A0-4C2C-A66B-FEF129A6D7CA}"/>
    <cellStyle name="Comma 6 2 3" xfId="8915" xr:uid="{83F87A41-C831-4FBA-9DFB-9C3B59D7F638}"/>
    <cellStyle name="Comma 6 2 3 2" xfId="19575" xr:uid="{41646335-1D64-4432-B11E-3C228E0CFEEB}"/>
    <cellStyle name="Comma 6 2 3 2 2" xfId="45989" xr:uid="{227A746B-2837-4A73-9019-E465DA56E808}"/>
    <cellStyle name="Comma 6 2 3 3" xfId="35411" xr:uid="{BD725ACD-866B-445F-86AF-7A916F61DAC4}"/>
    <cellStyle name="Comma 6 2 4" xfId="12294" xr:uid="{B591AA4D-B3FA-4EC5-AD6F-8862B50D79D0}"/>
    <cellStyle name="Comma 6 2 4 2" xfId="38715" xr:uid="{DB9F10BD-47CB-40ED-9420-C58875B941A9}"/>
    <cellStyle name="Comma 6 2 5" xfId="28851" xr:uid="{058F8447-2486-4D99-AD82-8D3679C2DAD8}"/>
    <cellStyle name="Comma 6 3" xfId="1702" xr:uid="{2B76518B-0A7D-42C1-BFE6-7A6498532E4B}"/>
    <cellStyle name="Comma 6 3 2" xfId="10536" xr:uid="{ACA9E20F-A762-4740-9E68-131DBE14C7D4}"/>
    <cellStyle name="Comma 6 3 2 2" xfId="21189" xr:uid="{E930F6A3-75B8-4870-9273-17A6E7826779}"/>
    <cellStyle name="Comma 6 3 2 2 2" xfId="47603" xr:uid="{A19ABE88-26F9-41C4-8752-EAAD198F53F8}"/>
    <cellStyle name="Comma 6 3 2 3" xfId="36996" xr:uid="{F284B5D7-4EA9-4CFD-966C-E253E5D5951B}"/>
    <cellStyle name="Comma 6 3 3" xfId="12605" xr:uid="{0A3F79B8-9489-4532-ADE3-8C4A1ACC3CEF}"/>
    <cellStyle name="Comma 6 3 3 2" xfId="39026" xr:uid="{B6581131-378B-4139-BC9B-F91709AA3E3C}"/>
    <cellStyle name="Comma 6 3 4" xfId="28944" xr:uid="{E1CD115B-947B-4DFF-A3AD-F93401BC5F29}"/>
    <cellStyle name="Comma 6 4" xfId="2209" xr:uid="{E3D6C6BC-E15B-4A9B-B9F4-F36EED14B997}"/>
    <cellStyle name="Comma 6 4 2" xfId="11008" xr:uid="{886AE398-1C22-436C-BA8D-A462AABB89E0}"/>
    <cellStyle name="Comma 6 4 2 2" xfId="21653" xr:uid="{13E3D0EA-AD87-46E2-80E1-6B42B9F62D4E}"/>
    <cellStyle name="Comma 6 4 2 2 2" xfId="48067" xr:uid="{670D7E92-60B0-4F58-ACD4-9342B5921420}"/>
    <cellStyle name="Comma 6 4 2 3" xfId="37429" xr:uid="{96C4A2DA-E91A-4495-B147-5ADA37CB1DBF}"/>
    <cellStyle name="Comma 6 4 3" xfId="13053" xr:uid="{D04E7519-8D27-41D3-9E7E-6CB2DBAA483C}"/>
    <cellStyle name="Comma 6 4 3 2" xfId="39474" xr:uid="{7D06E44E-AF6E-4779-AB45-28EDCC5FE20B}"/>
    <cellStyle name="Comma 6 4 4" xfId="29151" xr:uid="{47D432DD-4DD9-4DA2-B4F8-37A4216A8401}"/>
    <cellStyle name="Comma 6 5" xfId="8113" xr:uid="{37E3FE0E-E12B-46CD-9CF8-B91E3911785D}"/>
    <cellStyle name="Comma 6 5 2" xfId="18774" xr:uid="{77F88BD7-3CFB-452F-AF6F-3A52C671F471}"/>
    <cellStyle name="Comma 6 5 2 2" xfId="45188" xr:uid="{911EB934-9BC3-4923-A42D-E5D1B1C35941}"/>
    <cellStyle name="Comma 6 5 3" xfId="34678" xr:uid="{A428CE26-25E8-4E50-8D26-B278AF3EE279}"/>
    <cellStyle name="Comma 6 6" xfId="11125" xr:uid="{40413049-3C49-4B4C-9F60-B6ABD374DD4B}"/>
    <cellStyle name="Comma 6 6 2" xfId="37546" xr:uid="{C8D067C6-7674-483D-87CF-DE0C0F87A53B}"/>
    <cellStyle name="Comma 6 7" xfId="28750" xr:uid="{2B9B351F-8B98-4832-B699-997E49430C22}"/>
    <cellStyle name="Comma 7" xfId="351" xr:uid="{1F80A3C8-64DF-4DD4-8516-A922B8F9E338}"/>
    <cellStyle name="Comma 7 2" xfId="1430" xr:uid="{9D050A90-658F-4911-80B2-4506F607BD53}"/>
    <cellStyle name="Comma 7 2 2" xfId="2052" xr:uid="{13A042E2-3EF9-4F6A-B359-449464DCBA31}"/>
    <cellStyle name="Comma 7 2 2 2" xfId="12923" xr:uid="{B1325029-2F9E-4499-A3CA-C1E8AE775C09}"/>
    <cellStyle name="Comma 7 2 2 2 2" xfId="39344" xr:uid="{D1565929-427E-48A3-89BE-883445F10890}"/>
    <cellStyle name="Comma 7 2 2 3" xfId="29123" xr:uid="{BA1A851D-564C-4A97-BE59-143DBDAD17B9}"/>
    <cellStyle name="Comma 7 2 3" xfId="9242" xr:uid="{991AC910-290B-42E3-B9B1-59847215BD18}"/>
    <cellStyle name="Comma 7 2 3 2" xfId="19902" xr:uid="{EE622D38-6F8D-47D5-8C80-C0E5EC32D99A}"/>
    <cellStyle name="Comma 7 2 3 2 2" xfId="46316" xr:uid="{9E49BEA9-70F5-4448-B986-449D6BAFF7CB}"/>
    <cellStyle name="Comma 7 2 3 3" xfId="35738" xr:uid="{CEA01C7F-B91C-4EE7-BBA6-8093FEFCC8A3}"/>
    <cellStyle name="Comma 7 2 4" xfId="12378" xr:uid="{58F52017-E205-4E95-A311-529E0B883DEC}"/>
    <cellStyle name="Comma 7 2 4 2" xfId="38799" xr:uid="{266D4BF6-4769-4DB8-98B3-DF1B64DED69F}"/>
    <cellStyle name="Comma 7 2 5" xfId="28933" xr:uid="{90459CCE-6EC2-4750-AE38-47F0815FC49A}"/>
    <cellStyle name="Comma 7 3" xfId="1798" xr:uid="{E8DDA0C8-89A1-45F4-809D-C1B36799DFBC}"/>
    <cellStyle name="Comma 7 3 2" xfId="10645" xr:uid="{28315FFA-913F-4077-AC71-CEF2B3729A72}"/>
    <cellStyle name="Comma 7 3 2 2" xfId="21293" xr:uid="{D774E6E6-BC86-4B1F-8A77-054F74FA403F}"/>
    <cellStyle name="Comma 7 3 2 2 2" xfId="47707" xr:uid="{FFD078B2-8BC2-4EA7-A7C3-02BCA95482C9}"/>
    <cellStyle name="Comma 7 3 2 3" xfId="37079" xr:uid="{C2DB42D2-451F-4ED1-ACC9-EFD90C027B1D}"/>
    <cellStyle name="Comma 7 3 3" xfId="12699" xr:uid="{25CEE66A-207F-44B8-A1EA-018F8C66E6DB}"/>
    <cellStyle name="Comma 7 3 3 2" xfId="39120" xr:uid="{855A1EA0-9EE1-4370-9253-160ED6D626ED}"/>
    <cellStyle name="Comma 7 3 4" xfId="29026" xr:uid="{06685C58-7396-482E-9BA0-D393B420C33F}"/>
    <cellStyle name="Comma 7 4" xfId="2210" xr:uid="{F8D8EC53-7FD8-41AB-8AEE-5D30C17582D3}"/>
    <cellStyle name="Comma 7 4 2" xfId="11090" xr:uid="{5AFB4398-9470-472E-AC63-20F422E9E22C}"/>
    <cellStyle name="Comma 7 4 2 2" xfId="21735" xr:uid="{A957EB0A-5B4C-430D-B705-7B68CF01CB86}"/>
    <cellStyle name="Comma 7 4 2 2 2" xfId="48149" xr:uid="{DBB50DB4-397C-450A-BEA5-59DDD885F54A}"/>
    <cellStyle name="Comma 7 4 2 3" xfId="37511" xr:uid="{B6E9CEE5-5322-45EF-AA46-AFA6063C5C29}"/>
    <cellStyle name="Comma 7 4 3" xfId="13054" xr:uid="{F937C271-5F48-499C-9331-519A319B22B7}"/>
    <cellStyle name="Comma 7 4 3 2" xfId="39475" xr:uid="{F74D5B3C-F37F-4A6E-8964-1CE186806A60}"/>
    <cellStyle name="Comma 7 4 4" xfId="29152" xr:uid="{078A36C6-60C2-43D4-81BD-FF71F8D8590C}"/>
    <cellStyle name="Comma 7 5" xfId="8196" xr:uid="{F375DB80-2162-49DE-AB55-430ECE5F8875}"/>
    <cellStyle name="Comma 7 5 2" xfId="18857" xr:uid="{CA2DEAA8-289D-45EC-B6DE-ACE1F54DF449}"/>
    <cellStyle name="Comma 7 5 2 2" xfId="45271" xr:uid="{2AE288FE-2FA6-4E74-A84F-839681A1FB1F}"/>
    <cellStyle name="Comma 7 5 3" xfId="34760" xr:uid="{1DB56EE8-7D6F-4376-8581-644E21866F26}"/>
    <cellStyle name="Comma 7 6" xfId="11404" xr:uid="{DF06CB6F-19D2-4AD6-AA3E-D82F9F253709}"/>
    <cellStyle name="Comma 7 6 2" xfId="37825" xr:uid="{ABBBFF0A-2ABB-4BFD-B729-C1379EE7A6BD}"/>
    <cellStyle name="Comma 7 7" xfId="28832" xr:uid="{71F2E722-E981-487B-BB8D-6987C20A49DD}"/>
    <cellStyle name="Comma 8" xfId="352" xr:uid="{B4FE1148-347F-4F76-9A15-0328F72ECBAC}"/>
    <cellStyle name="Comma 8 2" xfId="353" xr:uid="{DA639768-27E7-48BC-BB35-FA860ADBD856}"/>
    <cellStyle name="Comma 8 2 2" xfId="1432" xr:uid="{29A6D08E-4992-45BA-BAF5-E53BCD776C10}"/>
    <cellStyle name="Comma 8 2 2 2" xfId="2054" xr:uid="{21B3B4CC-64AB-43E0-B339-A438D1234984}"/>
    <cellStyle name="Comma 8 2 2 2 2" xfId="12925" xr:uid="{1177D002-5D7E-433D-A3DE-C3AE67FB7BDE}"/>
    <cellStyle name="Comma 8 2 2 2 2 2" xfId="39346" xr:uid="{A5D58FE8-FE2E-411C-833D-BA2163948DE4}"/>
    <cellStyle name="Comma 8 2 2 2 3" xfId="29125" xr:uid="{48500ED5-BC89-4746-A981-7C5AE0ED1ED6}"/>
    <cellStyle name="Comma 8 2 2 3" xfId="9244" xr:uid="{7592A0CA-5CA8-4804-8D7C-BF8EF5AF475E}"/>
    <cellStyle name="Comma 8 2 2 3 2" xfId="19904" xr:uid="{5047DCB3-B5C5-4FB0-93FE-74BEB4D0E74A}"/>
    <cellStyle name="Comma 8 2 2 3 2 2" xfId="46318" xr:uid="{6C917BF1-D4E2-44A9-B10A-7747FC77A5F4}"/>
    <cellStyle name="Comma 8 2 2 3 3" xfId="35740" xr:uid="{DBFAB6A6-986E-4ABF-A5FD-34D83025A49D}"/>
    <cellStyle name="Comma 8 2 2 4" xfId="12380" xr:uid="{B1FAAF27-D0C5-4B5B-A94F-210D4DBDD5B4}"/>
    <cellStyle name="Comma 8 2 2 4 2" xfId="38801" xr:uid="{1757EDAA-5168-4475-A2E7-96382B13910A}"/>
    <cellStyle name="Comma 8 2 2 5" xfId="28935" xr:uid="{E5A904E1-8361-4385-B9CC-C4A0ED524E31}"/>
    <cellStyle name="Comma 8 2 3" xfId="1800" xr:uid="{E59C1624-1A63-48EB-A933-29458B1DD358}"/>
    <cellStyle name="Comma 8 2 3 2" xfId="10647" xr:uid="{0EF036AE-7DF7-4910-9D47-7E9928EC250E}"/>
    <cellStyle name="Comma 8 2 3 2 2" xfId="21295" xr:uid="{07105F05-7E29-4A24-8FBA-46F858A8E338}"/>
    <cellStyle name="Comma 8 2 3 2 2 2" xfId="47709" xr:uid="{C83F9913-B4ED-4634-B5A7-8FB7B56D363D}"/>
    <cellStyle name="Comma 8 2 3 2 3" xfId="37081" xr:uid="{44FBAF3A-FEB8-4202-A632-F05AB811F98C}"/>
    <cellStyle name="Comma 8 2 3 3" xfId="12701" xr:uid="{3365F157-AE8F-409E-9608-75F0B6A78D50}"/>
    <cellStyle name="Comma 8 2 3 3 2" xfId="39122" xr:uid="{9125CE24-6ABD-4274-8000-8E42720B42FC}"/>
    <cellStyle name="Comma 8 2 3 4" xfId="29028" xr:uid="{AC6EB776-1E61-47F9-B151-499FA4D4D9F1}"/>
    <cellStyle name="Comma 8 2 4" xfId="2466" xr:uid="{B29AD7B8-DD5B-4579-8386-0524325AE194}"/>
    <cellStyle name="Comma 8 2 4 2" xfId="11092" xr:uid="{F0676BB5-E094-49B0-A7F3-E6B829391F38}"/>
    <cellStyle name="Comma 8 2 4 2 2" xfId="21737" xr:uid="{6CB9EBEB-5CC4-486B-8222-F71ADBF3D4A9}"/>
    <cellStyle name="Comma 8 2 4 2 2 2" xfId="48151" xr:uid="{F1B5FC41-05FB-4C3D-90AD-E7E7025F6814}"/>
    <cellStyle name="Comma 8 2 4 2 3" xfId="37513" xr:uid="{CACEEDE6-C05A-4233-8385-F684B7549B1D}"/>
    <cellStyle name="Comma 8 2 4 3" xfId="13263" xr:uid="{E5D3098A-4287-4E05-9FF6-9E00B60C4B2F}"/>
    <cellStyle name="Comma 8 2 4 3 2" xfId="39683" xr:uid="{72389A34-6050-4D6A-AAC7-E584DD3FB5F7}"/>
    <cellStyle name="Comma 8 2 4 4" xfId="29225" xr:uid="{03EA51EB-72DC-499B-877E-905C5C9FEED9}"/>
    <cellStyle name="Comma 8 2 5" xfId="8198" xr:uid="{CB7F19EA-ABD5-42D0-B58D-3F38CFAF1569}"/>
    <cellStyle name="Comma 8 2 5 2" xfId="18859" xr:uid="{7CC3C86B-ABD1-489D-950F-BBFD8454577E}"/>
    <cellStyle name="Comma 8 2 5 2 2" xfId="45273" xr:uid="{E10D7878-26DC-4393-8A91-B6B167CCDDBB}"/>
    <cellStyle name="Comma 8 2 5 3" xfId="34762" xr:uid="{60B9A76B-9020-4490-A471-A8A9C10B4817}"/>
    <cellStyle name="Comma 8 2 6" xfId="11406" xr:uid="{89362DA6-CE2E-49E4-BDA4-F816075CB834}"/>
    <cellStyle name="Comma 8 2 6 2" xfId="37827" xr:uid="{C3C9D6BC-BDF6-4CE3-80BB-B96967AFBF30}"/>
    <cellStyle name="Comma 8 2 7" xfId="28834" xr:uid="{5760814F-2FD0-4BCB-AA14-675D49429873}"/>
    <cellStyle name="Comma 8 3" xfId="354" xr:uid="{0EC52B55-1604-49CC-ADC6-16F707464F12}"/>
    <cellStyle name="Comma 8 3 2" xfId="1433" xr:uid="{340143CF-5C9D-44DA-B7E6-59070F219EE1}"/>
    <cellStyle name="Comma 8 3 2 2" xfId="2055" xr:uid="{E076C876-3FB1-4CFC-A83E-1DC53958A3A6}"/>
    <cellStyle name="Comma 8 3 2 2 2" xfId="12926" xr:uid="{FF430443-3BD6-44F7-9883-AA991F603AB3}"/>
    <cellStyle name="Comma 8 3 2 2 2 2" xfId="39347" xr:uid="{67D512B4-C505-48A9-867F-F536404134ED}"/>
    <cellStyle name="Comma 8 3 2 2 3" xfId="29126" xr:uid="{5B4C81A9-7E10-4614-BCB4-07CF830C13F8}"/>
    <cellStyle name="Comma 8 3 2 3" xfId="9245" xr:uid="{172141D7-221E-4209-895F-35429C97D28E}"/>
    <cellStyle name="Comma 8 3 2 3 2" xfId="19905" xr:uid="{769E3F5E-92DA-4797-ADD6-E3E8488803D7}"/>
    <cellStyle name="Comma 8 3 2 3 2 2" xfId="46319" xr:uid="{06D4D2EF-BCA6-4193-9D8A-86B7639D6FC3}"/>
    <cellStyle name="Comma 8 3 2 3 3" xfId="35741" xr:uid="{C5B57CF8-D059-433D-982E-A447AEC65638}"/>
    <cellStyle name="Comma 8 3 2 4" xfId="12381" xr:uid="{84A35439-AA45-451B-A39F-D384928D4FD2}"/>
    <cellStyle name="Comma 8 3 2 4 2" xfId="38802" xr:uid="{4679A0F4-4F6D-4550-AA06-887380D2E780}"/>
    <cellStyle name="Comma 8 3 2 5" xfId="28936" xr:uid="{076BBB75-7776-47FF-8BDD-4E580B40C5C0}"/>
    <cellStyle name="Comma 8 3 3" xfId="1801" xr:uid="{DAE8FF5E-22AB-4BB2-8085-6E4606A5C9CE}"/>
    <cellStyle name="Comma 8 3 3 2" xfId="10648" xr:uid="{E792650D-DEF7-4E8D-B9E6-5149BF0CC18A}"/>
    <cellStyle name="Comma 8 3 3 2 2" xfId="21296" xr:uid="{96021D2B-6937-427E-9C59-F7B43589E230}"/>
    <cellStyle name="Comma 8 3 3 2 2 2" xfId="47710" xr:uid="{276C7FFD-08E5-44EC-A5AE-87604C5D3EE8}"/>
    <cellStyle name="Comma 8 3 3 2 3" xfId="37082" xr:uid="{3476685D-531F-47B4-89A5-19CCED40A5F9}"/>
    <cellStyle name="Comma 8 3 3 3" xfId="12702" xr:uid="{98396478-C5D4-48E3-A351-AEA46A82F2D5}"/>
    <cellStyle name="Comma 8 3 3 3 2" xfId="39123" xr:uid="{013A7A1F-A188-4816-88FB-54AFE753C526}"/>
    <cellStyle name="Comma 8 3 3 4" xfId="29029" xr:uid="{6AE9345A-101D-4CB8-A0FC-024D4109B3A7}"/>
    <cellStyle name="Comma 8 3 4" xfId="2467" xr:uid="{077EF3FF-F781-476D-AEF3-A42A3C57076F}"/>
    <cellStyle name="Comma 8 3 4 2" xfId="11093" xr:uid="{B0459857-0410-451F-BEEF-61C872948120}"/>
    <cellStyle name="Comma 8 3 4 2 2" xfId="21738" xr:uid="{E1158833-923B-45B4-83EF-872B28F650B2}"/>
    <cellStyle name="Comma 8 3 4 2 2 2" xfId="48152" xr:uid="{B461EECC-11B0-490E-BB9F-21AF4D5798F7}"/>
    <cellStyle name="Comma 8 3 4 2 3" xfId="37514" xr:uid="{289AD2C8-A12D-44CB-BB97-3AA8E4A63952}"/>
    <cellStyle name="Comma 8 3 4 3" xfId="13264" xr:uid="{1F99C354-2048-405C-B70E-64B24F97FCEA}"/>
    <cellStyle name="Comma 8 3 4 3 2" xfId="39684" xr:uid="{B6BE88A8-763A-4F88-BD92-4C3BBDCC3F2E}"/>
    <cellStyle name="Comma 8 3 4 4" xfId="29226" xr:uid="{92A5F9ED-B4C4-49B6-B4C3-2B2D8BC030F9}"/>
    <cellStyle name="Comma 8 3 5" xfId="8199" xr:uid="{F63B0311-4D5A-471F-9D72-1C969C636DE8}"/>
    <cellStyle name="Comma 8 3 5 2" xfId="18860" xr:uid="{D7909D5D-30A5-4838-AFDE-DCBC69613B96}"/>
    <cellStyle name="Comma 8 3 5 2 2" xfId="45274" xr:uid="{7FAFC963-97DC-47A1-83C4-AAF092F3843B}"/>
    <cellStyle name="Comma 8 3 5 3" xfId="34763" xr:uid="{6BE1D599-9A10-43AF-A1CB-7FF9A316CAA2}"/>
    <cellStyle name="Comma 8 3 6" xfId="11407" xr:uid="{BFACBC7F-B196-4E33-8193-662EAF7D0680}"/>
    <cellStyle name="Comma 8 3 6 2" xfId="37828" xr:uid="{A79B2724-D9ED-4CA3-9FBA-45C0BF15D6D5}"/>
    <cellStyle name="Comma 8 3 7" xfId="28835" xr:uid="{0D02BA1F-14BA-4D62-965E-0D7CE44C6011}"/>
    <cellStyle name="Comma 8 4" xfId="1431" xr:uid="{57FDA9AC-F919-4290-B4EB-AC4B53D03392}"/>
    <cellStyle name="Comma 8 4 2" xfId="2053" xr:uid="{63D19D1A-0F5A-45E1-BDA3-F2E56B0DB92F}"/>
    <cellStyle name="Comma 8 4 2 2" xfId="12924" xr:uid="{5EA79B8E-6AC9-47FF-B45E-F225319B3598}"/>
    <cellStyle name="Comma 8 4 2 2 2" xfId="39345" xr:uid="{73E437AA-BDA6-43D7-B696-CC02A94D7C26}"/>
    <cellStyle name="Comma 8 4 2 3" xfId="29124" xr:uid="{DC40A973-2587-4C35-A07F-68BDA7823072}"/>
    <cellStyle name="Comma 8 4 3" xfId="9243" xr:uid="{876EB83A-EE93-450E-8AC5-ECD0E4D30FBB}"/>
    <cellStyle name="Comma 8 4 3 2" xfId="19903" xr:uid="{CF8D9586-D9A2-4464-9208-13ADAC75C525}"/>
    <cellStyle name="Comma 8 4 3 2 2" xfId="46317" xr:uid="{D0BAB017-8ED6-4983-9FEC-6D76B7CCBB5E}"/>
    <cellStyle name="Comma 8 4 3 3" xfId="35739" xr:uid="{6F1EDD34-6346-4EF9-9C34-D28DA5A3559F}"/>
    <cellStyle name="Comma 8 4 4" xfId="12379" xr:uid="{BA9702ED-C267-4776-AE7C-C53A583003C2}"/>
    <cellStyle name="Comma 8 4 4 2" xfId="38800" xr:uid="{527E4EFE-3A6A-4C10-82EA-17F0F73A7EFC}"/>
    <cellStyle name="Comma 8 4 5" xfId="28934" xr:uid="{0B483A6C-9A77-4E9A-BA15-577ECBD28ED7}"/>
    <cellStyle name="Comma 8 5" xfId="1799" xr:uid="{04941012-8BDD-498A-8D20-D03DBCF50CE8}"/>
    <cellStyle name="Comma 8 5 2" xfId="10646" xr:uid="{76C1A0D6-E2E3-46E1-B16C-DA701A344EAE}"/>
    <cellStyle name="Comma 8 5 2 2" xfId="21294" xr:uid="{20294C8E-0B71-45AC-9361-2CDDD05209A1}"/>
    <cellStyle name="Comma 8 5 2 2 2" xfId="47708" xr:uid="{162222C8-D143-40D0-BD50-2D478A65FDF4}"/>
    <cellStyle name="Comma 8 5 2 3" xfId="37080" xr:uid="{374DAB84-BAB6-4A78-AD61-CA5B2C05E34D}"/>
    <cellStyle name="Comma 8 5 3" xfId="12700" xr:uid="{3D5A6F82-FF18-45D7-A1E2-53DA6540FACA}"/>
    <cellStyle name="Comma 8 5 3 2" xfId="39121" xr:uid="{CC8D2248-F043-4311-8076-FB60E780A7D1}"/>
    <cellStyle name="Comma 8 5 4" xfId="29027" xr:uid="{95CF7278-B83F-4B07-B5FA-ED32EDDBAD55}"/>
    <cellStyle name="Comma 8 6" xfId="2211" xr:uid="{3423A067-572E-472F-8370-741DE008D832}"/>
    <cellStyle name="Comma 8 6 2" xfId="11091" xr:uid="{8AF3BADF-9703-4978-95E2-C4448A6010D2}"/>
    <cellStyle name="Comma 8 6 2 2" xfId="21736" xr:uid="{8BC82197-A99E-45BC-AB80-879741A43127}"/>
    <cellStyle name="Comma 8 6 2 2 2" xfId="48150" xr:uid="{F934704A-9FDE-4250-BFE6-F416E14AB24B}"/>
    <cellStyle name="Comma 8 6 2 3" xfId="37512" xr:uid="{4D97F700-5920-4A39-AF9A-2FFF197E8352}"/>
    <cellStyle name="Comma 8 6 3" xfId="13055" xr:uid="{1C00DCBC-31E3-4F42-B7D3-DD07C7AD27F1}"/>
    <cellStyle name="Comma 8 6 3 2" xfId="39476" xr:uid="{D023771F-618E-4FC4-96C8-B38E81B45E6E}"/>
    <cellStyle name="Comma 8 6 4" xfId="29153" xr:uid="{692751FC-B6B4-4E75-AE62-1464A4947BF1}"/>
    <cellStyle name="Comma 8 7" xfId="8197" xr:uid="{50EC18D1-6286-42BF-A0D5-06193557722A}"/>
    <cellStyle name="Comma 8 7 2" xfId="18858" xr:uid="{E8B7EE1F-02A1-4F6A-B6B2-D2DDB32269C6}"/>
    <cellStyle name="Comma 8 7 2 2" xfId="45272" xr:uid="{3D242A7C-5B75-47BB-96BB-D2B7A8FA581C}"/>
    <cellStyle name="Comma 8 7 3" xfId="34761" xr:uid="{EC97C9D2-5084-4661-BDBC-24D854E07830}"/>
    <cellStyle name="Comma 8 8" xfId="11405" xr:uid="{308DEFAD-F2FE-46C4-9190-00C90A9AD133}"/>
    <cellStyle name="Comma 8 8 2" xfId="37826" xr:uid="{C602BD06-08D3-4D4C-B3D3-524505B54B5E}"/>
    <cellStyle name="Comma 8 9" xfId="28833" xr:uid="{79B11F35-A6E0-455D-9FC8-CA2EF06ED163}"/>
    <cellStyle name="Comma 9" xfId="355" xr:uid="{621AC126-91B6-4125-B297-A20C3F3CD719}"/>
    <cellStyle name="Comma 9 2" xfId="1434" xr:uid="{2D217985-CEB4-4F52-B684-852D57EC9E44}"/>
    <cellStyle name="Comma 9 2 2" xfId="2056" xr:uid="{4176E0FE-42FA-4BC4-96F5-8BC4D4833673}"/>
    <cellStyle name="Comma 9 2 2 2" xfId="12927" xr:uid="{3FA7C64F-C2C0-4628-8F60-D86D6DE3A7A8}"/>
    <cellStyle name="Comma 9 2 2 2 2" xfId="39348" xr:uid="{35E88597-A8EF-45AC-9F52-3724FE402349}"/>
    <cellStyle name="Comma 9 2 2 3" xfId="29127" xr:uid="{79E493EF-1F3B-48EF-AD5F-71405ACF9BA0}"/>
    <cellStyle name="Comma 9 2 3" xfId="9246" xr:uid="{F46F9314-E02D-42C1-8FCD-3DEA65609A3B}"/>
    <cellStyle name="Comma 9 2 3 2" xfId="19906" xr:uid="{43CF8891-F0FD-4434-9214-83E020DB5C93}"/>
    <cellStyle name="Comma 9 2 3 2 2" xfId="46320" xr:uid="{B5547EDD-FEE8-49C4-8AFD-E46304FF455B}"/>
    <cellStyle name="Comma 9 2 3 3" xfId="35742" xr:uid="{FDDE3E50-FE13-4AE8-9676-C20005F0E875}"/>
    <cellStyle name="Comma 9 2 4" xfId="12382" xr:uid="{42B806C9-7206-4E58-AE16-D46F878E2523}"/>
    <cellStyle name="Comma 9 2 4 2" xfId="38803" xr:uid="{F0DD5409-8AD2-41E1-8756-8D9AE351B82E}"/>
    <cellStyle name="Comma 9 2 5" xfId="28937" xr:uid="{80F3F8EC-A945-40C5-AE9E-DE735EDA2C80}"/>
    <cellStyle name="Comma 9 3" xfId="1802" xr:uid="{00C46E72-0A6C-427F-BBA5-CCC1C61A46D8}"/>
    <cellStyle name="Comma 9 3 2" xfId="10649" xr:uid="{711D050F-2EBA-4C48-BB70-D33D08567309}"/>
    <cellStyle name="Comma 9 3 2 2" xfId="21297" xr:uid="{4D4A9C0B-97E4-4508-9E64-E8EA19F1B7E2}"/>
    <cellStyle name="Comma 9 3 2 2 2" xfId="47711" xr:uid="{236A6ADF-6539-46D4-AC9B-E7BB679F439B}"/>
    <cellStyle name="Comma 9 3 2 3" xfId="37083" xr:uid="{9717F30D-EFD8-4AE3-A604-3423C08862F6}"/>
    <cellStyle name="Comma 9 3 3" xfId="12703" xr:uid="{9F668961-8663-4DD6-B4AE-6ED366EAA300}"/>
    <cellStyle name="Comma 9 3 3 2" xfId="39124" xr:uid="{78505412-FBF5-4ADC-8AEE-973CB7C2EF86}"/>
    <cellStyle name="Comma 9 3 4" xfId="29030" xr:uid="{1DAD2496-364B-4E82-9ACB-6B48329B9561}"/>
    <cellStyle name="Comma 9 4" xfId="2212" xr:uid="{D102365B-C3A3-4416-983D-6F05BD8FF96F}"/>
    <cellStyle name="Comma 9 4 2" xfId="11094" xr:uid="{8FD1FC07-CC4B-4D42-8D60-E38405E70F79}"/>
    <cellStyle name="Comma 9 4 2 2" xfId="21739" xr:uid="{B37F0ACC-9B6E-46B5-B4A0-91721B6CFA18}"/>
    <cellStyle name="Comma 9 4 2 2 2" xfId="48153" xr:uid="{263C5A98-6580-47EA-9B37-985C1D75E000}"/>
    <cellStyle name="Comma 9 4 2 3" xfId="37515" xr:uid="{B97F527F-4CC3-46F9-A9DD-1B9FA2EE757C}"/>
    <cellStyle name="Comma 9 4 3" xfId="13056" xr:uid="{69259AB9-3885-47B9-B841-41C22E545409}"/>
    <cellStyle name="Comma 9 4 3 2" xfId="39477" xr:uid="{3B0815C3-C8D8-4901-AD33-7D0490E1244C}"/>
    <cellStyle name="Comma 9 4 4" xfId="29154" xr:uid="{7165103D-F482-4A8B-80BF-3D9861AE1B34}"/>
    <cellStyle name="Comma 9 5" xfId="8200" xr:uid="{62373826-5588-427B-B6C1-588E5D64CD67}"/>
    <cellStyle name="Comma 9 5 2" xfId="18861" xr:uid="{8BB5BBA1-BD8E-4BDD-BF4F-4937D2C2F067}"/>
    <cellStyle name="Comma 9 5 2 2" xfId="45275" xr:uid="{D13203A3-DA43-4F41-9A23-C70FA809FF00}"/>
    <cellStyle name="Comma 9 5 3" xfId="34764" xr:uid="{D69579D2-F4D2-4B05-8D2A-77D9226F955D}"/>
    <cellStyle name="Comma 9 6" xfId="11408" xr:uid="{956FD8C6-725D-4B38-A6A0-07D7CCF258D5}"/>
    <cellStyle name="Comma 9 6 2" xfId="37829" xr:uid="{39603566-B968-4976-BB19-BC8937CA2536}"/>
    <cellStyle name="Comma 9 7" xfId="28836" xr:uid="{2DE2C5DD-89C6-4BAC-9E39-BB1419629785}"/>
    <cellStyle name="Comment" xfId="4" xr:uid="{00000000-0005-0000-0000-000002000000}"/>
    <cellStyle name="Currency 2" xfId="2546" xr:uid="{F4983214-9885-43A1-B0AE-7AF11A744379}"/>
    <cellStyle name="Currency 2 2" xfId="2579" xr:uid="{3B6991BD-C64E-44F2-B5B8-A91E29CC4264}"/>
    <cellStyle name="Currency 2 2 2" xfId="13372" xr:uid="{BAD73CCA-F920-42FF-8770-EBBB15BC5BE2}"/>
    <cellStyle name="Currency 2 2 2 2" xfId="39792" xr:uid="{8ABFA694-1CB5-4326-9956-93E99DB58461}"/>
    <cellStyle name="Currency 2 2 3" xfId="29252" xr:uid="{DFB66BBB-FD9B-41EB-9CA9-A2A92708385A}"/>
    <cellStyle name="Currency 2 3" xfId="13342" xr:uid="{69DDF957-1AD8-4216-82CD-569BA25C97E1}"/>
    <cellStyle name="Currency 2 3 2" xfId="39762" xr:uid="{EC270775-A375-4D65-9C1E-3C7E6150CCC8}"/>
    <cellStyle name="Currency 2 4" xfId="29240" xr:uid="{81F6259C-C266-44A5-A7A0-81835EAFD835}"/>
    <cellStyle name="Currency 3" xfId="2553" xr:uid="{A3125C64-F608-46B7-9666-664A42F71495}"/>
    <cellStyle name="Currency 3 2" xfId="2582" xr:uid="{7D806350-C093-4786-8F60-B7C9E8E5D4FE}"/>
    <cellStyle name="Currency 3 2 2" xfId="13375" xr:uid="{D74C7307-07F6-4B86-B282-47A94FA0DACB}"/>
    <cellStyle name="Currency 3 2 2 2" xfId="39795" xr:uid="{D538E790-052F-4330-9A7A-14D5647F461F}"/>
    <cellStyle name="Currency 3 2 3" xfId="29255" xr:uid="{A764FB92-1672-49EA-AE60-89A95C9D8892}"/>
    <cellStyle name="Currency 3 3" xfId="13347" xr:uid="{207BC866-1F8A-492C-BFEB-427AB4941715}"/>
    <cellStyle name="Currency 3 3 2" xfId="39767" xr:uid="{8B921098-6F73-4FA1-9E84-150D61457D7A}"/>
    <cellStyle name="Currency 3 4" xfId="29243" xr:uid="{7BE61DAA-ADBA-4AA7-8B4D-57124C081885}"/>
    <cellStyle name="Date" xfId="356" xr:uid="{8704DF2D-CE9A-4A1A-A45A-6F948CA328BC}"/>
    <cellStyle name="Date 2" xfId="357" xr:uid="{91948D17-BA51-458C-9DC8-900120B8B257}"/>
    <cellStyle name="Date_0910 GSO Capex RRP - Final (Detail) v2 220710" xfId="358" xr:uid="{A0EB6DC7-4EA9-4256-81E4-85E701D66EDD}"/>
    <cellStyle name="Default Blue" xfId="55255" xr:uid="{0A37032D-94E1-488D-B471-F56C53CD35CF}"/>
    <cellStyle name="Dezimal [0]_Compiling Utility Macros" xfId="359" xr:uid="{BACB57D8-3EC5-461B-8A2A-6762EC40FF9C}"/>
    <cellStyle name="Dezimal_Compiling Utility Macros" xfId="360" xr:uid="{49266A08-346B-465D-970F-484E71E99BF4}"/>
    <cellStyle name="Emphasis 1" xfId="361" xr:uid="{60CD9216-F616-4C5D-AB0A-27F044C819F2}"/>
    <cellStyle name="Emphasis 1 2" xfId="2213" xr:uid="{F3ED99BE-7D09-48FB-A925-0862C7FDA187}"/>
    <cellStyle name="Emphasis 2" xfId="362" xr:uid="{66191414-571D-45A6-878A-2AAFD15DEE76}"/>
    <cellStyle name="Emphasis 2 2" xfId="2214" xr:uid="{A4F4E4F6-A18D-4B0B-A7CE-04F7E51B441D}"/>
    <cellStyle name="Emphasis 3" xfId="363" xr:uid="{D14AB7D0-5EB6-4D54-A5CD-4149B7016AF7}"/>
    <cellStyle name="Emphasis 3 2" xfId="2215" xr:uid="{A005A636-004A-4A46-B4B1-033C0181D2C6}"/>
    <cellStyle name="Euro" xfId="364" xr:uid="{A1CF7710-8127-426E-BD22-1E814A90A9F0}"/>
    <cellStyle name="Euro 2" xfId="2216" xr:uid="{C55689BA-E611-4098-B859-2B6A0BA4C736}"/>
    <cellStyle name="Explanatory Text" xfId="8092" builtinId="53" customBuiltin="1"/>
    <cellStyle name="Explanatory Text 2" xfId="365" xr:uid="{FFE94EC0-E839-4D92-BBC1-EABF83825980}"/>
    <cellStyle name="Explanatory Text 2 2" xfId="10650" xr:uid="{A6042598-5512-4BC5-BF66-A827FA9878B5}"/>
    <cellStyle name="Explanatory Text 2 3" xfId="10508" xr:uid="{23406EB8-FE41-49CD-9862-528AD53E309F}"/>
    <cellStyle name="Explanatory Text 3" xfId="366" xr:uid="{6B7098D1-6F2B-4E8E-9DD3-E2B36A72598D}"/>
    <cellStyle name="Good" xfId="8083" builtinId="26" customBuiltin="1"/>
    <cellStyle name="Good 2" xfId="367" xr:uid="{6CC2CBA6-A0A9-4D50-8F89-FC155E1760ED}"/>
    <cellStyle name="Good 2 2" xfId="10651" xr:uid="{B3F1633B-E206-45C5-B70B-2664FEF8296B}"/>
    <cellStyle name="Good 2 3" xfId="10498" xr:uid="{7AA1A372-9602-4942-AE7A-B3BCB408BD9B}"/>
    <cellStyle name="Good 3" xfId="368" xr:uid="{5F4BBA25-4C31-4E4F-8BB1-AB93521ED305}"/>
    <cellStyle name="GreyOrWhite" xfId="369" xr:uid="{1ACA4349-91C1-425C-80CA-27815EB9A181}"/>
    <cellStyle name="GreyOrWhite 2" xfId="370" xr:uid="{7C058451-A19F-4F0D-B353-BCD4201200AB}"/>
    <cellStyle name="GreyOrWhite 2 2" xfId="371" xr:uid="{1E1BABA8-C7C8-4FDF-97E1-7E883870F643}"/>
    <cellStyle name="GreyOrWhite 2 3" xfId="372" xr:uid="{061B71AE-40AB-41D1-AD39-CBE80F83DB48}"/>
    <cellStyle name="GreyOrWhite 2 4" xfId="373" xr:uid="{CA4ACF6F-6058-4E53-AC2D-1B0FF9E56ED7}"/>
    <cellStyle name="GreyOrWhite 2 5" xfId="374" xr:uid="{74475FDD-E2BB-47B4-9950-31DB497FB4C1}"/>
    <cellStyle name="GreyOrWhite 2 6" xfId="375" xr:uid="{9B1404CF-CDA5-4B2B-9783-B54B0C7D2990}"/>
    <cellStyle name="GreyOrWhite 2 7" xfId="376" xr:uid="{1D69885B-B256-4A2E-99F6-773A8EDE8D19}"/>
    <cellStyle name="GreyOrWhite 2 8" xfId="377" xr:uid="{690D3CE3-94EB-44E9-AB9C-7B1605461470}"/>
    <cellStyle name="Heading 1" xfId="8079" builtinId="16" customBuiltin="1"/>
    <cellStyle name="Heading 1 2" xfId="378" xr:uid="{3EF44FE8-2C14-41D7-9D51-E349CCD82DBD}"/>
    <cellStyle name="Heading 1 2 2" xfId="10652" xr:uid="{F198B2A0-A66D-4E79-AAF0-0F35CC4325CF}"/>
    <cellStyle name="Heading 1 2 3" xfId="10494" xr:uid="{340C452D-5EF2-4A66-9B5B-61D35CBEC746}"/>
    <cellStyle name="Heading 1 3" xfId="379" xr:uid="{EA277713-BB98-461A-B4D7-B4AFC1D2F94A}"/>
    <cellStyle name="Heading 2" xfId="8080" builtinId="17" customBuiltin="1"/>
    <cellStyle name="Heading 2 2" xfId="380" xr:uid="{E2E7A9BC-0B02-4797-A488-C9F888393193}"/>
    <cellStyle name="Heading 2 2 2" xfId="10653" xr:uid="{C50165D3-7D55-4FDB-ADBF-3357081B696E}"/>
    <cellStyle name="Heading 2 2 3" xfId="10495" xr:uid="{6A227239-E04E-466D-A909-669D04D2BF85}"/>
    <cellStyle name="Heading 2 3" xfId="381" xr:uid="{54545860-C0D1-4E2D-AC82-A251C5028FCE}"/>
    <cellStyle name="Heading 3" xfId="8081" builtinId="18" customBuiltin="1"/>
    <cellStyle name="Heading 3 2" xfId="382" xr:uid="{B6469B74-2A34-45F3-90DE-68BB73350EB2}"/>
    <cellStyle name="Heading 3 2 2" xfId="10654" xr:uid="{30DF8BC0-E097-40AC-ABF6-D109F1F1AAA9}"/>
    <cellStyle name="Heading 3 2 3" xfId="10496" xr:uid="{1DA27BE1-B7C0-41C7-856A-0B507DA83035}"/>
    <cellStyle name="Heading 3 3" xfId="383" xr:uid="{0B558523-82B5-4F0E-BB41-D7B18BA51AA2}"/>
    <cellStyle name="Heading 4" xfId="8082" builtinId="19" customBuiltin="1"/>
    <cellStyle name="Heading 4 2" xfId="384" xr:uid="{84529AEA-916C-4FE3-8580-FC5D80180864}"/>
    <cellStyle name="Heading 4 2 2" xfId="10655" xr:uid="{C009FA7E-D996-4CFF-A195-BF25B68446D5}"/>
    <cellStyle name="Heading 4 2 3" xfId="10497" xr:uid="{96BE1160-B372-48F4-86B5-58E91D8CC6C9}"/>
    <cellStyle name="Heading 4 3" xfId="385" xr:uid="{537A4875-A241-4419-8557-F5ED0D91E2E0}"/>
    <cellStyle name="Hyperlink" xfId="55254" builtinId="8"/>
    <cellStyle name="Hyperlink 2" xfId="1705" xr:uid="{FC861DB8-8B34-444A-A246-BD79D04E2BEA}"/>
    <cellStyle name="Hyperlink 2 2" xfId="55197" xr:uid="{0DA7C7EF-8259-40D6-9CE7-045229708DD3}"/>
    <cellStyle name="Imported" xfId="2586" xr:uid="{0634A81A-A3BC-4014-8C33-FAFE8F8FDC39}"/>
    <cellStyle name="Input" xfId="8085" builtinId="20" customBuiltin="1"/>
    <cellStyle name="Input 2" xfId="386" xr:uid="{E81DDA18-94CA-4386-BBE4-2DCE663B4DDD}"/>
    <cellStyle name="Input 2 10" xfId="6935" xr:uid="{778AE78C-A69B-4E90-B346-1E2B2F0D6B23}"/>
    <cellStyle name="Input 2 10 2" xfId="10501" xr:uid="{5B57AC93-27D6-49E0-A4C3-8115438F6BD9}"/>
    <cellStyle name="Input 2 10 3" xfId="23528" xr:uid="{DAFD3B63-5C59-4545-A726-2503F04C30E9}"/>
    <cellStyle name="Input 2 10 3 2" xfId="49942" xr:uid="{2B2B8F08-ED65-4714-B55D-9249680C98D0}"/>
    <cellStyle name="Input 2 10 4" xfId="33605" xr:uid="{6C214680-B2E9-4A95-9324-3DB8F409AE70}"/>
    <cellStyle name="Input 2 11" xfId="12743" xr:uid="{69A44B74-6151-485F-9EB5-FF62ED38C0A9}"/>
    <cellStyle name="Input 2 11 2" xfId="39164" xr:uid="{F0343BD0-BE16-4268-B26E-89CDA21D09E1}"/>
    <cellStyle name="Input 2 12" xfId="21902" xr:uid="{F2CA5075-322A-46C9-A8BA-CB1074CB58A6}"/>
    <cellStyle name="Input 2 12 2" xfId="48316" xr:uid="{2D7F9DA7-D240-48F9-AA9D-4F55008EB042}"/>
    <cellStyle name="Input 2 2" xfId="1435" xr:uid="{5F4F6729-B696-4C01-9D2E-56480DBC74C0}"/>
    <cellStyle name="Input 2 2 10" xfId="8363" xr:uid="{F97D42A6-5D94-4296-854C-A13EFEA1A51F}"/>
    <cellStyle name="Input 2 2 10 2" xfId="19023" xr:uid="{E7C11326-296C-4ADD-B860-05E2FAFED3F4}"/>
    <cellStyle name="Input 2 2 10 2 2" xfId="45437" xr:uid="{6BED49AF-CE69-407A-9DC3-E27C8FF506FD}"/>
    <cellStyle name="Input 2 2 10 3" xfId="16873" xr:uid="{A60CC0BD-CA4E-4DDE-A06D-2033792EA8B0}"/>
    <cellStyle name="Input 2 2 10 3 2" xfId="43291" xr:uid="{051019D6-6C47-4870-B652-61D0AD28998D}"/>
    <cellStyle name="Input 2 2 10 4" xfId="34859" xr:uid="{9E582438-F1E5-40C9-8289-7A96A3D5FB3B}"/>
    <cellStyle name="Input 2 2 11" xfId="12088" xr:uid="{DABBD279-856D-4A08-B956-5EF6304A8477}"/>
    <cellStyle name="Input 2 2 11 2" xfId="38509" xr:uid="{870A3515-0E28-49F7-9125-EE3C1AF285F5}"/>
    <cellStyle name="Input 2 2 12" xfId="23712" xr:uid="{063C2DBF-40AB-4A71-9CF4-3B7F519A5EB9}"/>
    <cellStyle name="Input 2 2 12 2" xfId="50126" xr:uid="{9A63511E-6758-42CD-AA76-37B82CC59A04}"/>
    <cellStyle name="Input 2 2 2" xfId="3429" xr:uid="{4871B6BB-9658-4E3D-8A69-5118849AE2C5}"/>
    <cellStyle name="Input 2 2 2 2" xfId="9053" xr:uid="{C724D947-6B44-47C9-9D70-B9A6797FF497}"/>
    <cellStyle name="Input 2 2 2 2 2" xfId="19713" xr:uid="{6C6FBDA9-F10D-45F6-9BD0-C74B5D85DA90}"/>
    <cellStyle name="Input 2 2 2 2 2 2" xfId="46127" xr:uid="{1978E9FE-83D7-4D47-AFF8-960CE3A67E98}"/>
    <cellStyle name="Input 2 2 2 2 3" xfId="27132" xr:uid="{644FE6C2-AE6E-4522-B8C8-5C80C90C2219}"/>
    <cellStyle name="Input 2 2 2 2 3 2" xfId="53546" xr:uid="{7F6D19E4-32F9-4E42-ADE3-D08CEAF61092}"/>
    <cellStyle name="Input 2 2 2 2 4" xfId="35549" xr:uid="{DF3CC782-573A-4BFC-8C21-D993B4EF6CB2}"/>
    <cellStyle name="Input 2 2 2 3" xfId="10466" xr:uid="{E61E0F60-6D2B-442B-99F2-EFFFBE61A601}"/>
    <cellStyle name="Input 2 2 2 3 2" xfId="21126" xr:uid="{CFD090D9-0E67-4274-86DE-E66D3E8E3B72}"/>
    <cellStyle name="Input 2 2 2 3 2 2" xfId="47540" xr:uid="{4C8745C7-0587-43F4-BCC3-EE8B6959D5A3}"/>
    <cellStyle name="Input 2 2 2 3 3" xfId="28390" xr:uid="{B813ADE0-A8B7-45DF-9BD5-49BCD1D6FD46}"/>
    <cellStyle name="Input 2 2 2 3 3 2" xfId="54804" xr:uid="{9B9D16BB-ABF9-42FE-802D-576B2F660022}"/>
    <cellStyle name="Input 2 2 2 3 4" xfId="36962" xr:uid="{335C50B1-3B1A-4897-84D7-9DDB35F3D53C}"/>
    <cellStyle name="Input 2 2 2 4" xfId="10898" xr:uid="{377239F2-4D9C-4E58-BD80-E4FA6269D98D}"/>
    <cellStyle name="Input 2 2 2 4 2" xfId="21543" xr:uid="{14C1088A-E2FE-4D18-8200-0EDA84F8BB0B}"/>
    <cellStyle name="Input 2 2 2 4 2 2" xfId="47957" xr:uid="{15D63645-80DD-4B79-8F9B-BE4388D4F565}"/>
    <cellStyle name="Input 2 2 2 4 3" xfId="28632" xr:uid="{A81CADCA-CEA7-47DA-94E3-CFE8981F18FD}"/>
    <cellStyle name="Input 2 2 2 4 3 2" xfId="55046" xr:uid="{93C669AE-3372-45AA-B999-52E7D44E0715}"/>
    <cellStyle name="Input 2 2 2 4 4" xfId="37319" xr:uid="{0A3D466F-8760-4BC9-AE0E-3F9B3B2351D7}"/>
    <cellStyle name="Input 2 2 2 5" xfId="8670" xr:uid="{380DEAFE-E18A-49D8-8529-A14734784978}"/>
    <cellStyle name="Input 2 2 2 5 2" xfId="19330" xr:uid="{AC872AAD-AD93-4CF3-91DF-246B4875EADC}"/>
    <cellStyle name="Input 2 2 2 5 2 2" xfId="45744" xr:uid="{77E2BBC4-E3C2-4C41-BFC6-CB7A875DAFC4}"/>
    <cellStyle name="Input 2 2 2 5 3" xfId="16348" xr:uid="{D4D31C46-1596-498B-90C3-49184F9DAED3}"/>
    <cellStyle name="Input 2 2 2 5 3 2" xfId="42767" xr:uid="{69D7F148-F123-43B5-B9C1-CA2072850964}"/>
    <cellStyle name="Input 2 2 2 5 4" xfId="35166" xr:uid="{888B426E-5A42-4853-813A-60A85934B41A}"/>
    <cellStyle name="Input 2 2 2 6" xfId="14214" xr:uid="{6B359BA7-9644-4677-89AC-FD2E785EAFD0}"/>
    <cellStyle name="Input 2 2 2 6 2" xfId="40634" xr:uid="{BED262DC-87A7-4142-976D-666185B52778}"/>
    <cellStyle name="Input 2 2 2 7" xfId="25197" xr:uid="{1143CA75-90FB-4E61-8162-42036C02C367}"/>
    <cellStyle name="Input 2 2 2 7 2" xfId="51611" xr:uid="{5CE1EB56-2713-430E-899E-69C13C0464A2}"/>
    <cellStyle name="Input 2 2 2 8" xfId="30099" xr:uid="{C752CC02-6CF8-4E6D-9D61-0C243582F11E}"/>
    <cellStyle name="Input 2 2 3" xfId="4313" xr:uid="{32716219-1830-48E2-8DA5-0ADD66107956}"/>
    <cellStyle name="Input 2 2 3 2" xfId="10788" xr:uid="{04CBD0FE-C24F-42B6-8AC4-E32C119DCC82}"/>
    <cellStyle name="Input 2 2 3 2 2" xfId="21433" xr:uid="{B1F94E69-AADE-4191-90FD-3CE068AB16F4}"/>
    <cellStyle name="Input 2 2 3 2 2 2" xfId="47847" xr:uid="{BB7E7D2F-24BF-429F-8DC7-6AD8906BD09A}"/>
    <cellStyle name="Input 2 2 3 2 3" xfId="28522" xr:uid="{053948BA-F5FA-4B99-AFEE-96A1C643C833}"/>
    <cellStyle name="Input 2 2 3 2 3 2" xfId="54936" xr:uid="{6715C68D-E17F-49B2-9C55-CC88EF70D035}"/>
    <cellStyle name="Input 2 2 3 2 4" xfId="37209" xr:uid="{20EBBA83-10EC-493F-8997-70DF68B1B025}"/>
    <cellStyle name="Input 2 2 3 3" xfId="9422" xr:uid="{774C31E3-EB62-48B8-A232-E8A681944989}"/>
    <cellStyle name="Input 2 2 3 3 2" xfId="20082" xr:uid="{29330002-555E-4C29-9D6B-9F99C3854458}"/>
    <cellStyle name="Input 2 2 3 3 2 2" xfId="46496" xr:uid="{42BE2825-09F3-4797-892E-5B202818F9F1}"/>
    <cellStyle name="Input 2 2 3 3 3" xfId="26765" xr:uid="{668F20AC-4C43-4012-8439-F076F8E42CDE}"/>
    <cellStyle name="Input 2 2 3 3 3 2" xfId="53179" xr:uid="{7011D5CB-DD2C-4DE7-BB80-65889C53F1F1}"/>
    <cellStyle name="Input 2 2 3 3 4" xfId="35918" xr:uid="{2F8CBA6B-CB80-4E4F-BBA1-86DB735222D8}"/>
    <cellStyle name="Input 2 2 3 4" xfId="15092" xr:uid="{98EE656C-63FE-4E71-9DB8-BA789504083C}"/>
    <cellStyle name="Input 2 2 3 4 2" xfId="41512" xr:uid="{367579E9-2241-4742-AF82-2DE791FC70E7}"/>
    <cellStyle name="Input 2 2 3 5" xfId="24516" xr:uid="{17C72A07-1AF4-48DA-B211-42C2097FDE7F}"/>
    <cellStyle name="Input 2 2 3 5 2" xfId="50930" xr:uid="{FB8638AF-9523-44A9-9329-39C2C4426879}"/>
    <cellStyle name="Input 2 2 3 6" xfId="30983" xr:uid="{3D2ED658-B9DA-499D-B4A0-A943E2F5D4F5}"/>
    <cellStyle name="Input 2 2 4" xfId="3034" xr:uid="{F4A5C49D-3392-44B8-9153-97F0A4D87E8C}"/>
    <cellStyle name="Input 2 2 4 2" xfId="9694" xr:uid="{20DAE325-244D-4765-9B57-AB303D400E74}"/>
    <cellStyle name="Input 2 2 4 2 2" xfId="20354" xr:uid="{DCDD16A5-D712-430F-A9A8-E0E7C7A5335A}"/>
    <cellStyle name="Input 2 2 4 2 2 2" xfId="46768" xr:uid="{08850CA7-48C2-4EF6-ABD5-A2F78AE4EB07}"/>
    <cellStyle name="Input 2 2 4 2 3" xfId="25913" xr:uid="{1D8B5FBC-9A9E-4B80-9C48-96D57FE44B68}"/>
    <cellStyle name="Input 2 2 4 2 3 2" xfId="52327" xr:uid="{C8053B97-23FC-4764-9BBC-60BB77903BB7}"/>
    <cellStyle name="Input 2 2 4 2 4" xfId="36190" xr:uid="{14EFF7FF-6EF3-47A1-832A-492042E14F19}"/>
    <cellStyle name="Input 2 2 4 3" xfId="13826" xr:uid="{DBE1AE12-C730-4979-9896-0D38A6207A0B}"/>
    <cellStyle name="Input 2 2 4 3 2" xfId="40246" xr:uid="{8FC7C089-3334-4458-BA24-6966C91417A7}"/>
    <cellStyle name="Input 2 2 4 4" xfId="27720" xr:uid="{9E75EA7A-416B-44E8-99E0-2D24B573C87C}"/>
    <cellStyle name="Input 2 2 4 4 2" xfId="54134" xr:uid="{53A390F6-2523-44F6-9CBC-E3D9103FFB61}"/>
    <cellStyle name="Input 2 2 4 5" xfId="29704" xr:uid="{FC92B154-E397-4393-B57E-4192D156DA48}"/>
    <cellStyle name="Input 2 2 5" xfId="5284" xr:uid="{334768BE-06F7-4FEA-BF9A-3DBAFFA0C99C}"/>
    <cellStyle name="Input 2 2 5 2" xfId="10656" xr:uid="{FE476DCC-DF43-4527-BE76-C81DBE5A273F}"/>
    <cellStyle name="Input 2 2 5 2 2" xfId="21301" xr:uid="{92733B60-A02D-4517-807C-A94ADB84746B}"/>
    <cellStyle name="Input 2 2 5 2 2 2" xfId="47715" xr:uid="{30CCCA69-94F8-4BCC-9CC2-E560AFF402A0}"/>
    <cellStyle name="Input 2 2 5 2 3" xfId="28405" xr:uid="{05F8DA6C-8F12-4693-97D0-F7A1F497723C}"/>
    <cellStyle name="Input 2 2 5 2 3 2" xfId="54819" xr:uid="{C9877802-212E-4AB2-8EE1-2DCF05823018}"/>
    <cellStyle name="Input 2 2 5 2 4" xfId="37084" xr:uid="{9220B398-437D-41C9-85DB-22AF860C0757}"/>
    <cellStyle name="Input 2 2 5 3" xfId="16059" xr:uid="{2B7AEB99-38B4-4A66-8531-5E169A252E90}"/>
    <cellStyle name="Input 2 2 5 3 2" xfId="42478" xr:uid="{B72FFE92-AC01-42CF-B683-E7A54769293F}"/>
    <cellStyle name="Input 2 2 5 4" xfId="23967" xr:uid="{F01F7A1F-2897-44B7-AD83-3FE99C370AD9}"/>
    <cellStyle name="Input 2 2 5 4 2" xfId="50381" xr:uid="{B41E5A90-6A5D-48D1-8B3C-170F31288523}"/>
    <cellStyle name="Input 2 2 5 5" xfId="31954" xr:uid="{432EDCD8-A295-45F7-97DA-BF7000B995E0}"/>
    <cellStyle name="Input 2 2 6" xfId="6247" xr:uid="{03D4DD78-54BC-43E2-AEA6-69E8AE0E5509}"/>
    <cellStyle name="Input 2 2 6 2" xfId="16988" xr:uid="{5DD9B33F-D0A4-4ABA-920E-D9245CAD2D7A}"/>
    <cellStyle name="Input 2 2 6 2 2" xfId="43406" xr:uid="{F82F633E-E26D-4785-BD44-DC932CA92F50}"/>
    <cellStyle name="Input 2 2 6 3" xfId="23575" xr:uid="{30934921-E201-463E-92A9-DECA84E9646B}"/>
    <cellStyle name="Input 2 2 6 3 2" xfId="49989" xr:uid="{D7909769-6740-4E6D-BFC3-043ECC990338}"/>
    <cellStyle name="Input 2 2 6 4" xfId="32917" xr:uid="{67D2C767-40DF-40B0-ACEF-E60AE0DB56BB}"/>
    <cellStyle name="Input 2 2 7" xfId="5186" xr:uid="{077D80F5-E9DF-43BE-A8BD-CA5EE841BFA2}"/>
    <cellStyle name="Input 2 2 7 2" xfId="25276" xr:uid="{0EC76165-750E-4A60-8E2D-958A72A630E4}"/>
    <cellStyle name="Input 2 2 7 2 2" xfId="51690" xr:uid="{3240D99E-4895-4977-ADE5-B2BB157A11FD}"/>
    <cellStyle name="Input 2 2 7 3" xfId="31856" xr:uid="{38D81A36-9656-46F2-810B-038506990344}"/>
    <cellStyle name="Input 2 2 8" xfId="7095" xr:uid="{730E0270-C112-461A-9CCE-AAFAD0EB0499}"/>
    <cellStyle name="Input 2 2 8 2" xfId="17783" xr:uid="{DB705EDA-3892-427D-B07A-C7007A321B9A}"/>
    <cellStyle name="Input 2 2 8 2 2" xfId="44200" xr:uid="{78ABAFA3-2923-4A2F-A477-D031E2287284}"/>
    <cellStyle name="Input 2 2 8 3" xfId="25409" xr:uid="{A2418D8E-36EC-484C-BBD0-A44416782B9B}"/>
    <cellStyle name="Input 2 2 8 3 2" xfId="51823" xr:uid="{1DC4C4ED-144F-4460-B32D-3543A336D3B8}"/>
    <cellStyle name="Input 2 2 8 4" xfId="33765" xr:uid="{BD592841-6FFF-4FD7-BF9D-BBDE1EA6755F}"/>
    <cellStyle name="Input 2 2 9" xfId="7808" xr:uid="{FED7B053-1447-44C8-88E0-F469A650AC25}"/>
    <cellStyle name="Input 2 2 9 2" xfId="18475" xr:uid="{7EB0884D-5D73-4AE8-9F34-36CED724E80D}"/>
    <cellStyle name="Input 2 2 9 2 2" xfId="44890" xr:uid="{FB6A8D6E-22F9-4D83-9753-4125BA8ED53A}"/>
    <cellStyle name="Input 2 2 9 3" xfId="24087" xr:uid="{4D0E73B5-BD07-408C-B698-4A38426EFA45}"/>
    <cellStyle name="Input 2 2 9 3 2" xfId="50501" xr:uid="{8C3CC915-075E-403D-8355-72724FD8E467}"/>
    <cellStyle name="Input 2 2 9 4" xfId="34478" xr:uid="{1CEE9F06-980A-4EC5-A2A9-78BF3F4E40BE}"/>
    <cellStyle name="Input 2 3" xfId="1438" xr:uid="{E473E275-065B-4167-A4FD-119E2B1CCBC1}"/>
    <cellStyle name="Input 2 3 10" xfId="8368" xr:uid="{B0367B8D-8A6E-426D-BCF8-9683D3E69AFF}"/>
    <cellStyle name="Input 2 3 10 2" xfId="19028" xr:uid="{9841DCF1-DF03-46BD-9B10-F09667CA7648}"/>
    <cellStyle name="Input 2 3 10 2 2" xfId="45442" xr:uid="{35F19CD5-4FB4-43FD-9BED-511CE38BF9A6}"/>
    <cellStyle name="Input 2 3 10 3" xfId="12713" xr:uid="{EA6BB168-BDB4-4EAC-A40D-297D8B6356A2}"/>
    <cellStyle name="Input 2 3 10 3 2" xfId="39134" xr:uid="{920C658A-9843-4E0F-8D97-3CA005F909BD}"/>
    <cellStyle name="Input 2 3 10 4" xfId="34864" xr:uid="{60E01FA8-7A3F-49CC-8C3D-D9C344D807E1}"/>
    <cellStyle name="Input 2 3 11" xfId="12085" xr:uid="{1BAD3E5B-28FA-45AD-8E9B-604ADEA1E63D}"/>
    <cellStyle name="Input 2 3 11 2" xfId="38506" xr:uid="{A7A8FDC2-A783-45AF-A8EC-81A6E5A343C8}"/>
    <cellStyle name="Input 2 3 12" xfId="25472" xr:uid="{C8C307E1-389C-41B3-9958-35D6E4837CB3}"/>
    <cellStyle name="Input 2 3 12 2" xfId="51886" xr:uid="{F9812B47-4207-451F-BB8D-1B215E60642D}"/>
    <cellStyle name="Input 2 3 2" xfId="3432" xr:uid="{B450216A-FD00-4811-B64E-9D5442BC5C13}"/>
    <cellStyle name="Input 2 3 2 2" xfId="9048" xr:uid="{D0BD7F71-DDC6-4A99-98B9-1A475A2E324B}"/>
    <cellStyle name="Input 2 3 2 2 2" xfId="19708" xr:uid="{C76F3825-0937-4EFE-BB36-5F8020DED8E9}"/>
    <cellStyle name="Input 2 3 2 2 2 2" xfId="46122" xr:uid="{A7EC9B01-F607-42F3-970B-81FB1F5AB1E8}"/>
    <cellStyle name="Input 2 3 2 2 3" xfId="26051" xr:uid="{0D44C0B1-D712-423E-B8FB-B80773D9066F}"/>
    <cellStyle name="Input 2 3 2 2 3 2" xfId="52465" xr:uid="{10F619E8-FAB9-4D18-B554-11509E3FC160}"/>
    <cellStyle name="Input 2 3 2 2 4" xfId="35544" xr:uid="{3696DC29-FD22-47F6-8BD9-F9BFA1DE369A}"/>
    <cellStyle name="Input 2 3 2 3" xfId="9970" xr:uid="{3A84594B-6B15-482E-8FAE-6CBFFE64E66E}"/>
    <cellStyle name="Input 2 3 2 3 2" xfId="20630" xr:uid="{48B46D4A-5774-4030-A006-73E0A23C235E}"/>
    <cellStyle name="Input 2 3 2 3 2 2" xfId="47044" xr:uid="{C67FBAD5-2B09-4F5E-8836-E706C706B9A0}"/>
    <cellStyle name="Input 2 3 2 3 3" xfId="28144" xr:uid="{02336CC1-11F9-4370-954A-81C9E2278DC7}"/>
    <cellStyle name="Input 2 3 2 3 3 2" xfId="54558" xr:uid="{6EB361C3-1A97-4F8E-B17D-05D84FBE9C20}"/>
    <cellStyle name="Input 2 3 2 3 4" xfId="36466" xr:uid="{85295CDA-C459-45DB-9E36-52C5AFB97F84}"/>
    <cellStyle name="Input 2 3 2 4" xfId="10903" xr:uid="{132480EC-C629-4F08-872F-3FA041165A7E}"/>
    <cellStyle name="Input 2 3 2 4 2" xfId="21548" xr:uid="{D0457EAF-1D59-458A-A9B9-A1B66E82A9D3}"/>
    <cellStyle name="Input 2 3 2 4 2 2" xfId="47962" xr:uid="{BD73BA4E-0A27-4193-80FA-F9487709FA7F}"/>
    <cellStyle name="Input 2 3 2 4 3" xfId="28637" xr:uid="{CFB1035C-1AD0-4B99-9ED3-0D63D2D1CC1C}"/>
    <cellStyle name="Input 2 3 2 4 3 2" xfId="55051" xr:uid="{B4566BF0-AB3B-4602-9BFD-B124400A7597}"/>
    <cellStyle name="Input 2 3 2 4 4" xfId="37324" xr:uid="{F7143AE3-8E76-4295-B1DB-AC754159E047}"/>
    <cellStyle name="Input 2 3 2 5" xfId="8675" xr:uid="{9B69AED5-060C-4620-83AB-E9F567084367}"/>
    <cellStyle name="Input 2 3 2 5 2" xfId="19335" xr:uid="{8603544A-289E-48CC-937F-0E01FA4325AD}"/>
    <cellStyle name="Input 2 3 2 5 2 2" xfId="45749" xr:uid="{AD6A14D1-75E9-443A-85E6-6144F487B8DC}"/>
    <cellStyle name="Input 2 3 2 5 3" xfId="12964" xr:uid="{D05E7B85-F89C-4F38-B172-7E77F6309369}"/>
    <cellStyle name="Input 2 3 2 5 3 2" xfId="39385" xr:uid="{321BC646-42A5-4CEE-8B26-392A83972FA3}"/>
    <cellStyle name="Input 2 3 2 5 4" xfId="35171" xr:uid="{BD02ED26-91AE-486F-A08C-A9087DA68245}"/>
    <cellStyle name="Input 2 3 2 6" xfId="14217" xr:uid="{0F996101-CADB-4D8D-92E3-EBE3EA74DE60}"/>
    <cellStyle name="Input 2 3 2 6 2" xfId="40637" xr:uid="{430DE01D-AC6D-4B08-8772-CFD6F948246C}"/>
    <cellStyle name="Input 2 3 2 7" xfId="23865" xr:uid="{1DD4EF10-DE43-43E5-A000-881F5A867F09}"/>
    <cellStyle name="Input 2 3 2 7 2" xfId="50279" xr:uid="{5C70548B-84D0-4B7A-B118-5D7C311BF8B9}"/>
    <cellStyle name="Input 2 3 2 8" xfId="30102" xr:uid="{A7800010-EABF-4961-BED2-82D254C83955}"/>
    <cellStyle name="Input 2 3 3" xfId="3362" xr:uid="{0C352672-8D05-486D-B6CD-8350D68FE478}"/>
    <cellStyle name="Input 2 3 3 2" xfId="9417" xr:uid="{30E3D87C-BC30-447E-B52B-7D31A1322758}"/>
    <cellStyle name="Input 2 3 3 2 2" xfId="20077" xr:uid="{2668ABA5-0396-4AED-A117-C46E4ADEA82C}"/>
    <cellStyle name="Input 2 3 3 2 2 2" xfId="46491" xr:uid="{877D9C54-E3D2-42A0-8853-F53EE78D9989}"/>
    <cellStyle name="Input 2 3 3 2 3" xfId="25942" xr:uid="{2351685A-E780-47B7-B9DF-65668AE6752D}"/>
    <cellStyle name="Input 2 3 3 2 3 2" xfId="52356" xr:uid="{EA49DDD8-1B22-47E3-A1C3-BEC5BB2F0674}"/>
    <cellStyle name="Input 2 3 3 2 4" xfId="35913" xr:uid="{ADEBC530-FC6D-4825-B11E-48EE361290B5}"/>
    <cellStyle name="Input 2 3 3 3" xfId="14149" xr:uid="{9C7A7BEC-603D-41C0-8711-117056B85B1A}"/>
    <cellStyle name="Input 2 3 3 3 2" xfId="40569" xr:uid="{E83F9D93-4B61-46E4-B97B-C65C904D1B2B}"/>
    <cellStyle name="Input 2 3 3 4" xfId="23866" xr:uid="{D4AE4A04-AB4C-4812-B02E-8AFFF0F6F826}"/>
    <cellStyle name="Input 2 3 3 4 2" xfId="50280" xr:uid="{B224A803-5FC2-419D-B763-6FF69F32CF27}"/>
    <cellStyle name="Input 2 3 3 5" xfId="30032" xr:uid="{86D01262-62F7-4139-8125-E359A8AD0F9B}"/>
    <cellStyle name="Input 2 3 4" xfId="2600" xr:uid="{B4C556FA-7C9A-44B4-B664-1E04E5187DD8}"/>
    <cellStyle name="Input 2 3 4 2" xfId="10151" xr:uid="{F9964287-A994-445B-ABBD-DF214A47FC21}"/>
    <cellStyle name="Input 2 3 4 2 2" xfId="20811" xr:uid="{CF4374A6-6384-4B87-A1E6-B649233A2236}"/>
    <cellStyle name="Input 2 3 4 2 2 2" xfId="47225" xr:uid="{62896C29-0DCA-4B1F-9EED-2CA8E475848D}"/>
    <cellStyle name="Input 2 3 4 2 3" xfId="25894" xr:uid="{1B87588D-2F4C-4904-82CA-E35450C96B8C}"/>
    <cellStyle name="Input 2 3 4 2 3 2" xfId="52308" xr:uid="{0A2ADE47-A8F2-45F1-AE82-58B36EEE9942}"/>
    <cellStyle name="Input 2 3 4 2 4" xfId="36647" xr:uid="{E9EACDC3-C1E5-4C61-8D8C-0F2A141A850D}"/>
    <cellStyle name="Input 2 3 4 3" xfId="13392" xr:uid="{1394D1E6-12DE-4397-87D6-A1C40A6471F6}"/>
    <cellStyle name="Input 2 3 4 3 2" xfId="39812" xr:uid="{BEF05184-9900-48A4-94E8-301A62E154AB}"/>
    <cellStyle name="Input 2 3 4 4" xfId="24085" xr:uid="{EEBC0B7E-91D3-4110-A155-91E48D99F603}"/>
    <cellStyle name="Input 2 3 4 4 2" xfId="50499" xr:uid="{D06C4AF1-8FDA-4ED2-A60D-C7130E788AFD}"/>
    <cellStyle name="Input 2 3 4 5" xfId="29270" xr:uid="{2A9BF226-073D-42F3-9A89-E469584DBC77}"/>
    <cellStyle name="Input 2 3 5" xfId="2894" xr:uid="{6C196947-915E-42DE-B041-207574A14C13}"/>
    <cellStyle name="Input 2 3 5 2" xfId="10710" xr:uid="{7F39539D-4695-4843-8525-47B78B39F162}"/>
    <cellStyle name="Input 2 3 5 2 2" xfId="21355" xr:uid="{ADFB1AB2-14F7-4027-8B12-C06B4BE6C5C6}"/>
    <cellStyle name="Input 2 3 5 2 2 2" xfId="47769" xr:uid="{395842E6-F2CC-4496-BE65-A4C1CE0F5959}"/>
    <cellStyle name="Input 2 3 5 2 3" xfId="28452" xr:uid="{10E0C4C3-77A7-41C2-B5FE-F1A024B9ACAB}"/>
    <cellStyle name="Input 2 3 5 2 3 2" xfId="54866" xr:uid="{D08A4FCB-3DE3-4066-8380-F3A84A3C7446}"/>
    <cellStyle name="Input 2 3 5 2 4" xfId="37133" xr:uid="{691AF927-632C-41AB-AF27-2A5779B2B3ED}"/>
    <cellStyle name="Input 2 3 5 3" xfId="13686" xr:uid="{A36F51CB-2B4E-4C04-8EBF-309BE36ADC77}"/>
    <cellStyle name="Input 2 3 5 3 2" xfId="40106" xr:uid="{43BC59F6-57EE-4074-B7ED-85988D785B51}"/>
    <cellStyle name="Input 2 3 5 4" xfId="26857" xr:uid="{45100A8A-DDB9-4643-9063-CD2D02699E62}"/>
    <cellStyle name="Input 2 3 5 4 2" xfId="53271" xr:uid="{B602180E-62A0-443C-A3FC-424C0D87F927}"/>
    <cellStyle name="Input 2 3 5 5" xfId="29564" xr:uid="{08202982-EE1C-435C-92FB-D1183155912D}"/>
    <cellStyle name="Input 2 3 6" xfId="5170" xr:uid="{01C118B3-0461-4A76-928D-D4F1698D12C0}"/>
    <cellStyle name="Input 2 3 6 2" xfId="15947" xr:uid="{F068EEE7-8F9D-46CD-826B-5369AECD3AFC}"/>
    <cellStyle name="Input 2 3 6 2 2" xfId="42366" xr:uid="{2D90063F-7F91-49DD-A2BC-899C864FCB7F}"/>
    <cellStyle name="Input 2 3 6 3" xfId="27316" xr:uid="{0168E963-0C4D-415C-A579-16113B32478B}"/>
    <cellStyle name="Input 2 3 6 3 2" xfId="53730" xr:uid="{9EED853F-240E-450B-9F6C-B204746519F1}"/>
    <cellStyle name="Input 2 3 6 4" xfId="31840" xr:uid="{45B69E7D-9B53-4E9A-B6E3-40D99DDBFF3D}"/>
    <cellStyle name="Input 2 3 7" xfId="5479" xr:uid="{A77BCFA6-4807-43AB-8722-2EA03555F389}"/>
    <cellStyle name="Input 2 3 7 2" xfId="24920" xr:uid="{A2B6F76E-7948-4B3D-8426-55989F36189A}"/>
    <cellStyle name="Input 2 3 7 2 2" xfId="51334" xr:uid="{DE2CB6CA-E27F-4A5F-AC48-008DBE2075DC}"/>
    <cellStyle name="Input 2 3 7 3" xfId="32149" xr:uid="{3F791895-0CF1-434B-83A4-DD41EDF3FFAF}"/>
    <cellStyle name="Input 2 3 8" xfId="7365" xr:uid="{24C95DBA-3FF4-4BF8-95BE-79EC351D096C}"/>
    <cellStyle name="Input 2 3 8 2" xfId="18032" xr:uid="{971F0217-76C4-4726-97A7-F5AB03F0D420}"/>
    <cellStyle name="Input 2 3 8 2 2" xfId="44448" xr:uid="{CCC34281-1E47-4984-975B-9E120697AF3D}"/>
    <cellStyle name="Input 2 3 8 3" xfId="25552" xr:uid="{01B4B764-246B-49F8-AF64-A29BBD315142}"/>
    <cellStyle name="Input 2 3 8 3 2" xfId="51966" xr:uid="{E69AA0A7-3508-425C-9220-C620A771307F}"/>
    <cellStyle name="Input 2 3 8 4" xfId="34035" xr:uid="{DF2DCE7F-0773-40CA-9022-45B349C1696D}"/>
    <cellStyle name="Input 2 3 9" xfId="7465" xr:uid="{015EF180-38A2-476C-968E-7544E39B6C32}"/>
    <cellStyle name="Input 2 3 9 2" xfId="18132" xr:uid="{A4324CF1-AAB9-4061-9813-0EE63D17FC75}"/>
    <cellStyle name="Input 2 3 9 2 2" xfId="44548" xr:uid="{1A2E19C8-38CD-4B16-B9E2-8227A285B8D3}"/>
    <cellStyle name="Input 2 3 9 3" xfId="26916" xr:uid="{270EF1C9-57CB-49A4-99FF-556B7FDB68A0}"/>
    <cellStyle name="Input 2 3 9 3 2" xfId="53330" xr:uid="{D658F2CC-6BD1-4131-8566-CBC2EE47DA02}"/>
    <cellStyle name="Input 2 3 9 4" xfId="34135" xr:uid="{57ED58D1-412B-465E-89CA-3C1709F3CABF}"/>
    <cellStyle name="Input 2 4" xfId="1803" xr:uid="{792BA4A7-938B-4B25-9A57-1EA8E64829A6}"/>
    <cellStyle name="Input 2 4 10" xfId="8365" xr:uid="{B77135AD-D097-49CA-ACBD-FB3A04CACFBA}"/>
    <cellStyle name="Input 2 4 10 2" xfId="19025" xr:uid="{9ACFFD7F-8CFD-45A0-9C0E-733410916959}"/>
    <cellStyle name="Input 2 4 10 2 2" xfId="45439" xr:uid="{A136AB44-1A3F-4EDD-A4A3-4279CE1D617E}"/>
    <cellStyle name="Input 2 4 10 3" xfId="17705" xr:uid="{474B6A0F-BCE5-4290-A2BD-D08DE0DA8053}"/>
    <cellStyle name="Input 2 4 10 3 2" xfId="44122" xr:uid="{5C9E7F1B-8B3A-497E-A0E6-0B838C6975A6}"/>
    <cellStyle name="Input 2 4 10 4" xfId="34861" xr:uid="{FBC366A4-8C09-4917-AFD1-A53D5A75E4FD}"/>
    <cellStyle name="Input 2 4 11" xfId="11777" xr:uid="{07C703A3-159C-49EB-96DF-0695D520DF8E}"/>
    <cellStyle name="Input 2 4 11 2" xfId="38198" xr:uid="{C9EDB2CD-0508-4603-AE8A-E8723A7A106F}"/>
    <cellStyle name="Input 2 4 12" xfId="24339" xr:uid="{F32CB6E0-ACDB-43B8-A6FD-21CC1F149F53}"/>
    <cellStyle name="Input 2 4 12 2" xfId="50753" xr:uid="{32871FFB-3583-4270-A2BF-C3107DEA6414}"/>
    <cellStyle name="Input 2 4 2" xfId="3780" xr:uid="{57B15BF3-1094-4DDB-BDAC-0BFFA834A4B3}"/>
    <cellStyle name="Input 2 4 2 2" xfId="9051" xr:uid="{1090C7F7-7609-4A54-94E3-2B8F7A2B5B91}"/>
    <cellStyle name="Input 2 4 2 2 2" xfId="19711" xr:uid="{A5B12F42-08C4-492A-8609-AD49B5572191}"/>
    <cellStyle name="Input 2 4 2 2 2 2" xfId="46125" xr:uid="{E27587C4-359D-4FE7-B9CB-921A30D163A6}"/>
    <cellStyle name="Input 2 4 2 2 3" xfId="27969" xr:uid="{A01EAAA8-E28D-433A-B85A-18C1965C5308}"/>
    <cellStyle name="Input 2 4 2 2 3 2" xfId="54383" xr:uid="{F3E82C59-3159-4E95-9B4B-1607189E3E99}"/>
    <cellStyle name="Input 2 4 2 2 4" xfId="35547" xr:uid="{9C923517-FB2F-4289-8450-F5A820C63B2F}"/>
    <cellStyle name="Input 2 4 2 3" xfId="10323" xr:uid="{2D7054B3-AD75-406A-B3C6-3AC56AD1798C}"/>
    <cellStyle name="Input 2 4 2 3 2" xfId="20983" xr:uid="{D63D0919-9F1D-4246-B199-23D6BA4E2FA8}"/>
    <cellStyle name="Input 2 4 2 3 2 2" xfId="47397" xr:uid="{5EFEAB46-1BDB-4CA5-9BA4-C37A74B15EA6}"/>
    <cellStyle name="Input 2 4 2 3 3" xfId="16861" xr:uid="{BEAB2FF0-A413-4B8D-8E67-4CD51DF0688E}"/>
    <cellStyle name="Input 2 4 2 3 3 2" xfId="43279" xr:uid="{8F8EE264-E128-43AE-88CD-0364A6B391F9}"/>
    <cellStyle name="Input 2 4 2 3 4" xfId="36819" xr:uid="{DD16B7A7-12BC-4607-9062-BF6096792B40}"/>
    <cellStyle name="Input 2 4 2 4" xfId="10900" xr:uid="{B5CFC9CD-A5E1-4BF8-8E55-BA46D96F9231}"/>
    <cellStyle name="Input 2 4 2 4 2" xfId="21545" xr:uid="{739F6A22-C27F-4BDA-90A6-D194E3A0A9F8}"/>
    <cellStyle name="Input 2 4 2 4 2 2" xfId="47959" xr:uid="{E0BDD31B-CBAF-4898-8AC7-0812546F8F36}"/>
    <cellStyle name="Input 2 4 2 4 3" xfId="28634" xr:uid="{962D9E72-85EF-4CE8-8F79-CF83AE3F8FB6}"/>
    <cellStyle name="Input 2 4 2 4 3 2" xfId="55048" xr:uid="{9B7EFF10-87D2-42BD-BCBC-8CD9525B5C8C}"/>
    <cellStyle name="Input 2 4 2 4 4" xfId="37321" xr:uid="{23342212-C33A-4D72-8035-B998899B380F}"/>
    <cellStyle name="Input 2 4 2 5" xfId="8672" xr:uid="{E0B3082F-C2DF-48CF-8B40-8F10374074FF}"/>
    <cellStyle name="Input 2 4 2 5 2" xfId="19332" xr:uid="{D7AD0DDF-BE07-48BB-847B-91C20289464A}"/>
    <cellStyle name="Input 2 4 2 5 2 2" xfId="45746" xr:uid="{6DCDB735-F4CF-4E1E-9C57-2BE333976E9E}"/>
    <cellStyle name="Input 2 4 2 5 3" xfId="16890" xr:uid="{F9C0C97F-CA64-4BDC-84F4-2E679C47F8B1}"/>
    <cellStyle name="Input 2 4 2 5 3 2" xfId="43308" xr:uid="{5BB82FEF-2D47-4A9B-8EBC-1B508425232B}"/>
    <cellStyle name="Input 2 4 2 5 4" xfId="35168" xr:uid="{71AD83DF-25A5-4A55-A302-05441EE3A87C}"/>
    <cellStyle name="Input 2 4 2 6" xfId="14563" xr:uid="{5C1BAE12-FB04-4CD3-BA4C-077A0EF9A9D1}"/>
    <cellStyle name="Input 2 4 2 6 2" xfId="40983" xr:uid="{62C639D5-2B65-4D99-8F64-B2EF0B886325}"/>
    <cellStyle name="Input 2 4 2 7" xfId="23850" xr:uid="{D14D21D9-CBDF-4BEA-A473-D19537EC9940}"/>
    <cellStyle name="Input 2 4 2 7 2" xfId="50264" xr:uid="{018A3D3D-EFEC-4485-98E3-7F72D724C99F}"/>
    <cellStyle name="Input 2 4 2 8" xfId="30450" xr:uid="{5B08C575-73D8-4F6B-840F-D7407F725E28}"/>
    <cellStyle name="Input 2 4 3" xfId="4507" xr:uid="{1E286500-FFE8-4585-ABE9-FC35C8BE9203}"/>
    <cellStyle name="Input 2 4 3 2" xfId="9420" xr:uid="{C9537250-F58C-4867-A583-A1C2FB4AF878}"/>
    <cellStyle name="Input 2 4 3 2 2" xfId="20080" xr:uid="{B18CDC62-31E4-4E6C-A522-BD38B418B69A}"/>
    <cellStyle name="Input 2 4 3 2 2 2" xfId="46494" xr:uid="{D699588F-6BFD-4849-9E86-728D3E44CCA8}"/>
    <cellStyle name="Input 2 4 3 2 3" xfId="27858" xr:uid="{FCE68A20-4414-4CDB-8B35-329139BED136}"/>
    <cellStyle name="Input 2 4 3 2 3 2" xfId="54272" xr:uid="{8F99FD15-82FC-4456-993F-8D825112832C}"/>
    <cellStyle name="Input 2 4 3 2 4" xfId="35916" xr:uid="{19733878-B2A0-41D5-88FD-447DB81B1350}"/>
    <cellStyle name="Input 2 4 3 3" xfId="15285" xr:uid="{B5F5EB83-B605-4ED7-A2BB-5F13F249FA01}"/>
    <cellStyle name="Input 2 4 3 3 2" xfId="41705" xr:uid="{F1296944-6FB8-493C-82AE-FA8AFDA24883}"/>
    <cellStyle name="Input 2 4 3 4" xfId="27594" xr:uid="{DD33255C-A815-45E7-B37D-8DAF7B510C23}"/>
    <cellStyle name="Input 2 4 3 4 2" xfId="54008" xr:uid="{5E1CEA6B-5950-40D8-94A1-ADFC4A2A933F}"/>
    <cellStyle name="Input 2 4 3 5" xfId="31177" xr:uid="{A0A2D0D6-67AF-4AC9-B153-F43258AD7B7A}"/>
    <cellStyle name="Input 2 4 4" xfId="3304" xr:uid="{5AFD4F2A-CBAE-4CE2-B08E-29D0252681DB}"/>
    <cellStyle name="Input 2 4 4 2" xfId="10289" xr:uid="{1A95622F-7568-4EC7-80FE-7E9A0D92ECE9}"/>
    <cellStyle name="Input 2 4 4 2 2" xfId="20949" xr:uid="{7308E40F-F3B5-4793-AA7D-C0A7EEB34217}"/>
    <cellStyle name="Input 2 4 4 2 2 2" xfId="47363" xr:uid="{13C5F135-2890-44F5-8C2C-497610C87864}"/>
    <cellStyle name="Input 2 4 4 2 3" xfId="12928" xr:uid="{FE706CDE-B19C-47AD-9F61-E8E6E8CA9A1D}"/>
    <cellStyle name="Input 2 4 4 2 3 2" xfId="39349" xr:uid="{F405B5DB-45FC-4557-B091-E3DFD89AD232}"/>
    <cellStyle name="Input 2 4 4 2 4" xfId="36785" xr:uid="{3721BAA3-958A-4AE1-AB2E-5811FD0D3417}"/>
    <cellStyle name="Input 2 4 4 3" xfId="14094" xr:uid="{199805B0-967C-4FFB-AC78-A9E6B18C72E6}"/>
    <cellStyle name="Input 2 4 4 3 2" xfId="40514" xr:uid="{C2CA33F1-8B74-4E1B-8FD6-EEA88D66763E}"/>
    <cellStyle name="Input 2 4 4 4" xfId="27118" xr:uid="{EC2F05C2-B60B-4EB0-8AFA-A514E2DE71E4}"/>
    <cellStyle name="Input 2 4 4 4 2" xfId="53532" xr:uid="{8919F81C-06EF-43AE-8F7D-8717F5DCE594}"/>
    <cellStyle name="Input 2 4 4 5" xfId="29974" xr:uid="{24063FC8-C187-4C94-9DC9-4981DD2CC97A}"/>
    <cellStyle name="Input 2 4 5" xfId="3994" xr:uid="{14F20807-0483-41A4-A518-6C8618ECB65C}"/>
    <cellStyle name="Input 2 4 5 2" xfId="10789" xr:uid="{9505806F-3CF0-4431-A26C-8D472D38711A}"/>
    <cellStyle name="Input 2 4 5 2 2" xfId="21434" xr:uid="{C9B2A318-02C1-4183-BB3D-BEE4ED7ED35A}"/>
    <cellStyle name="Input 2 4 5 2 2 2" xfId="47848" xr:uid="{FE8FC2EA-B03C-4ADA-9F07-F07F58B72526}"/>
    <cellStyle name="Input 2 4 5 2 3" xfId="28523" xr:uid="{3BE92EBB-6FFF-4462-B2A6-D4A8D794E08C}"/>
    <cellStyle name="Input 2 4 5 2 3 2" xfId="54937" xr:uid="{A84B4B62-2A0B-4EB2-99E8-FAFADAC1ED4E}"/>
    <cellStyle name="Input 2 4 5 2 4" xfId="37210" xr:uid="{87D3CCE5-5171-4B7F-87AA-DFD21CAA429D}"/>
    <cellStyle name="Input 2 4 5 3" xfId="14777" xr:uid="{9F06710D-3908-4BCF-8A34-B3A2EF6FFFBA}"/>
    <cellStyle name="Input 2 4 5 3 2" xfId="41197" xr:uid="{62A76BC8-B30C-4F93-9900-8A3E3C5A2B69}"/>
    <cellStyle name="Input 2 4 5 4" xfId="27929" xr:uid="{7FCDE2F9-B3CA-4C1A-9BD7-B51CB6128660}"/>
    <cellStyle name="Input 2 4 5 4 2" xfId="54343" xr:uid="{C7058832-9694-41D5-A93F-E8A5EF2A7EE2}"/>
    <cellStyle name="Input 2 4 5 5" xfId="30664" xr:uid="{82229C3D-4019-42E8-B66D-7D9033519642}"/>
    <cellStyle name="Input 2 4 6" xfId="5722" xr:uid="{924772EA-913E-446A-84B6-9F66294C9BBE}"/>
    <cellStyle name="Input 2 4 6 2" xfId="16484" xr:uid="{B4AB77A5-3C10-4F66-9647-038B26C1C4C5}"/>
    <cellStyle name="Input 2 4 6 2 2" xfId="42902" xr:uid="{CA1FF1BB-778A-47E2-B391-971F1BF47893}"/>
    <cellStyle name="Input 2 4 6 3" xfId="25478" xr:uid="{0EA8B900-1134-417C-8117-386C3359A785}"/>
    <cellStyle name="Input 2 4 6 3 2" xfId="51892" xr:uid="{109DF892-FA3E-4DCC-A211-01EFBD0A7096}"/>
    <cellStyle name="Input 2 4 6 4" xfId="32392" xr:uid="{A483C97C-05EF-49B2-86D9-A061A5172975}"/>
    <cellStyle name="Input 2 4 7" xfId="5897" xr:uid="{E2CBA871-C9C8-4774-83F0-F08DDCB1835A}"/>
    <cellStyle name="Input 2 4 7 2" xfId="26950" xr:uid="{BB19192F-5D27-4AC1-8308-63A601E1EE7E}"/>
    <cellStyle name="Input 2 4 7 2 2" xfId="53364" xr:uid="{5F150AA5-5D37-44F4-AB7A-5A410620855C}"/>
    <cellStyle name="Input 2 4 7 3" xfId="32567" xr:uid="{721355A8-C00B-41B3-86B0-8AA23D9720BF}"/>
    <cellStyle name="Input 2 4 8" xfId="7466" xr:uid="{33FA312D-7756-495B-BE75-0F6F3130B901}"/>
    <cellStyle name="Input 2 4 8 2" xfId="18133" xr:uid="{7CCA0B3C-3C20-431B-BC6A-33B6577028FA}"/>
    <cellStyle name="Input 2 4 8 2 2" xfId="44549" xr:uid="{FE8CA0A2-E911-458F-9256-C09915027833}"/>
    <cellStyle name="Input 2 4 8 3" xfId="22778" xr:uid="{2D8B51C3-A55D-4F37-9EB8-09FA27A45B89}"/>
    <cellStyle name="Input 2 4 8 3 2" xfId="49192" xr:uid="{28866834-F0FC-4570-844B-BBE06EBF48A9}"/>
    <cellStyle name="Input 2 4 8 4" xfId="34136" xr:uid="{D216EE94-2BD4-42AD-881D-A9215FE87813}"/>
    <cellStyle name="Input 2 4 9" xfId="7460" xr:uid="{3B6578E3-1626-4499-8A19-0C53D9BAA0D7}"/>
    <cellStyle name="Input 2 4 9 2" xfId="18127" xr:uid="{33995493-74A2-4E99-98CC-5EF691ED3BC0}"/>
    <cellStyle name="Input 2 4 9 2 2" xfId="44543" xr:uid="{8A33834B-0A75-48CE-BC7A-F241C774CF86}"/>
    <cellStyle name="Input 2 4 9 3" xfId="24251" xr:uid="{155BE23E-F672-480A-92FA-F5B0260B2D3F}"/>
    <cellStyle name="Input 2 4 9 3 2" xfId="50665" xr:uid="{3E28BBA1-FF8E-41A9-998D-04A002829640}"/>
    <cellStyle name="Input 2 4 9 4" xfId="34130" xr:uid="{764987A7-C8DE-4ED1-B380-6AD0488079A1}"/>
    <cellStyle name="Input 2 5" xfId="1806" xr:uid="{F3A89B3C-F512-4CBA-823E-883830EAE908}"/>
    <cellStyle name="Input 2 5 10" xfId="8514" xr:uid="{C435A1AB-DE8E-4142-8D8A-706FA9735155}"/>
    <cellStyle name="Input 2 5 10 2" xfId="19174" xr:uid="{AFAD88ED-3E02-4990-A44B-BB8F2E29B9E2}"/>
    <cellStyle name="Input 2 5 10 2 2" xfId="45588" xr:uid="{9D9727F7-7DBE-4FC8-8960-130582FA65D7}"/>
    <cellStyle name="Input 2 5 10 3" xfId="17246" xr:uid="{33D1B3C7-8B5D-4F7D-AEB3-44D41ADE8357}"/>
    <cellStyle name="Input 2 5 10 3 2" xfId="43664" xr:uid="{B6E57B5D-57AD-4DD4-AD55-DE87E44A3D01}"/>
    <cellStyle name="Input 2 5 10 4" xfId="35010" xr:uid="{CD4F1879-6BED-4913-8866-19E14FBF3840}"/>
    <cellStyle name="Input 2 5 11" xfId="11774" xr:uid="{4A825C2E-98DA-45CA-A672-B8FF9EAF0B92}"/>
    <cellStyle name="Input 2 5 11 2" xfId="38195" xr:uid="{DCAA842C-204F-4E94-A422-3FE1DCB403BA}"/>
    <cellStyle name="Input 2 5 12" xfId="23445" xr:uid="{494B892A-0659-4E10-AA16-D7D10BD75629}"/>
    <cellStyle name="Input 2 5 12 2" xfId="49859" xr:uid="{55FE8B90-8068-4D96-AF98-C3A050C0E94E}"/>
    <cellStyle name="Input 2 5 2" xfId="3783" xr:uid="{713CBCB7-DE53-40B0-B445-8AB40498D23F}"/>
    <cellStyle name="Input 2 5 2 2" xfId="9685" xr:uid="{FEAB93D9-69B4-4906-8E73-26AF93251DC1}"/>
    <cellStyle name="Input 2 5 2 2 2" xfId="20345" xr:uid="{BE5D7D5A-8EC2-47CB-8CC4-8557AD75F3C9}"/>
    <cellStyle name="Input 2 5 2 2 2 2" xfId="46759" xr:uid="{48BB4480-EF57-4E7B-99D5-FED278F76780}"/>
    <cellStyle name="Input 2 5 2 2 3" xfId="28191" xr:uid="{B6EB1340-3B51-44DB-B01F-5ACBF8A13864}"/>
    <cellStyle name="Input 2 5 2 2 3 2" xfId="54605" xr:uid="{05E1A225-8D49-40E4-866C-CC0550C4923F}"/>
    <cellStyle name="Input 2 5 2 2 4" xfId="36181" xr:uid="{A4C5BA49-803A-44F7-BAF2-1AB59804A46A}"/>
    <cellStyle name="Input 2 5 2 3" xfId="14566" xr:uid="{A3014E82-5DEA-484B-A6A8-F18D60E8B9CB}"/>
    <cellStyle name="Input 2 5 2 3 2" xfId="40986" xr:uid="{0ED8C72B-6318-450C-8379-DC8CF003960B}"/>
    <cellStyle name="Input 2 5 2 4" xfId="27265" xr:uid="{C2F77E33-1578-4914-BB59-93E367357B75}"/>
    <cellStyle name="Input 2 5 2 4 2" xfId="53679" xr:uid="{2B61B7C1-9B9F-4602-A56B-687D72BB7FED}"/>
    <cellStyle name="Input 2 5 2 5" xfId="30453" xr:uid="{F5FC0721-5F69-4589-AF68-977AE1CAEFF7}"/>
    <cellStyle name="Input 2 5 3" xfId="4510" xr:uid="{18AA5731-9936-4E9B-BFA8-13ADDB85FBD5}"/>
    <cellStyle name="Input 2 5 3 2" xfId="9777" xr:uid="{0DBA5A49-193B-4835-91B9-BF9839D90000}"/>
    <cellStyle name="Input 2 5 3 2 2" xfId="20437" xr:uid="{CD9E24B7-5A10-4D6D-A08B-7590E3F4C784}"/>
    <cellStyle name="Input 2 5 3 2 2 2" xfId="46851" xr:uid="{8AC5E6B7-17ED-484F-A622-D597BD7A5849}"/>
    <cellStyle name="Input 2 5 3 2 3" xfId="28180" xr:uid="{DE42AD2D-A68C-463B-B9E1-3D1D98666EC7}"/>
    <cellStyle name="Input 2 5 3 2 3 2" xfId="54594" xr:uid="{C7ABB5FD-A683-4002-83EE-4BB3E841052C}"/>
    <cellStyle name="Input 2 5 3 2 4" xfId="36273" xr:uid="{DD0BC380-E778-49D2-8B25-3B27213BD61D}"/>
    <cellStyle name="Input 2 5 3 3" xfId="15288" xr:uid="{1B58F594-F816-49EF-8271-41BB7989801D}"/>
    <cellStyle name="Input 2 5 3 3 2" xfId="41708" xr:uid="{79368A63-D8EE-4BF4-962E-3DDF7975F083}"/>
    <cellStyle name="Input 2 5 3 4" xfId="22892" xr:uid="{B2B0D64E-EF7A-4E81-87FA-0C78D4F3310F}"/>
    <cellStyle name="Input 2 5 3 4 2" xfId="49306" xr:uid="{A52C9F25-BAF3-4616-BFB0-37149AA387E0}"/>
    <cellStyle name="Input 2 5 3 5" xfId="31180" xr:uid="{80EA362F-B7A9-4480-B7C7-B882DA3E1E71}"/>
    <cellStyle name="Input 2 5 4" xfId="3166" xr:uid="{06A4155C-8088-4BFC-A313-CE500865F1FF}"/>
    <cellStyle name="Input 2 5 4 2" xfId="10838" xr:uid="{FE9B853D-4EE3-49D8-AF13-14939BA7C40C}"/>
    <cellStyle name="Input 2 5 4 2 2" xfId="21483" xr:uid="{134D1C55-DECF-4D43-809B-90A54F5870A6}"/>
    <cellStyle name="Input 2 5 4 2 2 2" xfId="47897" xr:uid="{1A95920B-F9C2-40D2-A867-919842E0944F}"/>
    <cellStyle name="Input 2 5 4 2 3" xfId="28572" xr:uid="{F5A5D755-25ED-4691-BBEE-93F254A64CA2}"/>
    <cellStyle name="Input 2 5 4 2 3 2" xfId="54986" xr:uid="{AC0047D4-1710-4A02-AF1F-0690E5E3F9C4}"/>
    <cellStyle name="Input 2 5 4 2 4" xfId="37259" xr:uid="{68728E2A-EF51-4D62-8BB0-7CBFA8D4B73E}"/>
    <cellStyle name="Input 2 5 4 3" xfId="13956" xr:uid="{2723A1AC-6DC8-471C-BCE1-E8CAA58CE6E8}"/>
    <cellStyle name="Input 2 5 4 3 2" xfId="40376" xr:uid="{1C7D3485-38A2-4787-8823-1E64DCEA21DA}"/>
    <cellStyle name="Input 2 5 4 4" xfId="26738" xr:uid="{FAE5AE62-18F7-4E7A-B25C-6A723CD933BC}"/>
    <cellStyle name="Input 2 5 4 4 2" xfId="53152" xr:uid="{137B45C3-533E-4D5A-B94B-6A331F9BE29A}"/>
    <cellStyle name="Input 2 5 4 5" xfId="29836" xr:uid="{BA569BA2-2803-42BB-A118-AFA7C0E85A47}"/>
    <cellStyle name="Input 2 5 5" xfId="4343" xr:uid="{FC792DA1-059D-4A0C-93FC-65A2BC18E837}"/>
    <cellStyle name="Input 2 5 5 2" xfId="15121" xr:uid="{84A83561-08E2-47E0-A640-F17FE60F5CD1}"/>
    <cellStyle name="Input 2 5 5 2 2" xfId="41541" xr:uid="{D0AD759F-18B7-49FB-86F3-A3049BADCAF5}"/>
    <cellStyle name="Input 2 5 5 3" xfId="22803" xr:uid="{8F04BE88-2628-4E46-818D-08BD8C9F5D05}"/>
    <cellStyle name="Input 2 5 5 3 2" xfId="49217" xr:uid="{78011006-0AAF-4182-9B1D-B26001CB8579}"/>
    <cellStyle name="Input 2 5 5 4" xfId="31013" xr:uid="{E5E1D21A-D41D-4B1F-B335-38535C35DC74}"/>
    <cellStyle name="Input 2 5 6" xfId="5725" xr:uid="{E750D894-5CD4-4178-99CE-DDE66815806B}"/>
    <cellStyle name="Input 2 5 6 2" xfId="16487" xr:uid="{DE71B8D8-E39E-4EE4-B6A1-2F6988256A9E}"/>
    <cellStyle name="Input 2 5 6 2 2" xfId="42905" xr:uid="{09C62C04-B95C-4731-8BBE-EBFFB55B6A92}"/>
    <cellStyle name="Input 2 5 6 3" xfId="28014" xr:uid="{5AA1F6D3-EC8C-4619-A2B8-06931BCFFA61}"/>
    <cellStyle name="Input 2 5 6 3 2" xfId="54428" xr:uid="{E3EEC677-087D-432B-B40C-EDCF51CF5C46}"/>
    <cellStyle name="Input 2 5 6 4" xfId="32395" xr:uid="{EA27312E-07DD-4B6E-9BC7-4C4F90DDD42E}"/>
    <cellStyle name="Input 2 5 7" xfId="4193" xr:uid="{266A3437-7405-4F5A-9352-6DBB41AB2B25}"/>
    <cellStyle name="Input 2 5 7 2" xfId="25005" xr:uid="{03DC8300-1261-4870-873B-BA9F30027AC1}"/>
    <cellStyle name="Input 2 5 7 2 2" xfId="51419" xr:uid="{37B0E8B8-C2B4-4B61-993C-F91D830BE045}"/>
    <cellStyle name="Input 2 5 7 3" xfId="30863" xr:uid="{CF50CD53-93F2-4D69-81CD-2D54F4DD0619}"/>
    <cellStyle name="Input 2 5 8" xfId="7469" xr:uid="{8F7174FE-BCDC-443B-8DD7-1E3D2F8EAE54}"/>
    <cellStyle name="Input 2 5 8 2" xfId="18136" xr:uid="{8D1A7BCB-E7B7-4B4F-B2E6-506D8590D462}"/>
    <cellStyle name="Input 2 5 8 2 2" xfId="44552" xr:uid="{69E45FBE-FD85-4D04-A257-D693E1EDD3B0}"/>
    <cellStyle name="Input 2 5 8 3" xfId="27476" xr:uid="{F7A456DE-E5A1-4C29-A490-81FDB56E0B14}"/>
    <cellStyle name="Input 2 5 8 3 2" xfId="53890" xr:uid="{CA88AF21-0213-4BA0-925A-5380EFBAA17F}"/>
    <cellStyle name="Input 2 5 8 4" xfId="34139" xr:uid="{C0A78FF8-971E-46DD-BCA1-3D696165D90A}"/>
    <cellStyle name="Input 2 5 9" xfId="5493" xr:uid="{0F1112D7-118C-4EA4-923F-3B7D1B9860B2}"/>
    <cellStyle name="Input 2 5 9 2" xfId="16264" xr:uid="{80B85E02-4ED3-4DFC-8C24-0F4F82BD342D}"/>
    <cellStyle name="Input 2 5 9 2 2" xfId="42683" xr:uid="{AB4B0233-F149-4B1E-AF6D-A3B754F35DC4}"/>
    <cellStyle name="Input 2 5 9 3" xfId="25167" xr:uid="{852BDF83-CED9-4938-B127-F85BB06BB1D9}"/>
    <cellStyle name="Input 2 5 9 3 2" xfId="51581" xr:uid="{DE0D65C9-DEB3-43EF-9CAF-FF4F5DB89756}"/>
    <cellStyle name="Input 2 5 9 4" xfId="32163" xr:uid="{2C8BEB2C-7010-4181-9615-E5CDB4C6D4D6}"/>
    <cellStyle name="Input 2 6" xfId="2468" xr:uid="{A4367D7F-C5AA-4497-A4AD-DFD08C7CA353}"/>
    <cellStyle name="Input 2 6 10" xfId="26302" xr:uid="{844AC879-A9A8-4223-A7B9-8FE5C4DBACA8}"/>
    <cellStyle name="Input 2 6 10 2" xfId="52716" xr:uid="{5190EBCA-1F2A-4FB9-898E-CC1999273D58}"/>
    <cellStyle name="Input 2 6 2" xfId="4365" xr:uid="{05643493-EDA3-4544-A573-DDBE3F366368}"/>
    <cellStyle name="Input 2 6 2 2" xfId="9892" xr:uid="{7BA759A8-7101-4FED-BADD-AAE50F917A00}"/>
    <cellStyle name="Input 2 6 2 2 2" xfId="20552" xr:uid="{CD26DBA9-DA95-47D2-918A-212877C7FB93}"/>
    <cellStyle name="Input 2 6 2 2 2 2" xfId="46966" xr:uid="{5C1F2BE1-0A40-4819-9CAC-F222F478F878}"/>
    <cellStyle name="Input 2 6 2 2 3" xfId="13007" xr:uid="{216E1362-935B-4284-9889-F4F98BBB69CE}"/>
    <cellStyle name="Input 2 6 2 2 3 2" xfId="39428" xr:uid="{964E889B-B080-448E-BAC6-7864413678EE}"/>
    <cellStyle name="Input 2 6 2 2 4" xfId="36388" xr:uid="{CAEFB531-A329-41B9-8827-3670C9985E96}"/>
    <cellStyle name="Input 2 6 2 3" xfId="15143" xr:uid="{2CDC0F19-E9F2-4205-B701-05D6B037FC75}"/>
    <cellStyle name="Input 2 6 2 3 2" xfId="41563" xr:uid="{76E12033-EC68-48DA-860D-D8B086A24D03}"/>
    <cellStyle name="Input 2 6 2 4" xfId="22255" xr:uid="{3C5CC546-16CC-4962-A81B-3F8B301E0173}"/>
    <cellStyle name="Input 2 6 2 4 2" xfId="48669" xr:uid="{34D68337-BDDA-4FBF-8222-5D99BC69BF0B}"/>
    <cellStyle name="Input 2 6 2 5" xfId="31035" xr:uid="{0028CC4E-6E33-42BD-97CA-1CD8441DB845}"/>
    <cellStyle name="Input 2 6 3" xfId="5097" xr:uid="{9CE37E7C-D818-4196-AA98-AE3AC2A66C63}"/>
    <cellStyle name="Input 2 6 3 2" xfId="9936" xr:uid="{602299FD-39AB-4A73-94CE-2D5D8CCFC49B}"/>
    <cellStyle name="Input 2 6 3 2 2" xfId="20596" xr:uid="{026E200D-DB78-4608-AF9D-62037043332C}"/>
    <cellStyle name="Input 2 6 3 2 2 2" xfId="47010" xr:uid="{A5EB6546-B22A-4226-B133-DE2F774FDD01}"/>
    <cellStyle name="Input 2 6 3 2 3" xfId="27171" xr:uid="{ED4219D4-502E-45E1-BFAD-ED175D2DF03B}"/>
    <cellStyle name="Input 2 6 3 2 3 2" xfId="53585" xr:uid="{652E449B-AB96-4E9A-B7F3-A84E2CACD804}"/>
    <cellStyle name="Input 2 6 3 2 4" xfId="36432" xr:uid="{26654C96-870B-43F4-96E2-0A171C6868EF}"/>
    <cellStyle name="Input 2 6 3 3" xfId="15874" xr:uid="{F19C3724-689D-44F6-88B9-06CC1A4853C6}"/>
    <cellStyle name="Input 2 6 3 3 2" xfId="42293" xr:uid="{8965F2B9-6AFE-425D-8FD2-02968696BF7E}"/>
    <cellStyle name="Input 2 6 3 4" xfId="25172" xr:uid="{35C71D10-ACDA-4082-8400-1F3895AC4D92}"/>
    <cellStyle name="Input 2 6 3 4 2" xfId="51586" xr:uid="{8CA83DF5-25AA-4ABF-BA85-4A4F0DAFD03D}"/>
    <cellStyle name="Input 2 6 3 5" xfId="31767" xr:uid="{59826931-F286-4114-9301-4ED3E6CFB55E}"/>
    <cellStyle name="Input 2 6 4" xfId="6281" xr:uid="{9D74720C-B68D-4454-B352-FA12FA20222D}"/>
    <cellStyle name="Input 2 6 4 2" xfId="11002" xr:uid="{E0170FAF-3892-45CE-8BE7-86A75CAC9CDE}"/>
    <cellStyle name="Input 2 6 4 2 2" xfId="21647" xr:uid="{87470E2E-D15C-40C9-B20B-58B453D23B39}"/>
    <cellStyle name="Input 2 6 4 2 2 2" xfId="48061" xr:uid="{562D6403-77B8-4622-9163-A37582DC7608}"/>
    <cellStyle name="Input 2 6 4 2 3" xfId="28736" xr:uid="{5426F652-BBDF-46ED-8C08-C7C59C4D4A1E}"/>
    <cellStyle name="Input 2 6 4 2 3 2" xfId="55150" xr:uid="{6DB49777-A5D8-45EE-9B88-F3972DD9AD8D}"/>
    <cellStyle name="Input 2 6 4 2 4" xfId="37423" xr:uid="{BC53F799-9E1D-437B-8CA0-8D4240BB00C2}"/>
    <cellStyle name="Input 2 6 4 3" xfId="17020" xr:uid="{F58E9369-5FA3-47D7-BB51-B00C0A858B7B}"/>
    <cellStyle name="Input 2 6 4 3 2" xfId="43438" xr:uid="{1B476768-B34D-44D7-833B-4EB118638CFE}"/>
    <cellStyle name="Input 2 6 4 4" xfId="22140" xr:uid="{A847DEAF-C082-4288-BD4E-8ABABC265755}"/>
    <cellStyle name="Input 2 6 4 4 2" xfId="48554" xr:uid="{BF1DDC18-DB88-4F9C-B617-5A3EB0F853AF}"/>
    <cellStyle name="Input 2 6 4 5" xfId="32951" xr:uid="{BCE6B0E1-FC81-43E3-B129-F3B9CFF93803}"/>
    <cellStyle name="Input 2 6 5" xfId="6856" xr:uid="{B527BFDD-3864-45F3-9773-9F8991E74DCF}"/>
    <cellStyle name="Input 2 6 5 2" xfId="17561" xr:uid="{0976CB84-4F57-4DB4-9976-42AE6F38381A}"/>
    <cellStyle name="Input 2 6 5 2 2" xfId="43978" xr:uid="{1C5EB58D-BFFD-4869-BEE6-D4BECEDA7863}"/>
    <cellStyle name="Input 2 6 5 3" xfId="22967" xr:uid="{A0513D65-87AE-42F9-86D2-8C35C7B27960}"/>
    <cellStyle name="Input 2 6 5 3 2" xfId="49381" xr:uid="{44A6E91D-5E4D-4786-B269-2FD3D33B0201}"/>
    <cellStyle name="Input 2 6 5 4" xfId="33526" xr:uid="{74BCF30D-C3DF-4212-A368-F97D2F72D31A}"/>
    <cellStyle name="Input 2 6 6" xfId="7382" xr:uid="{CDE91F84-2268-47A3-B3AE-C74E6CA93F23}"/>
    <cellStyle name="Input 2 6 6 2" xfId="18049" xr:uid="{EC249C6D-61A1-4E74-8154-D1A4DF4415E1}"/>
    <cellStyle name="Input 2 6 6 2 2" xfId="44465" xr:uid="{0550E9FB-B425-46CA-9FA1-2F7F7A9D0EE5}"/>
    <cellStyle name="Input 2 6 6 3" xfId="25344" xr:uid="{75135955-1BF4-49D8-B66C-C0BA1F00C944}"/>
    <cellStyle name="Input 2 6 6 3 2" xfId="51758" xr:uid="{A8B87EFE-D0F8-4ED2-865C-8C26449E0090}"/>
    <cellStyle name="Input 2 6 6 4" xfId="34052" xr:uid="{64028F3D-BE27-4710-816C-BC28C4562D3E}"/>
    <cellStyle name="Input 2 6 7" xfId="8005" xr:uid="{F7CD8CE6-AEF1-4FCD-B6C1-4B4A964EEAA7}"/>
    <cellStyle name="Input 2 6 7 2" xfId="18672" xr:uid="{18D33FC1-FA9A-4CBC-BA31-9AC8CEDCDDA2}"/>
    <cellStyle name="Input 2 6 7 2 2" xfId="45086" xr:uid="{A2FF0CFB-F795-4502-A17B-0675D40D3B89}"/>
    <cellStyle name="Input 2 6 7 3" xfId="16997" xr:uid="{98AF760E-E5FF-40D6-865A-5374294A5E07}"/>
    <cellStyle name="Input 2 6 7 3 2" xfId="43415" xr:uid="{4798276A-3EB7-473B-92C7-C4E6C029F453}"/>
    <cellStyle name="Input 2 6 7 4" xfId="34610" xr:uid="{CAD914A9-1AD3-4B38-93AF-9FA2BD89B31F}"/>
    <cellStyle name="Input 2 6 8" xfId="13265" xr:uid="{A3BFE94A-DFE9-4924-8F03-9630024B66B9}"/>
    <cellStyle name="Input 2 6 8 2" xfId="39685" xr:uid="{3522828C-46E0-458A-B296-0389C78C77B0}"/>
    <cellStyle name="Input 2 6 9" xfId="21196" xr:uid="{5D11E8F9-DC8B-4D82-A009-9B9F67263DF9}"/>
    <cellStyle name="Input 2 6 9 2" xfId="47610" xr:uid="{C3850610-9EB8-4096-9A95-834BDD3E8C74}"/>
    <cellStyle name="Input 2 7" xfId="2909" xr:uid="{86E428F1-6E64-4135-A227-6EBBEE5EFAA4}"/>
    <cellStyle name="Input 2 7 2" xfId="9733" xr:uid="{A413B2AC-9FE6-4476-A9E6-CC0A5C01C993}"/>
    <cellStyle name="Input 2 7 2 2" xfId="20393" xr:uid="{7C0FB6C0-FE4C-4E80-B199-8C554D7F79C1}"/>
    <cellStyle name="Input 2 7 2 2 2" xfId="46807" xr:uid="{9661AF7A-7FF0-4851-A728-1B9901DAC6CA}"/>
    <cellStyle name="Input 2 7 2 3" xfId="27826" xr:uid="{6ED21DE0-EAB4-4EB5-87F3-C75FD260DD36}"/>
    <cellStyle name="Input 2 7 2 3 2" xfId="54240" xr:uid="{730CDE0F-241A-43D3-BF1B-F747791857C3}"/>
    <cellStyle name="Input 2 7 2 4" xfId="36229" xr:uid="{BA5B53E8-2C7E-43B2-8D9B-6B7320744DB0}"/>
    <cellStyle name="Input 2 7 3" xfId="13701" xr:uid="{9AA4B125-C1F6-4AEE-AC71-2DE56E7B7BF9}"/>
    <cellStyle name="Input 2 7 3 2" xfId="40121" xr:uid="{AEE6A20B-FA79-4D12-99AC-EFADD3BD8180}"/>
    <cellStyle name="Input 2 7 4" xfId="25809" xr:uid="{F4C7E7C6-7240-4D72-AB9B-FB5248799891}"/>
    <cellStyle name="Input 2 7 4 2" xfId="52223" xr:uid="{D755C536-5B1F-4139-8992-549370095C8A}"/>
    <cellStyle name="Input 2 7 5" xfId="29579" xr:uid="{6CD5C21E-BE3A-470E-80D4-5452B1336C7D}"/>
    <cellStyle name="Input 2 8" xfId="4445" xr:uid="{0B1983A5-EBAD-4005-9BAD-0CE1597F1598}"/>
    <cellStyle name="Input 2 8 2" xfId="9612" xr:uid="{9D190F91-B29C-498E-8153-E26E965213F2}"/>
    <cellStyle name="Input 2 8 2 2" xfId="20272" xr:uid="{594D1079-8B45-4EE7-BA6C-AF42C90604F5}"/>
    <cellStyle name="Input 2 8 2 2 2" xfId="46686" xr:uid="{4CBF8BE5-2B55-4ACF-BA35-CBCCDA839B7B}"/>
    <cellStyle name="Input 2 8 2 3" xfId="25923" xr:uid="{B8683A40-54F6-4BD1-AA6D-4C607150F05E}"/>
    <cellStyle name="Input 2 8 2 3 2" xfId="52337" xr:uid="{34CF6063-DAA6-45C0-8B58-B06D14BB7F68}"/>
    <cellStyle name="Input 2 8 2 4" xfId="36108" xr:uid="{F7811D01-C8E9-491F-85AD-F741D1BE8F37}"/>
    <cellStyle name="Input 2 8 3" xfId="15223" xr:uid="{FB0C00EA-8085-439B-A02A-509CACFAD0F9}"/>
    <cellStyle name="Input 2 8 3 2" xfId="41643" xr:uid="{403B545C-26E0-4E56-9BCA-4B4891D36F61}"/>
    <cellStyle name="Input 2 8 4" xfId="22073" xr:uid="{1DE519F0-583C-44D2-BA1B-B751279BD60C}"/>
    <cellStyle name="Input 2 8 4 2" xfId="48487" xr:uid="{35820BA0-551A-408C-9E4D-1AB1185CD488}"/>
    <cellStyle name="Input 2 8 5" xfId="31115" xr:uid="{BE168D3C-577D-4CD3-AB1C-62D85AD6E65C}"/>
    <cellStyle name="Input 2 9" xfId="2915" xr:uid="{A57D0270-5421-48D5-9A8C-3C8AC80D630C}"/>
    <cellStyle name="Input 2 9 2" xfId="10474" xr:uid="{A7AB3D3D-4973-4C46-AC05-DBEF82E63CEC}"/>
    <cellStyle name="Input 2 9 2 2" xfId="21134" xr:uid="{AB489C17-6103-486C-954D-526585AE2F12}"/>
    <cellStyle name="Input 2 9 2 2 2" xfId="47548" xr:uid="{A077E995-5D1A-4C8F-8377-48241E3E5042}"/>
    <cellStyle name="Input 2 9 2 3" xfId="28396" xr:uid="{3D70716E-7F36-42A6-9654-9C4B8C940E04}"/>
    <cellStyle name="Input 2 9 2 3 2" xfId="54810" xr:uid="{805B00E6-F67F-4B0D-BE77-8A339903F78D}"/>
    <cellStyle name="Input 2 9 2 4" xfId="36970" xr:uid="{D3BD253B-794D-4C90-B61C-CA7A8968F147}"/>
    <cellStyle name="Input 2 9 3" xfId="13707" xr:uid="{BB0BB819-C43E-4A0C-A83F-2B694B7562B2}"/>
    <cellStyle name="Input 2 9 3 2" xfId="40127" xr:uid="{386ED2B4-7CFA-4886-A882-3FB8F7480385}"/>
    <cellStyle name="Input 2 9 4" xfId="24718" xr:uid="{01B78802-6366-4302-81B1-7131B9CED132}"/>
    <cellStyle name="Input 2 9 4 2" xfId="51132" xr:uid="{7D57FF03-C705-4855-A815-8DE376F7032E}"/>
    <cellStyle name="Input 2 9 5" xfId="29585" xr:uid="{C4F716AA-266A-49F6-99C7-D7372F48EA47}"/>
    <cellStyle name="Input 3" xfId="387" xr:uid="{0F712041-8428-4661-A4EE-6D21D02DE053}"/>
    <cellStyle name="Input 3 10" xfId="2911" xr:uid="{01A53C4B-1288-4CC2-A6E4-AA7564E2AE8E}"/>
    <cellStyle name="Input 3 10 2" xfId="24935" xr:uid="{E833DD74-62ED-4128-9105-926F3F30D80B}"/>
    <cellStyle name="Input 3 10 2 2" xfId="51349" xr:uid="{54213462-4A8D-45F1-A3EE-D829288C5EDB}"/>
    <cellStyle name="Input 3 10 3" xfId="29581" xr:uid="{6CC387F2-38F7-43B1-AD38-380352429430}"/>
    <cellStyle name="Input 3 11" xfId="17833" xr:uid="{A541759D-ADDF-41E3-8418-A47528EC24AA}"/>
    <cellStyle name="Input 3 11 2" xfId="44250" xr:uid="{A8968387-74FC-4A99-A0C4-AA0D800F65B3}"/>
    <cellStyle name="Input 3 12" xfId="23769" xr:uid="{F2FE3E16-82CA-4CED-8296-CD8A8F8059DE}"/>
    <cellStyle name="Input 3 12 2" xfId="50183" xr:uid="{713C9EAF-A3C9-4128-9284-B160EA9E20A4}"/>
    <cellStyle name="Input 3 2" xfId="1436" xr:uid="{C91EB219-51E6-45D8-940B-C6A246036267}"/>
    <cellStyle name="Input 3 2 10" xfId="8364" xr:uid="{CC8C2166-D0B8-44BA-B779-10A2BB51F103}"/>
    <cellStyle name="Input 3 2 10 2" xfId="19024" xr:uid="{5F1642D4-C003-4E2D-9842-3C2B007984D5}"/>
    <cellStyle name="Input 3 2 10 2 2" xfId="45438" xr:uid="{813AD8A9-325C-4108-95DD-1DAF68B86DC3}"/>
    <cellStyle name="Input 3 2 10 3" xfId="12772" xr:uid="{D90D8246-5ABE-411B-8BC8-18F6426607D5}"/>
    <cellStyle name="Input 3 2 10 3 2" xfId="39193" xr:uid="{D350F41B-0D2C-442F-88FD-16F9860B447C}"/>
    <cellStyle name="Input 3 2 10 4" xfId="34860" xr:uid="{B6C49800-0454-4835-8D54-5FA528D858DD}"/>
    <cellStyle name="Input 3 2 11" xfId="12087" xr:uid="{6D22FD45-9A9A-4257-8667-F25015210E70}"/>
    <cellStyle name="Input 3 2 11 2" xfId="38508" xr:uid="{BEA45783-6BD6-4A31-80D0-072881706613}"/>
    <cellStyle name="Input 3 2 12" xfId="23141" xr:uid="{FD6AED7C-D91C-4364-AB7A-DAD2C97E8503}"/>
    <cellStyle name="Input 3 2 12 2" xfId="49555" xr:uid="{CD885AC2-7796-4BE8-AB98-D6FAC89E22BB}"/>
    <cellStyle name="Input 3 2 2" xfId="3430" xr:uid="{6140CAED-2547-4C73-B854-D7B5B2A95CFC}"/>
    <cellStyle name="Input 3 2 2 2" xfId="9052" xr:uid="{A242878A-CD81-477A-AEB8-F114713197C9}"/>
    <cellStyle name="Input 3 2 2 2 2" xfId="19712" xr:uid="{0407266B-AAE6-4D4E-BF70-97588FAA792B}"/>
    <cellStyle name="Input 3 2 2 2 2 2" xfId="46126" xr:uid="{A8858D0A-81AD-42B5-B2B2-517F3353C757}"/>
    <cellStyle name="Input 3 2 2 2 3" xfId="11550" xr:uid="{53D88AA3-9209-4232-95CA-E1E901AE618D}"/>
    <cellStyle name="Input 3 2 2 2 3 2" xfId="37971" xr:uid="{4E30E307-939F-44EF-B3BB-2B4A803B6570}"/>
    <cellStyle name="Input 3 2 2 2 4" xfId="35548" xr:uid="{AF4BFACE-9079-4FAB-8F16-B6FD55AAA5C3}"/>
    <cellStyle name="Input 3 2 2 3" xfId="10067" xr:uid="{F0E403D7-244B-45CD-BB24-58BF7E524584}"/>
    <cellStyle name="Input 3 2 2 3 2" xfId="20727" xr:uid="{55BF0DE5-ED24-4778-A9A4-ECFCCAFA819D}"/>
    <cellStyle name="Input 3 2 2 3 2 2" xfId="47141" xr:uid="{654C7A38-7300-4F98-A93B-34DCF03F9CED}"/>
    <cellStyle name="Input 3 2 2 3 3" xfId="12577" xr:uid="{C1952363-F7D0-43D8-9F78-D0B53FE862BC}"/>
    <cellStyle name="Input 3 2 2 3 3 2" xfId="38998" xr:uid="{30E0DA98-6EDD-4358-BB9B-5483E044D164}"/>
    <cellStyle name="Input 3 2 2 3 4" xfId="36563" xr:uid="{84017B21-8A0A-4813-9DE6-181120B66334}"/>
    <cellStyle name="Input 3 2 2 4" xfId="10899" xr:uid="{754B13DE-8AFB-4890-A470-59D99817D8E2}"/>
    <cellStyle name="Input 3 2 2 4 2" xfId="21544" xr:uid="{DF6B108C-43C1-4ABD-ACF3-7CD70FA540FC}"/>
    <cellStyle name="Input 3 2 2 4 2 2" xfId="47958" xr:uid="{63F8089F-EAB4-497A-BC48-8C8395258581}"/>
    <cellStyle name="Input 3 2 2 4 3" xfId="28633" xr:uid="{2864AE1B-9CD4-46A1-8CFF-AA3A5198148D}"/>
    <cellStyle name="Input 3 2 2 4 3 2" xfId="55047" xr:uid="{5272623D-E648-4346-8A0D-3FA609D56DCE}"/>
    <cellStyle name="Input 3 2 2 4 4" xfId="37320" xr:uid="{2514A4FA-FFF5-465E-BBE0-2851D55606F4}"/>
    <cellStyle name="Input 3 2 2 5" xfId="8671" xr:uid="{63792B5C-891F-45DF-9E2A-6F642968F9A8}"/>
    <cellStyle name="Input 3 2 2 5 2" xfId="19331" xr:uid="{BAD8E719-C463-44B1-AEF8-9BDA1CFA6322}"/>
    <cellStyle name="Input 3 2 2 5 2 2" xfId="45745" xr:uid="{1389AF83-41E0-4561-AA3E-4C27916CD3A2}"/>
    <cellStyle name="Input 3 2 2 5 3" xfId="12570" xr:uid="{2EBF2BDC-F0F5-4160-93EE-FDD83F2DA631}"/>
    <cellStyle name="Input 3 2 2 5 3 2" xfId="38991" xr:uid="{2DFEC09D-34C1-49F0-9B66-94D88D2A4D03}"/>
    <cellStyle name="Input 3 2 2 5 4" xfId="35167" xr:uid="{B88C12AF-B421-48E0-9096-6582754D4EE0}"/>
    <cellStyle name="Input 3 2 2 6" xfId="14215" xr:uid="{03D1F169-A63D-413A-AE82-30BD5B8BD2FC}"/>
    <cellStyle name="Input 3 2 2 6 2" xfId="40635" xr:uid="{5EE94E95-F0A0-497B-8AD4-AB76DA61AFEF}"/>
    <cellStyle name="Input 3 2 2 7" xfId="24764" xr:uid="{92C26C84-3D5A-48F4-B097-09318F363C4F}"/>
    <cellStyle name="Input 3 2 2 7 2" xfId="51178" xr:uid="{365B5861-7075-4140-90AA-8AB33E43D645}"/>
    <cellStyle name="Input 3 2 2 8" xfId="30100" xr:uid="{0252B024-ACDD-4601-B740-369F73B8B11A}"/>
    <cellStyle name="Input 3 2 3" xfId="3719" xr:uid="{CEF555B3-FE91-4D2F-8590-073292CF85B6}"/>
    <cellStyle name="Input 3 2 3 2" xfId="9421" xr:uid="{1985738B-495F-4996-8EA5-76540DDCFD96}"/>
    <cellStyle name="Input 3 2 3 2 2" xfId="20081" xr:uid="{D0BE7ED6-E645-4654-9068-B694D65FD2F9}"/>
    <cellStyle name="Input 3 2 3 2 2 2" xfId="46495" xr:uid="{18DCE13C-3A68-4EB7-A538-564F62FD07AF}"/>
    <cellStyle name="Input 3 2 3 2 3" xfId="11815" xr:uid="{B7613E80-5D52-4498-8172-816ADCF0D846}"/>
    <cellStyle name="Input 3 2 3 2 3 2" xfId="38236" xr:uid="{536C303D-658D-4AEF-9045-574BE8B75515}"/>
    <cellStyle name="Input 3 2 3 2 4" xfId="35917" xr:uid="{33EF5F97-9ACB-4BAC-8C8F-72472E135F40}"/>
    <cellStyle name="Input 3 2 3 3" xfId="14503" xr:uid="{339AD9B3-59C7-4F95-97FC-D92582B7A163}"/>
    <cellStyle name="Input 3 2 3 3 2" xfId="40923" xr:uid="{351E7131-1B78-44AC-BA7C-68886826F545}"/>
    <cellStyle name="Input 3 2 3 4" xfId="23300" xr:uid="{2BCE7375-EA54-4859-AC65-AC0C42FC4BD0}"/>
    <cellStyle name="Input 3 2 3 4 2" xfId="49714" xr:uid="{22095239-3CA7-41B9-A189-D878542D49FF}"/>
    <cellStyle name="Input 3 2 3 5" xfId="30389" xr:uid="{11F3DA2A-D9AE-4D46-B37C-4B56F4AFEBC1}"/>
    <cellStyle name="Input 3 2 4" xfId="3035" xr:uid="{EC7353C4-2A1D-4121-AE15-15B9E841545D}"/>
    <cellStyle name="Input 3 2 4 2" xfId="10034" xr:uid="{9F5FF350-7BFF-4BA6-88B6-8EEAAD1DC5C2}"/>
    <cellStyle name="Input 3 2 4 2 2" xfId="20694" xr:uid="{B7852733-0F88-450E-8CE9-9185797565D6}"/>
    <cellStyle name="Input 3 2 4 2 2 2" xfId="47108" xr:uid="{04D8AA3A-35DE-40BA-87E0-58A7063BBB0E}"/>
    <cellStyle name="Input 3 2 4 2 3" xfId="16993" xr:uid="{F2996DC4-F695-4905-9482-0BC3B0392137}"/>
    <cellStyle name="Input 3 2 4 2 3 2" xfId="43411" xr:uid="{6C10C6AF-F191-4A67-BF7B-CDFA99E6E15F}"/>
    <cellStyle name="Input 3 2 4 2 4" xfId="36530" xr:uid="{B1D03028-3CEC-4754-A7B9-3E1351252F3F}"/>
    <cellStyle name="Input 3 2 4 3" xfId="13827" xr:uid="{993376CD-9065-4D9B-9387-1443CB31FC39}"/>
    <cellStyle name="Input 3 2 4 3 2" xfId="40247" xr:uid="{26CF7274-ADA2-4BFF-80D0-9A53095FBA2D}"/>
    <cellStyle name="Input 3 2 4 4" xfId="22096" xr:uid="{75CE067E-C87E-4311-A14C-E4F11798212C}"/>
    <cellStyle name="Input 3 2 4 4 2" xfId="48510" xr:uid="{E36D5680-965A-4303-9A1C-74F52B3275B6}"/>
    <cellStyle name="Input 3 2 4 5" xfId="29705" xr:uid="{CB6EC833-A55B-4344-8393-35ADD733FEA9}"/>
    <cellStyle name="Input 3 2 5" xfId="5074" xr:uid="{6E65B659-1D46-43F8-BC69-98EAD012F934}"/>
    <cellStyle name="Input 3 2 5 2" xfId="10711" xr:uid="{C1A17E8A-1466-44A0-92F0-EB292E07ACD0}"/>
    <cellStyle name="Input 3 2 5 2 2" xfId="21356" xr:uid="{DBBA30FD-114F-4CA7-903A-72C0C7630C86}"/>
    <cellStyle name="Input 3 2 5 2 2 2" xfId="47770" xr:uid="{ED621639-3A03-44E1-823F-175E2087E33A}"/>
    <cellStyle name="Input 3 2 5 2 3" xfId="28453" xr:uid="{EA319FBF-2218-488B-B6FF-3904B37C45F8}"/>
    <cellStyle name="Input 3 2 5 2 3 2" xfId="54867" xr:uid="{C817D5E1-53A2-44E5-AC12-80C84537B90D}"/>
    <cellStyle name="Input 3 2 5 2 4" xfId="37134" xr:uid="{9C08C19D-1A21-4356-A9FE-DCBB85B19894}"/>
    <cellStyle name="Input 3 2 5 3" xfId="15851" xr:uid="{615C5B86-307E-44FB-A6AD-520518BFB8F1}"/>
    <cellStyle name="Input 3 2 5 3 2" xfId="42270" xr:uid="{6F6C86E6-AD68-4F21-B794-A4854D477E9A}"/>
    <cellStyle name="Input 3 2 5 4" xfId="22442" xr:uid="{C1124EE3-FA6C-47B0-AFB1-2224CFC56192}"/>
    <cellStyle name="Input 3 2 5 4 2" xfId="48856" xr:uid="{2895D6FC-0F7E-4657-B521-D381ABC4943D}"/>
    <cellStyle name="Input 3 2 5 5" xfId="31744" xr:uid="{3062F940-84E6-4389-899D-8FDBBB615EFE}"/>
    <cellStyle name="Input 3 2 6" xfId="4994" xr:uid="{81BDF265-10B3-4185-B6F5-00F91F97F588}"/>
    <cellStyle name="Input 3 2 6 2" xfId="15771" xr:uid="{3DACC8A1-1115-4E13-A1B7-187C416ABCD6}"/>
    <cellStyle name="Input 3 2 6 2 2" xfId="42191" xr:uid="{D148531A-34BA-4EE0-AEA2-2D73FB7C8396}"/>
    <cellStyle name="Input 3 2 6 3" xfId="27655" xr:uid="{8061C506-86C1-4316-B434-416BB5559F17}"/>
    <cellStyle name="Input 3 2 6 3 2" xfId="54069" xr:uid="{B92EE8D8-8FC6-4CE4-B9FB-65E7BB5CA6EF}"/>
    <cellStyle name="Input 3 2 6 4" xfId="31664" xr:uid="{309798EF-32E0-452B-8C8B-496BA4FEB33C}"/>
    <cellStyle name="Input 3 2 7" xfId="3776" xr:uid="{BD517E22-DA8D-43F5-B731-533360C8DD1D}"/>
    <cellStyle name="Input 3 2 7 2" xfId="25591" xr:uid="{7AE2D1CE-038B-4BFB-8990-DA3BF3B99B63}"/>
    <cellStyle name="Input 3 2 7 2 2" xfId="52005" xr:uid="{7537F657-F4AB-4D20-9612-3331DC8A84DD}"/>
    <cellStyle name="Input 3 2 7 3" xfId="30446" xr:uid="{C7973BDC-233C-4554-A20D-FC6B837CF427}"/>
    <cellStyle name="Input 3 2 8" xfId="6499" xr:uid="{DAFE8FEE-BD84-4751-94BC-58891B044720}"/>
    <cellStyle name="Input 3 2 8 2" xfId="17229" xr:uid="{B78F707F-2BDC-4697-9EC1-7B0B86CC0DC9}"/>
    <cellStyle name="Input 3 2 8 2 2" xfId="43647" xr:uid="{53A0B27E-6207-4C45-9549-3A5C388AE1B4}"/>
    <cellStyle name="Input 3 2 8 3" xfId="23635" xr:uid="{AB9377BB-8497-451E-A361-26E9E84257AF}"/>
    <cellStyle name="Input 3 2 8 3 2" xfId="50049" xr:uid="{857DC4D7-2613-4103-A450-FD691FCBA549}"/>
    <cellStyle name="Input 3 2 8 4" xfId="33169" xr:uid="{BCC0AF4E-70D8-496C-9ADB-4436C571F0BB}"/>
    <cellStyle name="Input 3 2 9" xfId="2907" xr:uid="{6327716E-B38B-4145-B2E7-E1DA59004136}"/>
    <cellStyle name="Input 3 2 9 2" xfId="13699" xr:uid="{6D38A9B2-3F68-4BF4-9176-11424660B90D}"/>
    <cellStyle name="Input 3 2 9 2 2" xfId="40119" xr:uid="{ED94DD9E-11EE-4FB4-B5F6-B3A12E3CC437}"/>
    <cellStyle name="Input 3 2 9 3" xfId="22043" xr:uid="{D942F97B-8E26-4AC3-B9D3-AE6AC5180EF2}"/>
    <cellStyle name="Input 3 2 9 3 2" xfId="48457" xr:uid="{E4E1FF73-19FE-4315-8C83-2D149D587D25}"/>
    <cellStyle name="Input 3 2 9 4" xfId="29577" xr:uid="{873C5FF9-DC34-47C9-B89F-45CF620BB0CF}"/>
    <cellStyle name="Input 3 3" xfId="1437" xr:uid="{3AAA4D08-44AE-4AB9-A563-B7E1CBBB49B6}"/>
    <cellStyle name="Input 3 3 10" xfId="8367" xr:uid="{6374E19A-1005-4006-A006-8DBCC713C5B3}"/>
    <cellStyle name="Input 3 3 10 2" xfId="19027" xr:uid="{84920545-8656-48AB-B0A8-E26878DD4650}"/>
    <cellStyle name="Input 3 3 10 2 2" xfId="45441" xr:uid="{76A64CBB-387D-4158-97E1-916587D67343}"/>
    <cellStyle name="Input 3 3 10 3" xfId="17807" xr:uid="{6DE6E38D-F562-4BBB-8DC6-FA4F30B56D68}"/>
    <cellStyle name="Input 3 3 10 3 2" xfId="44224" xr:uid="{912197A3-47DC-4564-A9A5-1764F66D1D2E}"/>
    <cellStyle name="Input 3 3 10 4" xfId="34863" xr:uid="{97612634-798A-4F50-AAA5-571099389A0C}"/>
    <cellStyle name="Input 3 3 11" xfId="12086" xr:uid="{43738346-BB3F-4F83-BD9F-BE71F06AB19A}"/>
    <cellStyle name="Input 3 3 11 2" xfId="38507" xr:uid="{84F211D0-C766-41A4-A932-B28C6DE18B8A}"/>
    <cellStyle name="Input 3 3 12" xfId="24714" xr:uid="{459FA54E-5598-4BE3-8DC6-468EE7297092}"/>
    <cellStyle name="Input 3 3 12 2" xfId="51128" xr:uid="{AD76E2CA-1AA6-4CDA-B6EB-7D74452C8E62}"/>
    <cellStyle name="Input 3 3 2" xfId="3431" xr:uid="{B47D0302-A20D-404D-B182-E67250CAF159}"/>
    <cellStyle name="Input 3 3 2 2" xfId="9049" xr:uid="{87094128-E9BC-4C29-A534-F76D813614C6}"/>
    <cellStyle name="Input 3 3 2 2 2" xfId="19709" xr:uid="{31DAF058-9647-43D6-B1A4-819E7717E8D9}"/>
    <cellStyle name="Input 3 3 2 2 2 2" xfId="46123" xr:uid="{BB76CD5C-33A9-4CCF-B96D-E595F9366E01}"/>
    <cellStyle name="Input 3 3 2 2 3" xfId="28256" xr:uid="{4F9274A9-FC4B-411A-A8C9-4FC3E56F34B8}"/>
    <cellStyle name="Input 3 3 2 2 3 2" xfId="54670" xr:uid="{A0103C05-AE7C-4687-A0DB-0DD94F2C4D34}"/>
    <cellStyle name="Input 3 3 2 2 4" xfId="35545" xr:uid="{9F5A3D2D-9943-4DD0-AAEF-DAFB301EBAB3}"/>
    <cellStyle name="Input 3 3 2 3" xfId="10321" xr:uid="{8DC10E63-F031-4D1F-8EF7-E9D62284043F}"/>
    <cellStyle name="Input 3 3 2 3 2" xfId="20981" xr:uid="{0AA5AE2A-77A3-4227-AA7C-7FC370D8E40C}"/>
    <cellStyle name="Input 3 3 2 3 2 2" xfId="47395" xr:uid="{8B4E910E-9C08-4620-A058-3F1CDECED38A}"/>
    <cellStyle name="Input 3 3 2 3 3" xfId="17236" xr:uid="{580E249B-EAD6-465A-9177-7AC0788DD2D8}"/>
    <cellStyle name="Input 3 3 2 3 3 2" xfId="43654" xr:uid="{1BD124A8-9965-4C21-BA12-B0B228D02F66}"/>
    <cellStyle name="Input 3 3 2 3 4" xfId="36817" xr:uid="{9E097806-30A1-48BC-8BE7-66B2990037E5}"/>
    <cellStyle name="Input 3 3 2 4" xfId="10902" xr:uid="{75442168-89B3-49BD-BE17-A2452D30AA14}"/>
    <cellStyle name="Input 3 3 2 4 2" xfId="21547" xr:uid="{EA502D0B-DDA5-44B6-8246-B2EDB3D88BE2}"/>
    <cellStyle name="Input 3 3 2 4 2 2" xfId="47961" xr:uid="{3BEB3814-8B97-4209-ADDC-A4F6612A71A1}"/>
    <cellStyle name="Input 3 3 2 4 3" xfId="28636" xr:uid="{036F6780-917D-4506-B7B6-7E7937F794EB}"/>
    <cellStyle name="Input 3 3 2 4 3 2" xfId="55050" xr:uid="{B016D55A-C5EE-4466-ACDF-1A4FBFAC6758}"/>
    <cellStyle name="Input 3 3 2 4 4" xfId="37323" xr:uid="{ED03D426-4A54-4A34-A764-377BA934CDEF}"/>
    <cellStyle name="Input 3 3 2 5" xfId="8674" xr:uid="{AC036B9C-1003-4F13-A706-3C48885E3BC3}"/>
    <cellStyle name="Input 3 3 2 5 2" xfId="19334" xr:uid="{0EBE015A-B130-47A7-B285-AC20B553CFD5}"/>
    <cellStyle name="Input 3 3 2 5 2 2" xfId="45748" xr:uid="{42CD7C9C-3FF0-4548-AA71-DC80E1D56DAA}"/>
    <cellStyle name="Input 3 3 2 5 3" xfId="17730" xr:uid="{823A7222-3368-4682-A050-095E00353C26}"/>
    <cellStyle name="Input 3 3 2 5 3 2" xfId="44147" xr:uid="{FDC463CF-55C1-4676-813D-92EF8B39505E}"/>
    <cellStyle name="Input 3 3 2 5 4" xfId="35170" xr:uid="{F5ECBBDE-0B41-4731-8D97-C55E1C63F5CE}"/>
    <cellStyle name="Input 3 3 2 6" xfId="14216" xr:uid="{0DAB2A08-829D-4402-8D0F-BA8514B837BA}"/>
    <cellStyle name="Input 3 3 2 6 2" xfId="40636" xr:uid="{CC2FD18F-A45B-4471-B01C-7BF18C0897DD}"/>
    <cellStyle name="Input 3 3 2 7" xfId="24322" xr:uid="{AB94E10D-1887-41C6-AA65-818BFA6440F0}"/>
    <cellStyle name="Input 3 3 2 7 2" xfId="50736" xr:uid="{0FDFF869-FF4E-4668-ACCA-C4E1DA6BDD87}"/>
    <cellStyle name="Input 3 3 2 8" xfId="30101" xr:uid="{3D2E005C-F47E-4A71-8E7E-D6CEE1BB594D}"/>
    <cellStyle name="Input 3 3 3" xfId="3959" xr:uid="{2E1F9685-E3F3-4188-834C-D1D25761A362}"/>
    <cellStyle name="Input 3 3 3 2" xfId="9418" xr:uid="{18F2E232-2E4D-4264-8B3B-07B90B62C0F8}"/>
    <cellStyle name="Input 3 3 3 2 2" xfId="20078" xr:uid="{B5BB4680-B553-4F06-8F76-A25C46A731DD}"/>
    <cellStyle name="Input 3 3 3 2 2 2" xfId="46492" xr:uid="{C30786CE-88AF-4C0B-A428-DF45F28DAB59}"/>
    <cellStyle name="Input 3 3 3 2 3" xfId="28218" xr:uid="{5A4F3E95-D4AB-40E1-BF1D-D196AA45E98D}"/>
    <cellStyle name="Input 3 3 3 2 3 2" xfId="54632" xr:uid="{B11B19F4-DF5F-4E52-98EB-3929F3F80057}"/>
    <cellStyle name="Input 3 3 3 2 4" xfId="35914" xr:uid="{7E4E7AA1-CA1C-46A8-8B86-AC4911C3D404}"/>
    <cellStyle name="Input 3 3 3 3" xfId="14742" xr:uid="{A1DC58C2-54B4-47A4-9FE5-3DFF6C6E03EA}"/>
    <cellStyle name="Input 3 3 3 3 2" xfId="41162" xr:uid="{1E81E412-F3FD-453B-8660-D3F342B1CC2D}"/>
    <cellStyle name="Input 3 3 3 4" xfId="27548" xr:uid="{471ED029-2EC0-45A7-A9BB-14772DF231E7}"/>
    <cellStyle name="Input 3 3 3 4 2" xfId="53962" xr:uid="{89A8D317-22DD-4D66-BF37-B2924D172EC0}"/>
    <cellStyle name="Input 3 3 3 5" xfId="30629" xr:uid="{B649B05F-493C-4C81-AD1A-1074DF79602D}"/>
    <cellStyle name="Input 3 3 4" xfId="5065" xr:uid="{1C8FE659-3CCA-42A1-B19A-1576E65E4F7C}"/>
    <cellStyle name="Input 3 3 4 2" xfId="10257" xr:uid="{CDF36A2E-F68E-43F3-8792-72E4EBD0F584}"/>
    <cellStyle name="Input 3 3 4 2 2" xfId="20917" xr:uid="{155D2F5E-2661-48F8-B59A-7A5FA88709DE}"/>
    <cellStyle name="Input 3 3 4 2 2 2" xfId="47331" xr:uid="{22C5B409-3FC8-449F-ABF9-F5124D38FA7F}"/>
    <cellStyle name="Input 3 3 4 2 3" xfId="12506" xr:uid="{E6EAA6CE-1428-49FE-851F-0558FE38AD88}"/>
    <cellStyle name="Input 3 3 4 2 3 2" xfId="38927" xr:uid="{D7F6F2D0-FD69-4C75-BC1F-E37373E3A38F}"/>
    <cellStyle name="Input 3 3 4 2 4" xfId="36753" xr:uid="{D744888E-A114-4C30-9BB6-9BE76632F782}"/>
    <cellStyle name="Input 3 3 4 3" xfId="15842" xr:uid="{553C0294-3AC6-49C3-9D2B-A18091E95316}"/>
    <cellStyle name="Input 3 3 4 3 2" xfId="42261" xr:uid="{4456F2BD-9F2A-41BD-A6AC-22D567A868FE}"/>
    <cellStyle name="Input 3 3 4 4" xfId="23057" xr:uid="{B3582D87-D28C-428A-93CC-1926F7C9073D}"/>
    <cellStyle name="Input 3 3 4 4 2" xfId="49471" xr:uid="{692809A4-809C-439F-9701-583A73395CC2}"/>
    <cellStyle name="Input 3 3 4 5" xfId="31735" xr:uid="{5EDFA5B2-A3B2-4C4F-9777-A217D1ED9EB3}"/>
    <cellStyle name="Input 3 3 5" xfId="5168" xr:uid="{FB962FFE-A186-446B-AD63-3D7E2DBC6767}"/>
    <cellStyle name="Input 3 3 5 2" xfId="10791" xr:uid="{6E117134-052A-4ABA-962A-8E7076999A97}"/>
    <cellStyle name="Input 3 3 5 2 2" xfId="21436" xr:uid="{F4D243AD-3B0B-45AB-96B9-E684A8F26F12}"/>
    <cellStyle name="Input 3 3 5 2 2 2" xfId="47850" xr:uid="{B6A63A8F-A1E7-41D1-BF02-629314D3B387}"/>
    <cellStyle name="Input 3 3 5 2 3" xfId="28525" xr:uid="{598C8E2D-4F23-4689-A56E-85A5F0EC102E}"/>
    <cellStyle name="Input 3 3 5 2 3 2" xfId="54939" xr:uid="{F49A9AFC-26C1-4D6B-BA4D-8D07D56B6421}"/>
    <cellStyle name="Input 3 3 5 2 4" xfId="37212" xr:uid="{CE81B9E9-2798-42D5-BC37-93381B0D4690}"/>
    <cellStyle name="Input 3 3 5 3" xfId="15945" xr:uid="{391C9289-0A07-4626-8F8B-5D1C55D96493}"/>
    <cellStyle name="Input 3 3 5 3 2" xfId="42364" xr:uid="{61BCC6FD-2118-4F0A-9B4B-6A0B07EF31F6}"/>
    <cellStyle name="Input 3 3 5 4" xfId="28152" xr:uid="{8A9E806E-A1FC-421E-8C79-07A62A641349}"/>
    <cellStyle name="Input 3 3 5 4 2" xfId="54566" xr:uid="{EAC9BCDB-A589-4284-8DD1-57EFBAF2C6EA}"/>
    <cellStyle name="Input 3 3 5 5" xfId="31838" xr:uid="{E3F21734-62A2-4B55-A743-1E8801638C33}"/>
    <cellStyle name="Input 3 3 6" xfId="5891" xr:uid="{D501AEC9-7E8F-428B-BF61-749D9BCB13A5}"/>
    <cellStyle name="Input 3 3 6 2" xfId="16646" xr:uid="{5B2F4ADA-9627-4EEB-A572-B0B92D4D07A5}"/>
    <cellStyle name="Input 3 3 6 2 2" xfId="43064" xr:uid="{7128E92B-C0BB-41DB-95C1-939762033E4C}"/>
    <cellStyle name="Input 3 3 6 3" xfId="24418" xr:uid="{BA244F9D-2C63-4D55-B291-4D7364ABCE26}"/>
    <cellStyle name="Input 3 3 6 3 2" xfId="50832" xr:uid="{2B943024-48FC-4D63-9532-6016FB167FEC}"/>
    <cellStyle name="Input 3 3 6 4" xfId="32561" xr:uid="{DC23DB30-24F8-4332-BCB1-B752C11E5A27}"/>
    <cellStyle name="Input 3 3 7" xfId="4015" xr:uid="{5B591FF2-FFBC-44DA-A415-2C81F1CC08F7}"/>
    <cellStyle name="Input 3 3 7 2" xfId="23296" xr:uid="{1066F7B2-B307-41AD-8F2E-559D578971A2}"/>
    <cellStyle name="Input 3 3 7 2 2" xfId="49710" xr:uid="{2F00DFC5-489B-4B41-9385-83AE95E64C2E}"/>
    <cellStyle name="Input 3 3 7 3" xfId="30685" xr:uid="{2EBF0911-7175-4E26-8D11-0CFD44EE5887}"/>
    <cellStyle name="Input 3 3 8" xfId="2922" xr:uid="{507AF240-ACE2-4D96-A103-D87600E81E67}"/>
    <cellStyle name="Input 3 3 8 2" xfId="13714" xr:uid="{5181A532-8C7F-487E-9981-54B1EFB6C5BA}"/>
    <cellStyle name="Input 3 3 8 2 2" xfId="40134" xr:uid="{5BB95256-3CD4-4B8B-95E4-2AAFE87CC8CF}"/>
    <cellStyle name="Input 3 3 8 3" xfId="27925" xr:uid="{1DA68695-01A0-4336-8717-EB09002E3508}"/>
    <cellStyle name="Input 3 3 8 3 2" xfId="54339" xr:uid="{DF593929-40ED-4F7C-A6A8-C02E3CBBAA85}"/>
    <cellStyle name="Input 3 3 8 4" xfId="29592" xr:uid="{8A994BA5-1858-4C35-90FC-E8A1EA338EBF}"/>
    <cellStyle name="Input 3 3 9" xfId="7807" xr:uid="{59B416D7-0048-4FEE-A3EC-25CD2008F9FC}"/>
    <cellStyle name="Input 3 3 9 2" xfId="18474" xr:uid="{AB2212C6-69BC-4260-9570-4BB2B89AFE1F}"/>
    <cellStyle name="Input 3 3 9 2 2" xfId="44889" xr:uid="{7E80904B-3D2F-45F6-AB88-8D511747CE30}"/>
    <cellStyle name="Input 3 3 9 3" xfId="25436" xr:uid="{CAA69F75-2F18-43F0-8567-8408FF2A0AC3}"/>
    <cellStyle name="Input 3 3 9 3 2" xfId="51850" xr:uid="{354DD317-2FC0-4E57-A419-49AA9664D908}"/>
    <cellStyle name="Input 3 3 9 4" xfId="34477" xr:uid="{BADD0722-9436-4317-93D1-BB3B7B16939C}"/>
    <cellStyle name="Input 3 4" xfId="1804" xr:uid="{83E220EB-F231-49F5-8755-C9DE43623AC2}"/>
    <cellStyle name="Input 3 4 10" xfId="8366" xr:uid="{DDC96E98-377B-419F-AA61-817E8C2B7933}"/>
    <cellStyle name="Input 3 4 10 2" xfId="19026" xr:uid="{D77D8762-CC91-4675-A574-4F0875DB344C}"/>
    <cellStyle name="Input 3 4 10 2 2" xfId="45440" xr:uid="{EB246FAB-979F-457E-9463-BC653DBFF9E3}"/>
    <cellStyle name="Input 3 4 10 3" xfId="12939" xr:uid="{B237185C-CB61-4915-BD84-E97041F8E74D}"/>
    <cellStyle name="Input 3 4 10 3 2" xfId="39360" xr:uid="{B3539A0A-67C0-414F-97B8-0C4915DC3DAA}"/>
    <cellStyle name="Input 3 4 10 4" xfId="34862" xr:uid="{D8977185-EAA2-4E78-9AE2-926A0BFD5B20}"/>
    <cellStyle name="Input 3 4 11" xfId="11776" xr:uid="{A5ABE6BB-8DAF-4E2B-8D38-FFDA1481CFF6}"/>
    <cellStyle name="Input 3 4 11 2" xfId="38197" xr:uid="{67A37269-B609-49FC-81F0-694007AAA982}"/>
    <cellStyle name="Input 3 4 12" xfId="23883" xr:uid="{F028AE47-AD62-4FBB-8D0D-8B7013B24201}"/>
    <cellStyle name="Input 3 4 12 2" xfId="50297" xr:uid="{B4235174-C4C3-4999-820F-3DB959BF7204}"/>
    <cellStyle name="Input 3 4 2" xfId="3781" xr:uid="{9F24791D-D688-4B1B-B7F9-10C76D5DF8D8}"/>
    <cellStyle name="Input 3 4 2 2" xfId="9050" xr:uid="{EF3B927F-790F-40AD-BEC3-ED824799C71B}"/>
    <cellStyle name="Input 3 4 2 2 2" xfId="19710" xr:uid="{E5E70009-16EB-4AEB-9230-AFC8171BF752}"/>
    <cellStyle name="Input 3 4 2 2 2 2" xfId="46124" xr:uid="{634371D4-A09F-47B3-9442-D25025B4E421}"/>
    <cellStyle name="Input 3 4 2 2 3" xfId="17075" xr:uid="{65EBA2F9-CCB8-40DA-92C2-046392E21808}"/>
    <cellStyle name="Input 3 4 2 2 3 2" xfId="43493" xr:uid="{D11329F1-2AE8-41F2-BFF6-2C00C43A622D}"/>
    <cellStyle name="Input 3 4 2 2 4" xfId="35546" xr:uid="{F9F49D4E-58D0-4E54-9551-F7E5AE3B4306}"/>
    <cellStyle name="Input 3 4 2 3" xfId="10065" xr:uid="{126B9B41-4351-4C3C-A568-E136CC0F54ED}"/>
    <cellStyle name="Input 3 4 2 3 2" xfId="20725" xr:uid="{83BCEB6C-C164-4479-AE1C-EBB90D518EE4}"/>
    <cellStyle name="Input 3 4 2 3 2 2" xfId="47139" xr:uid="{9635DFDA-6D94-4BA6-8215-0C50E646F0D9}"/>
    <cellStyle name="Input 3 4 2 3 3" xfId="16851" xr:uid="{E676E21C-A462-411B-85E3-CD47AF3BBC0C}"/>
    <cellStyle name="Input 3 4 2 3 3 2" xfId="43269" xr:uid="{91D0A8C3-84F4-4D39-A291-98B39A88EB82}"/>
    <cellStyle name="Input 3 4 2 3 4" xfId="36561" xr:uid="{DB98B315-A1B2-45E3-A498-7585AA776C3B}"/>
    <cellStyle name="Input 3 4 2 4" xfId="10901" xr:uid="{8F24A55D-86B3-4AA3-BDF8-A3E9DAD51F19}"/>
    <cellStyle name="Input 3 4 2 4 2" xfId="21546" xr:uid="{127CB1DD-8DB1-4128-AF01-D6DACA116C00}"/>
    <cellStyle name="Input 3 4 2 4 2 2" xfId="47960" xr:uid="{BC16AE1E-8B41-4755-AF58-AF8E1839C286}"/>
    <cellStyle name="Input 3 4 2 4 3" xfId="28635" xr:uid="{8E07D428-89F7-473A-8F9D-E3CD7FBBA5BE}"/>
    <cellStyle name="Input 3 4 2 4 3 2" xfId="55049" xr:uid="{1F558688-D123-4717-A28F-0E72A39D4B75}"/>
    <cellStyle name="Input 3 4 2 4 4" xfId="37322" xr:uid="{E527C7F9-E7F6-44ED-80D8-F2DBA59E26D5}"/>
    <cellStyle name="Input 3 4 2 5" xfId="8673" xr:uid="{6AB2153D-8355-4E08-99FF-DD666BCE7133}"/>
    <cellStyle name="Input 3 4 2 5 2" xfId="19333" xr:uid="{7441CAF7-08AB-4F6E-9161-0D6DD474F8A8}"/>
    <cellStyle name="Input 3 4 2 5 2 2" xfId="45747" xr:uid="{3CA83377-458C-40FE-BAFB-03871A9158F9}"/>
    <cellStyle name="Input 3 4 2 5 3" xfId="12798" xr:uid="{DD7355B9-348F-4CC5-AEC8-3F098D5FA98A}"/>
    <cellStyle name="Input 3 4 2 5 3 2" xfId="39219" xr:uid="{FDF77DE6-8251-4146-A746-89F72ACFB0EB}"/>
    <cellStyle name="Input 3 4 2 5 4" xfId="35169" xr:uid="{A78FBE74-7430-4478-B3AF-6F8DFCF83D70}"/>
    <cellStyle name="Input 3 4 2 6" xfId="14564" xr:uid="{3723EC4B-0861-4D99-A4F5-F7E729851A74}"/>
    <cellStyle name="Input 3 4 2 6 2" xfId="40984" xr:uid="{D1FA8038-CF27-4A9E-B605-B5D48F5B34E0}"/>
    <cellStyle name="Input 3 4 2 7" xfId="27682" xr:uid="{F3D2AA7A-0558-462A-A8B2-95710BFC229E}"/>
    <cellStyle name="Input 3 4 2 7 2" xfId="54096" xr:uid="{1823C0EF-5678-411C-948D-0947FA2C4AD9}"/>
    <cellStyle name="Input 3 4 2 8" xfId="30451" xr:uid="{FF5C4B00-6BB7-417C-A4C8-2C0F56F10C5A}"/>
    <cellStyle name="Input 3 4 3" xfId="4508" xr:uid="{64EA3D5B-ECB0-41E0-BA65-2B695F3449D7}"/>
    <cellStyle name="Input 3 4 3 2" xfId="9419" xr:uid="{96242B26-2544-4E97-9301-7D793F4700F3}"/>
    <cellStyle name="Input 3 4 3 2 2" xfId="20079" xr:uid="{2B690BA8-B0D3-4F03-9A62-C5F8C1B15092}"/>
    <cellStyle name="Input 3 4 3 2 2 2" xfId="46493" xr:uid="{2C2BC1B4-E9A1-4CD5-B06E-484A2DE81BF1}"/>
    <cellStyle name="Input 3 4 3 2 3" xfId="11257" xr:uid="{6641BC1F-B4A1-46AC-8121-94676D03A375}"/>
    <cellStyle name="Input 3 4 3 2 3 2" xfId="37678" xr:uid="{0E9541B7-DE02-4C1F-8B41-C089E4E76C9B}"/>
    <cellStyle name="Input 3 4 3 2 4" xfId="35915" xr:uid="{E7CE67CE-ABBF-4959-ABE0-3DF52A06687E}"/>
    <cellStyle name="Input 3 4 3 3" xfId="15286" xr:uid="{6B262AD7-6CA9-4B82-B1B6-BE51412E5DE5}"/>
    <cellStyle name="Input 3 4 3 3 2" xfId="41706" xr:uid="{4B609DAF-1623-4B76-B341-1E5794295E20}"/>
    <cellStyle name="Input 3 4 3 4" xfId="22087" xr:uid="{78AC82C9-F15F-4D9F-BD7C-36BFBAB49B33}"/>
    <cellStyle name="Input 3 4 3 4 2" xfId="48501" xr:uid="{2C4EFC8F-77BE-4053-929F-C352682C9CA7}"/>
    <cellStyle name="Input 3 4 3 5" xfId="31178" xr:uid="{CC3002D5-340E-4297-A481-E94FF1F11018}"/>
    <cellStyle name="Input 3 4 4" xfId="3165" xr:uid="{D469FACC-6A25-424F-B88B-3B1D68CCBB33}"/>
    <cellStyle name="Input 3 4 4 2" xfId="10000" xr:uid="{6A5DB00C-70CA-4960-975B-DBBAD9249629}"/>
    <cellStyle name="Input 3 4 4 2 2" xfId="20660" xr:uid="{7F28362C-2887-4FFA-A356-4060BE0A4B65}"/>
    <cellStyle name="Input 3 4 4 2 2 2" xfId="47074" xr:uid="{0D327545-FE73-4FA0-B870-1BA4CD445F94}"/>
    <cellStyle name="Input 3 4 4 2 3" xfId="27996" xr:uid="{3F64FA14-4A8C-413E-9CA9-52CA65D2F1DB}"/>
    <cellStyle name="Input 3 4 4 2 3 2" xfId="54410" xr:uid="{1EEFA28E-5B8E-4C74-9901-A194E860D4E7}"/>
    <cellStyle name="Input 3 4 4 2 4" xfId="36496" xr:uid="{EEB7841E-2C8F-482C-BA6E-B964778AFF93}"/>
    <cellStyle name="Input 3 4 4 3" xfId="13955" xr:uid="{B6AF94F0-2521-45EB-A9B8-DFA64E181F66}"/>
    <cellStyle name="Input 3 4 4 3 2" xfId="40375" xr:uid="{65C201A7-0AE2-49B0-94F9-E3E57E92E9D1}"/>
    <cellStyle name="Input 3 4 4 4" xfId="23308" xr:uid="{1153F808-47E7-4C19-8FEC-FA48687B69C0}"/>
    <cellStyle name="Input 3 4 4 4 2" xfId="49722" xr:uid="{D0FF0C93-DA3D-4529-A8A7-D1F8CD3929AB}"/>
    <cellStyle name="Input 3 4 4 5" xfId="29835" xr:uid="{F8B545F8-87D5-4BBD-BF59-EBB60F0A27E3}"/>
    <cellStyle name="Input 3 4 5" xfId="3399" xr:uid="{4CBFD7E7-2F1D-447F-AABF-AF2F65BC0E8C}"/>
    <cellStyle name="Input 3 4 5 2" xfId="10790" xr:uid="{FBFD3882-958E-4DDF-95CA-2AADBC64BF16}"/>
    <cellStyle name="Input 3 4 5 2 2" xfId="21435" xr:uid="{16C253B7-23F6-45EA-8E4F-B32C027A9BE8}"/>
    <cellStyle name="Input 3 4 5 2 2 2" xfId="47849" xr:uid="{64F44625-AE8A-43B2-8D9A-6376C1A86A20}"/>
    <cellStyle name="Input 3 4 5 2 3" xfId="28524" xr:uid="{93113941-18DA-44FB-A206-2F6469B827FC}"/>
    <cellStyle name="Input 3 4 5 2 3 2" xfId="54938" xr:uid="{A51BEC14-20E4-4251-A1B1-63A92D9BA4FA}"/>
    <cellStyle name="Input 3 4 5 2 4" xfId="37211" xr:uid="{62645FA5-DB68-48D3-8470-70240BB965BB}"/>
    <cellStyle name="Input 3 4 5 3" xfId="14185" xr:uid="{1DF09CB3-C5F7-4F18-9F02-E1F2CA4EE890}"/>
    <cellStyle name="Input 3 4 5 3 2" xfId="40605" xr:uid="{39D6D26F-F998-48AB-8D32-5B38A7ED352E}"/>
    <cellStyle name="Input 3 4 5 4" xfId="23170" xr:uid="{7A4701C1-1154-4A92-81C3-BED01FDDD46F}"/>
    <cellStyle name="Input 3 4 5 4 2" xfId="49584" xr:uid="{E3B5A7C4-7225-4F33-98F4-56F3BAF238ED}"/>
    <cellStyle name="Input 3 4 5 5" xfId="30069" xr:uid="{9BF1CE94-553C-45E8-BFCD-11D7F3CBDE15}"/>
    <cellStyle name="Input 3 4 6" xfId="5723" xr:uid="{FA0E904A-ED86-4B0C-AB85-FE7B7891F8E5}"/>
    <cellStyle name="Input 3 4 6 2" xfId="16485" xr:uid="{363A1A2F-5903-4739-A28F-E38F70086B5D}"/>
    <cellStyle name="Input 3 4 6 2 2" xfId="42903" xr:uid="{D2B719E8-6CD3-4150-9892-B0B317756A5B}"/>
    <cellStyle name="Input 3 4 6 3" xfId="25082" xr:uid="{7FD722C8-DA11-498F-9DCE-F1CF64B68DF4}"/>
    <cellStyle name="Input 3 4 6 3 2" xfId="51496" xr:uid="{0F6377A8-C255-49DD-A347-223B8A0E39A2}"/>
    <cellStyle name="Input 3 4 6 4" xfId="32393" xr:uid="{2F8507EB-B096-44FF-BF76-72F2E6B52C77}"/>
    <cellStyle name="Input 3 4 7" xfId="6632" xr:uid="{B0C4EAA3-9BED-4FDE-A893-2E8FD26DEA96}"/>
    <cellStyle name="Input 3 4 7 2" xfId="12412" xr:uid="{72BAEB8E-28B4-4BB8-AD0C-24DF79D4A4BC}"/>
    <cellStyle name="Input 3 4 7 2 2" xfId="38833" xr:uid="{4D30D7DF-783F-494F-ADEF-B1C6FC94E32A}"/>
    <cellStyle name="Input 3 4 7 3" xfId="33302" xr:uid="{D8274F19-1416-483C-B8B9-9A6CD0AD7A95}"/>
    <cellStyle name="Input 3 4 8" xfId="7467" xr:uid="{7A3FD8BC-563F-4462-90AB-CC8347C1EACD}"/>
    <cellStyle name="Input 3 4 8 2" xfId="18134" xr:uid="{BACDDB0F-9CE9-4952-BC59-C44936FBDF18}"/>
    <cellStyle name="Input 3 4 8 2 2" xfId="44550" xr:uid="{A6F4F9A0-F4B1-4696-809C-54B9C582C6FB}"/>
    <cellStyle name="Input 3 4 8 3" xfId="26383" xr:uid="{F563BCD9-D650-44AC-B89E-2166E5F84BEF}"/>
    <cellStyle name="Input 3 4 8 3 2" xfId="52797" xr:uid="{3EA20DB6-F867-4D5E-9933-A80197CC93FA}"/>
    <cellStyle name="Input 3 4 8 4" xfId="34137" xr:uid="{38D2F8F4-56E2-49DE-A159-4705D405A52C}"/>
    <cellStyle name="Input 3 4 9" xfId="7459" xr:uid="{C6092051-CE85-488C-A779-061BE398890F}"/>
    <cellStyle name="Input 3 4 9 2" xfId="18126" xr:uid="{94ECF13B-AF24-4E0C-88DF-CA06189E6F19}"/>
    <cellStyle name="Input 3 4 9 2 2" xfId="44542" xr:uid="{995677F0-71E6-4BC8-8FB9-3476FDA23AE7}"/>
    <cellStyle name="Input 3 4 9 3" xfId="24962" xr:uid="{55B8FDB5-FF14-4B7B-8DCD-BF70D3C269FC}"/>
    <cellStyle name="Input 3 4 9 3 2" xfId="51376" xr:uid="{AA4E049E-B0F9-4C25-8BF3-011D205E71C0}"/>
    <cellStyle name="Input 3 4 9 4" xfId="34129" xr:uid="{A495038B-114B-4446-8238-034C6CDAA24C}"/>
    <cellStyle name="Input 3 5" xfId="1805" xr:uid="{8CFFEA5C-8392-4128-81E2-4B29AE297F98}"/>
    <cellStyle name="Input 3 5 10" xfId="8515" xr:uid="{DB2FA558-534C-418A-B4BB-11434DE3C76B}"/>
    <cellStyle name="Input 3 5 10 2" xfId="19175" xr:uid="{CD0E9FC3-AA0E-47CD-AA0B-B1EF53499C61}"/>
    <cellStyle name="Input 3 5 10 2 2" xfId="45589" xr:uid="{A43B2211-5C3B-4244-A962-A17F922E764D}"/>
    <cellStyle name="Input 3 5 10 3" xfId="12466" xr:uid="{F4691F61-64CD-41EB-A8AC-24BFF505B937}"/>
    <cellStyle name="Input 3 5 10 3 2" xfId="38887" xr:uid="{01B85098-1FFE-482D-A0C8-5ACB918CB9F8}"/>
    <cellStyle name="Input 3 5 10 4" xfId="35011" xr:uid="{D0E69513-DC6A-4AE4-8714-11E1CB36CE14}"/>
    <cellStyle name="Input 3 5 11" xfId="11775" xr:uid="{E291583F-74F3-487F-9BED-5B98F16D2CED}"/>
    <cellStyle name="Input 3 5 11 2" xfId="38196" xr:uid="{5CA84DF1-E72B-427B-B814-EC2D6ACD52FB}"/>
    <cellStyle name="Input 3 5 12" xfId="27478" xr:uid="{68191B97-A6EA-4F16-99E6-91B5BD918C28}"/>
    <cellStyle name="Input 3 5 12 2" xfId="53892" xr:uid="{73E49126-427B-447C-80C7-10D49FB2B4D0}"/>
    <cellStyle name="Input 3 5 2" xfId="3782" xr:uid="{97BCBD06-1045-4FFA-B6C7-7EF8F30919C6}"/>
    <cellStyle name="Input 3 5 2 2" xfId="9739" xr:uid="{AE990B48-2881-4A61-A1BB-9F88382796A3}"/>
    <cellStyle name="Input 3 5 2 2 2" xfId="20399" xr:uid="{6E7FBEBE-05B1-46B9-84F1-4EE38906ECFE}"/>
    <cellStyle name="Input 3 5 2 2 2 2" xfId="46813" xr:uid="{ECBCD13F-AF9D-4C17-8874-73EE1BF39E67}"/>
    <cellStyle name="Input 3 5 2 2 3" xfId="25908" xr:uid="{71DAFE55-E608-43BE-AC7B-F7967398BA51}"/>
    <cellStyle name="Input 3 5 2 2 3 2" xfId="52322" xr:uid="{B992410C-CD47-4197-985B-0106E2E13700}"/>
    <cellStyle name="Input 3 5 2 2 4" xfId="36235" xr:uid="{9CC7345A-C845-40E1-9479-EE51B3247890}"/>
    <cellStyle name="Input 3 5 2 3" xfId="14565" xr:uid="{2253DE59-D745-410F-8520-D5B24331AFEA}"/>
    <cellStyle name="Input 3 5 2 3 2" xfId="40985" xr:uid="{A06A73EE-B769-409D-98B7-F672EC7280C3}"/>
    <cellStyle name="Input 3 5 2 4" xfId="23413" xr:uid="{EEACD3E5-360F-4094-BD66-2122D94F3C44}"/>
    <cellStyle name="Input 3 5 2 4 2" xfId="49827" xr:uid="{0BD66227-03D4-4ECA-B844-89080EA779FF}"/>
    <cellStyle name="Input 3 5 2 5" xfId="30452" xr:uid="{314067AE-9A28-49AF-BA0A-A25B98F9389C}"/>
    <cellStyle name="Input 3 5 3" xfId="4509" xr:uid="{101980D7-C467-400C-92FA-46C9B1889F19}"/>
    <cellStyle name="Input 3 5 3 2" xfId="9978" xr:uid="{81E28BA8-E984-42F0-ADD4-4E680A255F72}"/>
    <cellStyle name="Input 3 5 3 2 2" xfId="20638" xr:uid="{A18DB02F-D3C3-463B-B69E-BBDB5AE0A949}"/>
    <cellStyle name="Input 3 5 3 2 2 2" xfId="47052" xr:uid="{22DDF45C-6393-493E-9A33-05923F3E495B}"/>
    <cellStyle name="Input 3 5 3 2 3" xfId="24510" xr:uid="{D5F14816-F62E-475F-BF9A-6D203285196B}"/>
    <cellStyle name="Input 3 5 3 2 3 2" xfId="50924" xr:uid="{61A76366-E11F-4A15-93AC-8B5A34506D18}"/>
    <cellStyle name="Input 3 5 3 2 4" xfId="36474" xr:uid="{2E1F620D-EDC1-4318-A8C3-C2CFF9361181}"/>
    <cellStyle name="Input 3 5 3 3" xfId="15287" xr:uid="{BDA30A78-4BC6-436E-AADA-B5E1DD223259}"/>
    <cellStyle name="Input 3 5 3 3 2" xfId="41707" xr:uid="{35DA8E15-B825-428A-B8FB-A8C248DAF67F}"/>
    <cellStyle name="Input 3 5 3 4" xfId="26967" xr:uid="{042247A1-ED91-4505-AE49-E9FDA1FD5EF7}"/>
    <cellStyle name="Input 3 5 3 4 2" xfId="53381" xr:uid="{F745BF99-5986-4F7C-BE04-F33B493954C3}"/>
    <cellStyle name="Input 3 5 3 5" xfId="31179" xr:uid="{62185B83-BD61-4140-B0EB-07D5A8D9DC72}"/>
    <cellStyle name="Input 3 5 4" xfId="3335" xr:uid="{32FA40FC-4554-4AAA-A6B5-233D70A7E5D6}"/>
    <cellStyle name="Input 3 5 4 2" xfId="10839" xr:uid="{99BCC9D1-4DFB-4266-B76C-3C00267038F4}"/>
    <cellStyle name="Input 3 5 4 2 2" xfId="21484" xr:uid="{F93D8369-9D81-4BF5-8501-054C72BCC4EA}"/>
    <cellStyle name="Input 3 5 4 2 2 2" xfId="47898" xr:uid="{30AAFAB4-160A-4DA2-AE84-0AFA32923836}"/>
    <cellStyle name="Input 3 5 4 2 3" xfId="28573" xr:uid="{72F5CC39-BAE2-4B97-8D08-965B15D11CB6}"/>
    <cellStyle name="Input 3 5 4 2 3 2" xfId="54987" xr:uid="{7493C9E4-D2B3-4F46-BF1D-E59C1FE8A296}"/>
    <cellStyle name="Input 3 5 4 2 4" xfId="37260" xr:uid="{6FD5E385-B127-4660-A4F1-6274A2A88F27}"/>
    <cellStyle name="Input 3 5 4 3" xfId="14122" xr:uid="{C6DBAD46-080A-45FF-BD76-76C5085FD11D}"/>
    <cellStyle name="Input 3 5 4 3 2" xfId="40542" xr:uid="{B6A6B9ED-1CCC-4E03-B9AD-36549BFAA518}"/>
    <cellStyle name="Input 3 5 4 4" xfId="22468" xr:uid="{4DD4BBDB-261C-4234-B65F-BE255B732EFB}"/>
    <cellStyle name="Input 3 5 4 4 2" xfId="48882" xr:uid="{70400F3E-D14C-437E-9997-2F33C8C4C6F0}"/>
    <cellStyle name="Input 3 5 4 5" xfId="30005" xr:uid="{794E9B70-25E1-46FF-B3A6-FA6BDD26CFAE}"/>
    <cellStyle name="Input 3 5 5" xfId="2874" xr:uid="{A1CF522C-8D6D-4110-A59A-F319D54ED24B}"/>
    <cellStyle name="Input 3 5 5 2" xfId="13666" xr:uid="{975049F3-EDF7-44A5-A951-1F8378A7D4CC}"/>
    <cellStyle name="Input 3 5 5 2 2" xfId="40086" xr:uid="{C09BC12F-7E2C-4A25-9A7C-7FD9B1646525}"/>
    <cellStyle name="Input 3 5 5 3" xfId="24595" xr:uid="{4626FDC4-6414-43FA-8BBA-5EF30D0423EB}"/>
    <cellStyle name="Input 3 5 5 3 2" xfId="51009" xr:uid="{53CEC5FA-3896-4FFF-ABC3-4FD76936F549}"/>
    <cellStyle name="Input 3 5 5 4" xfId="29544" xr:uid="{35B0083A-CC18-4BDB-ACB2-D95C5BD7796D}"/>
    <cellStyle name="Input 3 5 6" xfId="5724" xr:uid="{07CA6110-F209-4CF5-86BA-6288F836DCE7}"/>
    <cellStyle name="Input 3 5 6 2" xfId="16486" xr:uid="{AA06225C-490E-434C-A3D5-AF5A54A9075A}"/>
    <cellStyle name="Input 3 5 6 2 2" xfId="42904" xr:uid="{995093AF-8576-4D29-B2B6-9657A2B86CE1}"/>
    <cellStyle name="Input 3 5 6 3" xfId="24611" xr:uid="{EFB1970B-3542-4A1A-8A3A-B578F897771C}"/>
    <cellStyle name="Input 3 5 6 3 2" xfId="51025" xr:uid="{85AA7C5C-B22B-417A-8072-2407439D9B4F}"/>
    <cellStyle name="Input 3 5 6 4" xfId="32394" xr:uid="{03543B23-0F39-4FB4-98FC-0D9CB3CB2AFF}"/>
    <cellStyle name="Input 3 5 7" xfId="6336" xr:uid="{7C4C8E88-DE45-4E6F-B8AE-28AF41BFB67D}"/>
    <cellStyle name="Input 3 5 7 2" xfId="24810" xr:uid="{3E0CA829-67C2-43E5-B394-EF3958CC796A}"/>
    <cellStyle name="Input 3 5 7 2 2" xfId="51224" xr:uid="{CB1ECE6C-2474-4A7B-8585-873ED4F6AD2E}"/>
    <cellStyle name="Input 3 5 7 3" xfId="33006" xr:uid="{F4765BA4-D44A-4265-A6DE-BBD226F2B371}"/>
    <cellStyle name="Input 3 5 8" xfId="7468" xr:uid="{2DB5696E-6CE4-49B3-8354-ADFFDE8AF714}"/>
    <cellStyle name="Input 3 5 8 2" xfId="18135" xr:uid="{083DA085-6490-4ECB-B953-C6CF1C5D9BF1}"/>
    <cellStyle name="Input 3 5 8 2 2" xfId="44551" xr:uid="{F405710A-9FF5-44A3-908F-1CFAC165B199}"/>
    <cellStyle name="Input 3 5 8 3" xfId="28107" xr:uid="{A3CA62D7-99B2-48F8-BAAC-D7FA9B9278C7}"/>
    <cellStyle name="Input 3 5 8 3 2" xfId="54521" xr:uid="{95FEFC22-7C92-4CF3-AD76-DAB45BE3C47E}"/>
    <cellStyle name="Input 3 5 8 4" xfId="34138" xr:uid="{156474DB-47A6-4384-8DBD-05E80A000F60}"/>
    <cellStyle name="Input 3 5 9" xfId="5719" xr:uid="{13AC3F8B-6F6F-4C37-9F22-846D4983DFB6}"/>
    <cellStyle name="Input 3 5 9 2" xfId="16481" xr:uid="{3E15A37A-F4DF-4DDB-B223-1763273165EA}"/>
    <cellStyle name="Input 3 5 9 2 2" xfId="42899" xr:uid="{4EB77CE2-E06F-46C9-86E4-84731B04C19E}"/>
    <cellStyle name="Input 3 5 9 3" xfId="22836" xr:uid="{1AD75F59-0BA9-4D9C-9656-BB469D5FD784}"/>
    <cellStyle name="Input 3 5 9 3 2" xfId="49250" xr:uid="{B643E77A-2E80-4856-962A-AF61A73C0E6A}"/>
    <cellStyle name="Input 3 5 9 4" xfId="32389" xr:uid="{C9BF0141-0E56-4CC9-BF79-90A1CC603D78}"/>
    <cellStyle name="Input 3 6" xfId="2469" xr:uid="{C95B22A5-F0DB-489D-AE3C-37ADB9DE09ED}"/>
    <cellStyle name="Input 3 6 10" xfId="27514" xr:uid="{2E75CD39-BA9B-433F-A10E-F1C1F584F266}"/>
    <cellStyle name="Input 3 6 10 2" xfId="53928" xr:uid="{B5CBE99B-B9DE-40DA-8088-4794DA783610}"/>
    <cellStyle name="Input 3 6 2" xfId="4366" xr:uid="{97E5DE36-06C8-4A5A-8DD2-35B5BC9959DD}"/>
    <cellStyle name="Input 3 6 2 2" xfId="9891" xr:uid="{F68452DD-79FA-44C4-9D09-65CEBBDC2DC6}"/>
    <cellStyle name="Input 3 6 2 2 2" xfId="20551" xr:uid="{5E9C0BBF-B22F-4C47-9603-2F4770286704}"/>
    <cellStyle name="Input 3 6 2 2 2 2" xfId="46965" xr:uid="{BC7BD8E5-8D54-4F52-9956-871577F6E70F}"/>
    <cellStyle name="Input 3 6 2 2 3" xfId="26529" xr:uid="{5244347D-7EAE-4D04-91D7-7806D8DED2A2}"/>
    <cellStyle name="Input 3 6 2 2 3 2" xfId="52943" xr:uid="{1CAE87D0-1D11-4196-A472-5FF568E9605F}"/>
    <cellStyle name="Input 3 6 2 2 4" xfId="36387" xr:uid="{68E79572-09F0-407F-8B0F-DFA7E43C4205}"/>
    <cellStyle name="Input 3 6 2 3" xfId="15144" xr:uid="{07F621E9-BBC9-4954-95F7-3523B6B5686E}"/>
    <cellStyle name="Input 3 6 2 3 2" xfId="41564" xr:uid="{C7487C51-0977-48CF-8DA3-D128E5B9E3D1}"/>
    <cellStyle name="Input 3 6 2 4" xfId="27701" xr:uid="{63BE6DF9-1B18-4B24-9484-0B10C0546D3D}"/>
    <cellStyle name="Input 3 6 2 4 2" xfId="54115" xr:uid="{FBECA221-7D7B-4435-964F-B5325775F85A}"/>
    <cellStyle name="Input 3 6 2 5" xfId="31036" xr:uid="{60FCEE55-88B9-4FCC-AE89-134B69101706}"/>
    <cellStyle name="Input 3 6 3" xfId="5098" xr:uid="{FCFFFE75-4F7D-47EA-9EA1-0E528CFFE8FD}"/>
    <cellStyle name="Input 3 6 3 2" xfId="10218" xr:uid="{ED6ED64E-49DE-4948-A447-DC32142FA211}"/>
    <cellStyle name="Input 3 6 3 2 2" xfId="20878" xr:uid="{32BEAE44-9ECA-4EA4-946B-97B3ABF25689}"/>
    <cellStyle name="Input 3 6 3 2 2 2" xfId="47292" xr:uid="{6A75C6F5-6D39-450E-BD6C-5A85437DC281}"/>
    <cellStyle name="Input 3 6 3 2 3" xfId="17230" xr:uid="{825507FC-0B4B-49AD-97D6-2510F24527BB}"/>
    <cellStyle name="Input 3 6 3 2 3 2" xfId="43648" xr:uid="{91B6864E-1AEC-4FF1-BCE6-FFC7DCA56D0E}"/>
    <cellStyle name="Input 3 6 3 2 4" xfId="36714" xr:uid="{200D63B6-A218-453C-9F45-6A69A204DC21}"/>
    <cellStyle name="Input 3 6 3 3" xfId="15875" xr:uid="{A6FC345B-43E9-4D8F-A202-FD75E7E1E7F3}"/>
    <cellStyle name="Input 3 6 3 3 2" xfId="42294" xr:uid="{A6FB9815-4A5E-4A3B-BE6F-166AE6B1DEE4}"/>
    <cellStyle name="Input 3 6 3 4" xfId="24739" xr:uid="{CDD1B276-FAF5-4203-88E2-6278013FA84E}"/>
    <cellStyle name="Input 3 6 3 4 2" xfId="51153" xr:uid="{13E6359A-CFFF-4F0D-83CA-F159B8D6F11F}"/>
    <cellStyle name="Input 3 6 3 5" xfId="31768" xr:uid="{561AAC40-EA75-48AB-989B-E5A54B2FB122}"/>
    <cellStyle name="Input 3 6 4" xfId="6282" xr:uid="{18A1A189-93C8-4115-90C1-35840284B9CD}"/>
    <cellStyle name="Input 3 6 4 2" xfId="11001" xr:uid="{8AC38D7A-5F1C-46A8-B9CF-35D0B51CB1C4}"/>
    <cellStyle name="Input 3 6 4 2 2" xfId="21646" xr:uid="{D37BE37D-B2A5-431C-8A4C-7EE1509F82B3}"/>
    <cellStyle name="Input 3 6 4 2 2 2" xfId="48060" xr:uid="{9EA4FD83-05B0-4401-845D-6DFF4ED6755E}"/>
    <cellStyle name="Input 3 6 4 2 3" xfId="28735" xr:uid="{E26C33B3-5C34-4589-92F3-440E1E1E7BB3}"/>
    <cellStyle name="Input 3 6 4 2 3 2" xfId="55149" xr:uid="{C36BB00E-A743-4804-9568-B3F07F8D4C27}"/>
    <cellStyle name="Input 3 6 4 2 4" xfId="37422" xr:uid="{C8787007-9A60-42E9-8D33-0C71B95A75FB}"/>
    <cellStyle name="Input 3 6 4 3" xfId="17021" xr:uid="{E2ED35E6-D0C3-4DFD-B363-6CB2F9023173}"/>
    <cellStyle name="Input 3 6 4 3 2" xfId="43439" xr:uid="{04EAB0C7-D3DA-490A-A167-7B1C28242BDE}"/>
    <cellStyle name="Input 3 6 4 4" xfId="24067" xr:uid="{BA200B39-B062-4673-8F8E-F38BD849320A}"/>
    <cellStyle name="Input 3 6 4 4 2" xfId="50481" xr:uid="{F99C6DAB-2F8A-4B8E-9FBE-71B949802F61}"/>
    <cellStyle name="Input 3 6 4 5" xfId="32952" xr:uid="{4E8C46C6-7777-4DA4-A289-DDA5919CC18B}"/>
    <cellStyle name="Input 3 6 5" xfId="6857" xr:uid="{669271BC-9203-469E-8D12-1B5FBF040E15}"/>
    <cellStyle name="Input 3 6 5 2" xfId="17562" xr:uid="{84097960-6C09-4815-9022-C5D69FA2F451}"/>
    <cellStyle name="Input 3 6 5 2 2" xfId="43979" xr:uid="{827D115F-3AF1-4D00-A788-49E2F9652BDC}"/>
    <cellStyle name="Input 3 6 5 3" xfId="11413" xr:uid="{CE57CBC2-751C-40FF-A5FA-496ACF7B5CC5}"/>
    <cellStyle name="Input 3 6 5 3 2" xfId="37834" xr:uid="{99E15D32-3825-4BAC-9A0D-A71B3DC9BC28}"/>
    <cellStyle name="Input 3 6 5 4" xfId="33527" xr:uid="{151128E4-6E87-4520-9F20-2D1C790F64E5}"/>
    <cellStyle name="Input 3 6 6" xfId="7383" xr:uid="{4E3C1557-C5D9-45E9-BAC9-93AD7E7D83FA}"/>
    <cellStyle name="Input 3 6 6 2" xfId="18050" xr:uid="{7F99613E-23ED-4C62-9EF5-7CBC9213E42A}"/>
    <cellStyle name="Input 3 6 6 2 2" xfId="44466" xr:uid="{6767142B-C45F-4F2A-9AC5-539260C3FB81}"/>
    <cellStyle name="Input 3 6 6 3" xfId="24024" xr:uid="{D7829185-81BF-43F4-B4F2-CB1C798E0993}"/>
    <cellStyle name="Input 3 6 6 3 2" xfId="50438" xr:uid="{0F2CAED4-FFF3-490F-9364-508E49E8A948}"/>
    <cellStyle name="Input 3 6 6 4" xfId="34053" xr:uid="{0774EAF5-676F-420E-8A29-1549ABA358B3}"/>
    <cellStyle name="Input 3 6 7" xfId="8006" xr:uid="{0E57E6D3-EB2E-46C6-9F6B-4B800C620719}"/>
    <cellStyle name="Input 3 6 7 2" xfId="18673" xr:uid="{F93326B6-0A51-4BFF-8AA2-35E13A0E1F5D}"/>
    <cellStyle name="Input 3 6 7 2 2" xfId="45087" xr:uid="{3DE0A8BD-6387-4105-842B-D8CBDA8E3C07}"/>
    <cellStyle name="Input 3 6 7 3" xfId="28257" xr:uid="{92873B69-C2DC-4830-AEBF-400E877AAC03}"/>
    <cellStyle name="Input 3 6 7 3 2" xfId="54671" xr:uid="{2F2E2B7C-4185-4981-9899-2667710FC76C}"/>
    <cellStyle name="Input 3 6 7 4" xfId="34611" xr:uid="{5226C174-6C57-4AD1-AB91-294CBD53C1CD}"/>
    <cellStyle name="Input 3 6 8" xfId="13266" xr:uid="{3CEB5C38-6204-400E-B1F7-2F9C037C6380}"/>
    <cellStyle name="Input 3 6 8 2" xfId="39686" xr:uid="{894D1599-C5C3-42FE-9E78-1D224CEEB2F2}"/>
    <cellStyle name="Input 3 6 9" xfId="11245" xr:uid="{3EBE70DB-83DA-405D-9FAD-50BA0C2F2FAA}"/>
    <cellStyle name="Input 3 6 9 2" xfId="37666" xr:uid="{0BA61291-02C1-447D-8F7F-9208EC503AFF}"/>
    <cellStyle name="Input 3 7" xfId="2910" xr:uid="{0E02F5B2-AC1C-4D8D-BC1B-1A6096674019}"/>
    <cellStyle name="Input 3 7 2" xfId="9675" xr:uid="{305ACD80-BF99-4AA2-8910-5FBFB6915EFE}"/>
    <cellStyle name="Input 3 7 2 2" xfId="20335" xr:uid="{C3169567-7C19-4F12-AF87-B4FE6293A3C4}"/>
    <cellStyle name="Input 3 7 2 2 2" xfId="46749" xr:uid="{B0E7D293-303D-4DF4-AD57-0FBB295753A4}"/>
    <cellStyle name="Input 3 7 2 3" xfId="25916" xr:uid="{751A7ABA-F4CA-4E13-B7BB-F586A5537AEF}"/>
    <cellStyle name="Input 3 7 2 3 2" xfId="52330" xr:uid="{A5ECE368-5245-4FDD-A1F3-846F300576BF}"/>
    <cellStyle name="Input 3 7 2 4" xfId="36171" xr:uid="{50A6B9A4-117C-46F5-B157-80CC6E8FB757}"/>
    <cellStyle name="Input 3 7 3" xfId="13702" xr:uid="{D9EBD724-F927-4133-9A68-048255739FBD}"/>
    <cellStyle name="Input 3 7 3 2" xfId="40122" xr:uid="{7B8A5BFB-D605-4DBC-B6C5-21E4E38B519B}"/>
    <cellStyle name="Input 3 7 4" xfId="25334" xr:uid="{D878CFE2-CF42-4D94-8775-1D6EE28AA1DA}"/>
    <cellStyle name="Input 3 7 4 2" xfId="51748" xr:uid="{8C58138A-2863-43FE-8805-28C319860D1F}"/>
    <cellStyle name="Input 3 7 5" xfId="29580" xr:uid="{0B4E4A45-C0D4-4817-B83D-0D0DE3DDE0D7}"/>
    <cellStyle name="Input 3 8" xfId="4471" xr:uid="{10496669-44DA-4549-A438-D1121096B5D5}"/>
    <cellStyle name="Input 3 8 2" xfId="9609" xr:uid="{FD23BCB9-793E-42C2-9758-67B7C651A4B4}"/>
    <cellStyle name="Input 3 8 2 2" xfId="20269" xr:uid="{A840E9A3-BE8A-4728-B45F-27BA807A38BB}"/>
    <cellStyle name="Input 3 8 2 2 2" xfId="46683" xr:uid="{FBDC009C-D077-404C-9035-37E9DD3EB9FC}"/>
    <cellStyle name="Input 3 8 2 3" xfId="11595" xr:uid="{EF33253F-BE42-40E1-A763-B6031ABB34B2}"/>
    <cellStyle name="Input 3 8 2 3 2" xfId="38016" xr:uid="{7BA45784-CC81-466E-8D08-79D91164FD18}"/>
    <cellStyle name="Input 3 8 2 4" xfId="36105" xr:uid="{FE3237DB-4A6C-4F20-9482-940A563AFA7C}"/>
    <cellStyle name="Input 3 8 3" xfId="15249" xr:uid="{FE794CA5-39BB-431D-A47B-4D3AC4DE0003}"/>
    <cellStyle name="Input 3 8 3 2" xfId="41669" xr:uid="{0C45C6FF-DB91-4C2C-AA9A-E66CCB7BD704}"/>
    <cellStyle name="Input 3 8 4" xfId="27267" xr:uid="{E2F619B5-E55A-4766-BCCC-760275C0B0C4}"/>
    <cellStyle name="Input 3 8 4 2" xfId="53681" xr:uid="{4693A541-3CFA-4B58-9202-66D7DE3FC7DA}"/>
    <cellStyle name="Input 3 8 5" xfId="31141" xr:uid="{51ACEFFE-6D38-4BBC-A883-B3CEF52C6645}"/>
    <cellStyle name="Input 3 9" xfId="2914" xr:uid="{D47DF77B-533F-4979-B3F0-62C53B726023}"/>
    <cellStyle name="Input 3 9 2" xfId="10478" xr:uid="{A02403FA-7724-483E-BFA4-450B82BEA9D6}"/>
    <cellStyle name="Input 3 9 2 2" xfId="21138" xr:uid="{D36720E3-8EAE-49F0-944D-F53FD78C60F2}"/>
    <cellStyle name="Input 3 9 2 2 2" xfId="47552" xr:uid="{6F03EE9B-1C0E-44F9-B72E-553D06BCA0B9}"/>
    <cellStyle name="Input 3 9 2 3" xfId="28399" xr:uid="{B611DE87-4E17-4553-A860-810A157DF6CB}"/>
    <cellStyle name="Input 3 9 2 3 2" xfId="54813" xr:uid="{2AE25FD7-6B59-45A8-864C-F6F73256CCD0}"/>
    <cellStyle name="Input 3 9 2 4" xfId="36974" xr:uid="{52115D4A-D6BC-4680-AE31-02D240E7F15C}"/>
    <cellStyle name="Input 3 9 3" xfId="13706" xr:uid="{8AC83325-2F19-4E73-8753-C74304ADD7F6}"/>
    <cellStyle name="Input 3 9 3 2" xfId="40126" xr:uid="{B50FE01D-B103-4B1E-87DF-4F295867EB57}"/>
    <cellStyle name="Input 3 9 4" xfId="23037" xr:uid="{DEE3C4EE-21EF-4707-866B-32E2AD5C6AF2}"/>
    <cellStyle name="Input 3 9 4 2" xfId="49451" xr:uid="{22A669EF-C808-4555-A338-BAACD41D002D}"/>
    <cellStyle name="Input 3 9 5" xfId="29584" xr:uid="{477393AA-6A38-4FFA-901C-D95BB509B100}"/>
    <cellStyle name="InputData" xfId="388" xr:uid="{A1C5378A-A4BD-4C3B-9BE3-778A881BC2E7}"/>
    <cellStyle name="InputData 2" xfId="2217" xr:uid="{BE531C1F-9E14-44F4-8786-CED23ACBBFF3}"/>
    <cellStyle name="Level 1" xfId="2" xr:uid="{00000000-0005-0000-0000-000003000000}"/>
    <cellStyle name="Level 2" xfId="3" xr:uid="{00000000-0005-0000-0000-000004000000}"/>
    <cellStyle name="Level 3" xfId="5" xr:uid="{00000000-0005-0000-0000-000005000000}"/>
    <cellStyle name="Level 4" xfId="9" xr:uid="{2B3DA83D-F029-46E5-A49A-9BF1FF28BE91}"/>
    <cellStyle name="Level 4 2" xfId="2218" xr:uid="{72042E7B-9173-43D7-9470-73C5F9CC224C}"/>
    <cellStyle name="Linked Cell" xfId="8088" builtinId="24" customBuiltin="1"/>
    <cellStyle name="Linked Cell 2" xfId="389" xr:uid="{48841675-56B4-4D18-AF78-078102DBAFDA}"/>
    <cellStyle name="Linked Cell 2 2" xfId="10657" xr:uid="{37876C03-A43D-452C-8854-FF813F23D371}"/>
    <cellStyle name="Linked Cell 2 3" xfId="10504" xr:uid="{BA5A9021-654F-40BB-8B13-AF316BB518FB}"/>
    <cellStyle name="Linked Cell 3" xfId="390" xr:uid="{968C41E0-8911-4A1C-88EB-D46C7083E2B8}"/>
    <cellStyle name="Main Heading" xfId="391" xr:uid="{F99915EB-4515-49DB-85EC-7F4226D9840F}"/>
    <cellStyle name="Neutral 2" xfId="392" xr:uid="{8B852917-A4D8-4D21-B8CA-2B154FA64422}"/>
    <cellStyle name="Neutral 2 2" xfId="10658" xr:uid="{DAAF69A9-DAE5-4E3D-8149-FFB4F4321B6D}"/>
    <cellStyle name="Neutral 2 3" xfId="10500" xr:uid="{EE784359-EBA9-4F55-9E1B-61441187ED29}"/>
    <cellStyle name="Neutral 3" xfId="393" xr:uid="{A8090874-3251-48FC-9B6E-C6D9F5FE0FF4}"/>
    <cellStyle name="Neutral 3 2" xfId="55199" xr:uid="{19BAEEBA-C479-4E3F-AF45-C3E55D9298E3}"/>
    <cellStyle name="Neutral 4" xfId="10485" xr:uid="{B54DF331-F331-4F53-A870-8C0E4ED4467C}"/>
    <cellStyle name="Neutral 4 2" xfId="55198" xr:uid="{E0244297-3215-4BF4-817F-1FF8DA232D1F}"/>
    <cellStyle name="Neutral 5" xfId="55231" xr:uid="{A5146B28-94A8-4EE4-B5B1-801F99656FA6}"/>
    <cellStyle name="Neutral 6" xfId="55213" xr:uid="{B4709773-4403-4C08-859F-B6E2C50C7E83}"/>
    <cellStyle name="Normal" xfId="0" builtinId="0"/>
    <cellStyle name="Normal - Style1 2 2" xfId="8072" xr:uid="{7458490B-7EAF-49FF-BFE1-9BFF84669CC1}"/>
    <cellStyle name="Normal 10" xfId="394" xr:uid="{F20A5B4A-4BCE-44B7-B290-2040945FBE64}"/>
    <cellStyle name="Normal 10 2" xfId="55222" xr:uid="{5505D30D-D3EF-4CDA-8AED-C98E481E6C26}"/>
    <cellStyle name="Normal 10 2 2 2" xfId="2144" xr:uid="{7E6C8A0D-A11F-4E0E-8704-45ADC3599865}"/>
    <cellStyle name="Normal 10 2 2 2 2" xfId="8073" xr:uid="{FF92E59E-ADA0-42A6-8103-BC003280DB12}"/>
    <cellStyle name="Normal 11" xfId="8" xr:uid="{00000000-0005-0000-0000-000007000000}"/>
    <cellStyle name="Normal 11 2" xfId="395" xr:uid="{6170F96E-AED2-4C95-8FD9-FE9F47B58BCD}"/>
    <cellStyle name="Normal 11 2 2" xfId="2220" xr:uid="{248316CF-6314-4F5E-987A-82B7FB08B825}"/>
    <cellStyle name="Normal 11 2 26" xfId="8075" xr:uid="{D7EDA8C6-8D72-423D-9C5F-AE9C8B2E84D0}"/>
    <cellStyle name="Normal 11 3" xfId="2219" xr:uid="{D7823F3E-0E21-422C-A537-4C96D3C49B83}"/>
    <cellStyle name="Normal 11 4" xfId="55223" xr:uid="{E96615BB-DE8A-4554-AF2D-125C862AD62B}"/>
    <cellStyle name="Normal 11_3.15 Additional Data" xfId="2221" xr:uid="{BBB818BF-D2A8-45F2-B458-6909372E861A}"/>
    <cellStyle name="Normal 12" xfId="396" xr:uid="{33336639-AE9E-4538-A108-DFFFDF834D32}"/>
    <cellStyle name="Normal 12 2" xfId="397" xr:uid="{70AC7B89-1CD0-41D7-8B80-BB985F32C9D0}"/>
    <cellStyle name="Normal 12 2 2" xfId="2223" xr:uid="{44E9DF39-63EA-43D5-A976-FC25A5212CE9}"/>
    <cellStyle name="Normal 12 3" xfId="2222" xr:uid="{EFF2018C-E282-4EEB-AC42-084B5365FA00}"/>
    <cellStyle name="Normal 12 4" xfId="55230" xr:uid="{C90D5853-1386-4170-9B00-7779D964905C}"/>
    <cellStyle name="Normal 12_3.15 Additional Data" xfId="2224" xr:uid="{F711BC43-1DF5-442E-85C6-993E104285C6}"/>
    <cellStyle name="Normal 13" xfId="398" xr:uid="{65C86839-7BB0-47F6-A24C-E70067CB7BCC}"/>
    <cellStyle name="Normal 13 2" xfId="23" xr:uid="{E8D8AC0E-718E-483B-A637-2D9336DC7E67}"/>
    <cellStyle name="Normal 13 2 10" xfId="1309" xr:uid="{0CAF91FF-B525-4507-AA64-A4B8F96EB516}"/>
    <cellStyle name="Normal 13 2 2" xfId="1321" xr:uid="{C3A9EA23-6120-4F9E-8C76-AC23B05C52A0}"/>
    <cellStyle name="Normal 13 2 2 2 15" xfId="2470" xr:uid="{37A99093-E5E5-489C-A8B5-CA4D83CF3537}"/>
    <cellStyle name="Normal 14" xfId="20" xr:uid="{6F2D3EF4-AAB4-435A-A1BF-02074F62EE2C}"/>
    <cellStyle name="Normal 14 2 10" xfId="1310" xr:uid="{7784ACCB-FAEA-43FC-9D58-DC54BBF6E517}"/>
    <cellStyle name="Normal 14 2_List of table gaps" xfId="2471" xr:uid="{A2E7E0CF-5100-4B00-A708-D7630BF4F035}"/>
    <cellStyle name="Normal 15" xfId="18" xr:uid="{8B65829C-655A-4808-85B5-9447415C84CE}"/>
    <cellStyle name="Normal 15 2" xfId="2225" xr:uid="{1F7E5457-6442-486B-9F39-CAEBB5762855}"/>
    <cellStyle name="Normal 16" xfId="399" xr:uid="{E420256B-78E2-4D65-8A89-79D6BF504F0F}"/>
    <cellStyle name="Normal 16 2" xfId="2226" xr:uid="{8F4686CF-D860-4299-83B4-10E127BB2553}"/>
    <cellStyle name="Normal 16 3" xfId="55200" xr:uid="{7FBD995C-BEBA-4232-AFA2-374ABA6CB89C}"/>
    <cellStyle name="Normal 17" xfId="400" xr:uid="{6F0DED02-EEDB-455A-B1A1-DAD1B01244C7}"/>
    <cellStyle name="Normal 17 2" xfId="2148" xr:uid="{7BAF6264-E914-41AB-83D9-CD463E236D8B}"/>
    <cellStyle name="Normal 17 2 2" xfId="13000" xr:uid="{1E8F92D6-EB6E-4867-81B1-67FC038221B1}"/>
    <cellStyle name="Normal 17 2 2 2" xfId="39421" xr:uid="{EEBB06C2-BF87-49EB-B1C7-7D09FE6F5BA5}"/>
    <cellStyle name="Normal 17 2 3" xfId="29128" xr:uid="{C7A023A4-1397-48E9-BAC9-E8931407382D}"/>
    <cellStyle name="Normal 18" xfId="401" xr:uid="{78865F3C-44B8-4C73-9099-93034784A032}"/>
    <cellStyle name="Normal 19" xfId="402" xr:uid="{A02479C8-BA60-414D-8091-C8091B7DC993}"/>
    <cellStyle name="Normal 2" xfId="403" xr:uid="{1467C597-61E2-43AF-A3F3-4D4EF7696839}"/>
    <cellStyle name="Normal 2 10" xfId="404" xr:uid="{5F72A13B-0D33-4219-9BDF-DCE613B14575}"/>
    <cellStyle name="Normal 2 11" xfId="405" xr:uid="{08F79975-B2C2-4199-935D-5B6272D7D07B}"/>
    <cellStyle name="Normal 2 12" xfId="406" xr:uid="{A0E9AA1E-FEB6-47EC-AE91-35187D68F07F}"/>
    <cellStyle name="Normal 2 13" xfId="407" xr:uid="{6FF8DA6A-A331-426F-B81E-71CE5EB6FD02}"/>
    <cellStyle name="Normal 2 130 2 2" xfId="8077" xr:uid="{F89AEED3-C2CC-4DD9-B496-4EA266721A07}"/>
    <cellStyle name="Normal 2 130 2 2 2" xfId="18744" xr:uid="{906BF8A7-C67A-45BE-973F-3C246CAFD8AE}"/>
    <cellStyle name="Normal 2 130 2 2 2 2" xfId="45158" xr:uid="{EE7B38C3-0AA2-4C3D-BCFC-BF8756F1400D}"/>
    <cellStyle name="Normal 2 130 2 2 2 3" xfId="55252" xr:uid="{BCCFF22F-0CD0-48F7-8FFF-127EF381889C}"/>
    <cellStyle name="Normal 2 130 2 2 3" xfId="34675" xr:uid="{51BAEF33-3907-4CC6-8ACB-41DC4767963A}"/>
    <cellStyle name="Normal 2 130 2 2 4" xfId="55251" xr:uid="{060B7F81-D80B-4DF0-BBA4-D35CC5529B89}"/>
    <cellStyle name="Normal 2 14" xfId="408" xr:uid="{AB1EF0AA-0B5E-47B0-B9D3-2B21BF1271C0}"/>
    <cellStyle name="Normal 2 15" xfId="409" xr:uid="{E550EF35-29CD-4757-8ADB-59400B93B2F4}"/>
    <cellStyle name="Normal 2 16" xfId="410" xr:uid="{528B8F5A-4470-47DA-93A4-0708DB6D359C}"/>
    <cellStyle name="Normal 2 17" xfId="411" xr:uid="{DB3DE1BC-77A5-4C52-8185-57F19FF75AE9}"/>
    <cellStyle name="Normal 2 18" xfId="412" xr:uid="{5D86A2E7-78D7-4351-AB91-F5480B6183E6}"/>
    <cellStyle name="Normal 2 19" xfId="413" xr:uid="{D25B2128-B6EE-45D7-856B-77F4218E9F07}"/>
    <cellStyle name="Normal 2 2" xfId="414" xr:uid="{8A444BD9-5300-4E66-AF32-816CE5CA3433}"/>
    <cellStyle name="Normal 2 2 10" xfId="415" xr:uid="{1D3E087E-803C-43E0-A0F4-1EA7C9D97C8A}"/>
    <cellStyle name="Normal 2 2 11" xfId="416" xr:uid="{0D9CE79E-E256-4ADF-AF5C-C7277822DF7F}"/>
    <cellStyle name="Normal 2 2 11 2" xfId="417" xr:uid="{967CE9FE-ACAF-49CD-B521-85723D6C60A0}"/>
    <cellStyle name="Normal 2 2 11 2 2" xfId="418" xr:uid="{180846BA-4943-4ADA-9C21-6C5415121565}"/>
    <cellStyle name="Normal 2 2 11 2 3" xfId="419" xr:uid="{9A3A4BAD-16C5-483E-BC81-1482E0E4D3A7}"/>
    <cellStyle name="Normal 2 2 11 2 4" xfId="420" xr:uid="{50C9613A-1B20-42A2-89DF-1FB8D7D2862D}"/>
    <cellStyle name="Normal 2 2 11 2 5" xfId="421" xr:uid="{E4FC775E-DE34-4B62-B3F0-ADA3D1317869}"/>
    <cellStyle name="Normal 2 2 11 2 6" xfId="422" xr:uid="{32757746-9BBE-4309-9042-DF7CE246A43D}"/>
    <cellStyle name="Normal 2 2 11 2 7" xfId="423" xr:uid="{2C154C3C-99B0-48BD-9F21-F8F660F96BEF}"/>
    <cellStyle name="Normal 2 2 11 3" xfId="424" xr:uid="{BB3AFCBA-4D91-4347-9FED-A36D4A5B6B94}"/>
    <cellStyle name="Normal 2 2 11 4" xfId="425" xr:uid="{DF649BB5-E740-4FC4-AD88-91BFADEA5465}"/>
    <cellStyle name="Normal 2 2 11 5" xfId="426" xr:uid="{1E494402-E0C0-4DB4-8CE7-8ECD7BF5D7C6}"/>
    <cellStyle name="Normal 2 2 11 6" xfId="427" xr:uid="{ADF8DF7B-6548-4F23-A16B-17EE5E39BDD6}"/>
    <cellStyle name="Normal 2 2 11 7" xfId="428" xr:uid="{1B5ED7E7-542B-4870-9B3F-DDF5DC71FDB4}"/>
    <cellStyle name="Normal 2 2 11 8" xfId="429" xr:uid="{F90814DB-959A-4E20-8D36-3E3264A9E6C2}"/>
    <cellStyle name="Normal 2 2 12" xfId="430" xr:uid="{999CD590-96CB-4D7E-86B2-AD0E2F818432}"/>
    <cellStyle name="Normal 2 2 13" xfId="431" xr:uid="{F6C3549E-6EC0-4053-82D2-2992B966C3FA}"/>
    <cellStyle name="Normal 2 2 13 2" xfId="432" xr:uid="{105FA76D-ACAC-499E-8B8A-9AA8DBDE4048}"/>
    <cellStyle name="Normal 2 2 13 3" xfId="433" xr:uid="{B5E5D97D-3EA1-47C0-A9FA-4770D5D15394}"/>
    <cellStyle name="Normal 2 2 13 4" xfId="434" xr:uid="{4F69FA32-3C24-4C72-B591-1D7DAE75AC0E}"/>
    <cellStyle name="Normal 2 2 13 5" xfId="435" xr:uid="{382F1310-7EA8-4614-B33A-1416B9BD7EA5}"/>
    <cellStyle name="Normal 2 2 13 6" xfId="436" xr:uid="{97AD0AA7-5057-4038-AD73-2448EA978979}"/>
    <cellStyle name="Normal 2 2 13 7" xfId="437" xr:uid="{4FE210E8-C05A-458F-9E52-05487375E7AD}"/>
    <cellStyle name="Normal 2 2 14" xfId="438" xr:uid="{D3AAECED-6B1C-48A4-8E93-9159332AE211}"/>
    <cellStyle name="Normal 2 2 15" xfId="439" xr:uid="{813BB4B8-BFD8-4B32-A525-D7308AA7E162}"/>
    <cellStyle name="Normal 2 2 16" xfId="440" xr:uid="{08938D6C-2E36-47C1-98D3-0407AF1D3462}"/>
    <cellStyle name="Normal 2 2 17" xfId="441" xr:uid="{22DF9ED1-1AC3-4F70-A4C3-9E25C883D8AC}"/>
    <cellStyle name="Normal 2 2 18" xfId="442" xr:uid="{946F44F2-EC71-456F-BA62-DFB1C5C44CF4}"/>
    <cellStyle name="Normal 2 2 19" xfId="443" xr:uid="{8B25115C-8E74-46C1-9FDE-5434A5CC1639}"/>
    <cellStyle name="Normal 2 2 2" xfId="444" xr:uid="{8CBC0B61-B844-44B4-8268-0704EE3809EB}"/>
    <cellStyle name="Normal 2 2 2 10" xfId="445" xr:uid="{3BF04D8D-E205-4F54-9B79-608298186BE3}"/>
    <cellStyle name="Normal 2 2 2 11" xfId="446" xr:uid="{5E6A9FDA-26DD-4A02-A099-268847EDE2C3}"/>
    <cellStyle name="Normal 2 2 2 11 2" xfId="447" xr:uid="{FB1AB95E-EC8F-4B9F-A6AC-981D772130F7}"/>
    <cellStyle name="Normal 2 2 2 11 2 2" xfId="448" xr:uid="{0B057CC6-707C-42E3-8A4C-5EFD5F5F3A62}"/>
    <cellStyle name="Normal 2 2 2 11 2 3" xfId="449" xr:uid="{CA0716D3-1EB4-4B66-8E75-7A949DACE79A}"/>
    <cellStyle name="Normal 2 2 2 11 2 4" xfId="450" xr:uid="{9EF292DC-9D84-4677-95A6-43F3773EF407}"/>
    <cellStyle name="Normal 2 2 2 11 2 5" xfId="451" xr:uid="{9AB63F41-2F6D-43FF-867A-647D84BD2DF4}"/>
    <cellStyle name="Normal 2 2 2 11 2 6" xfId="452" xr:uid="{974FD855-528B-4375-8F3F-AF8FCAC1C90D}"/>
    <cellStyle name="Normal 2 2 2 11 2 7" xfId="453" xr:uid="{B9E0CF75-0D2F-451C-8669-8E084E738493}"/>
    <cellStyle name="Normal 2 2 2 11 3" xfId="454" xr:uid="{A7615C87-068B-45E6-93AC-66CACEBFE7B6}"/>
    <cellStyle name="Normal 2 2 2 11 4" xfId="455" xr:uid="{2AD0622B-CCE7-49D3-9439-784347807152}"/>
    <cellStyle name="Normal 2 2 2 11 5" xfId="456" xr:uid="{7DF93994-5B55-4804-9ADA-0B5D1F4EB915}"/>
    <cellStyle name="Normal 2 2 2 11 6" xfId="457" xr:uid="{995219EF-3CA1-4BC5-8CD9-EACF4EE58A1F}"/>
    <cellStyle name="Normal 2 2 2 11 7" xfId="458" xr:uid="{4E428049-06FE-4ADC-BED0-5BEFA20CD4E0}"/>
    <cellStyle name="Normal 2 2 2 11 8" xfId="459" xr:uid="{491A6388-66DD-4E6D-873A-526D86F30970}"/>
    <cellStyle name="Normal 2 2 2 12" xfId="460" xr:uid="{595DC5DD-089B-4EA6-8D2C-2DAF6244FC26}"/>
    <cellStyle name="Normal 2 2 2 13" xfId="461" xr:uid="{1CF41181-1EB5-4548-AB40-4008B891802A}"/>
    <cellStyle name="Normal 2 2 2 13 2" xfId="462" xr:uid="{A2845DB2-D5D4-4AB5-9711-92ADF31EE711}"/>
    <cellStyle name="Normal 2 2 2 13 3" xfId="463" xr:uid="{7BA786B9-0D4B-4FB6-9492-437AAA295906}"/>
    <cellStyle name="Normal 2 2 2 13 4" xfId="464" xr:uid="{AD4C6A17-64B2-47C6-9564-3FBD9ED586F2}"/>
    <cellStyle name="Normal 2 2 2 13 5" xfId="465" xr:uid="{04E7720D-F491-4061-BDBA-C84839BD09B3}"/>
    <cellStyle name="Normal 2 2 2 13 6" xfId="466" xr:uid="{233EC89D-61B6-4868-B292-3835246EE82B}"/>
    <cellStyle name="Normal 2 2 2 13 7" xfId="467" xr:uid="{7B149B24-B41C-466A-97C9-EE3B2F7666F4}"/>
    <cellStyle name="Normal 2 2 2 14" xfId="468" xr:uid="{15D074C4-3847-42A6-B168-9C963E128E2B}"/>
    <cellStyle name="Normal 2 2 2 15" xfId="469" xr:uid="{DEE12C98-9EE6-4529-88EE-EBFB20EEF183}"/>
    <cellStyle name="Normal 2 2 2 16" xfId="470" xr:uid="{C13CB2C8-E761-4312-ABF2-97F60916A487}"/>
    <cellStyle name="Normal 2 2 2 17" xfId="471" xr:uid="{83075ED6-D111-4150-BC53-6B099400A307}"/>
    <cellStyle name="Normal 2 2 2 18" xfId="472" xr:uid="{DA12D3C7-DFD4-4308-AF74-B527DB4BB992}"/>
    <cellStyle name="Normal 2 2 2 19" xfId="473" xr:uid="{EB0E5873-1BCE-42DA-A1EA-C5044A87732A}"/>
    <cellStyle name="Normal 2 2 2 2" xfId="474" xr:uid="{93F3583B-1486-4AB4-8DC1-1CB5FA8E85C4}"/>
    <cellStyle name="Normal 2 2 2 2 10" xfId="475" xr:uid="{2E7D5FD7-D6EF-4E57-9834-1A7B38080143}"/>
    <cellStyle name="Normal 2 2 2 2 11" xfId="476" xr:uid="{CE663B7C-8685-4546-9503-3286B82BC550}"/>
    <cellStyle name="Normal 2 2 2 2 11 2" xfId="477" xr:uid="{2A33F53C-5BF9-4B18-9604-FA7BB1445451}"/>
    <cellStyle name="Normal 2 2 2 2 11 3" xfId="478" xr:uid="{41D448A8-79E1-4FFB-8932-BB2A28F2D1ED}"/>
    <cellStyle name="Normal 2 2 2 2 11 4" xfId="479" xr:uid="{B109586C-4D14-461B-B025-4CA78075AE67}"/>
    <cellStyle name="Normal 2 2 2 2 11 5" xfId="480" xr:uid="{264FAF77-F27E-4846-A6BD-261CE2590591}"/>
    <cellStyle name="Normal 2 2 2 2 11 6" xfId="481" xr:uid="{DCFA202F-8409-46B0-A06A-B0D633FBCA71}"/>
    <cellStyle name="Normal 2 2 2 2 11 7" xfId="482" xr:uid="{D89BF821-D72F-4A06-9DD8-DC5ABF159BB0}"/>
    <cellStyle name="Normal 2 2 2 2 12" xfId="483" xr:uid="{DF9D696C-9F13-41D8-97FC-7A1455100292}"/>
    <cellStyle name="Normal 2 2 2 2 13" xfId="484" xr:uid="{7DF0766B-C8ED-43EA-8D2C-7E7511473F75}"/>
    <cellStyle name="Normal 2 2 2 2 14" xfId="485" xr:uid="{9281ECEE-5859-4B6C-AF19-03A1851F538F}"/>
    <cellStyle name="Normal 2 2 2 2 15" xfId="486" xr:uid="{888CDFBC-37AE-4A50-93CD-FCA725B248C0}"/>
    <cellStyle name="Normal 2 2 2 2 16" xfId="487" xr:uid="{D5394E5B-1BAF-43B6-9BB9-43B61411F5E0}"/>
    <cellStyle name="Normal 2 2 2 2 17" xfId="488" xr:uid="{7023B52A-2CCE-4BF1-9471-F95212801B4D}"/>
    <cellStyle name="Normal 2 2 2 2 18" xfId="489" xr:uid="{1E4446A1-3E6B-41B6-9074-7B77EDE0B71C}"/>
    <cellStyle name="Normal 2 2 2 2 19" xfId="490" xr:uid="{C806BF00-8653-44B0-B539-96E18D855F72}"/>
    <cellStyle name="Normal 2 2 2 2 2" xfId="491" xr:uid="{7F16EDEC-8FEB-47D9-A89A-7C639BF5743D}"/>
    <cellStyle name="Normal 2 2 2 2 2 10" xfId="492" xr:uid="{461F2522-7083-4E2C-85A9-7EB5EC62A7A3}"/>
    <cellStyle name="Normal 2 2 2 2 2 11" xfId="493" xr:uid="{E6F81570-A051-433F-9A26-0DF50550DC88}"/>
    <cellStyle name="Normal 2 2 2 2 2 11 2" xfId="494" xr:uid="{3C21D442-A4CA-428B-873C-13736BF0D3DC}"/>
    <cellStyle name="Normal 2 2 2 2 2 11 3" xfId="495" xr:uid="{07CDA348-EB44-4859-90E0-0219D03A7638}"/>
    <cellStyle name="Normal 2 2 2 2 2 11 4" xfId="496" xr:uid="{0C975999-6757-47B8-8708-ABF8AE1429B5}"/>
    <cellStyle name="Normal 2 2 2 2 2 11 5" xfId="497" xr:uid="{2D181518-5AC0-48F9-92AC-96C1AC3D305C}"/>
    <cellStyle name="Normal 2 2 2 2 2 11 6" xfId="498" xr:uid="{22711270-F69C-445D-812C-0488F2EF5D59}"/>
    <cellStyle name="Normal 2 2 2 2 2 11 7" xfId="499" xr:uid="{A4F05331-B9B9-43A1-91CF-FD78EEEC14E6}"/>
    <cellStyle name="Normal 2 2 2 2 2 12" xfId="500" xr:uid="{7F52893F-7DD2-4A5A-9B95-3A69897AA937}"/>
    <cellStyle name="Normal 2 2 2 2 2 13" xfId="501" xr:uid="{C8B8A401-B88C-4613-994E-0BD74382189C}"/>
    <cellStyle name="Normal 2 2 2 2 2 14" xfId="502" xr:uid="{C0EAF667-CB72-4318-A779-EA54290ABD04}"/>
    <cellStyle name="Normal 2 2 2 2 2 15" xfId="503" xr:uid="{6493C31D-DF2D-4524-840A-B5B99FDF944C}"/>
    <cellStyle name="Normal 2 2 2 2 2 16" xfId="504" xr:uid="{6D6F1157-E51D-40D9-8D84-16D0FBEFAC91}"/>
    <cellStyle name="Normal 2 2 2 2 2 17" xfId="505" xr:uid="{E0499F77-E377-4F39-999F-FBC61C96556A}"/>
    <cellStyle name="Normal 2 2 2 2 2 18" xfId="506" xr:uid="{9310DD5F-545E-4024-9107-C7F219EB0288}"/>
    <cellStyle name="Normal 2 2 2 2 2 19" xfId="507" xr:uid="{E8A2F40E-90E3-4FF7-B2AD-BCAEBEB6A8C3}"/>
    <cellStyle name="Normal 2 2 2 2 2 2" xfId="508" xr:uid="{43B75C57-974A-4987-A363-F8D5FC55C041}"/>
    <cellStyle name="Normal 2 2 2 2 2 2 10" xfId="509" xr:uid="{0675DCA1-B93E-4C46-8067-17DA305178A4}"/>
    <cellStyle name="Normal 2 2 2 2 2 2 10 2" xfId="510" xr:uid="{4113F2B1-6469-4ED3-95AB-4EBAEA5BAB3F}"/>
    <cellStyle name="Normal 2 2 2 2 2 2 10 3" xfId="511" xr:uid="{735DDD5C-64E8-4CFF-959D-254670B2CA99}"/>
    <cellStyle name="Normal 2 2 2 2 2 2 10 4" xfId="512" xr:uid="{143DB61A-35CF-43B2-A0E7-AAD7D0FF6B32}"/>
    <cellStyle name="Normal 2 2 2 2 2 2 10 5" xfId="513" xr:uid="{59AAF2E8-3970-4982-B5D0-3021B7E6232D}"/>
    <cellStyle name="Normal 2 2 2 2 2 2 10 6" xfId="514" xr:uid="{D726C19D-EF70-4F08-B41A-FEB005E698AF}"/>
    <cellStyle name="Normal 2 2 2 2 2 2 10 7" xfId="515" xr:uid="{A8BEB705-61B7-4B93-A051-09BFC8359BBB}"/>
    <cellStyle name="Normal 2 2 2 2 2 2 11" xfId="516" xr:uid="{7B2A2AA4-0C59-475C-B305-2307F61703BB}"/>
    <cellStyle name="Normal 2 2 2 2 2 2 12" xfId="517" xr:uid="{9D6B673F-DCF2-479F-A991-9F32AE305C2D}"/>
    <cellStyle name="Normal 2 2 2 2 2 2 13" xfId="518" xr:uid="{EE9D0729-0D2F-47C2-B669-69241CE95F15}"/>
    <cellStyle name="Normal 2 2 2 2 2 2 14" xfId="519" xr:uid="{CFC420CD-322F-4808-9844-FBBC4DA05E75}"/>
    <cellStyle name="Normal 2 2 2 2 2 2 15" xfId="520" xr:uid="{D9965A4F-88CE-40A9-89DA-E6CF7D42730E}"/>
    <cellStyle name="Normal 2 2 2 2 2 2 16" xfId="521" xr:uid="{8475010D-C6FC-476B-BC5E-2FE1AC5F0E65}"/>
    <cellStyle name="Normal 2 2 2 2 2 2 17" xfId="522" xr:uid="{85DDFCC2-0D27-421E-8A78-63F8CAB0B535}"/>
    <cellStyle name="Normal 2 2 2 2 2 2 18" xfId="523" xr:uid="{172FA764-64FD-437E-B827-8F94D48B5565}"/>
    <cellStyle name="Normal 2 2 2 2 2 2 19" xfId="524" xr:uid="{C9F0E10F-2832-4B07-A34A-3C07456E3550}"/>
    <cellStyle name="Normal 2 2 2 2 2 2 2" xfId="525" xr:uid="{38EBF95F-AE60-4FE4-965D-EFBDE05FBB67}"/>
    <cellStyle name="Normal 2 2 2 2 2 2 2 10" xfId="526" xr:uid="{4C3889EF-0F61-43AE-8175-AD6ACCECCFA2}"/>
    <cellStyle name="Normal 2 2 2 2 2 2 2 10 2" xfId="527" xr:uid="{3882D397-FB4F-4B2E-A1B2-175F28F013D5}"/>
    <cellStyle name="Normal 2 2 2 2 2 2 2 10 3" xfId="528" xr:uid="{4F8FB86A-F669-4D90-AD16-8EAD900C1F10}"/>
    <cellStyle name="Normal 2 2 2 2 2 2 2 10 4" xfId="529" xr:uid="{315EC2A4-293A-4D8A-B1F5-1628DC78A687}"/>
    <cellStyle name="Normal 2 2 2 2 2 2 2 10 5" xfId="530" xr:uid="{423375E5-29EC-4F8C-81AF-E0CA66E49AB1}"/>
    <cellStyle name="Normal 2 2 2 2 2 2 2 10 6" xfId="531" xr:uid="{C3E14336-BCBA-455D-8F75-46B9500313E7}"/>
    <cellStyle name="Normal 2 2 2 2 2 2 2 10 7" xfId="532" xr:uid="{63204CF6-4CA7-428E-9005-62F6F0134A48}"/>
    <cellStyle name="Normal 2 2 2 2 2 2 2 11" xfId="533" xr:uid="{D190CE6A-68B4-4436-BE98-EC7D5AE4A09F}"/>
    <cellStyle name="Normal 2 2 2 2 2 2 2 12" xfId="534" xr:uid="{B0A6D9A9-3C50-454F-B0DD-1A84BA717E7C}"/>
    <cellStyle name="Normal 2 2 2 2 2 2 2 13" xfId="535" xr:uid="{5F4B47CF-84CD-488C-B947-05B44E893CD6}"/>
    <cellStyle name="Normal 2 2 2 2 2 2 2 14" xfId="536" xr:uid="{419C8E01-129C-4F29-BB5B-DD0E0F5867CC}"/>
    <cellStyle name="Normal 2 2 2 2 2 2 2 15" xfId="537" xr:uid="{6A2865D4-4CD1-4319-8B43-4C8F3EC73430}"/>
    <cellStyle name="Normal 2 2 2 2 2 2 2 16" xfId="538" xr:uid="{1C2AC341-2D31-4DE7-A55A-79DBA17A8A9E}"/>
    <cellStyle name="Normal 2 2 2 2 2 2 2 17" xfId="539" xr:uid="{CCC0B57B-192E-4CE5-9D6A-A90BDAEB3865}"/>
    <cellStyle name="Normal 2 2 2 2 2 2 2 18" xfId="540" xr:uid="{47904399-6CFB-46C2-B846-DFA76A094F5F}"/>
    <cellStyle name="Normal 2 2 2 2 2 2 2 19" xfId="541" xr:uid="{98D56557-512C-4625-B000-1DFE9CA87D63}"/>
    <cellStyle name="Normal 2 2 2 2 2 2 2 2" xfId="542" xr:uid="{8340B03A-216C-4184-B3C8-76BBBECCD641}"/>
    <cellStyle name="Normal 2 2 2 2 2 2 2 2 10" xfId="543" xr:uid="{5D7B8A30-9D41-41FF-9C43-8B33486F9154}"/>
    <cellStyle name="Normal 2 2 2 2 2 2 2 2 11" xfId="544" xr:uid="{ED0EF089-7913-42CC-8B4A-7E4FDA9D494C}"/>
    <cellStyle name="Normal 2 2 2 2 2 2 2 2 12" xfId="545" xr:uid="{A0032883-F733-411C-9441-08170B4856D7}"/>
    <cellStyle name="Normal 2 2 2 2 2 2 2 2 13" xfId="546" xr:uid="{450C1C3C-0E76-4B21-BF82-6E49279DED08}"/>
    <cellStyle name="Normal 2 2 2 2 2 2 2 2 14" xfId="547" xr:uid="{6D9BCF89-4BE6-4987-90B5-5960AE7FA3FE}"/>
    <cellStyle name="Normal 2 2 2 2 2 2 2 2 15" xfId="548" xr:uid="{C16A43DA-0E96-4D86-9A7F-8D4B85F957C0}"/>
    <cellStyle name="Normal 2 2 2 2 2 2 2 2 16" xfId="549" xr:uid="{5B7E75BD-1FCA-48AF-9627-996F76C2C807}"/>
    <cellStyle name="Normal 2 2 2 2 2 2 2 2 17" xfId="550" xr:uid="{FD42C2B1-84AB-451E-AC5F-B56D7255276C}"/>
    <cellStyle name="Normal 2 2 2 2 2 2 2 2 18" xfId="551" xr:uid="{6312473D-F3A5-4098-8799-EF71720925ED}"/>
    <cellStyle name="Normal 2 2 2 2 2 2 2 2 19" xfId="552" xr:uid="{B460239E-4B42-4912-ABF4-C1120D4E5162}"/>
    <cellStyle name="Normal 2 2 2 2 2 2 2 2 2" xfId="553" xr:uid="{F5B5FDE8-2211-4695-96B9-59DB06E74F4E}"/>
    <cellStyle name="Normal 2 2 2 2 2 2 2 2 2 10" xfId="554" xr:uid="{9232581E-0938-4F51-8012-EB4009D394BB}"/>
    <cellStyle name="Normal 2 2 2 2 2 2 2 2 2 11" xfId="555" xr:uid="{5EAC7BF5-2A33-4CB2-9FDC-B810DC7BE9E9}"/>
    <cellStyle name="Normal 2 2 2 2 2 2 2 2 2 12" xfId="556" xr:uid="{E0F5A3F4-1BB0-4CC1-8F44-3C9497AFA61E}"/>
    <cellStyle name="Normal 2 2 2 2 2 2 2 2 2 13" xfId="557" xr:uid="{3D408804-43E1-45C4-8725-20070B33DF6C}"/>
    <cellStyle name="Normal 2 2 2 2 2 2 2 2 2 14" xfId="558" xr:uid="{0541906F-0FF3-42ED-BD16-D2E77F6AD1F5}"/>
    <cellStyle name="Normal 2 2 2 2 2 2 2 2 2 15" xfId="559" xr:uid="{EEFE2317-288A-4A8E-B78F-269619F9D910}"/>
    <cellStyle name="Normal 2 2 2 2 2 2 2 2 2 16" xfId="560" xr:uid="{4320B251-E078-4170-9EA3-4850E2046523}"/>
    <cellStyle name="Normal 2 2 2 2 2 2 2 2 2 17" xfId="561" xr:uid="{9668FDFC-DFE0-4AC6-98F7-1CE04A7228D0}"/>
    <cellStyle name="Normal 2 2 2 2 2 2 2 2 2 18" xfId="562" xr:uid="{A88556F6-E01F-42CD-8BD4-E89BA9E2AE51}"/>
    <cellStyle name="Normal 2 2 2 2 2 2 2 2 2 19" xfId="563" xr:uid="{10201EE1-C8C4-4348-9702-BE6842023990}"/>
    <cellStyle name="Normal 2 2 2 2 2 2 2 2 2 2" xfId="564" xr:uid="{4EBA3CD1-24E4-444F-9EC6-110B0AFBCF61}"/>
    <cellStyle name="Normal 2 2 2 2 2 2 2 2 2 2 10" xfId="565" xr:uid="{1DBAE2C6-7034-441C-A6DA-D0F966711E32}"/>
    <cellStyle name="Normal 2 2 2 2 2 2 2 2 2 2 11" xfId="566" xr:uid="{792D8A84-3C8A-4589-BB41-9A6792DBB330}"/>
    <cellStyle name="Normal 2 2 2 2 2 2 2 2 2 2 12" xfId="567" xr:uid="{ECBA0CF8-0A8D-434B-9CCE-0FB84E5D9A01}"/>
    <cellStyle name="Normal 2 2 2 2 2 2 2 2 2 2 13" xfId="568" xr:uid="{346353F8-4A7A-4550-B219-E6AFE6B01FC1}"/>
    <cellStyle name="Normal 2 2 2 2 2 2 2 2 2 2 14" xfId="569" xr:uid="{681204DE-E1FD-4BB4-BAE8-4F2367E05E24}"/>
    <cellStyle name="Normal 2 2 2 2 2 2 2 2 2 2 15" xfId="570" xr:uid="{32F90BB6-25B4-4722-98AC-0C0DA8E12457}"/>
    <cellStyle name="Normal 2 2 2 2 2 2 2 2 2 2 16" xfId="571" xr:uid="{6ADF021A-FF0E-4132-8141-B5D5940E362A}"/>
    <cellStyle name="Normal 2 2 2 2 2 2 2 2 2 2 17" xfId="572" xr:uid="{E32A9C31-ADC5-4489-B304-549D76E163C5}"/>
    <cellStyle name="Normal 2 2 2 2 2 2 2 2 2 2 18" xfId="573" xr:uid="{A706BC59-EBE9-4DCD-AA42-CD97949419BF}"/>
    <cellStyle name="Normal 2 2 2 2 2 2 2 2 2 2 2" xfId="574" xr:uid="{A9315666-3828-4730-B03E-8DB2FEC412C1}"/>
    <cellStyle name="Normal 2 2 2 2 2 2 2 2 2 2 2 2" xfId="575" xr:uid="{F0DD79A7-5113-4ACE-BEFB-EF9678BB5E75}"/>
    <cellStyle name="Normal 2 2 2 2 2 2 2 2 2 2 2 2 2" xfId="576" xr:uid="{033C96B3-A6A3-44AE-8AC9-6E5F7BF76118}"/>
    <cellStyle name="Normal 2 2 2 2 2 2 2 2 2 2 2 2 3" xfId="577" xr:uid="{754D601B-AAD1-47E5-A4B7-584F47F39B0A}"/>
    <cellStyle name="Normal 2 2 2 2 2 2 2 2 2 2 2 2 4" xfId="578" xr:uid="{0A26D425-A67F-4820-8998-BB024985DCD6}"/>
    <cellStyle name="Normal 2 2 2 2 2 2 2 2 2 2 2 2 5" xfId="579" xr:uid="{EFBDF7A7-C80B-4855-A4A4-A1660175FEC5}"/>
    <cellStyle name="Normal 2 2 2 2 2 2 2 2 2 2 2 2 6" xfId="580" xr:uid="{7355AA49-516C-4CE6-91BC-9B01F90CF534}"/>
    <cellStyle name="Normal 2 2 2 2 2 2 2 2 2 2 2 2 7" xfId="581" xr:uid="{FF2EF7C9-F4A1-444D-B65A-9F1167917E20}"/>
    <cellStyle name="Normal 2 2 2 2 2 2 2 2 2 2 2 3" xfId="582" xr:uid="{0B2F8D34-EA77-49BE-8EBE-4034723BE374}"/>
    <cellStyle name="Normal 2 2 2 2 2 2 2 2 2 2 2 4" xfId="583" xr:uid="{30E7F092-C89F-47FB-B4E4-CA956DCFD81E}"/>
    <cellStyle name="Normal 2 2 2 2 2 2 2 2 2 2 2 5" xfId="584" xr:uid="{3036E087-2DD0-4B08-832B-F26557BFC4EE}"/>
    <cellStyle name="Normal 2 2 2 2 2 2 2 2 2 2 2 6" xfId="585" xr:uid="{0E863A47-E08F-4BD1-A04D-AFEAA4406FB6}"/>
    <cellStyle name="Normal 2 2 2 2 2 2 2 2 2 2 2 7" xfId="586" xr:uid="{7B7B3DA1-8AC4-4002-A0B3-A127A4EA0571}"/>
    <cellStyle name="Normal 2 2 2 2 2 2 2 2 2 2 2 8" xfId="587" xr:uid="{73AD087E-B4B8-46B4-9CB9-6621D5AF86D7}"/>
    <cellStyle name="Normal 2 2 2 2 2 2 2 2 2 2 3" xfId="588" xr:uid="{CD4AF9C4-48F4-408C-B706-ACC3F2FF634C}"/>
    <cellStyle name="Normal 2 2 2 2 2 2 2 2 2 2 4" xfId="589" xr:uid="{FDFB9C69-9060-4AE8-9391-897E9C365225}"/>
    <cellStyle name="Normal 2 2 2 2 2 2 2 2 2 2 5" xfId="590" xr:uid="{BEEEAB43-C966-482F-9743-A65E5B51FB2D}"/>
    <cellStyle name="Normal 2 2 2 2 2 2 2 2 2 2 5 2" xfId="591" xr:uid="{1573C7C0-5416-4392-8C12-620558BD828D}"/>
    <cellStyle name="Normal 2 2 2 2 2 2 2 2 2 2 5 3" xfId="592" xr:uid="{BBBFFA45-E314-44F5-8E4D-E813A839F86F}"/>
    <cellStyle name="Normal 2 2 2 2 2 2 2 2 2 2 5 4" xfId="593" xr:uid="{312D65E9-A2FB-4A44-BC1F-3E06D6E61866}"/>
    <cellStyle name="Normal 2 2 2 2 2 2 2 2 2 2 5 5" xfId="594" xr:uid="{8443EDF5-AAB1-49FB-9F64-B23F9168D231}"/>
    <cellStyle name="Normal 2 2 2 2 2 2 2 2 2 2 5 6" xfId="595" xr:uid="{504BB4CB-140C-43E5-89A9-B3E601EDB364}"/>
    <cellStyle name="Normal 2 2 2 2 2 2 2 2 2 2 5 7" xfId="596" xr:uid="{B4D79122-8B86-4FE8-9EA3-D093E6155CC2}"/>
    <cellStyle name="Normal 2 2 2 2 2 2 2 2 2 2 6" xfId="597" xr:uid="{80AC11E9-1C80-4029-83C3-A2741172CC57}"/>
    <cellStyle name="Normal 2 2 2 2 2 2 2 2 2 2 7" xfId="598" xr:uid="{BAA01E62-7A31-4122-9E1F-FD01B282FBAA}"/>
    <cellStyle name="Normal 2 2 2 2 2 2 2 2 2 2 8" xfId="599" xr:uid="{EEFCA8BB-3303-410D-90A4-18BEECD335AA}"/>
    <cellStyle name="Normal 2 2 2 2 2 2 2 2 2 2 9" xfId="600" xr:uid="{7B83C2E7-6C61-4B30-8FD8-00B75B61096C}"/>
    <cellStyle name="Normal 2 2 2 2 2 2 2 2 2 3" xfId="601" xr:uid="{7A092B4E-0108-4280-B0BD-67514833FDB4}"/>
    <cellStyle name="Normal 2 2 2 2 2 2 2 2 2 4" xfId="602" xr:uid="{C552FFB1-C24E-4CA5-A8A8-A747034106E3}"/>
    <cellStyle name="Normal 2 2 2 2 2 2 2 2 2 4 2" xfId="603" xr:uid="{4E206239-539E-4FD1-871E-FC13D34BFAA9}"/>
    <cellStyle name="Normal 2 2 2 2 2 2 2 2 2 4 2 2" xfId="604" xr:uid="{8B14148D-0BEA-444D-A8EB-29ABD21134F8}"/>
    <cellStyle name="Normal 2 2 2 2 2 2 2 2 2 4 2 3" xfId="605" xr:uid="{30226D08-DE8A-4208-85A3-E7264CDB6078}"/>
    <cellStyle name="Normal 2 2 2 2 2 2 2 2 2 4 2 4" xfId="606" xr:uid="{3584D076-91A4-40A2-812F-E5855055DFBF}"/>
    <cellStyle name="Normal 2 2 2 2 2 2 2 2 2 4 2 5" xfId="607" xr:uid="{ACA23261-9BC1-4437-9EF4-CE24798CA569}"/>
    <cellStyle name="Normal 2 2 2 2 2 2 2 2 2 4 2 6" xfId="608" xr:uid="{D05A862B-DF1A-480A-A881-B02C9B43427A}"/>
    <cellStyle name="Normal 2 2 2 2 2 2 2 2 2 4 2 7" xfId="609" xr:uid="{CAFD8B15-822D-4F5E-A09F-1E86ADF18C1F}"/>
    <cellStyle name="Normal 2 2 2 2 2 2 2 2 2 4 3" xfId="610" xr:uid="{DDD99AAE-2838-4924-8670-AB7F55827E98}"/>
    <cellStyle name="Normal 2 2 2 2 2 2 2 2 2 4 4" xfId="611" xr:uid="{B7233226-C91B-4FAD-B643-9512AA997E2F}"/>
    <cellStyle name="Normal 2 2 2 2 2 2 2 2 2 4 5" xfId="612" xr:uid="{72AE727E-AE4E-42C0-86D0-62208690F01C}"/>
    <cellStyle name="Normal 2 2 2 2 2 2 2 2 2 4 6" xfId="613" xr:uid="{63308979-3A08-4F08-9A12-2008598C0CAB}"/>
    <cellStyle name="Normal 2 2 2 2 2 2 2 2 2 4 7" xfId="614" xr:uid="{662DA87B-32B0-4284-BA26-4B2CEC03B195}"/>
    <cellStyle name="Normal 2 2 2 2 2 2 2 2 2 4 8" xfId="615" xr:uid="{89688603-254F-4A74-AA36-EDF9B91D978F}"/>
    <cellStyle name="Normal 2 2 2 2 2 2 2 2 2 5" xfId="616" xr:uid="{B6540540-E0A0-475C-A467-CBA7CAB230B6}"/>
    <cellStyle name="Normal 2 2 2 2 2 2 2 2 2 6" xfId="617" xr:uid="{ED555AD9-DB6F-430A-B818-EE9C394ECEA9}"/>
    <cellStyle name="Normal 2 2 2 2 2 2 2 2 2 6 2" xfId="618" xr:uid="{9C6B0EC8-AFD0-449D-8DED-CECAAF7BCE59}"/>
    <cellStyle name="Normal 2 2 2 2 2 2 2 2 2 6 3" xfId="619" xr:uid="{5FA76541-E30A-41A4-AA26-2111347E81CF}"/>
    <cellStyle name="Normal 2 2 2 2 2 2 2 2 2 6 4" xfId="620" xr:uid="{68947707-365E-4E3B-ACDC-1687B8E5884C}"/>
    <cellStyle name="Normal 2 2 2 2 2 2 2 2 2 6 5" xfId="621" xr:uid="{378FEAD1-9AAB-48EF-A745-CD0D68CC4C24}"/>
    <cellStyle name="Normal 2 2 2 2 2 2 2 2 2 6 6" xfId="622" xr:uid="{5FC667D6-E616-48A9-B4B4-8806E486970B}"/>
    <cellStyle name="Normal 2 2 2 2 2 2 2 2 2 6 7" xfId="623" xr:uid="{A31A6B87-C63D-4B42-B714-158E39EFFEAE}"/>
    <cellStyle name="Normal 2 2 2 2 2 2 2 2 2 7" xfId="624" xr:uid="{2E6570D7-1EEF-475C-8769-CA347A16FADE}"/>
    <cellStyle name="Normal 2 2 2 2 2 2 2 2 2 8" xfId="625" xr:uid="{40FF0B9E-D37F-4CA8-9CB9-9AA13255567E}"/>
    <cellStyle name="Normal 2 2 2 2 2 2 2 2 2 9" xfId="626" xr:uid="{7FC3A67E-E2D0-4D72-850E-203FCBA23485}"/>
    <cellStyle name="Normal 2 2 2 2 2 2 2 2 2_Opex Input" xfId="627" xr:uid="{5E428EEA-CA04-4C2C-BE01-CEB33777B6D3}"/>
    <cellStyle name="Normal 2 2 2 2 2 2 2 2 20" xfId="628" xr:uid="{1743E523-1737-43E6-AA27-2E3367F569E7}"/>
    <cellStyle name="Normal 2 2 2 2 2 2 2 2 3" xfId="629" xr:uid="{5AFD5828-BCE0-45FF-A567-BC09C716DAC1}"/>
    <cellStyle name="Normal 2 2 2 2 2 2 2 2 4" xfId="630" xr:uid="{30A24CF5-EBE2-449B-99A1-EC1DF54F6928}"/>
    <cellStyle name="Normal 2 2 2 2 2 2 2 2 5" xfId="631" xr:uid="{A1E0989B-A147-4DC4-85F9-F4AEA11359AF}"/>
    <cellStyle name="Normal 2 2 2 2 2 2 2 2 5 2" xfId="632" xr:uid="{94413E19-45AC-4397-8746-A0A03BBD05FB}"/>
    <cellStyle name="Normal 2 2 2 2 2 2 2 2 5 2 2" xfId="633" xr:uid="{283AA3B7-D7BB-491B-94A8-475F2FCC7C9E}"/>
    <cellStyle name="Normal 2 2 2 2 2 2 2 2 5 2 3" xfId="634" xr:uid="{476974E1-3E0D-40F4-8C14-F92988951C7F}"/>
    <cellStyle name="Normal 2 2 2 2 2 2 2 2 5 2 4" xfId="635" xr:uid="{862096EF-35FB-4D17-BE4F-7D662C6ECB12}"/>
    <cellStyle name="Normal 2 2 2 2 2 2 2 2 5 2 5" xfId="636" xr:uid="{E1D97C06-829C-471B-821A-D70420CD9083}"/>
    <cellStyle name="Normal 2 2 2 2 2 2 2 2 5 2 6" xfId="637" xr:uid="{3A6B27D3-4BD3-4213-B9AC-C37610EFE078}"/>
    <cellStyle name="Normal 2 2 2 2 2 2 2 2 5 2 7" xfId="638" xr:uid="{9A07C2CA-AF5C-4AF1-8308-786C99B1C799}"/>
    <cellStyle name="Normal 2 2 2 2 2 2 2 2 5 3" xfId="639" xr:uid="{89D8C7A2-2904-48CC-8C2F-30551760AF26}"/>
    <cellStyle name="Normal 2 2 2 2 2 2 2 2 5 4" xfId="640" xr:uid="{F9136038-2CA2-4629-AEA8-7FC5C1D50E07}"/>
    <cellStyle name="Normal 2 2 2 2 2 2 2 2 5 5" xfId="641" xr:uid="{88B1223D-0483-4816-83F2-E719D435243F}"/>
    <cellStyle name="Normal 2 2 2 2 2 2 2 2 5 6" xfId="642" xr:uid="{5131B275-191B-4C2F-8B63-4DE9DA97CD82}"/>
    <cellStyle name="Normal 2 2 2 2 2 2 2 2 5 7" xfId="643" xr:uid="{AE0BD42C-2EE8-4DE6-8538-07AE0345EEE9}"/>
    <cellStyle name="Normal 2 2 2 2 2 2 2 2 5 8" xfId="644" xr:uid="{0976B621-BD8F-41C2-AD9D-D67EE7ACF63E}"/>
    <cellStyle name="Normal 2 2 2 2 2 2 2 2 6" xfId="645" xr:uid="{C020C6AA-12FB-42D4-9F1C-A4AF1B11CD03}"/>
    <cellStyle name="Normal 2 2 2 2 2 2 2 2 7" xfId="646" xr:uid="{30BCDEF2-ACCC-4029-A119-DBE0B80E29D8}"/>
    <cellStyle name="Normal 2 2 2 2 2 2 2 2 7 2" xfId="647" xr:uid="{98EA5154-8252-4E3A-8596-41C001ABB935}"/>
    <cellStyle name="Normal 2 2 2 2 2 2 2 2 7 3" xfId="648" xr:uid="{67D26742-CCEC-4E58-A1E1-00135D3C4043}"/>
    <cellStyle name="Normal 2 2 2 2 2 2 2 2 7 4" xfId="649" xr:uid="{F4B30F7A-45B9-4F83-A418-1EE7ECD14542}"/>
    <cellStyle name="Normal 2 2 2 2 2 2 2 2 7 5" xfId="650" xr:uid="{F061FBF9-F82A-4659-97FB-C0E5ECE68388}"/>
    <cellStyle name="Normal 2 2 2 2 2 2 2 2 7 6" xfId="651" xr:uid="{D47C5FA2-3B31-430A-B39C-62BE72B4D0AF}"/>
    <cellStyle name="Normal 2 2 2 2 2 2 2 2 7 7" xfId="652" xr:uid="{38807A45-673B-43D2-AB4F-90CFFFB2EB98}"/>
    <cellStyle name="Normal 2 2 2 2 2 2 2 2 8" xfId="653" xr:uid="{3F1C5D32-C6E5-4B40-831A-96EA031E68D7}"/>
    <cellStyle name="Normal 2 2 2 2 2 2 2 2 9" xfId="654" xr:uid="{2BF8EFE1-0BD6-4B3D-91A9-332E0C0A2A3B}"/>
    <cellStyle name="Normal 2 2 2 2 2 2 2 2_ELEC SAP FCST UPLOAD" xfId="655" xr:uid="{0D3E8559-ADC9-4DA9-979F-9D94A17AAE44}"/>
    <cellStyle name="Normal 2 2 2 2 2 2 2 20" xfId="656" xr:uid="{5E6F8AFD-12BC-4DD4-BAF8-0AB63F724634}"/>
    <cellStyle name="Normal 2 2 2 2 2 2 2 21" xfId="657" xr:uid="{4263EB28-74F6-471C-AD09-675D2FC47073}"/>
    <cellStyle name="Normal 2 2 2 2 2 2 2 22" xfId="658" xr:uid="{E6FFFFAB-BB31-4C23-ABAD-50FE6CEC2B74}"/>
    <cellStyle name="Normal 2 2 2 2 2 2 2 23" xfId="659" xr:uid="{D626F25B-4970-4071-9C3E-CC04696A8B31}"/>
    <cellStyle name="Normal 2 2 2 2 2 2 2 3" xfId="660" xr:uid="{BB84BE98-3D45-4D5E-80AB-21ABC572BE56}"/>
    <cellStyle name="Normal 2 2 2 2 2 2 2 4" xfId="661" xr:uid="{F436BA7A-FA75-4E80-AB26-622A54C5E15C}"/>
    <cellStyle name="Normal 2 2 2 2 2 2 2 5" xfId="662" xr:uid="{11ECA866-91E4-4B5A-95D2-01E2254F4053}"/>
    <cellStyle name="Normal 2 2 2 2 2 2 2 6" xfId="663" xr:uid="{B5C826A2-12A9-4D68-A9FF-C94091B95E94}"/>
    <cellStyle name="Normal 2 2 2 2 2 2 2 7" xfId="664" xr:uid="{D6CF34D6-4717-465D-B87C-2E1D239C5BE1}"/>
    <cellStyle name="Normal 2 2 2 2 2 2 2 8" xfId="665" xr:uid="{E31D40FA-E404-44A6-BE6B-A97430CE2DCE}"/>
    <cellStyle name="Normal 2 2 2 2 2 2 2 8 2" xfId="666" xr:uid="{BE9FBF72-9E04-424E-853D-C06D4CCA6D43}"/>
    <cellStyle name="Normal 2 2 2 2 2 2 2 8 2 2" xfId="667" xr:uid="{6ACCE05B-C275-465E-9C1C-74F796FD100C}"/>
    <cellStyle name="Normal 2 2 2 2 2 2 2 8 2 3" xfId="668" xr:uid="{274CC806-CB4B-49F6-8EF1-2AB82F58C239}"/>
    <cellStyle name="Normal 2 2 2 2 2 2 2 8 2 4" xfId="669" xr:uid="{3B8BCA15-7F83-4E98-A134-67E3E7C3A111}"/>
    <cellStyle name="Normal 2 2 2 2 2 2 2 8 2 5" xfId="670" xr:uid="{996774A6-2A41-49E9-A9D2-50118B81F365}"/>
    <cellStyle name="Normal 2 2 2 2 2 2 2 8 2 6" xfId="671" xr:uid="{A0DB1937-FF7E-452C-9F5F-AD43CD36D9EA}"/>
    <cellStyle name="Normal 2 2 2 2 2 2 2 8 2 7" xfId="672" xr:uid="{1A141CA2-5C4B-4E62-BF7E-0B5A782352A4}"/>
    <cellStyle name="Normal 2 2 2 2 2 2 2 8 3" xfId="673" xr:uid="{1418398D-69AC-4D8C-926B-D0AFAB371E3F}"/>
    <cellStyle name="Normal 2 2 2 2 2 2 2 8 4" xfId="674" xr:uid="{E354BCC2-1F30-4B93-A2B7-FAB1472A89E0}"/>
    <cellStyle name="Normal 2 2 2 2 2 2 2 8 5" xfId="675" xr:uid="{033E6B71-4DBC-42F7-915B-89B8118AF630}"/>
    <cellStyle name="Normal 2 2 2 2 2 2 2 8 6" xfId="676" xr:uid="{249CF8AD-3DB9-4E03-9196-4E155FF59E04}"/>
    <cellStyle name="Normal 2 2 2 2 2 2 2 8 7" xfId="677" xr:uid="{3AA3382C-5C7E-4345-AD16-06A9CB0BF1C7}"/>
    <cellStyle name="Normal 2 2 2 2 2 2 2 8 8" xfId="678" xr:uid="{D48BF387-6E39-4B4C-AA57-C8812B06A529}"/>
    <cellStyle name="Normal 2 2 2 2 2 2 2 9" xfId="679" xr:uid="{99F8E44E-64A4-4404-B1B0-DB7B56875741}"/>
    <cellStyle name="Normal 2 2 2 2 2 2 2_ELEC SAP FCST UPLOAD" xfId="680" xr:uid="{5C45C819-2F7E-426A-AA3E-9645AC96AC7A}"/>
    <cellStyle name="Normal 2 2 2 2 2 2 20" xfId="681" xr:uid="{9AEF4296-94E3-481A-80E7-E587C0E861C4}"/>
    <cellStyle name="Normal 2 2 2 2 2 2 21" xfId="682" xr:uid="{B52C7796-7F34-449C-89A0-7E73362CF123}"/>
    <cellStyle name="Normal 2 2 2 2 2 2 22" xfId="683" xr:uid="{20D1E29C-3866-4E35-831D-78B76CB745BD}"/>
    <cellStyle name="Normal 2 2 2 2 2 2 23" xfId="684" xr:uid="{0622FF07-53ED-43FC-A733-99D8BE291F8D}"/>
    <cellStyle name="Normal 2 2 2 2 2 2 3" xfId="685" xr:uid="{9F977193-F2D8-48BA-A31A-2601481684C7}"/>
    <cellStyle name="Normal 2 2 2 2 2 2 3 2" xfId="686" xr:uid="{54A8E05D-A262-44E8-B3F5-8D46A418532B}"/>
    <cellStyle name="Normal 2 2 2 2 2 2 3 3" xfId="687" xr:uid="{972A48A6-FD1E-4F6D-93FD-4EE525E524B8}"/>
    <cellStyle name="Normal 2 2 2 2 2 2 3_ELEC SAP FCST UPLOAD" xfId="688" xr:uid="{DBBB1042-522F-4AAF-AF0D-7B837F9BB517}"/>
    <cellStyle name="Normal 2 2 2 2 2 2 4" xfId="689" xr:uid="{11000256-8BA8-49F7-8036-C7C93AA323C5}"/>
    <cellStyle name="Normal 2 2 2 2 2 2 5" xfId="690" xr:uid="{E3F34076-F8D9-46FB-B575-3675DA0F6387}"/>
    <cellStyle name="Normal 2 2 2 2 2 2 6" xfId="691" xr:uid="{16CBDB9C-62F1-4E9F-BDF5-C07A7A31DA33}"/>
    <cellStyle name="Normal 2 2 2 2 2 2 7" xfId="692" xr:uid="{DA011480-B7AC-4FC5-AB26-3DF5D5702A21}"/>
    <cellStyle name="Normal 2 2 2 2 2 2 8" xfId="693" xr:uid="{28844F10-4EEF-4C28-9D06-8D83F6E3203B}"/>
    <cellStyle name="Normal 2 2 2 2 2 2 8 2" xfId="694" xr:uid="{06AD7D55-40C4-4764-9173-2388E2D26950}"/>
    <cellStyle name="Normal 2 2 2 2 2 2 8 2 2" xfId="695" xr:uid="{1EB90C32-3A0A-40FA-84C5-31424E9C26F9}"/>
    <cellStyle name="Normal 2 2 2 2 2 2 8 2 3" xfId="696" xr:uid="{6B4BCB49-0D9A-4CF5-A9C4-3E5D18DB1EB1}"/>
    <cellStyle name="Normal 2 2 2 2 2 2 8 2 4" xfId="697" xr:uid="{229F98F0-625E-4E70-839A-FB44FA91FD2B}"/>
    <cellStyle name="Normal 2 2 2 2 2 2 8 2 5" xfId="698" xr:uid="{1A81EAA7-0D85-4738-9B69-F688DE7148C6}"/>
    <cellStyle name="Normal 2 2 2 2 2 2 8 2 6" xfId="699" xr:uid="{CFDFD997-E5AC-43D7-98B2-3B5BA419F2B9}"/>
    <cellStyle name="Normal 2 2 2 2 2 2 8 2 7" xfId="700" xr:uid="{4BB58F2C-8389-499F-94BA-3382EBDF8220}"/>
    <cellStyle name="Normal 2 2 2 2 2 2 8 3" xfId="701" xr:uid="{8C76A6CC-5732-4A98-85C1-F9E071A98197}"/>
    <cellStyle name="Normal 2 2 2 2 2 2 8 4" xfId="702" xr:uid="{2C321A83-CB94-4C99-B1DC-89AC2FE34AFA}"/>
    <cellStyle name="Normal 2 2 2 2 2 2 8 5" xfId="703" xr:uid="{FD957DAA-293F-410F-98DF-6755EF0D5952}"/>
    <cellStyle name="Normal 2 2 2 2 2 2 8 6" xfId="704" xr:uid="{81642FC2-D9E9-47F9-A8BF-60A55B001340}"/>
    <cellStyle name="Normal 2 2 2 2 2 2 8 7" xfId="705" xr:uid="{5E8502D5-89EB-4D9B-B1B3-A1E44D9274BD}"/>
    <cellStyle name="Normal 2 2 2 2 2 2 8 8" xfId="706" xr:uid="{3452C0E3-534E-4D48-A1FC-AC7A632B0A06}"/>
    <cellStyle name="Normal 2 2 2 2 2 2 9" xfId="707" xr:uid="{D040E6E6-C03D-43CF-B635-FB21F506CE71}"/>
    <cellStyle name="Normal 2 2 2 2 2 2_ELEC SAP FCST UPLOAD" xfId="708" xr:uid="{F9078804-0C40-40EF-953B-EA1C509FD418}"/>
    <cellStyle name="Normal 2 2 2 2 2 20" xfId="709" xr:uid="{D2430A7D-C864-4EB1-BAEF-2DC1462DD382}"/>
    <cellStyle name="Normal 2 2 2 2 2 21" xfId="710" xr:uid="{DF90196C-A17E-46ED-BE2A-C968372181F9}"/>
    <cellStyle name="Normal 2 2 2 2 2 22" xfId="711" xr:uid="{EE4FCE92-397A-4E8F-92B6-1FC388EB3D3F}"/>
    <cellStyle name="Normal 2 2 2 2 2 23" xfId="712" xr:uid="{E88D3CB8-F37C-4D5F-B305-40B20FF6D1E5}"/>
    <cellStyle name="Normal 2 2 2 2 2 24" xfId="713" xr:uid="{5FEDDDED-46D5-45CE-A2B0-4B5C2D4DEE20}"/>
    <cellStyle name="Normal 2 2 2 2 2 3" xfId="714" xr:uid="{EB04D62C-A000-4A48-A6D3-8176F2E52043}"/>
    <cellStyle name="Normal 2 2 2 2 2 3 2" xfId="715" xr:uid="{F84EDC50-869C-4A3C-B138-263D72FA97A2}"/>
    <cellStyle name="Normal 2 2 2 2 2 3 3" xfId="716" xr:uid="{1DD20AB7-8B0D-4C66-AFB8-8642E36FC163}"/>
    <cellStyle name="Normal 2 2 2 2 2 3_ELEC SAP FCST UPLOAD" xfId="717" xr:uid="{F234C41A-07E4-4766-986F-D074D49732BC}"/>
    <cellStyle name="Normal 2 2 2 2 2 4" xfId="718" xr:uid="{A135F809-CFC1-4194-8169-EE1C95500D99}"/>
    <cellStyle name="Normal 2 2 2 2 2 5" xfId="719" xr:uid="{ABF1F484-E648-4A48-991F-5275044475E3}"/>
    <cellStyle name="Normal 2 2 2 2 2 6" xfId="720" xr:uid="{8A5B0B4B-9802-4BB1-8BB2-C4D7E445CBB6}"/>
    <cellStyle name="Normal 2 2 2 2 2 7" xfId="721" xr:uid="{C2F163F0-24E6-4266-B4CE-2ED3DE085DDE}"/>
    <cellStyle name="Normal 2 2 2 2 2 8" xfId="722" xr:uid="{D9D88001-1812-46AB-BDA5-D26DE4BD2AE2}"/>
    <cellStyle name="Normal 2 2 2 2 2 9" xfId="723" xr:uid="{E86DFDC4-0D4C-4EA5-BE84-15C72AD41335}"/>
    <cellStyle name="Normal 2 2 2 2 2 9 2" xfId="724" xr:uid="{DAA7FA39-8A9D-4EB5-86A3-33BDEAC15146}"/>
    <cellStyle name="Normal 2 2 2 2 2 9 2 2" xfId="725" xr:uid="{34EA9F11-0880-4C03-906F-545438E3F5CC}"/>
    <cellStyle name="Normal 2 2 2 2 2 9 2 3" xfId="726" xr:uid="{C2B87092-188E-4BEF-98D1-10A97C4C674F}"/>
    <cellStyle name="Normal 2 2 2 2 2 9 2 4" xfId="727" xr:uid="{74AB500D-9096-4E22-A47F-18821076B6B2}"/>
    <cellStyle name="Normal 2 2 2 2 2 9 2 5" xfId="728" xr:uid="{BA826ADD-B68B-49AE-9094-DFF47B0729BF}"/>
    <cellStyle name="Normal 2 2 2 2 2 9 2 6" xfId="729" xr:uid="{70E2C974-0C2F-4AD3-BA4D-0EB710602F5B}"/>
    <cellStyle name="Normal 2 2 2 2 2 9 2 7" xfId="730" xr:uid="{D08EC695-EE11-404F-8934-8CBB0D7B6640}"/>
    <cellStyle name="Normal 2 2 2 2 2 9 3" xfId="731" xr:uid="{59808E5E-B7D9-4E97-9F54-F8428A10E64C}"/>
    <cellStyle name="Normal 2 2 2 2 2 9 4" xfId="732" xr:uid="{6ADA3386-6D0B-4350-82D3-891669131345}"/>
    <cellStyle name="Normal 2 2 2 2 2 9 5" xfId="733" xr:uid="{364F4B34-13F6-4F59-987A-2165F93FBE76}"/>
    <cellStyle name="Normal 2 2 2 2 2 9 6" xfId="734" xr:uid="{C9A0C41F-4A6F-4799-B271-A4EB992B4DC0}"/>
    <cellStyle name="Normal 2 2 2 2 2 9 7" xfId="735" xr:uid="{21AABD13-BB39-4F74-9408-FE8971D362DB}"/>
    <cellStyle name="Normal 2 2 2 2 2 9 8" xfId="736" xr:uid="{1846301C-91F4-49EE-9225-100C7BB49674}"/>
    <cellStyle name="Normal 2 2 2 2 2_ELEC SAP FCST UPLOAD" xfId="737" xr:uid="{4C5954C0-1F73-419E-9CD5-508DCAD67CC2}"/>
    <cellStyle name="Normal 2 2 2 2 20" xfId="738" xr:uid="{94FE9126-35AC-4BA6-9A00-E5DA53E8974A}"/>
    <cellStyle name="Normal 2 2 2 2 21" xfId="739" xr:uid="{9664C660-DC12-4FF4-8B84-856CC237D7D3}"/>
    <cellStyle name="Normal 2 2 2 2 22" xfId="740" xr:uid="{5D2BA352-56FA-48D6-AED3-2184DC07993F}"/>
    <cellStyle name="Normal 2 2 2 2 23" xfId="741" xr:uid="{FA8888EA-EF0B-41DD-A20E-5548CC78B11D}"/>
    <cellStyle name="Normal 2 2 2 2 24" xfId="742" xr:uid="{FD268525-0A80-42B4-B993-1E75756A51ED}"/>
    <cellStyle name="Normal 2 2 2 2 3" xfId="743" xr:uid="{08FD7D9B-9662-4D16-B7BF-1B461C13F11B}"/>
    <cellStyle name="Normal 2 2 2 2 3 2" xfId="744" xr:uid="{CD0B88DA-9047-4BD6-8AB1-B1147959558F}"/>
    <cellStyle name="Normal 2 2 2 2 3 2 2" xfId="745" xr:uid="{E019ECFD-95F3-4D68-B213-827C03A9B5BD}"/>
    <cellStyle name="Normal 2 2 2 2 3 2 3" xfId="746" xr:uid="{EF6B484E-A543-4F8D-BF54-44B4B1431409}"/>
    <cellStyle name="Normal 2 2 2 2 3 2_ELEC SAP FCST UPLOAD" xfId="747" xr:uid="{AA38277D-E9BA-469D-AEDF-12FE548D1038}"/>
    <cellStyle name="Normal 2 2 2 2 3 3" xfId="748" xr:uid="{DE892A2A-3C3F-4E1A-AB9E-2F79ED442695}"/>
    <cellStyle name="Normal 2 2 2 2 3 4" xfId="749" xr:uid="{BD177E1C-902E-4F03-8F4E-391CE0D9421A}"/>
    <cellStyle name="Normal 2 2 2 2 3 5" xfId="750" xr:uid="{A35425EE-BBB0-4FC1-8EF4-4E1B9C39A7D6}"/>
    <cellStyle name="Normal 2 2 2 2 3 6" xfId="751" xr:uid="{FA11CB5F-247C-444C-8A18-51723BB91649}"/>
    <cellStyle name="Normal 2 2 2 2 3_ELEC SAP FCST UPLOAD" xfId="752" xr:uid="{51613036-A09D-40D3-8C7B-979C577CA6E5}"/>
    <cellStyle name="Normal 2 2 2 2 4" xfId="753" xr:uid="{1C9CFAB1-D377-43CD-8CF6-347833468B63}"/>
    <cellStyle name="Normal 2 2 2 2 4 2" xfId="754" xr:uid="{49B6DEFA-8A83-4207-9EE7-9CEDB4292269}"/>
    <cellStyle name="Normal 2 2 2 2 4 3" xfId="755" xr:uid="{D9E94F32-859F-4DC8-AC6A-F99E0920213E}"/>
    <cellStyle name="Normal 2 2 2 2 4_ELEC SAP FCST UPLOAD" xfId="756" xr:uid="{C45FE675-7555-4F73-AE8E-7F4C7F59E704}"/>
    <cellStyle name="Normal 2 2 2 2 5" xfId="757" xr:uid="{69CEA8DA-FCE0-459D-A251-C43175218652}"/>
    <cellStyle name="Normal 2 2 2 2 6" xfId="758" xr:uid="{5E2B4992-1178-43D5-8193-BB3C658A203B}"/>
    <cellStyle name="Normal 2 2 2 2 7" xfId="759" xr:uid="{667F4C1C-D328-48DC-B003-46FFB6BECEBB}"/>
    <cellStyle name="Normal 2 2 2 2 8" xfId="760" xr:uid="{5A095799-4881-45D1-BA4C-FFFB712AB8D5}"/>
    <cellStyle name="Normal 2 2 2 2 9" xfId="761" xr:uid="{5299B477-32DD-4654-822C-FFCCF2796BFC}"/>
    <cellStyle name="Normal 2 2 2 2 9 2" xfId="762" xr:uid="{8DBDFCCB-56EE-4B33-BAAA-E8531F3C8C2C}"/>
    <cellStyle name="Normal 2 2 2 2 9 2 2" xfId="763" xr:uid="{39469E86-9B79-4CC7-8734-FE60CB8BDD5E}"/>
    <cellStyle name="Normal 2 2 2 2 9 2 3" xfId="764" xr:uid="{41C49F84-D723-4465-998B-A970A22B76CA}"/>
    <cellStyle name="Normal 2 2 2 2 9 2 4" xfId="765" xr:uid="{E799C9D3-BC52-42A5-BDC6-6820CF46512F}"/>
    <cellStyle name="Normal 2 2 2 2 9 2 5" xfId="766" xr:uid="{03228940-3E10-40F8-9E46-7466908FEB4E}"/>
    <cellStyle name="Normal 2 2 2 2 9 2 6" xfId="767" xr:uid="{067E868A-39B6-4E40-97E0-33516F1A0088}"/>
    <cellStyle name="Normal 2 2 2 2 9 2 7" xfId="768" xr:uid="{1C8EF965-6253-4550-9C34-C44F4F9FEE61}"/>
    <cellStyle name="Normal 2 2 2 2 9 3" xfId="769" xr:uid="{14DB999E-3062-42D3-A4B0-83908152C219}"/>
    <cellStyle name="Normal 2 2 2 2 9 4" xfId="770" xr:uid="{5E7BD05C-CE77-4437-B07D-579EB5C7B7C6}"/>
    <cellStyle name="Normal 2 2 2 2 9 5" xfId="771" xr:uid="{C73B5912-B82B-4085-9224-7938BFA8B807}"/>
    <cellStyle name="Normal 2 2 2 2 9 6" xfId="772" xr:uid="{36CF9057-58CF-4C36-B0A4-996072C5380C}"/>
    <cellStyle name="Normal 2 2 2 2 9 7" xfId="773" xr:uid="{8D7645DC-BE95-4D79-8DDE-CB4CD31FE206}"/>
    <cellStyle name="Normal 2 2 2 2 9 8" xfId="774" xr:uid="{B008ECF7-680B-4CF3-8571-D41B49EF9FB9}"/>
    <cellStyle name="Normal 2 2 2 2_ELEC SAP FCST UPLOAD" xfId="775" xr:uid="{2777C9C7-C50E-4975-BB99-F75C9B1D8238}"/>
    <cellStyle name="Normal 2 2 2 20" xfId="776" xr:uid="{A0A798DF-B7A0-4C9C-A749-4D44EAFC740C}"/>
    <cellStyle name="Normal 2 2 2 21" xfId="777" xr:uid="{932502EA-B6FA-42A9-B379-3F3717E06A8F}"/>
    <cellStyle name="Normal 2 2 2 22" xfId="778" xr:uid="{473E9B5D-605F-419D-9389-DC365629B688}"/>
    <cellStyle name="Normal 2 2 2 23" xfId="779" xr:uid="{B7EAC876-8BC6-4615-9313-D5BE62C43BB0}"/>
    <cellStyle name="Normal 2 2 2 24" xfId="780" xr:uid="{1688BF83-FBAC-417B-B5FD-2FA03875555F}"/>
    <cellStyle name="Normal 2 2 2 25" xfId="781" xr:uid="{EB24F847-49EC-4BD5-90CD-57846DEC7CA1}"/>
    <cellStyle name="Normal 2 2 2 26" xfId="782" xr:uid="{2E6E3258-693F-46F0-AFB7-188911B45883}"/>
    <cellStyle name="Normal 2 2 2 27" xfId="2229" xr:uid="{726AB9E2-53C6-4F3B-900A-7FA965F52BDB}"/>
    <cellStyle name="Normal 2 2 2 3" xfId="783" xr:uid="{D9569ABC-A36F-40AB-B9BF-266872726FD4}"/>
    <cellStyle name="Normal 2 2 2 4" xfId="784" xr:uid="{726E87BC-2121-4BEC-8BC9-D22D3A37396B}"/>
    <cellStyle name="Normal 2 2 2 4 2" xfId="785" xr:uid="{25275390-16F4-4067-9D6D-97145EEF9E57}"/>
    <cellStyle name="Normal 2 2 2 4 2 2" xfId="786" xr:uid="{F6A7E118-CF17-4041-A79A-413F04AB7460}"/>
    <cellStyle name="Normal 2 2 2 4 2 2 2" xfId="787" xr:uid="{2FD3ABCF-A63A-4B8E-94D9-191C06A899D7}"/>
    <cellStyle name="Normal 2 2 2 4 2 2 3" xfId="788" xr:uid="{8D055AF1-D29A-4C55-A8F0-82F43731AA89}"/>
    <cellStyle name="Normal 2 2 2 4 2 2_ELEC SAP FCST UPLOAD" xfId="789" xr:uid="{A93B6551-1BDE-4D7A-B006-4D93FCD97F9C}"/>
    <cellStyle name="Normal 2 2 2 4 2 3" xfId="790" xr:uid="{6C4B141C-F4F9-4B13-829E-A2D5CD55D650}"/>
    <cellStyle name="Normal 2 2 2 4 2 4" xfId="791" xr:uid="{548942A8-65ED-4AFA-82BE-5F9B612077BB}"/>
    <cellStyle name="Normal 2 2 2 4 2 5" xfId="792" xr:uid="{982D7441-F340-4477-83B6-6534E665562F}"/>
    <cellStyle name="Normal 2 2 2 4 2 6" xfId="793" xr:uid="{2B50A749-99C9-4AF9-B11B-025DD0817F65}"/>
    <cellStyle name="Normal 2 2 2 4 2_ELEC SAP FCST UPLOAD" xfId="794" xr:uid="{5969F1C7-ECC3-4D03-87FC-4B1E7CF05EC1}"/>
    <cellStyle name="Normal 2 2 2 4 3" xfId="795" xr:uid="{B360A7FB-3BD6-4BAA-BC55-AD8D650F38F3}"/>
    <cellStyle name="Normal 2 2 2 4 3 2" xfId="796" xr:uid="{AC2D2ACC-6BC0-4C96-A63F-5952F9DC80AB}"/>
    <cellStyle name="Normal 2 2 2 4 3 3" xfId="797" xr:uid="{D45C5038-A447-49C2-BB97-322CEE2460A2}"/>
    <cellStyle name="Normal 2 2 2 4 3_ELEC SAP FCST UPLOAD" xfId="798" xr:uid="{E3BBD054-B0A7-4885-B56F-074CB24FC47B}"/>
    <cellStyle name="Normal 2 2 2 4 4" xfId="799" xr:uid="{D03559B4-4FBB-439D-9C66-EEE78F3E90DA}"/>
    <cellStyle name="Normal 2 2 2 4 5" xfId="800" xr:uid="{F2F6126E-69EB-4E6A-9A49-2CB51CB671EE}"/>
    <cellStyle name="Normal 2 2 2 4 6" xfId="801" xr:uid="{3A4F9E65-B854-499F-AFD4-76FF5129661E}"/>
    <cellStyle name="Normal 2 2 2 4_ELEC SAP FCST UPLOAD" xfId="802" xr:uid="{06B272E6-CDE6-4035-B647-10AABC191EBC}"/>
    <cellStyle name="Normal 2 2 2 5" xfId="803" xr:uid="{2208C9F9-5BAA-4291-A4F4-C0FFF64487ED}"/>
    <cellStyle name="Normal 2 2 2 5 2" xfId="804" xr:uid="{AFD0DEE2-3B79-4721-8FA1-B3297E0E35E7}"/>
    <cellStyle name="Normal 2 2 2 5 3" xfId="805" xr:uid="{0DB15DCF-49E8-4977-8D06-71C74494867F}"/>
    <cellStyle name="Normal 2 2 2 5_ELEC SAP FCST UPLOAD" xfId="806" xr:uid="{607A8AAE-E46C-4FD4-BFDC-0A8C95E21E08}"/>
    <cellStyle name="Normal 2 2 2 6" xfId="807" xr:uid="{AF793D19-42A4-434A-8315-932232479880}"/>
    <cellStyle name="Normal 2 2 2 7" xfId="808" xr:uid="{17971C6C-1A91-4FD3-9EAC-D4F83D41DADC}"/>
    <cellStyle name="Normal 2 2 2 8" xfId="809" xr:uid="{F9E54D04-36C7-4EE4-9AA9-7053B6163BAC}"/>
    <cellStyle name="Normal 2 2 2 9" xfId="810" xr:uid="{5E3774CC-9C08-4033-B3AB-C1C00E1BFD15}"/>
    <cellStyle name="Normal 2 2 2_ELEC SAP FCST UPLOAD" xfId="811" xr:uid="{6AF7B4C4-A7C3-418F-8AD0-12F4E0E82F7E}"/>
    <cellStyle name="Normal 2 2 20" xfId="812" xr:uid="{C2F8B4B5-B4A0-4C93-97FE-261A032B0059}"/>
    <cellStyle name="Normal 2 2 21" xfId="813" xr:uid="{253FF5E5-7BCA-421B-A47D-8B16E5FCAF17}"/>
    <cellStyle name="Normal 2 2 22" xfId="814" xr:uid="{B6BF5B4B-A880-47AC-B9C6-29F8FE266CAA}"/>
    <cellStyle name="Normal 2 2 23" xfId="815" xr:uid="{48842007-1C82-48F0-8006-8119EDDAB3BD}"/>
    <cellStyle name="Normal 2 2 24" xfId="816" xr:uid="{65C4660C-EE4B-4A6B-868A-2586F59B78B8}"/>
    <cellStyle name="Normal 2 2 25" xfId="817" xr:uid="{ED2F4294-6F0F-4B38-BE73-9739D964C6BC}"/>
    <cellStyle name="Normal 2 2 26" xfId="818" xr:uid="{CDDE7041-5070-4AA5-8E79-57333BC3EC0A}"/>
    <cellStyle name="Normal 2 2 27" xfId="2228" xr:uid="{BF2A3EED-1633-48E3-89DF-F330F589AFBE}"/>
    <cellStyle name="Normal 2 2 28" xfId="2554" xr:uid="{BC4201F3-D401-4C6D-8599-9A8FC332EC10}"/>
    <cellStyle name="Normal 2 2 29" xfId="2571" xr:uid="{7FA719AE-C16E-46E1-994A-AE10E5568D81}"/>
    <cellStyle name="Normal 2 2 3" xfId="819" xr:uid="{7833AE28-A474-4AE4-A098-D30E252844AF}"/>
    <cellStyle name="Normal 2 2 3 2" xfId="820" xr:uid="{78579F94-37ED-4DEA-9FC6-6DEFF0B82769}"/>
    <cellStyle name="Normal 2 2 3 2 2" xfId="821" xr:uid="{DEBC93F2-C1B7-447B-B259-C3A549F263BB}"/>
    <cellStyle name="Normal 2 2 3 2 2 2" xfId="822" xr:uid="{DFCBD6A4-3E90-457F-8B92-8843E65A88A7}"/>
    <cellStyle name="Normal 2 2 3 2 2 2 2" xfId="823" xr:uid="{1BEB6A66-7587-4B51-AEDD-F2BE55B7A4A1}"/>
    <cellStyle name="Normal 2 2 3 2 2 2 2 2" xfId="824" xr:uid="{2807EE22-5E43-4DAD-8B8D-97779C8357C8}"/>
    <cellStyle name="Normal 2 2 3 2 2 2 2 3" xfId="825" xr:uid="{EF29A4A6-43D5-4557-9148-39E1742DB4EA}"/>
    <cellStyle name="Normal 2 2 3 2 2 2 2_ELEC SAP FCST UPLOAD" xfId="826" xr:uid="{5BFB64D9-E86A-4CF9-B5E7-C98ED06AADDC}"/>
    <cellStyle name="Normal 2 2 3 2 2 2 3" xfId="827" xr:uid="{1A9D54B9-63D5-4813-8D6E-EA30B5D03B1E}"/>
    <cellStyle name="Normal 2 2 3 2 2 2 4" xfId="828" xr:uid="{9C3C5B4C-7986-4AD0-8EBD-57CE35F6E9B2}"/>
    <cellStyle name="Normal 2 2 3 2 2 2 5" xfId="829" xr:uid="{1E6681B0-D9D4-4D5D-9DB0-F1D54E8B2E21}"/>
    <cellStyle name="Normal 2 2 3 2 2 2 6" xfId="830" xr:uid="{C72A37F6-DB16-4CCA-9FD4-5E01909FF4B9}"/>
    <cellStyle name="Normal 2 2 3 2 2 2_ELEC SAP FCST UPLOAD" xfId="831" xr:uid="{473A50E4-D4ED-4028-B05B-7D724A7A05F5}"/>
    <cellStyle name="Normal 2 2 3 2 2 3" xfId="832" xr:uid="{5BF42D92-B28E-47F9-8128-D854428E51CB}"/>
    <cellStyle name="Normal 2 2 3 2 2 3 2" xfId="833" xr:uid="{ED4C4CEB-26DB-46D6-B3CA-A48AAB97F6ED}"/>
    <cellStyle name="Normal 2 2 3 2 2 3 3" xfId="834" xr:uid="{F43B420C-FA58-441C-BFC4-1D128F6E7669}"/>
    <cellStyle name="Normal 2 2 3 2 2 3_ELEC SAP FCST UPLOAD" xfId="835" xr:uid="{7F1892E4-62C4-4FD0-A231-D520B874B908}"/>
    <cellStyle name="Normal 2 2 3 2 2 4" xfId="836" xr:uid="{80995545-D37F-438D-A2EC-724820CE59FB}"/>
    <cellStyle name="Normal 2 2 3 2 2 5" xfId="837" xr:uid="{1394B8DB-8279-46D3-B8BD-22E6599AC582}"/>
    <cellStyle name="Normal 2 2 3 2 2 6" xfId="838" xr:uid="{2231963C-D8D6-44AE-AB01-03340419B821}"/>
    <cellStyle name="Normal 2 2 3 2 2_ELEC SAP FCST UPLOAD" xfId="839" xr:uid="{EEAED177-C35A-4CB3-A434-835F9870C992}"/>
    <cellStyle name="Normal 2 2 3 2 3" xfId="840" xr:uid="{53B09F08-923D-4E80-878A-C18083674FF6}"/>
    <cellStyle name="Normal 2 2 3 2 3 2" xfId="841" xr:uid="{AF0652DF-4C68-4BCE-AD97-DF9C6A27651A}"/>
    <cellStyle name="Normal 2 2 3 2 3 3" xfId="842" xr:uid="{A3C0DEC5-C068-483A-973E-2144B774C921}"/>
    <cellStyle name="Normal 2 2 3 2 3_ELEC SAP FCST UPLOAD" xfId="843" xr:uid="{0020D223-8B84-439E-AA49-CDCEA7C2D01B}"/>
    <cellStyle name="Normal 2 2 3 2 4" xfId="844" xr:uid="{F013E123-B3AC-41B2-9181-8D81DEC68999}"/>
    <cellStyle name="Normal 2 2 3 2 5" xfId="845" xr:uid="{C089EC51-54C6-4B17-9429-D8665362F5EC}"/>
    <cellStyle name="Normal 2 2 3 2 6" xfId="846" xr:uid="{38CC0183-7C1F-44A9-9D12-B0BD6A580BF3}"/>
    <cellStyle name="Normal 2 2 3 2 7" xfId="847" xr:uid="{534146AB-4044-4F7D-8179-8E6E25DC5CCC}"/>
    <cellStyle name="Normal 2 2 3 2_ELEC SAP FCST UPLOAD" xfId="848" xr:uid="{78D10176-6CE0-4AEB-8D93-C6A9381953E5}"/>
    <cellStyle name="Normal 2 2 3 3" xfId="849" xr:uid="{DD080FE8-6D66-4BBF-8DF7-FBF04D6FFFF1}"/>
    <cellStyle name="Normal 2 2 3 3 2" xfId="850" xr:uid="{A70AFF44-E8F0-4F7C-9C19-B960B34E6814}"/>
    <cellStyle name="Normal 2 2 3 3 2 2" xfId="851" xr:uid="{4B8F66CF-8C54-4FDB-936D-829569AA2903}"/>
    <cellStyle name="Normal 2 2 3 3 2 3" xfId="852" xr:uid="{1B4401AB-78A1-4834-B25C-B9C1B1986053}"/>
    <cellStyle name="Normal 2 2 3 3 2_ELEC SAP FCST UPLOAD" xfId="853" xr:uid="{CCD917E9-6B11-4E54-A5D0-310C2FDAF7DC}"/>
    <cellStyle name="Normal 2 2 3 3 3" xfId="854" xr:uid="{A1150C3A-3525-4B21-B176-811D752BAF92}"/>
    <cellStyle name="Normal 2 2 3 3 4" xfId="855" xr:uid="{588FCFF4-3C10-476F-994F-4BE80C58A780}"/>
    <cellStyle name="Normal 2 2 3 3 5" xfId="856" xr:uid="{7937BFD2-9511-44DE-BFE7-F4A0FFA5F5BD}"/>
    <cellStyle name="Normal 2 2 3 3 6" xfId="857" xr:uid="{44156887-1240-423D-AB7A-BE7A3E1DD343}"/>
    <cellStyle name="Normal 2 2 3 3_ELEC SAP FCST UPLOAD" xfId="858" xr:uid="{8CA2DB77-E0D8-4865-B638-25C61D33E628}"/>
    <cellStyle name="Normal 2 2 3 4" xfId="859" xr:uid="{28449D44-02F5-4855-BFFD-081C9E13103B}"/>
    <cellStyle name="Normal 2 2 3 4 2" xfId="860" xr:uid="{6B2938B8-7C79-4351-A776-CBA04C85EF1A}"/>
    <cellStyle name="Normal 2 2 3 4 3" xfId="861" xr:uid="{8D2ECFA8-A57D-4B94-93FC-269059F221F1}"/>
    <cellStyle name="Normal 2 2 3 4_ELEC SAP FCST UPLOAD" xfId="862" xr:uid="{116D3D90-2715-429F-A466-C96E49B0872E}"/>
    <cellStyle name="Normal 2 2 3 5" xfId="863" xr:uid="{AEAEE235-9BD5-4462-801A-DB22F848135B}"/>
    <cellStyle name="Normal 2 2 3 6" xfId="864" xr:uid="{AF6AEC71-D1A6-4C47-B395-3BCA31D93B82}"/>
    <cellStyle name="Normal 2 2 3 7" xfId="865" xr:uid="{9774990C-BB19-44AA-8465-9E9ED9263450}"/>
    <cellStyle name="Normal 2 2 3_ELEC SAP FCST UPLOAD" xfId="866" xr:uid="{888E95DC-2C04-4234-9965-0301B35775D9}"/>
    <cellStyle name="Normal 2 2 30" xfId="2570" xr:uid="{55CBEE2F-970A-408F-B7E2-B0E38A38D159}"/>
    <cellStyle name="Normal 2 2 31" xfId="2583" xr:uid="{D7C7E84D-FEDA-47F3-8A02-77ABAF95ECEA}"/>
    <cellStyle name="Normal 2 2 32" xfId="55160" xr:uid="{E94F0D44-41BA-494A-976C-CE17ED763581}"/>
    <cellStyle name="Normal 2 2 4" xfId="867" xr:uid="{CF734DB6-404D-4AF1-A964-5229DE49DEE8}"/>
    <cellStyle name="Normal 2 2 4 2" xfId="868" xr:uid="{5E253A7A-4BBA-4CF7-A25E-9852D87E3284}"/>
    <cellStyle name="Normal 2 2 4 2 2" xfId="869" xr:uid="{EB3FBECC-27CB-4EDD-8A6F-0E978ED1190C}"/>
    <cellStyle name="Normal 2 2 4 2 2 2" xfId="870" xr:uid="{E4BDF1E5-8D14-4D9D-8765-1451643FB7F4}"/>
    <cellStyle name="Normal 2 2 4 2 2 3" xfId="871" xr:uid="{0EAADA00-5B51-4DC1-9E05-C987477E96F8}"/>
    <cellStyle name="Normal 2 2 4 2 2_ELEC SAP FCST UPLOAD" xfId="872" xr:uid="{A06B8AF2-C5EA-4183-9181-560634825393}"/>
    <cellStyle name="Normal 2 2 4 2 3" xfId="873" xr:uid="{BA46B969-E54A-44C6-A8BA-C08E0DC5172D}"/>
    <cellStyle name="Normal 2 2 4 2 4" xfId="874" xr:uid="{DF9EB85B-61A6-4C52-A39A-387C7FCD8C59}"/>
    <cellStyle name="Normal 2 2 4 2 5" xfId="875" xr:uid="{883FBA52-4C70-479F-A5A3-D8E5AFA99D34}"/>
    <cellStyle name="Normal 2 2 4 2 6" xfId="876" xr:uid="{D62E8C66-A7CF-44AD-AF3C-EB903EAC0C5C}"/>
    <cellStyle name="Normal 2 2 4 2_ELEC SAP FCST UPLOAD" xfId="877" xr:uid="{DABD44D5-E676-474E-9B07-0E37EAAEBCB1}"/>
    <cellStyle name="Normal 2 2 4 3" xfId="878" xr:uid="{25413EB0-365D-40E3-902B-6293147E868A}"/>
    <cellStyle name="Normal 2 2 4 3 2" xfId="879" xr:uid="{04E225A8-F64C-489A-9255-1AABC67EF050}"/>
    <cellStyle name="Normal 2 2 4 3 3" xfId="880" xr:uid="{F341E047-83F5-4C7C-9C0D-297BDCA28A11}"/>
    <cellStyle name="Normal 2 2 4 3_ELEC SAP FCST UPLOAD" xfId="881" xr:uid="{03607ACD-5BE8-4E9E-87CC-6D94BD701598}"/>
    <cellStyle name="Normal 2 2 4 4" xfId="882" xr:uid="{D7009FCF-9F7E-4F47-AD67-76187FFD719C}"/>
    <cellStyle name="Normal 2 2 4 5" xfId="883" xr:uid="{7258812D-F71B-4DE2-B729-56D044129717}"/>
    <cellStyle name="Normal 2 2 4 6" xfId="884" xr:uid="{E3F50809-97D1-4EE2-990B-6D3EEB2F90B2}"/>
    <cellStyle name="Normal 2 2 4_ELEC SAP FCST UPLOAD" xfId="885" xr:uid="{E7AA440C-D056-4949-8364-CA33DD53F2F0}"/>
    <cellStyle name="Normal 2 2 5" xfId="886" xr:uid="{F123C5D4-DEE6-4724-8036-651591C43E16}"/>
    <cellStyle name="Normal 2 2 5 2" xfId="887" xr:uid="{0614B0DF-3FEE-4AFF-8765-B8E23B9DEBAB}"/>
    <cellStyle name="Normal 2 2 5 3" xfId="888" xr:uid="{C73A43FB-E95E-4280-A6EC-1EDD26540843}"/>
    <cellStyle name="Normal 2 2 5_ELEC SAP FCST UPLOAD" xfId="889" xr:uid="{5706A01F-D178-4318-BD1A-D1D0571F3CB7}"/>
    <cellStyle name="Normal 2 2 54" xfId="2547" xr:uid="{F6532BBC-D445-453B-9120-12EC5D64264B}"/>
    <cellStyle name="Normal 2 2 6" xfId="890" xr:uid="{E025EBAB-3BD3-45CD-813D-E693BA1C71D7}"/>
    <cellStyle name="Normal 2 2 7" xfId="891" xr:uid="{21FAD680-ED26-446F-9846-5108DF24DC49}"/>
    <cellStyle name="Normal 2 2 8" xfId="892" xr:uid="{F4B6E53A-B000-44E6-B7D8-F4340148BC23}"/>
    <cellStyle name="Normal 2 2 9" xfId="893" xr:uid="{49F95179-2A74-4C29-843F-379FA3F8B860}"/>
    <cellStyle name="Normal 2 2_ELEC SAP FCST UPLOAD" xfId="894" xr:uid="{33E6A003-8041-4168-8622-C40A67D86FFE}"/>
    <cellStyle name="Normal 2 20" xfId="895" xr:uid="{92CF5292-2D75-4DE0-9AB8-43A189698E05}"/>
    <cellStyle name="Normal 2 21" xfId="896" xr:uid="{04007886-4CFE-49E5-8A78-3EBD57B04AE7}"/>
    <cellStyle name="Normal 2 22" xfId="897" xr:uid="{08025F24-9457-4279-9615-D9EB76A67557}"/>
    <cellStyle name="Normal 2 23" xfId="898" xr:uid="{AFB1D444-C9CD-4D05-B36E-23FC0FE0FC67}"/>
    <cellStyle name="Normal 2 24" xfId="899" xr:uid="{F4DF5C51-971B-477C-A07F-ED3791FC890B}"/>
    <cellStyle name="Normal 2 25" xfId="900" xr:uid="{B871B6A8-E58E-4F5E-941D-09CF1D9A3302}"/>
    <cellStyle name="Normal 2 26" xfId="901" xr:uid="{55635125-D50A-43AE-BC15-66CC2BCA4743}"/>
    <cellStyle name="Normal 2 27" xfId="902" xr:uid="{F70357A0-F12D-4AF2-AD4B-ED08E4D4D4BF}"/>
    <cellStyle name="Normal 2 28" xfId="2227" xr:uid="{806A3CF0-24AD-4C4D-9A3A-4837A15F79F0}"/>
    <cellStyle name="Normal 2 28 2" xfId="10659" xr:uid="{A24EB684-922E-483E-AB5D-7F07B3BE6ACC}"/>
    <cellStyle name="Normal 2 29" xfId="10712" xr:uid="{71D83A26-9525-443C-93D7-17AE50DAC2CC}"/>
    <cellStyle name="Normal 2 3" xfId="903" xr:uid="{8BE6240E-5597-4986-8970-640050E391B7}"/>
    <cellStyle name="Normal 2 3 2" xfId="904" xr:uid="{BEB30BF8-1E93-4E51-9A9C-BF16F4BE38D0}"/>
    <cellStyle name="Normal 2 3 2 2" xfId="905" xr:uid="{4A1EFFF4-6BA6-4A1D-B01B-760EBD070779}"/>
    <cellStyle name="Normal 2 3 2 2 2" xfId="906" xr:uid="{3DB579B5-D0B5-4281-B0AE-12C6768C49B7}"/>
    <cellStyle name="Normal 2 3 2 2 2 2" xfId="907" xr:uid="{96F3255B-7505-47CA-AAA3-452C4AED0E07}"/>
    <cellStyle name="Normal 2 3 2 2 2 2 2" xfId="908" xr:uid="{C050B6EF-661A-4EC6-A710-EB8A7D8B0A65}"/>
    <cellStyle name="Normal 2 3 2 2 2 2 3" xfId="909" xr:uid="{6EDC384E-2748-41CF-8B8C-020F7822A792}"/>
    <cellStyle name="Normal 2 3 2 2 2 2_ELEC SAP FCST UPLOAD" xfId="910" xr:uid="{C7951EE3-7B65-460F-8DE7-03A3C0625F68}"/>
    <cellStyle name="Normal 2 3 2 2 2 3" xfId="911" xr:uid="{9C6575B9-AFF4-4194-A1EA-B7141EA9C428}"/>
    <cellStyle name="Normal 2 3 2 2 2 4" xfId="912" xr:uid="{9A4DBD38-FCBF-4270-9B74-C287AAA47938}"/>
    <cellStyle name="Normal 2 3 2 2 2 5" xfId="913" xr:uid="{1D7145D6-0846-4166-A044-D0F99585235D}"/>
    <cellStyle name="Normal 2 3 2 2 2 6" xfId="914" xr:uid="{EB35D8D7-0930-4FAE-8AF0-C59ED46C27C7}"/>
    <cellStyle name="Normal 2 3 2 2 2_ELEC SAP FCST UPLOAD" xfId="915" xr:uid="{4D378B74-61AE-4783-8A8C-23321D66C84D}"/>
    <cellStyle name="Normal 2 3 2 2 3" xfId="916" xr:uid="{FACB06C7-045F-4F52-BF14-5383FC393C0A}"/>
    <cellStyle name="Normal 2 3 2 2 3 2" xfId="917" xr:uid="{A4971946-A5D4-4A97-9563-99017E8A39B8}"/>
    <cellStyle name="Normal 2 3 2 2 3 3" xfId="918" xr:uid="{A474CD60-6B68-42F7-B184-9E1FAA2C5DBD}"/>
    <cellStyle name="Normal 2 3 2 2 3_ELEC SAP FCST UPLOAD" xfId="919" xr:uid="{92E3B1AF-E897-4635-98A5-30CF793B7C89}"/>
    <cellStyle name="Normal 2 3 2 2 4" xfId="920" xr:uid="{21A75250-786C-452C-9D8D-0E47E1C334E4}"/>
    <cellStyle name="Normal 2 3 2 2 5" xfId="921" xr:uid="{0E0EB3BC-B1F8-41BA-B279-A9145046FB3E}"/>
    <cellStyle name="Normal 2 3 2 2 6" xfId="922" xr:uid="{CDC644C3-7875-47B7-9C84-AAAC8319938A}"/>
    <cellStyle name="Normal 2 3 2 2_ELEC SAP FCST UPLOAD" xfId="923" xr:uid="{E999FA93-D591-4B96-B766-A555AEC8C00A}"/>
    <cellStyle name="Normal 2 3 2 3" xfId="924" xr:uid="{7436B95B-1E73-4ECA-A789-E8D698A862B9}"/>
    <cellStyle name="Normal 2 3 2 3 2" xfId="925" xr:uid="{393795DC-849D-4599-B539-065AED28FC1E}"/>
    <cellStyle name="Normal 2 3 2 3 3" xfId="926" xr:uid="{D91806A3-7D8A-4A5C-8B01-BB5C9E6D4EE9}"/>
    <cellStyle name="Normal 2 3 2 3_ELEC SAP FCST UPLOAD" xfId="927" xr:uid="{99C9EE0C-22B9-4C09-9A7D-4F598B7AEDC4}"/>
    <cellStyle name="Normal 2 3 2 4" xfId="928" xr:uid="{41A1A3FE-516E-4180-9678-F2098BEEF15C}"/>
    <cellStyle name="Normal 2 3 2 5" xfId="929" xr:uid="{DA2CA193-78D0-41E5-AC53-89EB60395AEC}"/>
    <cellStyle name="Normal 2 3 2 6" xfId="930" xr:uid="{2A5DAC1C-3CCA-45ED-87C9-30163149656C}"/>
    <cellStyle name="Normal 2 3 2 7" xfId="931" xr:uid="{82CE6BF5-0446-4319-B6F9-2AE1A527836E}"/>
    <cellStyle name="Normal 2 3 2 8" xfId="2149" xr:uid="{6E22066C-2FC0-41F7-8E9F-2AF54F7ACB97}"/>
    <cellStyle name="Normal 2 3 2_ELEC SAP FCST UPLOAD" xfId="932" xr:uid="{FB171BC2-03CC-47F7-928A-CE1541C8C35C}"/>
    <cellStyle name="Normal 2 3 3" xfId="933" xr:uid="{5605A698-712A-4A0C-9462-22B83468CA4E}"/>
    <cellStyle name="Normal 2 3 3 2" xfId="934" xr:uid="{898D25EF-D655-40B7-B5C8-80C371D1EE84}"/>
    <cellStyle name="Normal 2 3 3 2 2" xfId="935" xr:uid="{4E710B76-9CF5-4CC9-A29C-FE5F8D04367F}"/>
    <cellStyle name="Normal 2 3 3 2 3" xfId="936" xr:uid="{35C6BBF4-AF46-4A86-8695-798307B3E3BA}"/>
    <cellStyle name="Normal 2 3 3 2_ELEC SAP FCST UPLOAD" xfId="937" xr:uid="{ABBB2304-1D8C-4305-BD0A-60F2ECBD9486}"/>
    <cellStyle name="Normal 2 3 3 3" xfId="938" xr:uid="{C9547941-7897-4C51-8CA3-7A278D250E07}"/>
    <cellStyle name="Normal 2 3 3 4" xfId="939" xr:uid="{065C959D-703C-4304-A107-689E553795E7}"/>
    <cellStyle name="Normal 2 3 3 5" xfId="940" xr:uid="{012FE272-E4E2-4343-8A40-074AA1D1206A}"/>
    <cellStyle name="Normal 2 3 3 6" xfId="941" xr:uid="{EA9A5A25-6BD6-49AF-8814-B905252A266C}"/>
    <cellStyle name="Normal 2 3 3_ELEC SAP FCST UPLOAD" xfId="942" xr:uid="{4CDF851C-244E-4301-BEAF-A0B0F2C44445}"/>
    <cellStyle name="Normal 2 3 4" xfId="943" xr:uid="{159DAA6F-378D-4330-9250-A3AF74672FD1}"/>
    <cellStyle name="Normal 2 3 4 2" xfId="944" xr:uid="{3B9B4170-6A1B-4E31-8E1E-5993163F5CE5}"/>
    <cellStyle name="Normal 2 3 4 3" xfId="945" xr:uid="{5C7CA7E1-EF1A-49E4-A682-58CFD8932983}"/>
    <cellStyle name="Normal 2 3 4_ELEC SAP FCST UPLOAD" xfId="946" xr:uid="{9ABBE334-07B3-494C-9B69-3B6453D224CB}"/>
    <cellStyle name="Normal 2 3 5" xfId="947" xr:uid="{AD69B70C-AAED-4BDC-BC97-93165C3212B8}"/>
    <cellStyle name="Normal 2 3 6" xfId="948" xr:uid="{892351A8-E5F4-4E9A-A3E0-DAD07C7B7769}"/>
    <cellStyle name="Normal 2 3 7" xfId="949" xr:uid="{42EE83E4-A9F7-451D-84B7-81859B0DD3A4}"/>
    <cellStyle name="Normal 2 3 8" xfId="2230" xr:uid="{E25D858F-1BD1-495D-974D-EF0E0EAC3E8E}"/>
    <cellStyle name="Normal 2 3_ELEC SAP FCST UPLOAD" xfId="950" xr:uid="{943B37B3-9603-4448-BE69-CBA2B56ED03C}"/>
    <cellStyle name="Normal 2 30" xfId="10713" xr:uid="{1F668C95-9588-4B37-91EA-19926B51CE72}"/>
    <cellStyle name="Normal 2 31" xfId="10709" xr:uid="{CDFE0E1F-E9D8-40DB-9C1E-EB26B90CF72F}"/>
    <cellStyle name="Normal 2 32" xfId="10493" xr:uid="{DBC27402-52BA-44B2-A84A-E9E9A8B24681}"/>
    <cellStyle name="Normal 2 32 2" xfId="21152" xr:uid="{F1CD01A6-71EF-4C09-A580-C4FC2C7E98A0}"/>
    <cellStyle name="Normal 2 32 2 2" xfId="47566" xr:uid="{D7B20022-C586-40DF-AA53-BB52CA8FD56E}"/>
    <cellStyle name="Normal 2 32 3" xfId="36981" xr:uid="{0B02A08C-0560-4999-B2E2-F2550C0080B7}"/>
    <cellStyle name="Normal 2 33" xfId="10661" xr:uid="{D2D02B71-A127-403A-B75D-046179859D34}"/>
    <cellStyle name="Normal 2 33 2" xfId="21306" xr:uid="{EDCC42F0-ADDB-435A-B53F-4F414A6EB8D4}"/>
    <cellStyle name="Normal 2 33 2 2" xfId="47720" xr:uid="{C62E57D7-ED3C-43BE-AF3D-F9E72182B51B}"/>
    <cellStyle name="Normal 2 33 3" xfId="37086" xr:uid="{FDE12A45-1EB9-4562-8821-7E0C71EC81A4}"/>
    <cellStyle name="Normal 2 34" xfId="55155" xr:uid="{266E9269-8164-4885-9E4F-6DDBC79BF081}"/>
    <cellStyle name="Normal 2 35" xfId="2561" xr:uid="{38075E00-CDA0-46DD-9937-10B667CD98DA}"/>
    <cellStyle name="Normal 2 35 2" xfId="2544" xr:uid="{740988AD-363B-4EE7-9794-04C914CEA3A9}"/>
    <cellStyle name="Normal 2 4" xfId="951" xr:uid="{63F5F854-2821-43D1-B9CE-B2EB2643ECA5}"/>
    <cellStyle name="Normal 2 4 2" xfId="1322" xr:uid="{E2F1D488-5042-4DAD-8D9A-8E1E42398091}"/>
    <cellStyle name="Normal 2 5" xfId="952" xr:uid="{A01001EF-FBF7-4CD6-9F5D-9F7474BE7565}"/>
    <cellStyle name="Normal 2 5 2" xfId="953" xr:uid="{5CCA4987-C005-4EED-949E-521252BCBAF0}"/>
    <cellStyle name="Normal 2 5 2 2" xfId="954" xr:uid="{DF6B4FEF-5C0C-48CB-895A-FE14DDAFF678}"/>
    <cellStyle name="Normal 2 5 2 2 2" xfId="955" xr:uid="{B5FC7B4C-95D3-4F02-8D3E-94CBEAF03797}"/>
    <cellStyle name="Normal 2 5 2 2 3" xfId="956" xr:uid="{CB4915AC-2FA5-4A0D-A273-7961A47EAA48}"/>
    <cellStyle name="Normal 2 5 2 2_ELEC SAP FCST UPLOAD" xfId="957" xr:uid="{6CAFC84C-236C-432F-94D5-8AD26E797D34}"/>
    <cellStyle name="Normal 2 5 2 3" xfId="958" xr:uid="{114897CD-0CF4-4F59-96E5-33F74F48CE82}"/>
    <cellStyle name="Normal 2 5 2 4" xfId="959" xr:uid="{D4F3753F-7C43-4230-B3B1-038D7389A61C}"/>
    <cellStyle name="Normal 2 5 2 5" xfId="960" xr:uid="{C7E36FCA-A89B-4FAC-9176-D895B0A0E2D7}"/>
    <cellStyle name="Normal 2 5 2 6" xfId="961" xr:uid="{ED102FCC-9FA4-4B7F-9CC2-79C702A1CDF7}"/>
    <cellStyle name="Normal 2 5 2 7" xfId="2232" xr:uid="{56814537-093A-4E7A-BEDC-08541E96060B}"/>
    <cellStyle name="Normal 2 5 2_ELEC SAP FCST UPLOAD" xfId="962" xr:uid="{85E92616-0EE9-4749-9430-7BB33B0B84CA}"/>
    <cellStyle name="Normal 2 5 3" xfId="963" xr:uid="{535943AA-31F8-4ECD-8A19-61309DFFA892}"/>
    <cellStyle name="Normal 2 5 3 2" xfId="964" xr:uid="{048BEA3A-FE90-437C-83A6-414C444772FE}"/>
    <cellStyle name="Normal 2 5 3 3" xfId="965" xr:uid="{A6B7D109-B74E-4B4A-AD42-17236586B146}"/>
    <cellStyle name="Normal 2 5 3_ELEC SAP FCST UPLOAD" xfId="966" xr:uid="{5FA2F140-B23B-421C-BEC3-2C4D999FE13F}"/>
    <cellStyle name="Normal 2 5 4" xfId="967" xr:uid="{468124DE-3E2E-452F-B88A-85BD7A8FD1D1}"/>
    <cellStyle name="Normal 2 5 5" xfId="968" xr:uid="{AEFD01F6-7FBA-4A66-8570-AFB3F010214B}"/>
    <cellStyle name="Normal 2 5 6" xfId="969" xr:uid="{BF36D299-6D6A-423B-B8B5-6E0CA15F6C39}"/>
    <cellStyle name="Normal 2 5 7" xfId="2231" xr:uid="{1A9A20DB-F65B-4A7E-81F0-E1F3D7E97188}"/>
    <cellStyle name="Normal 2 5 9 2 2 3" xfId="2539" xr:uid="{674C7681-6405-4AB2-98D8-84966D2E9AE2}"/>
    <cellStyle name="Normal 2 5_3.15 Additional Data" xfId="2233" xr:uid="{11584CD4-4163-4364-9C20-13D5B375E824}"/>
    <cellStyle name="Normal 2 6" xfId="970" xr:uid="{F82C3140-F11A-4D86-9674-61B0FB2C636B}"/>
    <cellStyle name="Normal 2 6 2" xfId="1323" xr:uid="{A0D94CCB-20B2-4CAC-915F-074B8304E2A7}"/>
    <cellStyle name="Normal 2 6 3" xfId="2234" xr:uid="{A61C9A2C-2759-4067-9C6D-6B1322CCD50F}"/>
    <cellStyle name="Normal 2 7" xfId="971" xr:uid="{9B9D77EE-4010-4900-A2F8-3CF9155F861F}"/>
    <cellStyle name="Normal 2 8" xfId="972" xr:uid="{D77E3291-1824-47D9-AE2F-F195F6976706}"/>
    <cellStyle name="Normal 2 9" xfId="973" xr:uid="{CAE90593-1E05-4B74-A720-35705D2B8FD8}"/>
    <cellStyle name="Normal 20" xfId="974" xr:uid="{C03E3A1C-2087-4C7F-B719-50B73A220562}"/>
    <cellStyle name="Normal 209 2" xfId="55157" xr:uid="{73FD194F-D7DA-400C-9393-08600A226DCE}"/>
    <cellStyle name="Normal 21" xfId="975" xr:uid="{841744DE-0DC5-4BF1-BBE2-7133D1032672}"/>
    <cellStyle name="Normal 22" xfId="976" xr:uid="{A4E6F035-297F-4F12-B659-C974A45902BF}"/>
    <cellStyle name="Normal 23" xfId="977" xr:uid="{EE965BD4-122D-4D54-9D0A-9149BBE48D87}"/>
    <cellStyle name="Normal 23 2" xfId="8369" xr:uid="{5F5A3C30-6176-4B32-8E0E-4116C17BEF9D}"/>
    <cellStyle name="Normal 23 2 2" xfId="8676" xr:uid="{0F3CF690-6846-429B-9A75-813A9C041E0D}"/>
    <cellStyle name="Normal 23 2 2 2" xfId="11102" xr:uid="{A561BDD8-EB39-494D-860D-B0643EC8C876}"/>
    <cellStyle name="Normal 23 2 2 2 2" xfId="21747" xr:uid="{FC096C20-2186-4A52-BFD5-57272DF1A5CE}"/>
    <cellStyle name="Normal 23 2 2 2 2 2" xfId="48161" xr:uid="{753963F9-6060-4434-889B-5EB37136FED5}"/>
    <cellStyle name="Normal 23 2 2 2 3" xfId="37523" xr:uid="{578C3250-782B-4665-8226-E2358E78286B}"/>
    <cellStyle name="Normal 23 2 2 3" xfId="19336" xr:uid="{43590C79-981C-42E3-91FD-055876280273}"/>
    <cellStyle name="Normal 23 2 2 3 2" xfId="45750" xr:uid="{8B04348C-9938-4004-987A-B2ADA5F8847D}"/>
    <cellStyle name="Normal 23 2 2 4" xfId="35172" xr:uid="{279B68F1-4460-4EEF-95C8-22A6E8611515}"/>
    <cellStyle name="Normal 23 2 3" xfId="11099" xr:uid="{CA64829D-5E26-4B93-8487-91960AF9F28C}"/>
    <cellStyle name="Normal 23 2 3 2" xfId="21744" xr:uid="{0EA38C78-ED57-478C-83F7-1906D787CDBE}"/>
    <cellStyle name="Normal 23 2 3 2 2" xfId="48158" xr:uid="{FA11FFA4-3313-45AF-BA08-83DC3C2E4463}"/>
    <cellStyle name="Normal 23 2 3 3" xfId="37520" xr:uid="{051BAD46-CC49-4107-BC1F-27599702BF3D}"/>
    <cellStyle name="Normal 23 2 4" xfId="19029" xr:uid="{25F27202-67FD-4CDC-8205-5C8AF5182106}"/>
    <cellStyle name="Normal 23 2 4 2" xfId="45443" xr:uid="{4F4FF2CA-C95D-45CE-BFAF-A9F8137B0E3D}"/>
    <cellStyle name="Normal 23 2 5" xfId="34865" xr:uid="{CCAB0DDC-A0DA-4F0C-A47C-45E57468FF5C}"/>
    <cellStyle name="Normal 23 3" xfId="8516" xr:uid="{3D6476FD-BA31-4BBC-A577-4E1EC3D9C738}"/>
    <cellStyle name="Normal 23 3 2" xfId="8896" xr:uid="{060B0F4B-2977-4B52-A213-100C610CF5E1}"/>
    <cellStyle name="Normal 23 3 2 2" xfId="11103" xr:uid="{73E7E43D-5511-4924-AB16-2087EE79EB41}"/>
    <cellStyle name="Normal 23 3 2 2 2" xfId="21748" xr:uid="{C32A7B7F-0E93-4F9A-B242-72CB2C8345B1}"/>
    <cellStyle name="Normal 23 3 2 2 2 2" xfId="48162" xr:uid="{9A7A9BC8-05C5-4C09-A1BB-2B89E3127471}"/>
    <cellStyle name="Normal 23 3 2 2 3" xfId="37524" xr:uid="{E27721E4-38B6-40DA-8C9A-79388CA9797E}"/>
    <cellStyle name="Normal 23 3 2 3" xfId="19556" xr:uid="{EC63E162-BE85-4522-9CC6-9DEA5BEC1B49}"/>
    <cellStyle name="Normal 23 3 2 3 2" xfId="45970" xr:uid="{E76C1D7C-1E1A-4EDE-9C72-7CA9621AC6BF}"/>
    <cellStyle name="Normal 23 3 2 4" xfId="35392" xr:uid="{D8858658-7686-4F08-BCEC-7376A2CCB612}"/>
    <cellStyle name="Normal 23 3 3" xfId="11100" xr:uid="{7173E60B-6ABA-495C-A438-5AC98B943DE4}"/>
    <cellStyle name="Normal 23 3 3 2" xfId="21745" xr:uid="{C3CA7577-353F-43A0-BD42-0C0437BAE690}"/>
    <cellStyle name="Normal 23 3 3 2 2" xfId="48159" xr:uid="{A77EE95A-3A7F-4973-956A-6D78305C445F}"/>
    <cellStyle name="Normal 23 3 3 3" xfId="37521" xr:uid="{62324EEE-9B1C-46D0-960D-F5BFA3C06FE4}"/>
    <cellStyle name="Normal 23 3 4" xfId="19176" xr:uid="{BE4D4843-4FAD-4969-B5ED-DE12FD53FB32}"/>
    <cellStyle name="Normal 23 3 4 2" xfId="45590" xr:uid="{100B81BE-173F-47AC-8BEF-D70D8CDEF448}"/>
    <cellStyle name="Normal 23 3 5" xfId="35012" xr:uid="{F2F531AB-81CD-4F7B-BC51-26A22E6B44C5}"/>
    <cellStyle name="Normal 23 4" xfId="8601" xr:uid="{BE55A62D-D7E4-405C-AC89-295C28653814}"/>
    <cellStyle name="Normal 23 4 2" xfId="11101" xr:uid="{63742147-A7F2-49BC-ACB2-F0CB9EE61715}"/>
    <cellStyle name="Normal 23 4 2 2" xfId="21746" xr:uid="{DA2DCE61-158C-4960-872F-4E010629FD8C}"/>
    <cellStyle name="Normal 23 4 2 2 2" xfId="48160" xr:uid="{CA1616D4-626B-4781-8F83-A3C4F59F661A}"/>
    <cellStyle name="Normal 23 4 2 3" xfId="37522" xr:uid="{FF978FF1-3C63-41E7-A7D0-42D87E34BDE0}"/>
    <cellStyle name="Normal 23 4 3" xfId="19261" xr:uid="{D137D0B2-4E5D-4A8B-800C-2449338AD802}"/>
    <cellStyle name="Normal 23 4 3 2" xfId="45675" xr:uid="{3295E3C8-92FE-4398-8AEE-D2AF5531BD1E}"/>
    <cellStyle name="Normal 23 4 4" xfId="35097" xr:uid="{FB97CC22-3157-4522-95E7-2ADB14456224}"/>
    <cellStyle name="Normal 23 5" xfId="11095" xr:uid="{D05A8A5B-9F14-42F4-829D-36C9330517CD}"/>
    <cellStyle name="Normal 23 5 2" xfId="21740" xr:uid="{E05C77EB-C847-49E9-B98A-95BAEEBCAA61}"/>
    <cellStyle name="Normal 23 5 2 2" xfId="48154" xr:uid="{68A1AB52-CD77-47A4-A503-B68D472C2D7F}"/>
    <cellStyle name="Normal 23 5 3" xfId="37516" xr:uid="{4C54BD90-56C0-4332-A6E0-29A38E6AF37F}"/>
    <cellStyle name="Normal 23 6" xfId="11986" xr:uid="{8153D0D9-83BF-46CE-9AAA-0669C94378D2}"/>
    <cellStyle name="Normal 23 6 2" xfId="38407" xr:uid="{BE9A6193-9C9A-44DB-B6B2-FD5A8CB3EC1B}"/>
    <cellStyle name="Normal 23 7" xfId="28837" xr:uid="{87DBB171-CB20-45C1-BE5B-7A369C4212F9}"/>
    <cellStyle name="Normal 24" xfId="1311" xr:uid="{9056AFBB-13B8-4C5C-BDB0-CDD94102851C}"/>
    <cellStyle name="Normal 24 2" xfId="1589" xr:uid="{6296A003-1637-497D-8A09-425938452682}"/>
    <cellStyle name="Normal 24 3" xfId="2576" xr:uid="{7807EBA8-54FE-4910-881E-5F1141AFFEBA}"/>
    <cellStyle name="Normal 25" xfId="2540" xr:uid="{8C59AEEB-A8A2-4A11-9AE5-F9B750A33956}"/>
    <cellStyle name="Normal 25 2" xfId="13336" xr:uid="{4D8B1B3D-A457-40B8-ADED-B53B8FAB3678}"/>
    <cellStyle name="Normal 25 2 2" xfId="39756" xr:uid="{F6BBE93A-1A99-4A2A-84A0-432E27734FFE}"/>
    <cellStyle name="Normal 25 3" xfId="29236" xr:uid="{19126D20-EE83-4186-9BA6-BAC4413A6803}"/>
    <cellStyle name="Normal 26" xfId="2541" xr:uid="{8658B12F-F989-448E-9766-77ACC3E970CD}"/>
    <cellStyle name="Normal 26 2" xfId="13337" xr:uid="{6FDD4321-21F7-4A88-92B7-06BADF4998FF}"/>
    <cellStyle name="Normal 26 2 2" xfId="39757" xr:uid="{A51F27D3-B3D0-465A-B4BD-9497FAFE9D8C}"/>
    <cellStyle name="Normal 26 3" xfId="29237" xr:uid="{0CE176EB-2A4B-4B6A-9B13-CCE910FAE6E4}"/>
    <cellStyle name="Normal 27" xfId="2574" xr:uid="{F647DE51-9434-430E-8C0D-AA2AD007B7B6}"/>
    <cellStyle name="Normal 27 2" xfId="13368" xr:uid="{0E3548DC-F84F-4A35-82A8-0C59BF5DBD91}"/>
    <cellStyle name="Normal 27 2 2" xfId="39788" xr:uid="{9E3849A4-FDC3-4FAC-ACE3-DB854EB2B1BB}"/>
    <cellStyle name="Normal 27 3" xfId="29249" xr:uid="{5A2D907A-897B-4191-BB95-693035987802}"/>
    <cellStyle name="Normal 28" xfId="2577" xr:uid="{54E750BF-DB88-4C93-B18C-B7B7CB9B6FC0}"/>
    <cellStyle name="Normal 28 2" xfId="13370" xr:uid="{41935D7B-54E1-486E-9D8C-B7D442743381}"/>
    <cellStyle name="Normal 28 2 2" xfId="39790" xr:uid="{17E6E31D-3644-4566-BB05-23E3E9C73DDB}"/>
    <cellStyle name="Normal 28 3" xfId="29250" xr:uid="{95CEE9EB-2A69-4C49-965E-9B85DAC5ADC2}"/>
    <cellStyle name="Normal 29" xfId="55256" xr:uid="{5A51DF47-6C4C-4401-8B95-32B0D4FD676E}"/>
    <cellStyle name="Normal 3" xfId="978" xr:uid="{DF83C631-2FCE-41FC-9087-D1576AFA25A5}"/>
    <cellStyle name="Normal 3 10" xfId="979" xr:uid="{907C5D18-AE06-44E8-AA4D-2D0B06DB884D}"/>
    <cellStyle name="Normal 3 10 2" xfId="980" xr:uid="{43F954A3-9E9D-487A-96BA-242D5A5766A9}"/>
    <cellStyle name="Normal 3 10 3" xfId="981" xr:uid="{7E176F9E-9C33-4CD8-A71D-7DB0A27BD7A1}"/>
    <cellStyle name="Normal 3 10 4" xfId="982" xr:uid="{FDC8AE99-52AA-4CE5-8CF9-27784055F1CF}"/>
    <cellStyle name="Normal 3 10 5" xfId="983" xr:uid="{3FB663DD-A7F0-475A-AAFA-0CB4DA178D98}"/>
    <cellStyle name="Normal 3 10 6" xfId="984" xr:uid="{DCB3AAF3-7D1D-475F-997C-1E3F4865E117}"/>
    <cellStyle name="Normal 3 10 7" xfId="985" xr:uid="{9B4F62D0-E2F5-4E2B-AB3C-B0E9760AB1AE}"/>
    <cellStyle name="Normal 3 10 8" xfId="2558" xr:uid="{2FF8DCCF-1C24-4565-B6DA-02F23A7FCEEE}"/>
    <cellStyle name="Normal 3 11" xfId="986" xr:uid="{3CC65908-1A56-4775-AA34-43E311BE3B9E}"/>
    <cellStyle name="Normal 3 12" xfId="987" xr:uid="{993020C3-81EF-4766-8F28-A69FD9DAC821}"/>
    <cellStyle name="Normal 3 13" xfId="988" xr:uid="{12DD0887-8CB5-4575-B936-661633B5448A}"/>
    <cellStyle name="Normal 3 14" xfId="989" xr:uid="{AAE69A6D-5957-412A-8CAA-3980CFC93DEA}"/>
    <cellStyle name="Normal 3 15" xfId="990" xr:uid="{D538CEF6-9025-46E4-9A8F-B6B240822BAD}"/>
    <cellStyle name="Normal 3 16" xfId="991" xr:uid="{D9274C8B-BB55-453F-8280-95A3514ABC70}"/>
    <cellStyle name="Normal 3 17" xfId="992" xr:uid="{544FBA9F-A9FF-4E90-941A-E3E23D750C38}"/>
    <cellStyle name="Normal 3 18" xfId="993" xr:uid="{0FBA85AE-3CCA-44F3-A56D-9DF1586F3858}"/>
    <cellStyle name="Normal 3 19" xfId="994" xr:uid="{3FFB83ED-34E4-4AD7-A1A9-9BAC913A4559}"/>
    <cellStyle name="Normal 3 2" xfId="995" xr:uid="{DD80C8F6-A9AE-4DEE-8483-8B4302DFC2FB}"/>
    <cellStyle name="Normal 3 2 10" xfId="996" xr:uid="{3F6A6418-36D9-4F63-9B41-BEBFD452C672}"/>
    <cellStyle name="Normal 3 2 11" xfId="997" xr:uid="{392E647B-78B7-4B5F-A0E0-9D25229A4C3F}"/>
    <cellStyle name="Normal 3 2 12" xfId="998" xr:uid="{A4419CA5-8B60-4735-9442-CC6F93834890}"/>
    <cellStyle name="Normal 3 2 13" xfId="999" xr:uid="{CDF6D3F6-7DD1-4B37-8DD5-4427A7B61EB5}"/>
    <cellStyle name="Normal 3 2 14" xfId="1000" xr:uid="{09BA095E-0378-4C0E-8A00-43105E29A622}"/>
    <cellStyle name="Normal 3 2 15" xfId="1001" xr:uid="{20907C52-220E-4B07-824B-480B5666022A}"/>
    <cellStyle name="Normal 3 2 16" xfId="1002" xr:uid="{FFD6DD52-7A32-4A13-A2BD-B5B186FBB7C9}"/>
    <cellStyle name="Normal 3 2 17" xfId="2150" xr:uid="{901AC21A-D5D2-4A18-9080-13093B815F07}"/>
    <cellStyle name="Normal 3 2 18" xfId="55201" xr:uid="{FA1BEF74-1E9D-41E9-94FA-5255AC8AE3F8}"/>
    <cellStyle name="Normal 3 2 2" xfId="1003" xr:uid="{A1731F8F-1B68-444B-B8A7-5DE1D4A50EF7}"/>
    <cellStyle name="Normal 3 2 2 2" xfId="1004" xr:uid="{3225348D-2343-4918-9042-3EC0D04C1DB6}"/>
    <cellStyle name="Normal 3 2 2 3" xfId="1005" xr:uid="{7CD2E808-9E01-4BA5-BED9-1ED132011D0B}"/>
    <cellStyle name="Normal 3 2 2 4" xfId="1006" xr:uid="{7B532AD3-BE62-442C-8556-13AB41C50B02}"/>
    <cellStyle name="Normal 3 2 2 5" xfId="1007" xr:uid="{0456F410-B567-4659-BE75-54BF7B7DDA96}"/>
    <cellStyle name="Normal 3 2 2 6" xfId="1008" xr:uid="{6B226026-9A7F-473F-A05D-3BA500406562}"/>
    <cellStyle name="Normal 3 2 2 7" xfId="1009" xr:uid="{FCFD56D5-C098-4AA2-A500-DF305115DE44}"/>
    <cellStyle name="Normal 3 2 3" xfId="1010" xr:uid="{410760F4-29C9-49C8-8020-984E6B8DAD1A}"/>
    <cellStyle name="Normal 3 2 4" xfId="1011" xr:uid="{A5335CD9-E1DB-4B2A-84CB-6E1BCDDED239}"/>
    <cellStyle name="Normal 3 2 5" xfId="1012" xr:uid="{E2ADB397-9EF3-4719-B379-E8E77E6FC29D}"/>
    <cellStyle name="Normal 3 2 6" xfId="1013" xr:uid="{B4D6C8D3-ADB8-4A1F-A021-BA1591B4E68D}"/>
    <cellStyle name="Normal 3 2 7" xfId="1014" xr:uid="{2C78C7D2-196E-4B9C-BFB1-C35B6F5C8A9B}"/>
    <cellStyle name="Normal 3 2 8" xfId="1015" xr:uid="{199E3A4C-916F-4363-9C8E-B5FCA488D932}"/>
    <cellStyle name="Normal 3 2 9" xfId="1016" xr:uid="{696E8FCD-531C-43E6-9FBA-8F9F5647D4C8}"/>
    <cellStyle name="Normal 3 20" xfId="1017" xr:uid="{854BB39A-CD92-4003-A483-D8A285EEFC9B}"/>
    <cellStyle name="Normal 3 21" xfId="2235" xr:uid="{A5CEA128-1C21-413A-99CA-947F8E065FAD}"/>
    <cellStyle name="Normal 3 22" xfId="55158" xr:uid="{10DB3E40-97D7-420F-AD8B-C0AD84486405}"/>
    <cellStyle name="Normal 3 3" xfId="1018" xr:uid="{2FCA91D8-93C7-4D6A-9E76-2CA750553E75}"/>
    <cellStyle name="Normal 3 3 2" xfId="1019" xr:uid="{F72FDD2A-6501-4D94-B95C-6441D3955D4F}"/>
    <cellStyle name="Normal 3 3 2 2" xfId="1324" xr:uid="{390AE4AF-B8B7-417E-8F1D-A9754264909B}"/>
    <cellStyle name="Normal 3 3 2 5" xfId="1325" xr:uid="{D25F4CE3-3041-4244-B5B4-933D4396AAAF}"/>
    <cellStyle name="Normal 3 3 2 5 10 2" xfId="2147" xr:uid="{CFA6E8A0-E951-4AE6-A16C-AC19B0F7658C}"/>
    <cellStyle name="Normal 3 3 2 5 15" xfId="2472" xr:uid="{17183B2B-A263-4D26-85D8-C5DD003F489E}"/>
    <cellStyle name="Normal 3 3 2_3.15 Additional Data" xfId="2237" xr:uid="{6CDCB233-DF02-4CE1-90FC-68B91C1686EF}"/>
    <cellStyle name="Normal 3 3 3" xfId="1326" xr:uid="{A2A49238-373B-4021-AD48-7CEB62C4A30A}"/>
    <cellStyle name="Normal 3 3 4" xfId="2236" xr:uid="{19A44C57-169C-45CC-BAE5-A04A30E99245}"/>
    <cellStyle name="Normal 3 3_GTO Non Operational Capex Roll-over submission (FINAL with property)" xfId="1020" xr:uid="{45E59071-D6D5-42F8-8751-4CACB835E5A0}"/>
    <cellStyle name="Normal 3 4" xfId="1021" xr:uid="{0C384C2A-0B42-45EF-967A-027156962985}"/>
    <cellStyle name="Normal 3 4 2" xfId="2238" xr:uid="{BA6B41FC-1524-472D-ADFD-4DBCDD09E4CA}"/>
    <cellStyle name="Normal 3 5" xfId="1022" xr:uid="{6CE8844B-713C-42DB-986B-5C25A8B76DA0}"/>
    <cellStyle name="Normal 3 6" xfId="1023" xr:uid="{4F29B843-C17C-40CB-8848-93E39DDC1B01}"/>
    <cellStyle name="Normal 3 7" xfId="1024" xr:uid="{2767A685-BCD7-4B80-BBEF-55D4CB9FF0D4}"/>
    <cellStyle name="Normal 3 8" xfId="1025" xr:uid="{0A6A65D2-1F08-4105-8B39-F6A664B36662}"/>
    <cellStyle name="Normal 3 9" xfId="1026" xr:uid="{CE2A34D6-60FE-4F25-9D78-484018D8F0C9}"/>
    <cellStyle name="Normal 3_3.15 Additional Data" xfId="2239" xr:uid="{E80FF417-D575-455C-8811-6B74E8AF93EB}"/>
    <cellStyle name="Normal 30" xfId="21749" xr:uid="{B24B747A-FE65-4231-9395-0E63B05EFC62}"/>
    <cellStyle name="Normal 30 2" xfId="48163" xr:uid="{072091FD-C6FB-4E6F-AB5D-BB241C764FED}"/>
    <cellStyle name="Normal 4" xfId="1027" xr:uid="{0D52BAC7-B9BB-401A-A360-3DF24225A73E}"/>
    <cellStyle name="Normal 4 10" xfId="2564" xr:uid="{B4ADCD99-689F-4DB1-B812-C28C5F97FF38}"/>
    <cellStyle name="Normal 4 11" xfId="55202" xr:uid="{26D9E5EF-606A-4AB5-BE71-D4ABB4DAD21C}"/>
    <cellStyle name="Normal 4 2" xfId="1028" xr:uid="{6D561BEC-DF0D-45BD-B930-0A07EC9663E2}"/>
    <cellStyle name="Normal 4 2 2" xfId="1029" xr:uid="{1C368742-226D-4CD4-9E38-EFCC1CB84A96}"/>
    <cellStyle name="Normal 4 2 2 2" xfId="1030" xr:uid="{D99047C7-D629-4845-B2A9-4CFB5582C2B0}"/>
    <cellStyle name="Normal 4 2 2 2 2" xfId="1031" xr:uid="{18648740-0674-424F-A8A9-72F9466639D8}"/>
    <cellStyle name="Normal 4 2 2 2 2 2" xfId="1032" xr:uid="{18D13849-5257-4A48-A789-21C49BAC0415}"/>
    <cellStyle name="Normal 4 2 2 2 2 3" xfId="1033" xr:uid="{8494E80A-3DE0-4A41-883B-A0889FCB8574}"/>
    <cellStyle name="Normal 4 2 2 2 2_ELEC SAP FCST UPLOAD" xfId="1034" xr:uid="{F90BB591-688E-4D56-B2EE-554A392BF855}"/>
    <cellStyle name="Normal 4 2 2 2 3" xfId="1035" xr:uid="{F3FAC116-9AC4-4667-ADBD-DDB3175BA312}"/>
    <cellStyle name="Normal 4 2 2 2 4" xfId="1036" xr:uid="{9E163B11-63B0-489B-B73F-C4F24AA2DE82}"/>
    <cellStyle name="Normal 4 2 2 2 5" xfId="1037" xr:uid="{74788F77-FBD2-409B-B6CB-2C378CF2E18C}"/>
    <cellStyle name="Normal 4 2 2 2 6" xfId="1038" xr:uid="{D590A071-10CD-4217-8DD0-8834473923EB}"/>
    <cellStyle name="Normal 4 2 2 2_ELEC SAP FCST UPLOAD" xfId="1039" xr:uid="{FCD67FEE-7F10-42D7-8B49-C9BB5D68A85B}"/>
    <cellStyle name="Normal 4 2 2 3" xfId="1040" xr:uid="{63310DCC-0A68-4291-B894-BFF4C8293023}"/>
    <cellStyle name="Normal 4 2 2 3 2" xfId="1041" xr:uid="{A9A38AB2-C058-4BB2-8793-498541F0F868}"/>
    <cellStyle name="Normal 4 2 2 3 3" xfId="1042" xr:uid="{04D7B4AB-6A60-4159-BC7C-85E41251148D}"/>
    <cellStyle name="Normal 4 2 2 3_ELEC SAP FCST UPLOAD" xfId="1043" xr:uid="{CAFBB814-17BF-48FA-96CE-673C8516ED18}"/>
    <cellStyle name="Normal 4 2 2 4" xfId="1044" xr:uid="{9D0F985A-249B-4416-8B1B-8AB9083CBBBB}"/>
    <cellStyle name="Normal 4 2 2 5" xfId="1045" xr:uid="{892C1ACB-BA24-4B34-979D-4F982B833358}"/>
    <cellStyle name="Normal 4 2 2 6" xfId="1046" xr:uid="{608368B4-EA3D-44E5-B78E-CAC1ED74A3E7}"/>
    <cellStyle name="Normal 4 2 2_ELEC SAP FCST UPLOAD" xfId="1047" xr:uid="{644C7426-84BE-4F4C-B7C2-3AACB0E52A23}"/>
    <cellStyle name="Normal 4 2 24" xfId="2146" xr:uid="{0302B61A-3111-4B8B-A74A-BB73887403A8}"/>
    <cellStyle name="Normal 4 2 3" xfId="1048" xr:uid="{C2D0E3AB-341A-4043-9E9A-E4120BEA6AC7}"/>
    <cellStyle name="Normal 4 2 3 2" xfId="1049" xr:uid="{6613CD9D-5748-418F-8982-6A39AFE08AFC}"/>
    <cellStyle name="Normal 4 2 3 3" xfId="1050" xr:uid="{641988BE-496A-4681-B65B-CDD5A8318B2D}"/>
    <cellStyle name="Normal 4 2 3_ELEC SAP FCST UPLOAD" xfId="1051" xr:uid="{6F6F0415-E98C-4EBF-8B6D-395942A024CD}"/>
    <cellStyle name="Normal 4 2 4" xfId="1052" xr:uid="{C0922970-BC43-4778-BD37-8644A38331C4}"/>
    <cellStyle name="Normal 4 2 5" xfId="1053" xr:uid="{E36DD0B6-CC21-4D59-B26C-194C27408D27}"/>
    <cellStyle name="Normal 4 2 6" xfId="1054" xr:uid="{3B43E684-5DE4-4574-984A-C2ADDCB114AD}"/>
    <cellStyle name="Normal 4 2 7" xfId="1055" xr:uid="{F68FD4E5-E493-41E1-84CC-C4D749A2A05E}"/>
    <cellStyle name="Normal 4 2_ELEC SAP FCST UPLOAD" xfId="1056" xr:uid="{24204CB3-E8CE-4381-894A-A2C32EAA3946}"/>
    <cellStyle name="Normal 4 3" xfId="1057" xr:uid="{B13FA242-2C40-4DD3-B0A4-26B8E7EB5BFB}"/>
    <cellStyle name="Normal 4 3 2" xfId="1058" xr:uid="{AB60B36D-BA2C-4AC0-9F93-12D243A13A2E}"/>
    <cellStyle name="Normal 4 3 2 2" xfId="1059" xr:uid="{2067568D-30B6-4103-90CF-D866203BC30E}"/>
    <cellStyle name="Normal 4 3 2 3" xfId="1060" xr:uid="{D282999D-EAF0-4503-923D-AA4A66B7FBD2}"/>
    <cellStyle name="Normal 4 3 2_ELEC SAP FCST UPLOAD" xfId="1061" xr:uid="{60D47815-E0A1-411B-9FE0-6B90CF0FE25E}"/>
    <cellStyle name="Normal 4 3 3" xfId="1062" xr:uid="{B8821635-1E7B-4966-ADB4-E17142A58154}"/>
    <cellStyle name="Normal 4 3 4" xfId="1063" xr:uid="{0B432D71-D781-4362-8CCA-112D62EA6679}"/>
    <cellStyle name="Normal 4 3 5" xfId="1064" xr:uid="{BB143599-E5DF-4A08-986D-948693CA668C}"/>
    <cellStyle name="Normal 4 3 6" xfId="1065" xr:uid="{56963FC0-E5E6-4693-951F-B140AC05AA8A}"/>
    <cellStyle name="Normal 4 3_ELEC SAP FCST UPLOAD" xfId="1066" xr:uid="{DD985FB4-E15E-48E2-BB24-209AB5FCCCBC}"/>
    <cellStyle name="Normal 4 4" xfId="1067" xr:uid="{215C45D1-F8FE-4873-90C8-9E6685F91F76}"/>
    <cellStyle name="Normal 4 5" xfId="1068" xr:uid="{7074C5F5-531D-4EC3-B74C-0D4FA2104F96}"/>
    <cellStyle name="Normal 4 6" xfId="1069" xr:uid="{B14BC527-3A4C-4991-BE4C-3B63532DD274}"/>
    <cellStyle name="Normal 4 7" xfId="2240" xr:uid="{644B1A8F-46ED-4438-9F21-658E58D3A184}"/>
    <cellStyle name="Normal 4 8" xfId="2550" xr:uid="{DBC10462-A9C8-4C62-BAAF-E5E7E8B270B2}"/>
    <cellStyle name="Normal 4 9" xfId="2568" xr:uid="{D1748EF0-3130-4FCC-A0FE-25793284A89B}"/>
    <cellStyle name="Normal 4_ELEC SAP FCST UPLOAD" xfId="1070" xr:uid="{A9EFB016-2501-46EF-A1CE-F25F15F70FBA}"/>
    <cellStyle name="Normal 5" xfId="1071" xr:uid="{E04119A1-C914-488B-B598-1DD83A9B2CF2}"/>
    <cellStyle name="Normal 5 10" xfId="2585" xr:uid="{EBF9A62C-00E8-4B8F-98D1-701E121F1DBB}"/>
    <cellStyle name="Normal 5 11" xfId="55203" xr:uid="{2AE20F1A-0121-4DED-9FD0-1F42ED52F678}"/>
    <cellStyle name="Normal 5 2" xfId="1072" xr:uid="{BAD57F28-96B0-4BDC-8870-83C9D1E1AA4E}"/>
    <cellStyle name="Normal 5 2 2" xfId="1073" xr:uid="{51C85E17-4C38-482B-9E62-C540E135F0BB}"/>
    <cellStyle name="Normal 5 2 2 2" xfId="1074" xr:uid="{08A7186E-CB2C-4D85-87B3-1FCDAD3FB6F6}"/>
    <cellStyle name="Normal 5 2 2 3" xfId="1075" xr:uid="{1AEFD4B7-92B4-4C7C-B8BF-AF1A827CB891}"/>
    <cellStyle name="Normal 5 2 2_ELEC SAP FCST UPLOAD" xfId="1076" xr:uid="{EFC4919C-E306-42EB-B4B9-FF0F924E566A}"/>
    <cellStyle name="Normal 5 2 3" xfId="1077" xr:uid="{DDBD76B6-D478-41E3-84A5-0397B32967ED}"/>
    <cellStyle name="Normal 5 2 4" xfId="1078" xr:uid="{BDA94A45-0E98-41C5-9B38-235BB911A899}"/>
    <cellStyle name="Normal 5 2 5" xfId="1079" xr:uid="{11ADFAD4-8FB2-4EBC-8A80-4585EC68CEB0}"/>
    <cellStyle name="Normal 5 2 6" xfId="1080" xr:uid="{783E2025-1206-4B40-9248-9720F96A99E4}"/>
    <cellStyle name="Normal 5 2 7" xfId="55204" xr:uid="{2F16C537-7369-418A-AA7E-40C91F44EF94}"/>
    <cellStyle name="Normal 5 2_ELEC SAP FCST UPLOAD" xfId="1081" xr:uid="{9B94443B-39ED-4DCD-B2EA-4F31E88EFD98}"/>
    <cellStyle name="Normal 5 3" xfId="1082" xr:uid="{C6A6C51B-5C6D-46B7-9ACE-3CF3637EECC6}"/>
    <cellStyle name="Normal 5 33" xfId="55156" xr:uid="{9D74246D-7BFC-4E88-A90B-2C6626B1F622}"/>
    <cellStyle name="Normal 5 4" xfId="1083" xr:uid="{E07EB7AE-565A-4A4E-86C6-27C3CFE2BF7B}"/>
    <cellStyle name="Normal 5 5" xfId="1084" xr:uid="{7619A64C-E93A-499F-A9C3-3EC4B2849382}"/>
    <cellStyle name="Normal 5 6" xfId="2241" xr:uid="{0EE91F8B-D363-42A1-8E94-5E0034B38CB7}"/>
    <cellStyle name="Normal 5 7" xfId="2556" xr:uid="{E694EDC6-77CF-4F89-939F-DA3163DB5C73}"/>
    <cellStyle name="Normal 5 8" xfId="2573" xr:uid="{DE9E9A2B-C8C5-41FD-9A87-8F9E76FD2115}"/>
    <cellStyle name="Normal 5 9" xfId="2569" xr:uid="{FEBAFA1C-0CCC-492F-B6CE-F1999BE0E9BE}"/>
    <cellStyle name="Normal 5_ELEC SAP FCST UPLOAD" xfId="1085" xr:uid="{58AAAE9F-7D83-4289-8A13-B20B0618C551}"/>
    <cellStyle name="Normal 54" xfId="1327" xr:uid="{8998C370-0E6B-4AEB-BD7B-014A64D8B86E}"/>
    <cellStyle name="Normal 6" xfId="1086" xr:uid="{9DB390CD-EA31-4D5F-93CC-2CF2851B3DF9}"/>
    <cellStyle name="Normal 6 2" xfId="2242" xr:uid="{4FC5F5D2-BAF9-4712-B15A-AA17A667E135}"/>
    <cellStyle name="Normal 6 3" xfId="2559" xr:uid="{4564AA77-F7DC-4F5F-BCC8-BD8C523DF3C8}"/>
    <cellStyle name="Normal 6 4" xfId="55205" xr:uid="{608855F0-DB29-4654-AE29-1920F03B3D71}"/>
    <cellStyle name="Normal 60 2 2" xfId="8076" xr:uid="{2F52EEB5-7622-452D-9B88-9E4368BE4E53}"/>
    <cellStyle name="Normal 62 2 2 2" xfId="2145" xr:uid="{D7C31562-8649-4369-B22F-E7CF41D833A4}"/>
    <cellStyle name="Normal 7" xfId="1087" xr:uid="{E844831E-DAB1-4223-851D-42B8E0083EDC}"/>
    <cellStyle name="Normal 7 2" xfId="1328" xr:uid="{854BD700-E519-4E62-B021-EB26F3531743}"/>
    <cellStyle name="Normal 7 2 2" xfId="2473" xr:uid="{F639FEEF-8F3F-4B0B-AD0D-051580D59FC3}"/>
    <cellStyle name="Normal 7 2 3" xfId="55225" xr:uid="{ABCB41B7-9DD7-464B-A529-E50B46F1AE9E}"/>
    <cellStyle name="Normal 7 3" xfId="2562" xr:uid="{F480B3E7-0DE4-4E7B-A1B7-3B50710B26F5}"/>
    <cellStyle name="Normal 7 4" xfId="55212" xr:uid="{F30E39E8-D476-4EDE-9E51-D3477EF69738}"/>
    <cellStyle name="Normal 70" xfId="55227" xr:uid="{9C5AC194-887A-437E-AA4F-48A80003EC19}"/>
    <cellStyle name="Normal 71" xfId="55228" xr:uid="{1813F6E0-D60A-40DC-81B7-936F4087E6AB}"/>
    <cellStyle name="Normal 8" xfId="1088" xr:uid="{76DA4D96-043F-4A99-9ABF-8C8C58463161}"/>
    <cellStyle name="Normal 8 2" xfId="2243" xr:uid="{5F6B193F-A723-42F3-A70A-E51C3A7A68A4}"/>
    <cellStyle name="Normal 8 2 2" xfId="55226" xr:uid="{08C9D818-1304-4260-8CC2-B98504CCAFD1}"/>
    <cellStyle name="Normal 8 3" xfId="55221" xr:uid="{1FBCDD80-FD0A-4B41-8659-39B3AAFFAE15}"/>
    <cellStyle name="Normal 9" xfId="1089" xr:uid="{6FD3212E-A5E7-46DD-AFBF-722FA3201F59}"/>
    <cellStyle name="Normal 9 10" xfId="2245" xr:uid="{7BD72286-9F29-4CF7-B765-DF73D18D40FD}"/>
    <cellStyle name="Normal 9 2" xfId="1090" xr:uid="{09DB541F-064F-4222-AEE4-EE6D566DC534}"/>
    <cellStyle name="Normal 9 2 2" xfId="2246" xr:uid="{C65B0411-9026-48AB-A685-2D79387E8202}"/>
    <cellStyle name="Normal 9 3" xfId="2244" xr:uid="{E97FAF54-DB00-44AA-8FA4-6E1C62EA6113}"/>
    <cellStyle name="Normal 9 4" xfId="55220" xr:uid="{23B1B0D8-7BAB-4732-85E3-A514506A4FC6}"/>
    <cellStyle name="Normal 9_GTO Non Operational Capex Roll-over submission (FINAL with property)" xfId="1091" xr:uid="{094E7A3C-8FAB-49C2-BCC8-1E62811F9DD7}"/>
    <cellStyle name="Normal U" xfId="1092" xr:uid="{0DDE8582-FEAD-4323-93B1-A820B03B9E56}"/>
    <cellStyle name="Note" xfId="8091" builtinId="10" customBuiltin="1"/>
    <cellStyle name="Note 2" xfId="1093" xr:uid="{D8120120-D7C4-4B5C-BB09-55AEFCF96068}"/>
    <cellStyle name="Note 2 10" xfId="6854" xr:uid="{26716C70-EE77-45F7-958F-AEAC0DE20D07}"/>
    <cellStyle name="Note 2 10 2" xfId="10507" xr:uid="{549BBC11-919F-486D-8340-EEFB602DB03A}"/>
    <cellStyle name="Note 2 10 2 2" xfId="21162" xr:uid="{7DB6846A-596E-49D8-82E3-7ED2C3F89F99}"/>
    <cellStyle name="Note 2 10 2 2 2" xfId="47576" xr:uid="{F02F32DD-64AD-42FE-8C79-91D7BB149880}"/>
    <cellStyle name="Note 2 10 2 3" xfId="36982" xr:uid="{2402192C-9FA9-4877-977D-3689282B6DC9}"/>
    <cellStyle name="Note 2 10 3" xfId="24861" xr:uid="{2EB8E160-B1B2-4298-B769-D1603FA065CE}"/>
    <cellStyle name="Note 2 10 3 2" xfId="51275" xr:uid="{7D547F81-A3FD-4678-A9E8-214044C50008}"/>
    <cellStyle name="Note 2 10 4" xfId="33524" xr:uid="{EC97AB0F-00D8-45AD-B029-E48D72275ACC}"/>
    <cellStyle name="Note 2 11" xfId="12286" xr:uid="{DCCD7A95-8B80-4F0F-97FB-F6D250FEB161}"/>
    <cellStyle name="Note 2 11 2" xfId="38707" xr:uid="{D7D664D9-0D5F-492B-AAC9-55FDCCEC286E}"/>
    <cellStyle name="Note 2 12" xfId="25535" xr:uid="{D30227CF-F5FA-4B40-A003-4643D348D747}"/>
    <cellStyle name="Note 2 12 2" xfId="51949" xr:uid="{F5E8B302-2D6A-466A-BE50-503748D628E3}"/>
    <cellStyle name="Note 2 13" xfId="55207" xr:uid="{F31B35A0-D185-4529-B1E2-5944D812BD0D}"/>
    <cellStyle name="Note 2 2" xfId="1441" xr:uid="{6C2163C4-EE71-4CC4-BE10-561A582A8F31}"/>
    <cellStyle name="Note 2 2 10" xfId="8379" xr:uid="{1A4C4571-3EBD-4FD0-BD51-77AAE2C32FC8}"/>
    <cellStyle name="Note 2 2 10 2" xfId="19039" xr:uid="{F9FA5133-C7F6-4BA0-A16F-3656B658D03E}"/>
    <cellStyle name="Note 2 2 10 2 2" xfId="45453" xr:uid="{76CD457C-CFAA-4C31-8971-F05A9E5FD3BC}"/>
    <cellStyle name="Note 2 2 10 3" xfId="12940" xr:uid="{C256DE8B-4E7C-4FDF-A822-1ACA64236F1E}"/>
    <cellStyle name="Note 2 2 10 3 2" xfId="39361" xr:uid="{17E91F69-C315-47AD-88F5-6A66315D49AA}"/>
    <cellStyle name="Note 2 2 10 4" xfId="34875" xr:uid="{B76FFCDE-90C7-4CF7-B148-FBAB94FA02F2}"/>
    <cellStyle name="Note 2 2 11" xfId="12082" xr:uid="{28D0DE77-1956-4037-8352-F66CC1B2DA1E}"/>
    <cellStyle name="Note 2 2 11 2" xfId="38503" xr:uid="{AA539020-5AFB-4D99-A6B9-B3426D8788FB}"/>
    <cellStyle name="Note 2 2 12" xfId="23895" xr:uid="{03BFAA6C-F0A7-4F12-97C0-8B057A690CCD}"/>
    <cellStyle name="Note 2 2 12 2" xfId="50309" xr:uid="{306AE000-202D-4B57-9594-A7CC3BC29196}"/>
    <cellStyle name="Note 2 2 2" xfId="3435" xr:uid="{FF626C2E-1B6C-46CF-8F79-D53DB54E7769}"/>
    <cellStyle name="Note 2 2 2 2" xfId="9038" xr:uid="{A707EBE0-CB3D-4A27-B3C3-F0F8D447D634}"/>
    <cellStyle name="Note 2 2 2 2 2" xfId="19698" xr:uid="{DCBE2D3F-677E-485F-9E35-BD092ECBB148}"/>
    <cellStyle name="Note 2 2 2 2 2 2" xfId="46112" xr:uid="{76D94786-C01F-4918-B5AD-16B32C964D89}"/>
    <cellStyle name="Note 2 2 2 2 3" xfId="26789" xr:uid="{2348F0BD-6481-4357-BDA7-6210A90946DF}"/>
    <cellStyle name="Note 2 2 2 2 3 2" xfId="53203" xr:uid="{C24CD692-D2D8-4168-A46C-308B2126D105}"/>
    <cellStyle name="Note 2 2 2 2 4" xfId="35534" xr:uid="{7D859F55-16C7-4D3C-96A7-D8BEE10682A9}"/>
    <cellStyle name="Note 2 2 2 3" xfId="10194" xr:uid="{B8463018-1A8D-4905-B454-FA5FC06C2D9A}"/>
    <cellStyle name="Note 2 2 2 3 2" xfId="20854" xr:uid="{37E0FDEB-E7CE-4327-82B4-D78B5F7E7AB2}"/>
    <cellStyle name="Note 2 2 2 3 2 2" xfId="47268" xr:uid="{9EF8AAFE-410C-4F2B-AA3E-7E4D89A3D159}"/>
    <cellStyle name="Note 2 2 2 3 3" xfId="17759" xr:uid="{B23BE899-2F34-4067-89D2-91301E4A9787}"/>
    <cellStyle name="Note 2 2 2 3 3 2" xfId="44176" xr:uid="{59E6D1D1-5A02-4E97-802A-14AABD0E3F4E}"/>
    <cellStyle name="Note 2 2 2 3 4" xfId="36690" xr:uid="{1656CCEC-4B3A-4BBC-8C7B-D61E3E184F51}"/>
    <cellStyle name="Note 2 2 2 4" xfId="10913" xr:uid="{C2BAB5DC-AB9D-4A2C-89CE-A86690140D1A}"/>
    <cellStyle name="Note 2 2 2 4 2" xfId="21558" xr:uid="{DD4EAA2D-27C0-4940-AAF8-954F6D9C02B8}"/>
    <cellStyle name="Note 2 2 2 4 2 2" xfId="47972" xr:uid="{EF1F87C1-7916-4FC6-8ADF-AC855E9A2877}"/>
    <cellStyle name="Note 2 2 2 4 3" xfId="28647" xr:uid="{28426130-2E77-4CE7-BE02-ED466980C8D6}"/>
    <cellStyle name="Note 2 2 2 4 3 2" xfId="55061" xr:uid="{EB5570F5-955B-4975-A901-C91834A60599}"/>
    <cellStyle name="Note 2 2 2 4 4" xfId="37334" xr:uid="{F80676EC-54F1-407D-9B8D-6D4DF6E9FA06}"/>
    <cellStyle name="Note 2 2 2 5" xfId="8686" xr:uid="{D6BCE79C-BC9D-4479-B3CA-53A45CB58D6E}"/>
    <cellStyle name="Note 2 2 2 5 2" xfId="19346" xr:uid="{E9EAE502-20F4-498E-8574-BC7FC2101791}"/>
    <cellStyle name="Note 2 2 2 5 2 2" xfId="45760" xr:uid="{2B69E420-A80F-43E7-837D-66C7483F32FB}"/>
    <cellStyle name="Note 2 2 2 5 3" xfId="12799" xr:uid="{758EBCFD-514A-456D-AADD-2C7C7923EF78}"/>
    <cellStyle name="Note 2 2 2 5 3 2" xfId="39220" xr:uid="{1837A1E5-0767-4358-8093-06D8C674E2F9}"/>
    <cellStyle name="Note 2 2 2 5 4" xfId="35182" xr:uid="{10148834-85B7-4536-B195-BEDAEBC58911}"/>
    <cellStyle name="Note 2 2 2 6" xfId="14220" xr:uid="{A79D8441-06F4-4259-933A-CA374E92F56F}"/>
    <cellStyle name="Note 2 2 2 6 2" xfId="40640" xr:uid="{57E3D979-A6E3-48A6-9B06-81A01111A303}"/>
    <cellStyle name="Note 2 2 2 7" xfId="27253" xr:uid="{489F1E20-1C10-461F-8010-38FA42446DD6}"/>
    <cellStyle name="Note 2 2 2 7 2" xfId="53667" xr:uid="{E93072D1-9DD4-4E1E-ADE9-FBEC2FDB82BC}"/>
    <cellStyle name="Note 2 2 2 8" xfId="30105" xr:uid="{F0C5C5EB-0E1C-4DF3-854B-7DFCC814EA2F}"/>
    <cellStyle name="Note 2 2 3" xfId="3718" xr:uid="{BA4597F2-CE4B-4F88-9ADD-1FCD508D95D7}"/>
    <cellStyle name="Note 2 2 3 2" xfId="10801" xr:uid="{EE487DFE-634C-4D12-B364-CFA169605C5E}"/>
    <cellStyle name="Note 2 2 3 2 2" xfId="21446" xr:uid="{FDBDD299-D84F-40B3-9271-959B2A4D35D4}"/>
    <cellStyle name="Note 2 2 3 2 2 2" xfId="47860" xr:uid="{52F3CC72-55F0-4273-BBBA-36A669DAE944}"/>
    <cellStyle name="Note 2 2 3 2 3" xfId="28535" xr:uid="{9A9E34C8-BBD6-4418-8A7D-6F21582F81D8}"/>
    <cellStyle name="Note 2 2 3 2 3 2" xfId="54949" xr:uid="{CF15D091-711D-4CB1-BCFF-16C474690FDB}"/>
    <cellStyle name="Note 2 2 3 2 4" xfId="37222" xr:uid="{24081147-6E4E-4B57-A988-114141AED008}"/>
    <cellStyle name="Note 2 2 3 3" xfId="9407" xr:uid="{E56A8F3D-C707-4BA3-A638-502A6350DBE2}"/>
    <cellStyle name="Note 2 2 3 3 2" xfId="20067" xr:uid="{079A1D50-82CC-4ECB-876C-BABEE90A875B}"/>
    <cellStyle name="Note 2 2 3 3 2 2" xfId="46481" xr:uid="{2CE77021-FDF7-401D-998E-402A76411DE4}"/>
    <cellStyle name="Note 2 2 3 3 3" xfId="12213" xr:uid="{91D2CBC9-9D1A-40BE-B936-8FB4FD8DA75E}"/>
    <cellStyle name="Note 2 2 3 3 3 2" xfId="38634" xr:uid="{875777BF-7B83-4727-9CCC-692985A92269}"/>
    <cellStyle name="Note 2 2 3 3 4" xfId="35903" xr:uid="{200F2B50-C566-4792-BBD3-A8452E5AC43A}"/>
    <cellStyle name="Note 2 2 3 4" xfId="14502" xr:uid="{AA8A0A85-8F06-4472-998B-C29512B900CF}"/>
    <cellStyle name="Note 2 2 3 4 2" xfId="40922" xr:uid="{2FAE9EB7-2973-4757-9B18-35F408E9175F}"/>
    <cellStyle name="Note 2 2 3 5" xfId="27419" xr:uid="{FE46235C-BAC1-4C22-BC7A-44A0E3FDA51D}"/>
    <cellStyle name="Note 2 2 3 5 2" xfId="53833" xr:uid="{9FBC9D92-7496-45F7-91C5-6D20A2CF7DE8}"/>
    <cellStyle name="Note 2 2 3 6" xfId="30388" xr:uid="{2876D67F-F5F4-44E1-9D5E-D21659C5BBFA}"/>
    <cellStyle name="Note 2 2 4" xfId="4112" xr:uid="{AEAA3B16-0B9A-4417-BB25-F88593739302}"/>
    <cellStyle name="Note 2 2 4 2" xfId="10291" xr:uid="{F41CFB6B-7867-4A22-9801-E046CD9DF147}"/>
    <cellStyle name="Note 2 2 4 2 2" xfId="20951" xr:uid="{928772BB-F086-4A4E-A75B-C72527185DE9}"/>
    <cellStyle name="Note 2 2 4 2 2 2" xfId="47365" xr:uid="{929B0DA9-71C5-4E55-9F83-8815B475A9A6}"/>
    <cellStyle name="Note 2 2 4 2 3" xfId="17237" xr:uid="{6A29E486-A775-44BE-8770-303CA8D3625F}"/>
    <cellStyle name="Note 2 2 4 2 3 2" xfId="43655" xr:uid="{FDE50C7D-61B2-4EF9-953B-300F2154EEFE}"/>
    <cellStyle name="Note 2 2 4 2 4" xfId="36787" xr:uid="{91C8CAAD-6A46-4A9D-B5C6-8037CD771606}"/>
    <cellStyle name="Note 2 2 4 3" xfId="14894" xr:uid="{5FB4F534-3203-409A-9D31-5E7AF60149CF}"/>
    <cellStyle name="Note 2 2 4 3 2" xfId="41314" xr:uid="{7EAB91C8-D84B-4F27-8D1A-DCBD2D65482F}"/>
    <cellStyle name="Note 2 2 4 4" xfId="26425" xr:uid="{93ECD0E7-F7AA-4704-9DD5-72FC006F370A}"/>
    <cellStyle name="Note 2 2 4 4 2" xfId="52839" xr:uid="{AD9D61BA-2A2D-4A0A-87D1-F1D625D879E4}"/>
    <cellStyle name="Note 2 2 4 5" xfId="30782" xr:uid="{7E5AA512-663C-402E-930E-BB52E2789950}"/>
    <cellStyle name="Note 2 2 5" xfId="5654" xr:uid="{37253DB0-5D7F-47A6-934D-C8EEEB819ED4}"/>
    <cellStyle name="Note 2 2 5 2" xfId="10660" xr:uid="{2204623E-D3F0-4052-BFCA-C197D7F4AF88}"/>
    <cellStyle name="Note 2 2 5 2 2" xfId="21305" xr:uid="{AB58CD45-266C-4EFD-B14C-1218FD6765FF}"/>
    <cellStyle name="Note 2 2 5 2 2 2" xfId="47719" xr:uid="{FF58BA16-F97E-4FB7-9087-C28F69673EB0}"/>
    <cellStyle name="Note 2 2 5 2 3" xfId="28406" xr:uid="{C662D0C5-1749-48B7-B2EF-A7B0990BBC64}"/>
    <cellStyle name="Note 2 2 5 2 3 2" xfId="54820" xr:uid="{6C1E3370-BB60-4C39-B901-B93C130923E5}"/>
    <cellStyle name="Note 2 2 5 2 4" xfId="37085" xr:uid="{997663E0-0057-4D63-8066-DF4D8E89F9CD}"/>
    <cellStyle name="Note 2 2 5 3" xfId="16418" xr:uid="{7E4B4669-E588-4441-A15F-A5A436D786EF}"/>
    <cellStyle name="Note 2 2 5 3 2" xfId="42836" xr:uid="{29AF692B-6677-432A-B85D-1F1299A28C6C}"/>
    <cellStyle name="Note 2 2 5 4" xfId="23464" xr:uid="{08958B17-B711-47DE-8C3E-0EAE196B5558}"/>
    <cellStyle name="Note 2 2 5 4 2" xfId="49878" xr:uid="{7EB2F397-F6F2-4BF0-AF44-D06520190F87}"/>
    <cellStyle name="Note 2 2 5 5" xfId="32324" xr:uid="{9A0B209B-2596-4065-A133-867A76F802A7}"/>
    <cellStyle name="Note 2 2 6" xfId="4001" xr:uid="{276EB518-81F2-45D6-A331-01372CE4B24F}"/>
    <cellStyle name="Note 2 2 6 2" xfId="14784" xr:uid="{DB2AFBC3-F2D9-4BB1-9F9E-92F2390579CD}"/>
    <cellStyle name="Note 2 2 6 2 2" xfId="41204" xr:uid="{DAE08C9C-1F1A-42A7-8267-387D670CE249}"/>
    <cellStyle name="Note 2 2 6 3" xfId="24314" xr:uid="{F311F5F6-C05E-47B8-9E91-D563208EBCBC}"/>
    <cellStyle name="Note 2 2 6 3 2" xfId="50728" xr:uid="{12C6DF28-283A-4B92-8FA8-702E0730A767}"/>
    <cellStyle name="Note 2 2 6 4" xfId="30671" xr:uid="{13F9C7B7-2907-4F2E-9350-56DE0639FD5F}"/>
    <cellStyle name="Note 2 2 7" xfId="5290" xr:uid="{03BCDE7C-5398-42EC-AAF2-DF5CDA816A15}"/>
    <cellStyle name="Note 2 2 7 2" xfId="21788" xr:uid="{F840F9C0-0437-4244-8D3E-626CBCA2CDE9}"/>
    <cellStyle name="Note 2 2 7 2 2" xfId="48202" xr:uid="{6F1F6172-71B4-407C-A38A-DC8CA804AF54}"/>
    <cellStyle name="Note 2 2 7 3" xfId="31960" xr:uid="{4F8F31F3-DBA6-4F3D-ACB9-62C132E87013}"/>
    <cellStyle name="Note 2 2 8" xfId="5596" xr:uid="{244476ED-99C4-4553-928A-92ECD2C4522F}"/>
    <cellStyle name="Note 2 2 8 2" xfId="16363" xr:uid="{BBBAF2DC-A4E8-4C3B-B7E2-B0713EC8B7B7}"/>
    <cellStyle name="Note 2 2 8 2 2" xfId="42782" xr:uid="{3A8D0FEA-BF3E-4DA6-8C32-B4DE43F7845D}"/>
    <cellStyle name="Note 2 2 8 3" xfId="27123" xr:uid="{68168E9B-5BF2-4114-A15A-EB5E698EAF2C}"/>
    <cellStyle name="Note 2 2 8 3 2" xfId="53537" xr:uid="{75812584-4FB1-4E3A-B18A-155D5C46AA72}"/>
    <cellStyle name="Note 2 2 8 4" xfId="32266" xr:uid="{0493E102-F4D7-4BC1-89A9-A2DA0EA7CF3C}"/>
    <cellStyle name="Note 2 2 9" xfId="4171" xr:uid="{A8483527-62D7-4CC6-B79F-59918EF671B0}"/>
    <cellStyle name="Note 2 2 9 2" xfId="14951" xr:uid="{085B1486-3F7A-47FB-9357-EE82241C2ED6}"/>
    <cellStyle name="Note 2 2 9 2 2" xfId="41371" xr:uid="{3BCEA411-DEB8-48DA-8A04-2818FA0AEBF2}"/>
    <cellStyle name="Note 2 2 9 3" xfId="22537" xr:uid="{D842BE1A-2C15-42CB-A5CB-841525583A60}"/>
    <cellStyle name="Note 2 2 9 3 2" xfId="48951" xr:uid="{73F3E710-4850-43E6-8C17-96BA5FCB8C37}"/>
    <cellStyle name="Note 2 2 9 4" xfId="30841" xr:uid="{4BA6EF3B-BEFC-4019-8F93-DC5CF6CDD275}"/>
    <cellStyle name="Note 2 3" xfId="1605" xr:uid="{DCE6B475-8C05-4806-8350-A4E71408CE74}"/>
    <cellStyle name="Note 2 3 10" xfId="8360" xr:uid="{5A60CE6B-BC72-45FA-AFF0-9F747AC74AC0}"/>
    <cellStyle name="Note 2 3 10 2" xfId="19020" xr:uid="{24807F15-B3F3-418E-9801-D9B831780CC8}"/>
    <cellStyle name="Note 2 3 10 2 2" xfId="45434" xr:uid="{C68EB378-C698-4E65-BFC0-5DF8DCE513E1}"/>
    <cellStyle name="Note 2 3 10 3" xfId="17766" xr:uid="{33E227C6-E549-4380-966D-0A6207222617}"/>
    <cellStyle name="Note 2 3 10 3 2" xfId="44183" xr:uid="{269E4A35-BC71-4E3D-BA67-1DF43D596EC0}"/>
    <cellStyle name="Note 2 3 10 4" xfId="34856" xr:uid="{5A20DED8-9074-4C35-A9AD-6C4FFAE5552F}"/>
    <cellStyle name="Note 2 3 11" xfId="11957" xr:uid="{C08D436E-AD92-48E8-9E09-A5A8E42EF52B}"/>
    <cellStyle name="Note 2 3 11 2" xfId="38378" xr:uid="{A95F9601-F9DE-499A-B7ED-8FD891CE2C3A}"/>
    <cellStyle name="Note 2 3 12" xfId="23324" xr:uid="{74CE9868-3B52-4AF0-ADED-33D433F43A85}"/>
    <cellStyle name="Note 2 3 12 2" xfId="49738" xr:uid="{378AD651-C991-4EA9-B381-3574E30CB6DD}"/>
    <cellStyle name="Note 2 3 2" xfId="3598" xr:uid="{D042D2AF-34B0-4DFF-AAB8-4F17738A2FBE}"/>
    <cellStyle name="Note 2 3 2 2" xfId="9056" xr:uid="{37E95CBC-77CD-4E6F-832B-36B6378E3B14}"/>
    <cellStyle name="Note 2 3 2 2 2" xfId="19716" xr:uid="{A3AA4145-E8EB-4E96-B5C0-051CB30D1462}"/>
    <cellStyle name="Note 2 3 2 2 2 2" xfId="46130" xr:uid="{F4373203-C6BE-4190-92C0-62524AE5CAC4}"/>
    <cellStyle name="Note 2 3 2 2 3" xfId="16813" xr:uid="{C7BF6327-D49B-4521-BB4D-D71F357A17CD}"/>
    <cellStyle name="Note 2 3 2 2 3 2" xfId="43231" xr:uid="{EE92D71A-7A9A-4D7A-8305-831949D02838}"/>
    <cellStyle name="Note 2 3 2 2 4" xfId="35552" xr:uid="{8D6388DC-D06D-4C69-84F1-CEF0D2B8ED83}"/>
    <cellStyle name="Note 2 3 2 3" xfId="9962" xr:uid="{6FEBA511-9414-42BF-94FF-62263481A2EE}"/>
    <cellStyle name="Note 2 3 2 3 2" xfId="20622" xr:uid="{BB7EC882-E041-44FD-AB7B-34BA110FF9C9}"/>
    <cellStyle name="Note 2 3 2 3 2 2" xfId="47036" xr:uid="{3640D2A8-4FBD-4840-BBDC-9BAC16436E92}"/>
    <cellStyle name="Note 2 3 2 3 3" xfId="23373" xr:uid="{3D0690F3-B09D-4BC8-B88E-BC8168124B9C}"/>
    <cellStyle name="Note 2 3 2 3 3 2" xfId="49787" xr:uid="{3DA2D375-DF71-424A-BE6F-03392B3FAEF0}"/>
    <cellStyle name="Note 2 3 2 3 4" xfId="36458" xr:uid="{32497533-E878-4D13-9C2D-B25E9C59B3DB}"/>
    <cellStyle name="Note 2 3 2 4" xfId="10895" xr:uid="{8C374341-E0C1-45C2-ACD3-D58F6DB357F8}"/>
    <cellStyle name="Note 2 3 2 4 2" xfId="21540" xr:uid="{61ADEA94-0898-4639-8A8D-629C7739FD10}"/>
    <cellStyle name="Note 2 3 2 4 2 2" xfId="47954" xr:uid="{3C65CFAF-6F79-458C-B9B0-1E61C7B2CF51}"/>
    <cellStyle name="Note 2 3 2 4 3" xfId="28629" xr:uid="{DF8F7D34-E5A9-4EE4-986B-12C67BEEF09E}"/>
    <cellStyle name="Note 2 3 2 4 3 2" xfId="55043" xr:uid="{48313DA5-4607-4277-8D79-D2A411ACE0D0}"/>
    <cellStyle name="Note 2 3 2 4 4" xfId="37316" xr:uid="{60EDD0AC-28F9-4D64-9352-0CA79AD0795E}"/>
    <cellStyle name="Note 2 3 2 5" xfId="8667" xr:uid="{3AF78000-A03D-4159-8ADA-9A0163778927}"/>
    <cellStyle name="Note 2 3 2 5 2" xfId="19327" xr:uid="{DCDBA5D9-AA24-43D9-811F-4F4CB9BBDF71}"/>
    <cellStyle name="Note 2 3 2 5 2 2" xfId="45741" xr:uid="{C47C7B6B-B42F-4D48-8EAD-E31FBD4DC029}"/>
    <cellStyle name="Note 2 3 2 5 3" xfId="12207" xr:uid="{EA300EF2-D194-489B-AFE7-D42E52503DF7}"/>
    <cellStyle name="Note 2 3 2 5 3 2" xfId="38628" xr:uid="{9DE667CC-D423-4985-9A04-261F19B2CB96}"/>
    <cellStyle name="Note 2 3 2 5 4" xfId="35163" xr:uid="{CE58037F-C10A-4BB4-9BE0-46D701037044}"/>
    <cellStyle name="Note 2 3 2 6" xfId="14383" xr:uid="{41966388-2577-4D28-9CE7-A75A1A27F5D1}"/>
    <cellStyle name="Note 2 3 2 6 2" xfId="40803" xr:uid="{66DDFCD7-D424-4AB3-B9C7-AFCBBDABE2DB}"/>
    <cellStyle name="Note 2 3 2 7" xfId="26432" xr:uid="{81E8880F-AA30-48C0-8665-201C31AC6BDE}"/>
    <cellStyle name="Note 2 3 2 7 2" xfId="52846" xr:uid="{BBACAB9E-8C99-4708-B041-29531C34BF1F}"/>
    <cellStyle name="Note 2 3 2 8" xfId="30268" xr:uid="{F74B6F73-A263-48D2-ABF2-96673778936B}"/>
    <cellStyle name="Note 2 3 3" xfId="4128" xr:uid="{B9ED3748-8270-4994-B598-1B9587BD6872}"/>
    <cellStyle name="Note 2 3 3 2" xfId="9425" xr:uid="{0F3DDD53-6412-4B50-9B71-0D68B3BFD14B}"/>
    <cellStyle name="Note 2 3 3 2 2" xfId="20085" xr:uid="{F3272198-8187-4E32-B965-641447CBEC17}"/>
    <cellStyle name="Note 2 3 3 2 2 2" xfId="46499" xr:uid="{DBD1845D-F87E-445E-B60D-95DC11153EAB}"/>
    <cellStyle name="Note 2 3 3 2 3" xfId="12487" xr:uid="{D83C86A4-FBF8-45B4-9280-E30B37DB6D72}"/>
    <cellStyle name="Note 2 3 3 2 3 2" xfId="38908" xr:uid="{F1552295-1755-436A-9E1E-19F31DAB08EC}"/>
    <cellStyle name="Note 2 3 3 2 4" xfId="35921" xr:uid="{E13079D5-6610-4708-B199-FAB49B43DFCD}"/>
    <cellStyle name="Note 2 3 3 3" xfId="14910" xr:uid="{6417B245-D668-4367-BC07-71DB48BE9A3E}"/>
    <cellStyle name="Note 2 3 3 3 2" xfId="41330" xr:uid="{B1F44831-8F9B-4A7B-8523-D4C8DBEE983E}"/>
    <cellStyle name="Note 2 3 3 4" xfId="25446" xr:uid="{75C5F46B-82B8-4CED-A112-9CC4D4201A02}"/>
    <cellStyle name="Note 2 3 3 4 2" xfId="51860" xr:uid="{B34C035D-A8CD-4D81-A196-BAD30841D17C}"/>
    <cellStyle name="Note 2 3 3 5" xfId="30798" xr:uid="{A8393534-790E-4E05-8068-19F4251B6DA8}"/>
    <cellStyle name="Note 2 3 4" xfId="4681" xr:uid="{FC758A93-BEE7-4486-9C0E-437B6E891B33}"/>
    <cellStyle name="Note 2 3 4 2" xfId="10278" xr:uid="{8B16CF44-C56D-430E-89E1-3BAD4CE39E83}"/>
    <cellStyle name="Note 2 3 4 2 2" xfId="20938" xr:uid="{00913914-2862-4682-A336-F2B19EBED56B}"/>
    <cellStyle name="Note 2 3 4 2 2 2" xfId="47352" xr:uid="{2C80720C-C33B-4F8B-92C5-13ABF234315C}"/>
    <cellStyle name="Note 2 3 4 2 3" xfId="14207" xr:uid="{31413B53-5799-4230-A28E-D6F940C1D73E}"/>
    <cellStyle name="Note 2 3 4 2 3 2" xfId="40627" xr:uid="{5C0BB0BC-515F-424E-8C4F-EAA418D0E692}"/>
    <cellStyle name="Note 2 3 4 2 4" xfId="36774" xr:uid="{9F9CEDA9-3E10-45A8-BC57-10924EA357B8}"/>
    <cellStyle name="Note 2 3 4 3" xfId="15459" xr:uid="{15D023B1-5B0A-4EA6-A206-DE8FCEDBFCE3}"/>
    <cellStyle name="Note 2 3 4 3 2" xfId="41879" xr:uid="{6EF26E9E-5790-420D-8DCE-439D448B68C3}"/>
    <cellStyle name="Note 2 3 4 4" xfId="25691" xr:uid="{0D8BE669-DBCB-4827-9877-DCB43C313DDE}"/>
    <cellStyle name="Note 2 3 4 4 2" xfId="52105" xr:uid="{31C5D3B9-8C05-4D46-8708-241CEC7B63EF}"/>
    <cellStyle name="Note 2 3 4 5" xfId="31351" xr:uid="{EDC8955B-EDF2-42FF-9471-0821E7337AF0}"/>
    <cellStyle name="Note 2 3 5" xfId="5255" xr:uid="{12E199E5-3911-40D7-8445-1E718A64084D}"/>
    <cellStyle name="Note 2 3 5 2" xfId="10714" xr:uid="{786FE1E9-FCA4-4BEE-97F3-AE34E08808B1}"/>
    <cellStyle name="Note 2 3 5 2 2" xfId="21359" xr:uid="{0A70BC12-492A-47DD-94FB-29B57FC0CB39}"/>
    <cellStyle name="Note 2 3 5 2 2 2" xfId="47773" xr:uid="{A6009426-18E7-4C86-9045-22BC1C6E46DB}"/>
    <cellStyle name="Note 2 3 5 2 3" xfId="28454" xr:uid="{359BD09C-9A59-439F-B1A1-46E0FFBFC0DF}"/>
    <cellStyle name="Note 2 3 5 2 3 2" xfId="54868" xr:uid="{A148E692-2F26-4252-B4E8-ABF3E0F7093B}"/>
    <cellStyle name="Note 2 3 5 2 4" xfId="37135" xr:uid="{60819C15-BAFB-4815-9FC9-97A17470996D}"/>
    <cellStyle name="Note 2 3 5 3" xfId="16030" xr:uid="{82D58A09-5876-4193-9FCE-CDF494C6CDC3}"/>
    <cellStyle name="Note 2 3 5 3 2" xfId="42449" xr:uid="{0685D094-2798-4463-9E86-C779B2B6C037}"/>
    <cellStyle name="Note 2 3 5 4" xfId="25170" xr:uid="{4A71818B-1382-4336-A4F0-33ECD7862166}"/>
    <cellStyle name="Note 2 3 5 4 2" xfId="51584" xr:uid="{492611C2-A204-4298-9B86-972EDE0ABE6B}"/>
    <cellStyle name="Note 2 3 5 5" xfId="31925" xr:uid="{DC9E9158-F147-4819-B3CE-65D179FEE312}"/>
    <cellStyle name="Note 2 3 6" xfId="6059" xr:uid="{AD5C6015-7A13-48A0-98A8-01A21740C87F}"/>
    <cellStyle name="Note 2 3 6 2" xfId="16810" xr:uid="{1EAC01A2-BBA6-4CDF-8109-60F3C31D3B21}"/>
    <cellStyle name="Note 2 3 6 2 2" xfId="43228" xr:uid="{F4E238CE-8555-4C4A-92F9-2493897FCAA1}"/>
    <cellStyle name="Note 2 3 6 3" xfId="27691" xr:uid="{F1100671-8010-4312-B7CD-987387BCF831}"/>
    <cellStyle name="Note 2 3 6 3 2" xfId="54105" xr:uid="{815433AF-B145-496A-AD25-3B762F0E72DE}"/>
    <cellStyle name="Note 2 3 6 4" xfId="32729" xr:uid="{DCFF5896-C430-460B-B58B-52DFC2A8ACFB}"/>
    <cellStyle name="Note 2 3 7" xfId="6117" xr:uid="{A923A509-4C21-4A10-85AA-C5DEA8BF6AF5}"/>
    <cellStyle name="Note 2 3 7 2" xfId="23016" xr:uid="{8630DE74-B078-4EB2-A921-00DD1612D5AF}"/>
    <cellStyle name="Note 2 3 7 2 2" xfId="49430" xr:uid="{49F98E40-B29C-4685-910E-BD58FA7C5528}"/>
    <cellStyle name="Note 2 3 7 3" xfId="32787" xr:uid="{8950B363-44BB-41BB-A1D3-FEC57C0BFC3A}"/>
    <cellStyle name="Note 2 3 8" xfId="7214" xr:uid="{6B453D37-9C37-4D34-A559-B144721AC215}"/>
    <cellStyle name="Note 2 3 8 2" xfId="17881" xr:uid="{6F1E8B89-4F1C-46C2-8215-45EEBDE4C47E}"/>
    <cellStyle name="Note 2 3 8 2 2" xfId="44298" xr:uid="{701BCA67-D324-4A54-9921-6AC3FB9FDFF0}"/>
    <cellStyle name="Note 2 3 8 3" xfId="24517" xr:uid="{F2EBF819-6E17-4CBC-8530-A0E412368361}"/>
    <cellStyle name="Note 2 3 8 3 2" xfId="50931" xr:uid="{C0D00CA1-6062-40B5-960B-185D2915FC41}"/>
    <cellStyle name="Note 2 3 8 4" xfId="33884" xr:uid="{A74FD806-F446-459A-8BA1-626B69A18FA6}"/>
    <cellStyle name="Note 2 3 9" xfId="7790" xr:uid="{E3BC6F8C-CFD6-403A-9AE4-93F68784EB1A}"/>
    <cellStyle name="Note 2 3 9 2" xfId="18457" xr:uid="{FD1CA1B1-3FB5-425F-AEBF-219F4F43E5C6}"/>
    <cellStyle name="Note 2 3 9 2 2" xfId="44872" xr:uid="{D2283706-FEEA-4B5F-9471-411844BB9463}"/>
    <cellStyle name="Note 2 3 9 3" xfId="27652" xr:uid="{A930D40F-47A4-4FC4-ACF9-49B7409D1E58}"/>
    <cellStyle name="Note 2 3 9 3 2" xfId="54066" xr:uid="{F8CE02DD-3DB9-466D-AD59-F5408B817D49}"/>
    <cellStyle name="Note 2 3 9 4" xfId="34460" xr:uid="{33A7C17E-6AA4-492A-838B-144ACAE8B55D}"/>
    <cellStyle name="Note 2 4" xfId="1820" xr:uid="{5B6DC7A5-0A2C-45BD-9766-471E628AF2ED}"/>
    <cellStyle name="Note 2 4 10" xfId="8370" xr:uid="{2A30AFAB-13A4-4B42-AB27-8EAF086CFE77}"/>
    <cellStyle name="Note 2 4 10 2" xfId="19030" xr:uid="{FFB05984-4E34-4F5A-811A-1AEC27929751}"/>
    <cellStyle name="Note 2 4 10 2 2" xfId="45444" xr:uid="{30CBAA70-AD88-4A8C-B7AC-9098A9F8D77D}"/>
    <cellStyle name="Note 2 4 10 3" xfId="17646" xr:uid="{E75A1A73-DDD5-445E-AB8B-15DB1BE0D26A}"/>
    <cellStyle name="Note 2 4 10 3 2" xfId="44063" xr:uid="{1E78AACC-1722-4BD3-A03F-7DCAC7BBF52C}"/>
    <cellStyle name="Note 2 4 10 4" xfId="34866" xr:uid="{57E21C13-A2C1-4A9D-88D1-30361B296800}"/>
    <cellStyle name="Note 2 4 11" xfId="11760" xr:uid="{C0C05152-381B-4592-8DAD-62A2472A9040}"/>
    <cellStyle name="Note 2 4 11 2" xfId="38181" xr:uid="{9ACE0D25-190C-485F-9B04-DE2AAEE1DA49}"/>
    <cellStyle name="Note 2 4 12" xfId="26292" xr:uid="{4EE082D2-F498-4FA8-B71E-1B2D8DBE439F}"/>
    <cellStyle name="Note 2 4 12 2" xfId="52706" xr:uid="{E07D3324-D197-44E8-A0EE-E626B6ACDC60}"/>
    <cellStyle name="Note 2 4 2" xfId="3797" xr:uid="{27C5C3C2-E760-41E1-9FF6-CE959B75185E}"/>
    <cellStyle name="Note 2 4 2 2" xfId="9047" xr:uid="{73E987D0-C716-4321-B009-D86D873D3901}"/>
    <cellStyle name="Note 2 4 2 2 2" xfId="19707" xr:uid="{4621813A-65D2-4B76-B33F-F9338248DCD4}"/>
    <cellStyle name="Note 2 4 2 2 2 2" xfId="46121" xr:uid="{54DDADFE-A5E4-4F07-9ECC-CC0C1F935D7E}"/>
    <cellStyle name="Note 2 4 2 2 3" xfId="12092" xr:uid="{13FBCB0F-4B2A-4F85-A0D1-7212EE0264FC}"/>
    <cellStyle name="Note 2 4 2 2 3 2" xfId="38513" xr:uid="{306C7A02-7568-4AE6-B12E-3DCD851F097A}"/>
    <cellStyle name="Note 2 4 2 2 4" xfId="35543" xr:uid="{37588D1C-03F1-4271-8195-35341F37F812}"/>
    <cellStyle name="Note 2 4 2 3" xfId="10183" xr:uid="{C9665266-F9E6-4009-8B20-4EB34846893A}"/>
    <cellStyle name="Note 2 4 2 3 2" xfId="20843" xr:uid="{7D9CA4D3-9EEE-4D87-9FB4-55AFA0F2DD05}"/>
    <cellStyle name="Note 2 4 2 3 2 2" xfId="47257" xr:uid="{CD780463-CAF9-468B-8E47-F29D36197C7C}"/>
    <cellStyle name="Note 2 4 2 3 3" xfId="17689" xr:uid="{ADE29FCF-954D-46B8-9EEA-FA392BBE675E}"/>
    <cellStyle name="Note 2 4 2 3 3 2" xfId="44106" xr:uid="{E715F04E-DCF3-4190-8B65-87CFF889C310}"/>
    <cellStyle name="Note 2 4 2 3 4" xfId="36679" xr:uid="{CD6FC2CC-CCB6-45CD-B560-4F8EFA9AECD0}"/>
    <cellStyle name="Note 2 4 2 4" xfId="10904" xr:uid="{4186BC2A-F0F5-4B32-A09E-B0CD66099C70}"/>
    <cellStyle name="Note 2 4 2 4 2" xfId="21549" xr:uid="{B2519897-2348-4F6B-82DC-1760D7FCB8B8}"/>
    <cellStyle name="Note 2 4 2 4 2 2" xfId="47963" xr:uid="{769C1A2F-1563-40BF-B3D5-EC9C8635661C}"/>
    <cellStyle name="Note 2 4 2 4 3" xfId="28638" xr:uid="{D0B390AD-0C63-4B5F-BC4D-0886FDC75CDB}"/>
    <cellStyle name="Note 2 4 2 4 3 2" xfId="55052" xr:uid="{5FD925BC-5299-4741-B08F-FBB298F645FF}"/>
    <cellStyle name="Note 2 4 2 4 4" xfId="37325" xr:uid="{E9ACCC29-FBAC-4D68-A3AB-C7ED672E255B}"/>
    <cellStyle name="Note 2 4 2 5" xfId="8677" xr:uid="{0B585130-E2DD-4CEB-95ED-CC15FF5A80E9}"/>
    <cellStyle name="Note 2 4 2 5 2" xfId="19337" xr:uid="{F339F293-D1A8-4F5B-8847-A4627A80CB07}"/>
    <cellStyle name="Note 2 4 2 5 2 2" xfId="45751" xr:uid="{302AA723-5C14-4711-B5FC-BCE1D8ABEA5B}"/>
    <cellStyle name="Note 2 4 2 5 3" xfId="12741" xr:uid="{EDA71344-6D7A-47B8-B49E-25522D96FC85}"/>
    <cellStyle name="Note 2 4 2 5 3 2" xfId="39162" xr:uid="{71002475-4361-4B31-AD3A-64C34FFCD066}"/>
    <cellStyle name="Note 2 4 2 5 4" xfId="35173" xr:uid="{0E0A5D13-2B91-4E41-9ECF-39A7FEB38AF5}"/>
    <cellStyle name="Note 2 4 2 6" xfId="14580" xr:uid="{6899812E-66D5-4884-9AD3-36AD30E3091E}"/>
    <cellStyle name="Note 2 4 2 6 2" xfId="41000" xr:uid="{849653AA-0860-49E8-8891-0FE1F2F52B3A}"/>
    <cellStyle name="Note 2 4 2 7" xfId="25350" xr:uid="{45941369-6F21-45EA-88DC-B3C59692CBF7}"/>
    <cellStyle name="Note 2 4 2 7 2" xfId="51764" xr:uid="{8372BB2F-ECC2-4C63-BD8B-4FC126FC800A}"/>
    <cellStyle name="Note 2 4 2 8" xfId="30467" xr:uid="{7BF3CF2A-D9AC-4692-94C2-B3654304D3B1}"/>
    <cellStyle name="Note 2 4 3" xfId="4524" xr:uid="{C610CAC1-6E1A-4883-9010-FE4AEA5F8DB5}"/>
    <cellStyle name="Note 2 4 3 2" xfId="9416" xr:uid="{4474C544-1862-473C-BAAD-A7BC14878A13}"/>
    <cellStyle name="Note 2 4 3 2 2" xfId="20076" xr:uid="{C017CE32-B6E1-4432-B27A-2A753E94F68A}"/>
    <cellStyle name="Note 2 4 3 2 2 2" xfId="46490" xr:uid="{B0FA8E68-25AB-48F7-B713-876083FE8828}"/>
    <cellStyle name="Note 2 4 3 2 3" xfId="17547" xr:uid="{8EDD504E-9827-4190-AFFD-69826F3C20E3}"/>
    <cellStyle name="Note 2 4 3 2 3 2" xfId="43964" xr:uid="{200DB2B0-E57F-4846-914F-6D64D9DA040D}"/>
    <cellStyle name="Note 2 4 3 2 4" xfId="35912" xr:uid="{1826580C-FECA-4330-9855-B294E955A804}"/>
    <cellStyle name="Note 2 4 3 3" xfId="15302" xr:uid="{B2E7C93E-0E1A-43BF-9AB1-38780838B608}"/>
    <cellStyle name="Note 2 4 3 3 2" xfId="41722" xr:uid="{4364D115-7411-4672-B1D0-C3AF997281F0}"/>
    <cellStyle name="Note 2 4 3 4" xfId="22900" xr:uid="{E55227A9-2804-44D0-B545-2654B4E576D2}"/>
    <cellStyle name="Note 2 4 3 4 2" xfId="49314" xr:uid="{D9EBADFA-2727-4F97-BB19-3AB9F35460B6}"/>
    <cellStyle name="Note 2 4 3 5" xfId="31194" xr:uid="{0CAA9F60-AC03-42E7-9218-F9D7A869E8FD}"/>
    <cellStyle name="Note 2 4 4" xfId="3175" xr:uid="{F248E3EF-32F0-49DF-AD97-BE7563A596D2}"/>
    <cellStyle name="Note 2 4 4 2" xfId="9758" xr:uid="{F3D717A8-03EB-4CF7-874D-61B9CD836860}"/>
    <cellStyle name="Note 2 4 4 2 2" xfId="20418" xr:uid="{7A0AFF33-22AF-4BB0-990A-706E6F9D4C61}"/>
    <cellStyle name="Note 2 4 4 2 2 2" xfId="46832" xr:uid="{486AC880-A789-405E-8065-E3DEBD53716B}"/>
    <cellStyle name="Note 2 4 4 2 3" xfId="25906" xr:uid="{06A6A227-7ACC-451E-9A63-4FBCD4BE8DF4}"/>
    <cellStyle name="Note 2 4 4 2 3 2" xfId="52320" xr:uid="{0BD7E8B0-2969-4600-B404-011FA7D07FE0}"/>
    <cellStyle name="Note 2 4 4 2 4" xfId="36254" xr:uid="{E69FFFF3-2189-4AC6-9E70-1E1E3155CC16}"/>
    <cellStyle name="Note 2 4 4 3" xfId="13965" xr:uid="{C41BBB11-D41E-47CC-91FB-C45C912DA7A3}"/>
    <cellStyle name="Note 2 4 4 3 2" xfId="40385" xr:uid="{573272CB-425C-4A6B-927C-EBC04691DDED}"/>
    <cellStyle name="Note 2 4 4 4" xfId="22094" xr:uid="{D245C599-FF81-4C58-AA4D-58DED977767A}"/>
    <cellStyle name="Note 2 4 4 4 2" xfId="48508" xr:uid="{4223B122-1F1F-4EF6-A177-BB869AD2198E}"/>
    <cellStyle name="Note 2 4 4 5" xfId="29845" xr:uid="{729BF2A4-B334-4E99-A8AD-CDE9E64AC343}"/>
    <cellStyle name="Note 2 4 5" xfId="2871" xr:uid="{BA49406A-04BB-41A2-A4B7-1544B6365E55}"/>
    <cellStyle name="Note 2 4 5 2" xfId="10792" xr:uid="{2065AED4-F5AA-4B46-8DF6-F84B67C563CB}"/>
    <cellStyle name="Note 2 4 5 2 2" xfId="21437" xr:uid="{FBDDC693-C738-447E-90A6-CA8F2E766C73}"/>
    <cellStyle name="Note 2 4 5 2 2 2" xfId="47851" xr:uid="{5BDCA92C-ABD0-4995-A513-A0515C37E749}"/>
    <cellStyle name="Note 2 4 5 2 3" xfId="28526" xr:uid="{EDDB8FCC-3A9A-43CC-A3DC-8C0C355CD77D}"/>
    <cellStyle name="Note 2 4 5 2 3 2" xfId="54940" xr:uid="{7F5C1347-97CC-452A-AB70-570DC426D740}"/>
    <cellStyle name="Note 2 4 5 2 4" xfId="37213" xr:uid="{C8D5A5DB-3E9D-49E8-927C-865CED38FADE}"/>
    <cellStyle name="Note 2 4 5 3" xfId="13663" xr:uid="{E61A1445-ABBC-48A1-B895-2F548F5EBFE2}"/>
    <cellStyle name="Note 2 4 5 3 2" xfId="40083" xr:uid="{17C3FC88-980F-466E-934C-F1C61736EE4F}"/>
    <cellStyle name="Note 2 4 5 4" xfId="22741" xr:uid="{4E680C2A-0DD2-40A5-8C9F-D1D080BE8AE7}"/>
    <cellStyle name="Note 2 4 5 4 2" xfId="49155" xr:uid="{D01929A4-CDB0-4852-BC02-2276A8DE7EFB}"/>
    <cellStyle name="Note 2 4 5 5" xfId="29541" xr:uid="{6DC7040E-279A-4400-8A00-88C48F217406}"/>
    <cellStyle name="Note 2 4 6" xfId="5616" xr:uid="{50D1511C-1EF3-43CB-9213-364BA489EFF6}"/>
    <cellStyle name="Note 2 4 6 2" xfId="16380" xr:uid="{8E9CC560-1603-4B7A-B6BD-43FB339F238D}"/>
    <cellStyle name="Note 2 4 6 2 2" xfId="42798" xr:uid="{83F3AFA9-ED44-4DAF-870D-3EAC5DB54431}"/>
    <cellStyle name="Note 2 4 6 3" xfId="26035" xr:uid="{71EA7891-5615-4E0E-904B-C77216C7798C}"/>
    <cellStyle name="Note 2 4 6 3 2" xfId="52449" xr:uid="{F1FC53EA-E906-45A9-B2F9-B300DD314EDA}"/>
    <cellStyle name="Note 2 4 6 4" xfId="32286" xr:uid="{1028101A-85C4-4752-8043-E2DEA3FD50AD}"/>
    <cellStyle name="Note 2 4 7" xfId="3968" xr:uid="{028A34E5-3ABB-48C4-831C-09F07FAD58A1}"/>
    <cellStyle name="Note 2 4 7 2" xfId="27500" xr:uid="{FF444ABD-E2B2-48C6-9212-520B0130367C}"/>
    <cellStyle name="Note 2 4 7 2 2" xfId="53914" xr:uid="{696CD49F-EF3A-4C1C-9725-24E5910A549D}"/>
    <cellStyle name="Note 2 4 7 3" xfId="30638" xr:uid="{552DD522-5FEA-409C-8D1F-A4721012EBE9}"/>
    <cellStyle name="Note 2 4 8" xfId="7483" xr:uid="{57C63D7A-2875-4834-A2DB-DF25217A931A}"/>
    <cellStyle name="Note 2 4 8 2" xfId="18150" xr:uid="{BFD4434C-FCD5-404C-AE64-BD041F35E398}"/>
    <cellStyle name="Note 2 4 8 2 2" xfId="44566" xr:uid="{E2ED131B-3ECC-4968-ABC9-9282D2F0519A}"/>
    <cellStyle name="Note 2 4 8 3" xfId="28163" xr:uid="{172F03ED-D764-41B7-9A74-FC866FF7E68A}"/>
    <cellStyle name="Note 2 4 8 3 2" xfId="54577" xr:uid="{49B2A2F1-A772-4042-A02F-255E480817BA}"/>
    <cellStyle name="Note 2 4 8 4" xfId="34153" xr:uid="{755BDA10-87E9-45E1-9986-4D3B0E9BD012}"/>
    <cellStyle name="Note 2 4 9" xfId="7248" xr:uid="{CD3AF3AA-B130-4902-9CA0-5C4B43F8A683}"/>
    <cellStyle name="Note 2 4 9 2" xfId="17915" xr:uid="{294232E1-602C-4577-BE01-08CAEC4A049B}"/>
    <cellStyle name="Note 2 4 9 2 2" xfId="44332" xr:uid="{74712095-0604-43CD-84BD-BA6B1541D41E}"/>
    <cellStyle name="Note 2 4 9 3" xfId="27209" xr:uid="{2314A31F-C50B-45BC-8E54-1C7768BECB7D}"/>
    <cellStyle name="Note 2 4 9 3 2" xfId="53623" xr:uid="{AB39F0DB-FC78-4AEC-ABB5-49414C3FFC2D}"/>
    <cellStyle name="Note 2 4 9 4" xfId="33918" xr:uid="{ACFF15F1-5AD7-483B-833E-FE1890D118C7}"/>
    <cellStyle name="Note 2 5" xfId="1714" xr:uid="{DF4070A1-D5BF-46A9-8277-CC89F9262C55}"/>
    <cellStyle name="Note 2 5 10" xfId="8517" xr:uid="{FAD89104-79B4-46FA-AA64-82AE1F825910}"/>
    <cellStyle name="Note 2 5 10 2" xfId="19177" xr:uid="{B6441462-7434-4990-89E2-4E5F5473C5A6}"/>
    <cellStyle name="Note 2 5 10 2 2" xfId="45591" xr:uid="{92C33354-17CA-4D71-BC51-AAB3ED7DE6C3}"/>
    <cellStyle name="Note 2 5 10 3" xfId="12557" xr:uid="{F04C7003-1A77-4B5A-B5D5-A990FFAB356F}"/>
    <cellStyle name="Note 2 5 10 3 2" xfId="38978" xr:uid="{90985D31-3870-4391-9269-0626975C055D}"/>
    <cellStyle name="Note 2 5 10 4" xfId="35013" xr:uid="{F4362AAB-EB1B-405F-8353-2034BDF1CFCF}"/>
    <cellStyle name="Note 2 5 11" xfId="11856" xr:uid="{00B1941C-59A9-4159-B401-BD5FC3C0E8C5}"/>
    <cellStyle name="Note 2 5 11 2" xfId="38277" xr:uid="{632AA3FB-B8FB-4160-93E6-7C3EAF00C1D9}"/>
    <cellStyle name="Note 2 5 12" xfId="24574" xr:uid="{8CFC9E4C-6114-4778-A848-358B15B12928}"/>
    <cellStyle name="Note 2 5 12 2" xfId="50988" xr:uid="{64FDD99C-54ED-4C03-A47A-C137553A3E83}"/>
    <cellStyle name="Note 2 5 2" xfId="3705" xr:uid="{9A48D0C1-988D-4CCA-813F-B9D4DF852C1B}"/>
    <cellStyle name="Note 2 5 2 2" xfId="9276" xr:uid="{395C0393-60CC-4254-9583-54A03369917F}"/>
    <cellStyle name="Note 2 5 2 2 2" xfId="19936" xr:uid="{BE2EF123-D800-44EA-924A-C8DEDA34CB15}"/>
    <cellStyle name="Note 2 5 2 2 2 2" xfId="46350" xr:uid="{97E40790-50AC-43C4-AC3C-E99DDE7751F6}"/>
    <cellStyle name="Note 2 5 2 2 3" xfId="11562" xr:uid="{19F87E6E-8491-43C7-852E-7A3C0A212806}"/>
    <cellStyle name="Note 2 5 2 2 3 2" xfId="37983" xr:uid="{57DE3A4D-F183-4EC5-B0C3-D59600F1D1A7}"/>
    <cellStyle name="Note 2 5 2 2 4" xfId="35772" xr:uid="{8CE3F1F9-02E5-4004-9C62-2F1BBCF27673}"/>
    <cellStyle name="Note 2 5 2 3" xfId="14489" xr:uid="{7D3265ED-4A4F-4FED-A41B-E247AEAA8EC2}"/>
    <cellStyle name="Note 2 5 2 3 2" xfId="40909" xr:uid="{31D555A4-B229-425E-8619-ABAEDDA0C532}"/>
    <cellStyle name="Note 2 5 2 4" xfId="24318" xr:uid="{92CF852D-6DCB-4495-BF8B-9A4803FC5DF8}"/>
    <cellStyle name="Note 2 5 2 4 2" xfId="50732" xr:uid="{BF1D8EF1-CD5B-4186-9122-91426FE6280C}"/>
    <cellStyle name="Note 2 5 2 5" xfId="30375" xr:uid="{BDC4A208-06C1-4EA9-B0C3-20BEADBB120E}"/>
    <cellStyle name="Note 2 5 3" xfId="2629" xr:uid="{A62271F1-2BE2-4143-AA39-E83563EF37D7}"/>
    <cellStyle name="Note 2 5 3 2" xfId="9504" xr:uid="{A99A8FD9-93AB-408E-93D0-E2F92FC7FD43}"/>
    <cellStyle name="Note 2 5 3 2 2" xfId="20164" xr:uid="{7A8C0714-7EBC-424B-83FC-BCB68B1F4CAA}"/>
    <cellStyle name="Note 2 5 3 2 2 2" xfId="46578" xr:uid="{2649E68C-3CEC-4385-B19C-691D281E7B76}"/>
    <cellStyle name="Note 2 5 3 2 3" xfId="21149" xr:uid="{20C8366A-3A3F-4120-8747-D433CBF5D4AF}"/>
    <cellStyle name="Note 2 5 3 2 3 2" xfId="47563" xr:uid="{F6018969-03F1-4505-91B7-A61B00CC8583}"/>
    <cellStyle name="Note 2 5 3 2 4" xfId="36000" xr:uid="{85F66A74-EBA1-4095-84C2-CF02B17EFE77}"/>
    <cellStyle name="Note 2 5 3 3" xfId="13421" xr:uid="{EABBDD98-CE66-44AC-8802-B4A953187A8D}"/>
    <cellStyle name="Note 2 5 3 3 2" xfId="39841" xr:uid="{F48B4E93-F6A6-423B-9EEF-0C4A155B1DDE}"/>
    <cellStyle name="Note 2 5 3 4" xfId="22268" xr:uid="{3EC2E048-7983-4EA3-9538-012B493D9BFA}"/>
    <cellStyle name="Note 2 5 3 4 2" xfId="48682" xr:uid="{743DA2A0-8A5C-4B05-91BA-EC485D647BCE}"/>
    <cellStyle name="Note 2 5 3 5" xfId="29299" xr:uid="{DCA5F543-1BC4-4662-9BC2-09937060B11A}"/>
    <cellStyle name="Note 2 5 4" xfId="3118" xr:uid="{A422305C-1C6E-4C76-A066-3E965B258054}"/>
    <cellStyle name="Note 2 5 4 2" xfId="10840" xr:uid="{46B0DE1A-BB4D-42D7-B6FB-1ADCB4E01172}"/>
    <cellStyle name="Note 2 5 4 2 2" xfId="21485" xr:uid="{4C7F0099-C8A5-4D56-BAF9-40BE0B24F7DF}"/>
    <cellStyle name="Note 2 5 4 2 2 2" xfId="47899" xr:uid="{49ADE8BC-6EFA-44B9-8DD9-075D36FD6ACF}"/>
    <cellStyle name="Note 2 5 4 2 3" xfId="28574" xr:uid="{AE3B15A3-4F5D-442E-8591-5722BB68F86E}"/>
    <cellStyle name="Note 2 5 4 2 3 2" xfId="54988" xr:uid="{A540965B-05EF-41D3-8DD1-2598DEBFD179}"/>
    <cellStyle name="Note 2 5 4 2 4" xfId="37261" xr:uid="{87AC43B7-B57E-43AB-92AA-F399DF8B7C09}"/>
    <cellStyle name="Note 2 5 4 3" xfId="13909" xr:uid="{6AE2CABB-423A-4FEF-A494-573660A4F722}"/>
    <cellStyle name="Note 2 5 4 3 2" xfId="40329" xr:uid="{F5CAF941-B4E6-47E9-9432-FE52FC5FBB49}"/>
    <cellStyle name="Note 2 5 4 4" xfId="27502" xr:uid="{DCEDA307-E71D-4465-9D0A-5C43290551C8}"/>
    <cellStyle name="Note 2 5 4 4 2" xfId="53916" xr:uid="{24C26FF7-8AFE-490B-AC22-3EC9C7B174D4}"/>
    <cellStyle name="Note 2 5 4 5" xfId="29788" xr:uid="{CDB553E8-1C2F-4189-9A4E-F2A8CFAE9B32}"/>
    <cellStyle name="Note 2 5 5" xfId="4154" xr:uid="{D43722CE-FF93-47FE-966F-31F1E8240789}"/>
    <cellStyle name="Note 2 5 5 2" xfId="14935" xr:uid="{05251528-16AF-4E44-8CC7-AEA8AAEF5B69}"/>
    <cellStyle name="Note 2 5 5 2 2" xfId="41355" xr:uid="{B8779610-D7F8-4064-89F2-5106839FF6C7}"/>
    <cellStyle name="Note 2 5 5 3" xfId="27616" xr:uid="{3B098C9F-5CE1-4774-AD33-89418789960D}"/>
    <cellStyle name="Note 2 5 5 3 2" xfId="54030" xr:uid="{C6C20839-45B8-4561-8948-780D3315C790}"/>
    <cellStyle name="Note 2 5 5 4" xfId="30824" xr:uid="{674C3BA8-6EFE-4AFA-8E1A-7A4E9A815A5A}"/>
    <cellStyle name="Note 2 5 6" xfId="5574" xr:uid="{E55FF54F-2B09-4852-B949-45E4A21761F3}"/>
    <cellStyle name="Note 2 5 6 2" xfId="16344" xr:uid="{115308F1-986A-4A7D-A8E2-E40787550ED1}"/>
    <cellStyle name="Note 2 5 6 2 2" xfId="42763" xr:uid="{991732A1-D939-4687-A649-DA0B70F93C34}"/>
    <cellStyle name="Note 2 5 6 3" xfId="27403" xr:uid="{5CFFC231-AC14-49CE-82BC-2C3E41F828B0}"/>
    <cellStyle name="Note 2 5 6 3 2" xfId="53817" xr:uid="{C3B57C62-1925-416B-94B4-E50BF7C51FC1}"/>
    <cellStyle name="Note 2 5 6 4" xfId="32244" xr:uid="{D1B96AB0-C906-457D-B87B-4D6C7B6AF19C}"/>
    <cellStyle name="Note 2 5 7" xfId="4854" xr:uid="{375A2877-5E8E-4A9B-8CC7-46AF3B713D97}"/>
    <cellStyle name="Note 2 5 7 2" xfId="26662" xr:uid="{8454D6AD-6533-4383-9154-8ACDE77A6B02}"/>
    <cellStyle name="Note 2 5 7 2 2" xfId="53076" xr:uid="{38666FB6-560B-496C-8175-F55D9569D469}"/>
    <cellStyle name="Note 2 5 7 3" xfId="31524" xr:uid="{C6BC89D2-66AA-4A38-91F8-E5FF0E6F3BA8}"/>
    <cellStyle name="Note 2 5 8" xfId="6346" xr:uid="{48E59B11-7FF2-4C11-B318-3CCA7FA4EE55}"/>
    <cellStyle name="Note 2 5 8 2" xfId="17083" xr:uid="{B317BB62-68BE-4525-942E-D99E0443D504}"/>
    <cellStyle name="Note 2 5 8 2 2" xfId="43501" xr:uid="{899A1F0F-4DCC-4A6F-90E1-072B938FA727}"/>
    <cellStyle name="Note 2 5 8 3" xfId="22593" xr:uid="{89425139-821F-44FC-9529-0D0378253227}"/>
    <cellStyle name="Note 2 5 8 3 2" xfId="49007" xr:uid="{A9EA2A7B-54A5-43AA-B082-E028CE0F529C}"/>
    <cellStyle name="Note 2 5 8 4" xfId="33016" xr:uid="{530E29EF-4AC4-47D7-ACD6-7594E287F45D}"/>
    <cellStyle name="Note 2 5 9" xfId="5931" xr:uid="{413ACAD3-9842-4A83-ADA9-650955AF7981}"/>
    <cellStyle name="Note 2 5 9 2" xfId="16683" xr:uid="{34CDDEB2-F9DC-4744-96D2-79ACA48E4B13}"/>
    <cellStyle name="Note 2 5 9 2 2" xfId="43101" xr:uid="{1574BDC9-0FF2-4ABB-84D6-0E3528D3C51A}"/>
    <cellStyle name="Note 2 5 9 3" xfId="25792" xr:uid="{7EDCA5C8-2344-4871-A43B-551CC650A74D}"/>
    <cellStyle name="Note 2 5 9 3 2" xfId="52206" xr:uid="{E37E615B-E15E-4B3C-A878-17BBBCFB9D5D}"/>
    <cellStyle name="Note 2 5 9 4" xfId="32601" xr:uid="{0BD3CF8F-A075-400B-9312-81EA5AFDABDD}"/>
    <cellStyle name="Note 2 6" xfId="2474" xr:uid="{133BC7A9-BEC3-4FDA-8317-55ECE8721C78}"/>
    <cellStyle name="Note 2 6 10" xfId="25237" xr:uid="{5241EF77-2FF0-4362-9E17-1B8D2628DE13}"/>
    <cellStyle name="Note 2 6 10 2" xfId="51651" xr:uid="{28916A6E-4695-4D1A-A66B-EECB9D60FCA0}"/>
    <cellStyle name="Note 2 6 2" xfId="4369" xr:uid="{58153FD1-0245-41E9-A845-8F6207509E24}"/>
    <cellStyle name="Note 2 6 2 2" xfId="9890" xr:uid="{9BD2072A-6AFC-40DB-A7FD-1E1FAD3CAD0F}"/>
    <cellStyle name="Note 2 6 2 2 2" xfId="20550" xr:uid="{0476C214-3863-4A5C-96AC-B1D03F131EDE}"/>
    <cellStyle name="Note 2 6 2 2 2 2" xfId="46964" xr:uid="{3984E9D7-EEF6-42F8-8F43-4E44E6524C20}"/>
    <cellStyle name="Note 2 6 2 2 3" xfId="22282" xr:uid="{82EA8A54-9CEF-4751-9E5D-F608C9BF909A}"/>
    <cellStyle name="Note 2 6 2 2 3 2" xfId="48696" xr:uid="{3CE243B9-8099-4A74-87EC-4B08044A7AA2}"/>
    <cellStyle name="Note 2 6 2 2 4" xfId="36386" xr:uid="{9056435E-293E-4063-9936-C5B4CC7680F0}"/>
    <cellStyle name="Note 2 6 2 3" xfId="15147" xr:uid="{4ECE8615-1854-45DA-8B6B-B025967F592A}"/>
    <cellStyle name="Note 2 6 2 3 2" xfId="41567" xr:uid="{7E4A796C-ABC8-4786-8988-59A717714654}"/>
    <cellStyle name="Note 2 6 2 4" xfId="22720" xr:uid="{B10669E2-4CC2-4CE6-9CCB-4D3DA79BD0AF}"/>
    <cellStyle name="Note 2 6 2 4 2" xfId="49134" xr:uid="{1BAA0B19-DF44-4E5C-A6B0-F1B911817F41}"/>
    <cellStyle name="Note 2 6 2 5" xfId="31039" xr:uid="{A3B6C5A0-8C13-4143-BD49-68C11C50A889}"/>
    <cellStyle name="Note 2 6 3" xfId="5102" xr:uid="{D3DD1D40-32C0-4DBF-8B7E-CB3956FF9A06}"/>
    <cellStyle name="Note 2 6 3 2" xfId="10133" xr:uid="{2C364F9B-A644-4C15-9017-E0196380CB2C}"/>
    <cellStyle name="Note 2 6 3 2 2" xfId="20793" xr:uid="{F02727E2-5A9D-4B63-A936-D969AAEB5E90}"/>
    <cellStyle name="Note 2 6 3 2 2 2" xfId="47207" xr:uid="{36BFBAF5-C0F4-4283-ACF1-E6598130FFB4}"/>
    <cellStyle name="Note 2 6 3 2 3" xfId="27771" xr:uid="{C01BDC2B-3306-4C26-AA1A-A86E88BBF4DD}"/>
    <cellStyle name="Note 2 6 3 2 3 2" xfId="54185" xr:uid="{CE7D0236-B61B-49CA-A2F2-F737A7A95011}"/>
    <cellStyle name="Note 2 6 3 2 4" xfId="36629" xr:uid="{F4B81BED-A13C-484D-8495-7F6232A1A5FF}"/>
    <cellStyle name="Note 2 6 3 3" xfId="15879" xr:uid="{9173CB17-995A-4955-BBDE-0AC800E6B79E}"/>
    <cellStyle name="Note 2 6 3 3 2" xfId="42298" xr:uid="{776FE22F-FAA0-4998-A2CE-BDB920A86B66}"/>
    <cellStyle name="Note 2 6 3 4" xfId="27416" xr:uid="{F9CBA96F-79EE-43A2-B550-C166590D3223}"/>
    <cellStyle name="Note 2 6 3 4 2" xfId="53830" xr:uid="{7D5AFD01-6819-4EE7-BED5-EE99DF744BDE}"/>
    <cellStyle name="Note 2 6 3 5" xfId="31772" xr:uid="{34C9130C-7A10-4252-BC39-C979CFE172D1}"/>
    <cellStyle name="Note 2 6 4" xfId="6284" xr:uid="{DAF7A772-F471-4DC8-85CA-84A47259181B}"/>
    <cellStyle name="Note 2 6 4 2" xfId="11000" xr:uid="{AB21EE34-6794-4577-9960-B100B4BEF7E5}"/>
    <cellStyle name="Note 2 6 4 2 2" xfId="21645" xr:uid="{74F66F11-D18B-4BBA-857A-7C73AE0D5AB5}"/>
    <cellStyle name="Note 2 6 4 2 2 2" xfId="48059" xr:uid="{64F8A20A-74CF-4495-B1A2-361F5DDCF6F2}"/>
    <cellStyle name="Note 2 6 4 2 3" xfId="28734" xr:uid="{3B1B63B2-6F2E-4C95-A197-3823C4804DFD}"/>
    <cellStyle name="Note 2 6 4 2 3 2" xfId="55148" xr:uid="{0622199A-AB3A-4385-9299-09B0740A3E18}"/>
    <cellStyle name="Note 2 6 4 2 4" xfId="37421" xr:uid="{B17C87FB-FD1B-4147-ACA5-D48E64B87F74}"/>
    <cellStyle name="Note 2 6 4 3" xfId="17023" xr:uid="{4892826B-17C6-426D-A236-29A60AF2C5DE}"/>
    <cellStyle name="Note 2 6 4 3 2" xfId="43441" xr:uid="{496C8659-91A0-4970-A5EF-B98E743B6DC8}"/>
    <cellStyle name="Note 2 6 4 4" xfId="22420" xr:uid="{E8FD1151-0EAE-4B1B-9EAF-737761E9B879}"/>
    <cellStyle name="Note 2 6 4 4 2" xfId="48834" xr:uid="{F498D85C-BB56-4F47-9A4B-8C386451A6A4}"/>
    <cellStyle name="Note 2 6 4 5" xfId="32954" xr:uid="{FAD05D17-C756-4E68-B90D-B714EF2D2F50}"/>
    <cellStyle name="Note 2 6 5" xfId="6860" xr:uid="{B85EA486-B6E6-4B9A-92C2-2EEC68D0EF6F}"/>
    <cellStyle name="Note 2 6 5 2" xfId="17565" xr:uid="{7C3AB41C-FEC8-4A13-9B07-34CED34AA3B2}"/>
    <cellStyle name="Note 2 6 5 2 2" xfId="43982" xr:uid="{3FB1AF51-E1FA-4051-A8E6-02241DAD36C9}"/>
    <cellStyle name="Note 2 6 5 3" xfId="21991" xr:uid="{302517AB-14C5-4B7F-9853-1C6D6F39E623}"/>
    <cellStyle name="Note 2 6 5 3 2" xfId="48405" xr:uid="{DE91CA2D-B940-44FA-9EAD-99D784F52948}"/>
    <cellStyle name="Note 2 6 5 4" xfId="33530" xr:uid="{38E9FF50-D4A1-429F-92F6-71CEBC43B8E8}"/>
    <cellStyle name="Note 2 6 6" xfId="7385" xr:uid="{524B6D9A-7F01-4E7B-99D4-E2A411CA2043}"/>
    <cellStyle name="Note 2 6 6 2" xfId="18052" xr:uid="{48C62BA2-29FA-4A71-9398-026786EE9DC7}"/>
    <cellStyle name="Note 2 6 6 2 2" xfId="44468" xr:uid="{262427D2-A951-4A67-8764-C4D722729EA0}"/>
    <cellStyle name="Note 2 6 6 3" xfId="27949" xr:uid="{2362C080-CD0D-4935-BDC4-8D195BC6D9FC}"/>
    <cellStyle name="Note 2 6 6 3 2" xfId="54363" xr:uid="{B189CF78-9AB8-4D25-B76D-3334E71A1CDF}"/>
    <cellStyle name="Note 2 6 6 4" xfId="34055" xr:uid="{954C0491-333A-4DE4-ABAB-5720CB3B25A5}"/>
    <cellStyle name="Note 2 6 7" xfId="8007" xr:uid="{B5774B56-20FF-40D6-9D6A-B164F0D6C5A4}"/>
    <cellStyle name="Note 2 6 7 2" xfId="18674" xr:uid="{157301C5-FEC6-4809-B932-E8B4E01C56F6}"/>
    <cellStyle name="Note 2 6 7 2 2" xfId="45088" xr:uid="{57A4EB7D-4105-42FB-9AFB-719D7F75176B}"/>
    <cellStyle name="Note 2 6 7 3" xfId="18748" xr:uid="{1DEF12CC-EB58-4E40-A499-449CA7D33F95}"/>
    <cellStyle name="Note 2 6 7 3 2" xfId="45162" xr:uid="{FADD485E-6D00-4BCB-B438-416FC6CB9CF4}"/>
    <cellStyle name="Note 2 6 7 4" xfId="34612" xr:uid="{4C2A6BDD-6EC6-4B5A-9E37-68D06248CE43}"/>
    <cellStyle name="Note 2 6 8" xfId="13270" xr:uid="{F36AA83F-BEEB-4A22-BE54-FB2F741585D5}"/>
    <cellStyle name="Note 2 6 8 2" xfId="39690" xr:uid="{84A1E609-C49D-4823-845E-6637298005E3}"/>
    <cellStyle name="Note 2 6 9" xfId="18771" xr:uid="{0049E976-7F24-4582-A921-7074A0433ED0}"/>
    <cellStyle name="Note 2 6 9 2" xfId="45185" xr:uid="{1F1FAFB1-D8F0-4236-87B7-76A4A0672923}"/>
    <cellStyle name="Note 2 7" xfId="3125" xr:uid="{B8D5E13E-2C68-4E42-AAC6-086D36A1D18A}"/>
    <cellStyle name="Note 2 7 2" xfId="9597" xr:uid="{FAA904E0-91C0-4F0C-8EC3-A64F486C395F}"/>
    <cellStyle name="Note 2 7 2 2" xfId="20257" xr:uid="{B99540C0-ED93-4268-9B7A-FD68EDA734BC}"/>
    <cellStyle name="Note 2 7 2 2 2" xfId="46671" xr:uid="{FD86780F-8743-4884-A0A6-D066225A3D0B}"/>
    <cellStyle name="Note 2 7 2 3" xfId="16896" xr:uid="{1676E432-F11C-4A3C-9DA0-4101E6D1EFC4}"/>
    <cellStyle name="Note 2 7 2 3 2" xfId="43314" xr:uid="{C3F4E050-F104-4D45-B7B8-D434955C0707}"/>
    <cellStyle name="Note 2 7 2 4" xfId="36093" xr:uid="{751E7E36-99F0-4B21-9ABD-7DAA114F8731}"/>
    <cellStyle name="Note 2 7 3" xfId="13916" xr:uid="{360FB04E-D811-4B38-B8C2-2C8E923D526D}"/>
    <cellStyle name="Note 2 7 3 2" xfId="40336" xr:uid="{70BF2B5C-DA9F-4F7B-A594-D1676EE44834}"/>
    <cellStyle name="Note 2 7 4" xfId="22471" xr:uid="{636F9F00-93F6-44EE-9EC2-7B30B5E2B759}"/>
    <cellStyle name="Note 2 7 4 2" xfId="48885" xr:uid="{25802DCF-7729-4AF4-B915-ED09F0406A55}"/>
    <cellStyle name="Note 2 7 5" xfId="29795" xr:uid="{E9CD5172-B2EE-49B3-9F85-8825349F0155}"/>
    <cellStyle name="Note 2 8" xfId="4908" xr:uid="{B8862114-92B9-4C3B-9E06-F7E9A5CA6608}"/>
    <cellStyle name="Note 2 8 2" xfId="9703" xr:uid="{88BAB12D-BE1B-4AFB-80B5-1DF94EC54387}"/>
    <cellStyle name="Note 2 8 2 2" xfId="20363" xr:uid="{7BCC5B46-7080-4A4D-B159-6C58605B05B9}"/>
    <cellStyle name="Note 2 8 2 2 2" xfId="46777" xr:uid="{F68C676D-72DF-4178-BB8D-DD2A71A209CF}"/>
    <cellStyle name="Note 2 8 2 3" xfId="25912" xr:uid="{C2921A6E-4BC2-499D-A288-39BFA324AD8E}"/>
    <cellStyle name="Note 2 8 2 3 2" xfId="52326" xr:uid="{220E662B-FCE9-4CF1-AD4D-F6D4B40D8314}"/>
    <cellStyle name="Note 2 8 2 4" xfId="36199" xr:uid="{A6D38531-B60A-49AE-9395-77E6D3ABE139}"/>
    <cellStyle name="Note 2 8 3" xfId="15685" xr:uid="{4EC8FD12-A355-4E7F-9E79-54BA70728E9D}"/>
    <cellStyle name="Note 2 8 3 2" xfId="42105" xr:uid="{8C7650BC-DA59-445F-8230-7A24BEDA26C8}"/>
    <cellStyle name="Note 2 8 4" xfId="22586" xr:uid="{8C09B948-4254-4710-9243-006ACE445508}"/>
    <cellStyle name="Note 2 8 4 2" xfId="49000" xr:uid="{4B0BBBAD-BE05-4461-A3E0-C3AC4200213A}"/>
    <cellStyle name="Note 2 8 5" xfId="31578" xr:uid="{77DA71E6-D2E9-4ADA-9552-09C742F2DCFD}"/>
    <cellStyle name="Note 2 9" xfId="4016" xr:uid="{51A3278F-7510-49CD-8845-B11477C8A46F}"/>
    <cellStyle name="Note 2 9 2" xfId="9790" xr:uid="{95754E4B-7074-41F1-A565-1A4DB7D77D0A}"/>
    <cellStyle name="Note 2 9 2 2" xfId="20450" xr:uid="{305BBE06-2AD1-4D7E-A057-6074FBF42A39}"/>
    <cellStyle name="Note 2 9 2 2 2" xfId="46864" xr:uid="{79E9CEAC-9CF3-468E-AB9A-59DB481FC368}"/>
    <cellStyle name="Note 2 9 2 3" xfId="11434" xr:uid="{B5F35EB5-5E61-4ED0-B160-D445A551F68C}"/>
    <cellStyle name="Note 2 9 2 3 2" xfId="37855" xr:uid="{D6755702-484E-4E37-A3D8-5D8C9D3D6122}"/>
    <cellStyle name="Note 2 9 2 4" xfId="36286" xr:uid="{72AB623A-7B32-4559-BD60-6550738D3898}"/>
    <cellStyle name="Note 2 9 3" xfId="14799" xr:uid="{D2890429-7D3D-4C3E-8D1A-34E8D7D07517}"/>
    <cellStyle name="Note 2 9 3 2" xfId="41219" xr:uid="{4B81D5A9-C5E8-4E12-8F34-AF48D471B0CE}"/>
    <cellStyle name="Note 2 9 4" xfId="26760" xr:uid="{13AB2D8D-2EBB-45C2-80EB-AF422A3A2EC2}"/>
    <cellStyle name="Note 2 9 4 2" xfId="53174" xr:uid="{7940EC5A-AF2B-46C9-B4DE-F909EADC5C3B}"/>
    <cellStyle name="Note 2 9 5" xfId="30686" xr:uid="{9C974FA3-D10A-45FC-A42C-F5CB04B0D227}"/>
    <cellStyle name="Note 3" xfId="1094" xr:uid="{73654450-9552-46FE-BB1C-66A32F2C0D0C}"/>
    <cellStyle name="Note 3 10" xfId="1606" xr:uid="{49255375-349B-4CEA-85AF-60B1A31FA5EC}"/>
    <cellStyle name="Note 3 10 10" xfId="8359" xr:uid="{FA9DC217-A931-47F3-969B-356CA3EBD537}"/>
    <cellStyle name="Note 3 10 10 2" xfId="19019" xr:uid="{03915FE6-9B40-402C-8455-160B3BF6FB87}"/>
    <cellStyle name="Note 3 10 10 2 2" xfId="45433" xr:uid="{041D1C97-F55A-4726-90F9-2D313400462C}"/>
    <cellStyle name="Note 3 10 10 3" xfId="12834" xr:uid="{51760B6F-3053-463A-ACFE-AA66F06FBC81}"/>
    <cellStyle name="Note 3 10 10 3 2" xfId="39255" xr:uid="{A8788115-982E-4352-84D2-57D256449E8C}"/>
    <cellStyle name="Note 3 10 10 4" xfId="34855" xr:uid="{8A08AC67-64FA-4322-8679-F450F8345AA8}"/>
    <cellStyle name="Note 3 10 11" xfId="11956" xr:uid="{9B54A71C-233E-4ACF-BB0E-7DEDF69086F0}"/>
    <cellStyle name="Note 3 10 11 2" xfId="38377" xr:uid="{FB9C905E-FDF7-49E7-B972-4F3192F8174A}"/>
    <cellStyle name="Note 3 10 12" xfId="26697" xr:uid="{FC35DDEE-CB6B-409F-9412-F2A0E127B8EC}"/>
    <cellStyle name="Note 3 10 12 2" xfId="53111" xr:uid="{0861C31C-DA2F-4D68-A2C0-2262B6A34AA2}"/>
    <cellStyle name="Note 3 10 2" xfId="3599" xr:uid="{4D06EF1C-FECB-441D-A37D-8B1E4F7FF4DE}"/>
    <cellStyle name="Note 3 10 2 2" xfId="9057" xr:uid="{19B04789-3623-4342-BB54-ED2D8109BC97}"/>
    <cellStyle name="Note 3 10 2 2 2" xfId="19717" xr:uid="{EF42CED6-4274-44C7-B02E-F8E13F5CAA68}"/>
    <cellStyle name="Note 3 10 2 2 2 2" xfId="46131" xr:uid="{6E6FB029-B05F-4869-ADA2-C00B05C665C9}"/>
    <cellStyle name="Note 3 10 2 2 3" xfId="25967" xr:uid="{ECC1E563-343F-4C5E-B3B2-75234EA3A7C3}"/>
    <cellStyle name="Note 3 10 2 2 3 2" xfId="52381" xr:uid="{4693260D-5ED7-40B6-B246-63F9C1DF99AB}"/>
    <cellStyle name="Note 3 10 2 2 4" xfId="35553" xr:uid="{9C22034C-5FE6-4920-A986-C50ADF951624}"/>
    <cellStyle name="Note 3 10 2 3" xfId="10330" xr:uid="{A86CAD04-5E2D-4E46-965F-367EBDE030C5}"/>
    <cellStyle name="Note 3 10 2 3 2" xfId="20990" xr:uid="{D7B8EC4D-B7E2-49EE-8B96-4F01BE09E9F6}"/>
    <cellStyle name="Note 3 10 2 3 2 2" xfId="47404" xr:uid="{E568ACA3-D745-416A-A3E7-9589F792793E}"/>
    <cellStyle name="Note 3 10 2 3 3" xfId="17770" xr:uid="{2EF5D7DB-E0A9-4EAD-8B47-1094943A5FB3}"/>
    <cellStyle name="Note 3 10 2 3 3 2" xfId="44187" xr:uid="{6761BE38-3A1C-4C50-9185-5AD36912B9F7}"/>
    <cellStyle name="Note 3 10 2 3 4" xfId="36826" xr:uid="{352F43B7-D9FC-40B8-B859-60DA2EDE6707}"/>
    <cellStyle name="Note 3 10 2 4" xfId="10894" xr:uid="{60D22055-65D5-43D3-861B-398AF2E76CD3}"/>
    <cellStyle name="Note 3 10 2 4 2" xfId="21539" xr:uid="{D0F12199-B46F-4BD7-B3CA-4710FE06FFB1}"/>
    <cellStyle name="Note 3 10 2 4 2 2" xfId="47953" xr:uid="{FF0D7F5F-5302-4052-B368-7592E9F08BBF}"/>
    <cellStyle name="Note 3 10 2 4 3" xfId="28628" xr:uid="{AA2BCA15-E490-4F5F-8575-963296EB8938}"/>
    <cellStyle name="Note 3 10 2 4 3 2" xfId="55042" xr:uid="{9BBCF748-77E4-4F90-B401-2BE8F040FDE1}"/>
    <cellStyle name="Note 3 10 2 4 4" xfId="37315" xr:uid="{81ADE3D7-4A01-4796-AB7C-89C1D9A58EE9}"/>
    <cellStyle name="Note 3 10 2 5" xfId="8666" xr:uid="{0D4F2D36-6272-495A-AAEA-A516C7A425CD}"/>
    <cellStyle name="Note 3 10 2 5 2" xfId="19326" xr:uid="{6A8BC3DB-9DD0-4B7D-BD07-C8583ACFA515}"/>
    <cellStyle name="Note 3 10 2 5 2 2" xfId="45740" xr:uid="{F8A3C47E-2A94-4D1A-BBA9-0BC088081217}"/>
    <cellStyle name="Note 3 10 2 5 3" xfId="17670" xr:uid="{9C22C5F4-673A-4455-84F7-830C3C0EB305}"/>
    <cellStyle name="Note 3 10 2 5 3 2" xfId="44087" xr:uid="{C7B1631D-4F27-4B65-A48B-0CD3CC184936}"/>
    <cellStyle name="Note 3 10 2 5 4" xfId="35162" xr:uid="{8EEA778B-23C0-472A-A7DC-3D212BC35EA3}"/>
    <cellStyle name="Note 3 10 2 6" xfId="14384" xr:uid="{29ED1EDC-DC30-46EB-86D7-6679E5B522DA}"/>
    <cellStyle name="Note 3 10 2 6 2" xfId="40804" xr:uid="{DDE25F2A-B17C-4BC4-BCE1-202FB0748DB6}"/>
    <cellStyle name="Note 3 10 2 7" xfId="27658" xr:uid="{2A00D2FE-EE83-4582-8E2F-5BF6BE8E22E4}"/>
    <cellStyle name="Note 3 10 2 7 2" xfId="54072" xr:uid="{0EBDEFA2-5820-45AA-A5B9-64E93C30BAF9}"/>
    <cellStyle name="Note 3 10 2 8" xfId="30269" xr:uid="{6BCD8734-E95A-4E5D-842A-AE1A81D01FF4}"/>
    <cellStyle name="Note 3 10 3" xfId="2721" xr:uid="{3B368E49-C8CE-4CC0-B84D-EF4708874A50}"/>
    <cellStyle name="Note 3 10 3 2" xfId="9426" xr:uid="{E5EBE85F-D01A-4C8B-804D-E798AF59F0D4}"/>
    <cellStyle name="Note 3 10 3 2 2" xfId="20086" xr:uid="{7F703363-4B13-47D5-9129-1F559B0F5503}"/>
    <cellStyle name="Note 3 10 3 2 2 2" xfId="46500" xr:uid="{4988B7FC-9FA5-4778-86A4-FB96712517BA}"/>
    <cellStyle name="Note 3 10 3 2 3" xfId="25941" xr:uid="{09030ECA-178A-4CED-B705-FDF360CA643E}"/>
    <cellStyle name="Note 3 10 3 2 3 2" xfId="52355" xr:uid="{14AE9C67-A61E-4846-BF8B-76F55F1D2C4F}"/>
    <cellStyle name="Note 3 10 3 2 4" xfId="35922" xr:uid="{797FDC76-30F9-4A4A-B8A9-9F960B59673C}"/>
    <cellStyle name="Note 3 10 3 3" xfId="13513" xr:uid="{3CE06E1A-E6EE-4BCB-82AB-4D048DB430F8}"/>
    <cellStyle name="Note 3 10 3 3 2" xfId="39933" xr:uid="{183C60CB-6B58-4BB9-87B1-EE89E8272892}"/>
    <cellStyle name="Note 3 10 3 4" xfId="23314" xr:uid="{70E50C3A-8A3F-42BA-9741-522127561C46}"/>
    <cellStyle name="Note 3 10 3 4 2" xfId="49728" xr:uid="{03696B1A-42CF-47A3-913A-97E5EAB03AA9}"/>
    <cellStyle name="Note 3 10 3 5" xfId="29391" xr:uid="{5A64D7CA-A0A3-4C58-BC01-1C9A59AF202A}"/>
    <cellStyle name="Note 3 10 4" xfId="2842" xr:uid="{8B389BDF-08D5-4ED7-A48E-C221BD334A0B}"/>
    <cellStyle name="Note 3 10 4 2" xfId="10024" xr:uid="{12972337-D3AA-490B-9009-B5200E61D2FA}"/>
    <cellStyle name="Note 3 10 4 2 2" xfId="20684" xr:uid="{1BBDAB0A-3FCB-4047-A136-E4521715413C}"/>
    <cellStyle name="Note 3 10 4 2 2 2" xfId="47098" xr:uid="{74A60B19-9562-4176-8D18-B4A8240D39BA}"/>
    <cellStyle name="Note 3 10 4 2 3" xfId="12996" xr:uid="{C6265AFE-7F56-4048-A435-D0C192CC85F6}"/>
    <cellStyle name="Note 3 10 4 2 3 2" xfId="39417" xr:uid="{FF9BF65C-4694-4CCA-89E1-D7B15AD8BE23}"/>
    <cellStyle name="Note 3 10 4 2 4" xfId="36520" xr:uid="{FE92F4BE-9327-491C-8FC0-51DC8DC16DCF}"/>
    <cellStyle name="Note 3 10 4 3" xfId="13634" xr:uid="{C46717EC-7619-4FA1-8D45-4FB64298C92A}"/>
    <cellStyle name="Note 3 10 4 3 2" xfId="40054" xr:uid="{D23A193B-2813-41FD-BFFD-595FEF407D3C}"/>
    <cellStyle name="Note 3 10 4 4" xfId="25461" xr:uid="{6DE1D1D9-D528-4E95-9C07-AC0BE5F99728}"/>
    <cellStyle name="Note 3 10 4 4 2" xfId="51875" xr:uid="{04914BEC-64A5-4606-B520-593C07F76A74}"/>
    <cellStyle name="Note 3 10 4 5" xfId="29512" xr:uid="{B939F89C-0FA0-41B4-A6DC-3025061B707A}"/>
    <cellStyle name="Note 3 10 5" xfId="3016" xr:uid="{577EA331-EFAB-447F-926E-346B2C307558}"/>
    <cellStyle name="Note 3 10 5 2" xfId="10786" xr:uid="{8D1A84B2-9205-42A6-9D27-4D650445B7F0}"/>
    <cellStyle name="Note 3 10 5 2 2" xfId="21431" xr:uid="{2020D5BD-BDF2-4F7E-8430-BCC8C4E29166}"/>
    <cellStyle name="Note 3 10 5 2 2 2" xfId="47845" xr:uid="{AF380C59-D19D-49AA-A5A3-B07D5B0C286A}"/>
    <cellStyle name="Note 3 10 5 2 3" xfId="28520" xr:uid="{41F7EF97-A338-453C-B8A1-2517DCF66F63}"/>
    <cellStyle name="Note 3 10 5 2 3 2" xfId="54934" xr:uid="{E5E8C370-5799-474E-BB16-C95CB95FF713}"/>
    <cellStyle name="Note 3 10 5 2 4" xfId="37207" xr:uid="{4AB0E3E4-9A23-49AC-B330-CC051876C83A}"/>
    <cellStyle name="Note 3 10 5 3" xfId="13808" xr:uid="{5E95ED4F-2A39-4359-82E7-0E1375EACA52}"/>
    <cellStyle name="Note 3 10 5 3 2" xfId="40228" xr:uid="{2FE3977D-A055-42D1-A82E-DDE9252E9A40}"/>
    <cellStyle name="Note 3 10 5 4" xfId="22875" xr:uid="{8A79D1CA-1CC9-484C-B8E7-F7FEAC4387FE}"/>
    <cellStyle name="Note 3 10 5 4 2" xfId="49289" xr:uid="{FF27A084-5AA6-4FD0-AEDB-046EE4DD7ABD}"/>
    <cellStyle name="Note 3 10 5 5" xfId="29686" xr:uid="{AF39A3A4-73BA-4B76-8D90-70B50E58F37B}"/>
    <cellStyle name="Note 3 10 6" xfId="3946" xr:uid="{ECEE757B-52C1-4255-AC1D-3346C66ACA22}"/>
    <cellStyle name="Note 3 10 6 2" xfId="14729" xr:uid="{F6946374-9845-4CCC-AEDE-A0C828B131F6}"/>
    <cellStyle name="Note 3 10 6 2 2" xfId="41149" xr:uid="{B9335FC4-0AA7-412E-9BF4-A9C3A8F98165}"/>
    <cellStyle name="Note 3 10 6 3" xfId="26759" xr:uid="{D0B20530-298B-47DA-BEAF-C7A4906876E4}"/>
    <cellStyle name="Note 3 10 6 3 2" xfId="53173" xr:uid="{06875F06-7BF9-4011-93FC-A2C0B495F825}"/>
    <cellStyle name="Note 3 10 6 4" xfId="30616" xr:uid="{48BFAF01-1157-4DF9-95FC-6CD3A4941EA8}"/>
    <cellStyle name="Note 3 10 7" xfId="6119" xr:uid="{6EF5EDD8-789F-4C93-A828-43B59AF6EAA4}"/>
    <cellStyle name="Note 3 10 7 2" xfId="24397" xr:uid="{659E0E8A-699B-424E-B61C-FFFCC1002DDC}"/>
    <cellStyle name="Note 3 10 7 2 2" xfId="50811" xr:uid="{AECD58BF-C387-43BB-AB2D-97A8876D35AC}"/>
    <cellStyle name="Note 3 10 7 3" xfId="32789" xr:uid="{1C534A35-9BC1-4902-9378-8F25E4F2B503}"/>
    <cellStyle name="Note 3 10 8" xfId="6073" xr:uid="{8125994F-41C8-4D83-89E9-2865171E75C9}"/>
    <cellStyle name="Note 3 10 8 2" xfId="16824" xr:uid="{DEAA9C34-0C66-4F29-8B12-BB082632C23B}"/>
    <cellStyle name="Note 3 10 8 2 2" xfId="43242" xr:uid="{38F6FFA4-94F4-4526-9663-83EFAC5911EE}"/>
    <cellStyle name="Note 3 10 8 3" xfId="26399" xr:uid="{FA8D5F28-598B-468B-B5F7-4FBF7A4ABB76}"/>
    <cellStyle name="Note 3 10 8 3 2" xfId="52813" xr:uid="{18349035-D6DF-4CA5-8574-A9243B19C24F}"/>
    <cellStyle name="Note 3 10 8 4" xfId="32743" xr:uid="{02F84644-2D7D-4742-917D-F06DD65E34D5}"/>
    <cellStyle name="Note 3 10 9" xfId="5266" xr:uid="{BC869E73-A516-4CD8-82CF-7350C67D2C29}"/>
    <cellStyle name="Note 3 10 9 2" xfId="16041" xr:uid="{D0AE507F-E0AC-4920-8314-508B9AA7C5EE}"/>
    <cellStyle name="Note 3 10 9 2 2" xfId="42460" xr:uid="{06444CAE-A7D7-44E6-A17D-B88564B8DC03}"/>
    <cellStyle name="Note 3 10 9 3" xfId="25484" xr:uid="{0C7FCAF3-2380-4604-9AAD-A9543E10F615}"/>
    <cellStyle name="Note 3 10 9 3 2" xfId="51898" xr:uid="{93ECB7F3-DEC5-428A-A7EE-9B9AE2B85A27}"/>
    <cellStyle name="Note 3 10 9 4" xfId="31936" xr:uid="{0A389129-1A2C-42C1-81E6-C929D8DCA45F}"/>
    <cellStyle name="Note 3 11" xfId="1821" xr:uid="{86280330-9C6E-463D-B37A-13CC70BE75BF}"/>
    <cellStyle name="Note 3 11 10" xfId="8371" xr:uid="{2B8692D1-C520-49D5-B002-A5938738F01B}"/>
    <cellStyle name="Note 3 11 10 2" xfId="19031" xr:uid="{B681E030-6976-462F-AA76-D2E8E54FB4E7}"/>
    <cellStyle name="Note 3 11 10 2 2" xfId="45445" xr:uid="{65CFC30A-6FC2-4950-B12C-767D6A7BE77C}"/>
    <cellStyle name="Note 3 11 10 3" xfId="12182" xr:uid="{FBFF1D88-E73A-4E7C-B755-3F52D9D3B541}"/>
    <cellStyle name="Note 3 11 10 3 2" xfId="38603" xr:uid="{93A7134F-6DE5-43DC-B7F4-C16840AD8694}"/>
    <cellStyle name="Note 3 11 10 4" xfId="34867" xr:uid="{951A069C-F68F-4544-96BA-EF92BA3D35BB}"/>
    <cellStyle name="Note 3 11 11" xfId="11759" xr:uid="{875F03B0-17C4-43CD-952C-F48619974F74}"/>
    <cellStyle name="Note 3 11 11 2" xfId="38180" xr:uid="{097F2442-261B-4414-BF69-7D8B39E72B9D}"/>
    <cellStyle name="Note 3 11 12" xfId="25642" xr:uid="{5EC0EBB9-0911-43EF-9A18-12645F80FD93}"/>
    <cellStyle name="Note 3 11 12 2" xfId="52056" xr:uid="{1183D73E-2AEB-44A5-9E81-F209FE081905}"/>
    <cellStyle name="Note 3 11 2" xfId="3798" xr:uid="{C0C55AEF-82E4-4AC2-8441-6E4CAE065126}"/>
    <cellStyle name="Note 3 11 2 2" xfId="9046" xr:uid="{D9584F87-52D0-4DEA-91D5-6C3B7AAF420A}"/>
    <cellStyle name="Note 3 11 2 2 2" xfId="19706" xr:uid="{D0BDCBD6-6961-4FCE-9379-2B435ADBFAFA}"/>
    <cellStyle name="Note 3 11 2 2 2 2" xfId="46120" xr:uid="{0293FCFD-7D85-4550-99E1-CB6B1D5E7BD5}"/>
    <cellStyle name="Note 3 11 2 2 3" xfId="26793" xr:uid="{A647D2E3-C489-44F9-9A87-9F71E31C6945}"/>
    <cellStyle name="Note 3 11 2 2 3 2" xfId="53207" xr:uid="{CD0B280F-6E79-4F85-8191-A8B0F30BEAEF}"/>
    <cellStyle name="Note 3 11 2 2 4" xfId="35542" xr:uid="{F054E489-9DA4-430D-81C5-2AF28046346B}"/>
    <cellStyle name="Note 3 11 2 3" xfId="10421" xr:uid="{6883A674-79B4-4A80-9AB9-84FAB6E4580F}"/>
    <cellStyle name="Note 3 11 2 3 2" xfId="21081" xr:uid="{21C48B0B-897D-43D0-85B5-D87FDBD9A06E}"/>
    <cellStyle name="Note 3 11 2 3 2 2" xfId="47495" xr:uid="{C3156038-7E0A-4462-973F-73999502B676}"/>
    <cellStyle name="Note 3 11 2 3 3" xfId="28346" xr:uid="{3CE9F331-6AFF-406B-945D-49338EE6CB46}"/>
    <cellStyle name="Note 3 11 2 3 3 2" xfId="54760" xr:uid="{9D5B6078-D5E3-4258-BAC9-CC5D2995638C}"/>
    <cellStyle name="Note 3 11 2 3 4" xfId="36917" xr:uid="{F6082BF8-CBAD-4EFB-8754-960874D27C32}"/>
    <cellStyle name="Note 3 11 2 4" xfId="10905" xr:uid="{6F8E3723-E657-48E3-83FE-3B466B0CC1F4}"/>
    <cellStyle name="Note 3 11 2 4 2" xfId="21550" xr:uid="{2B00AD4F-BAD5-46A9-9911-647C6F1BB2C8}"/>
    <cellStyle name="Note 3 11 2 4 2 2" xfId="47964" xr:uid="{7FEDC744-646B-4A1C-B4DB-5B459B7225BB}"/>
    <cellStyle name="Note 3 11 2 4 3" xfId="28639" xr:uid="{265586AB-9AF1-4AD3-AEDC-A76D1B84F0D5}"/>
    <cellStyle name="Note 3 11 2 4 3 2" xfId="55053" xr:uid="{DE570BAA-8CFD-4647-8847-589F0E513628}"/>
    <cellStyle name="Note 3 11 2 4 4" xfId="37326" xr:uid="{045575EC-0667-42AB-8693-5F2F350AF01F}"/>
    <cellStyle name="Note 3 11 2 5" xfId="8678" xr:uid="{EB1F5B9F-80B2-4942-A187-795940539350}"/>
    <cellStyle name="Note 3 11 2 5 2" xfId="19338" xr:uid="{962730A5-BF56-4700-9F87-B8408584FAE1}"/>
    <cellStyle name="Note 3 11 2 5 2 2" xfId="45752" xr:uid="{7E092B6B-11F9-4730-864D-63000B733D75}"/>
    <cellStyle name="Note 3 11 2 5 3" xfId="17671" xr:uid="{8812FF95-24FA-445C-BCF8-9605E365AFA5}"/>
    <cellStyle name="Note 3 11 2 5 3 2" xfId="44088" xr:uid="{2D4E751E-3F6E-4800-A4C9-FDBA63516571}"/>
    <cellStyle name="Note 3 11 2 5 4" xfId="35174" xr:uid="{FB688091-297C-4F47-94D1-836AE01B9434}"/>
    <cellStyle name="Note 3 11 2 6" xfId="14581" xr:uid="{CC6974AA-3C40-4CD2-8D3F-B813D61231E3}"/>
    <cellStyle name="Note 3 11 2 6 2" xfId="41001" xr:uid="{DDFD8F5C-E10D-41DB-8EC1-15835786F139}"/>
    <cellStyle name="Note 3 11 2 7" xfId="23367" xr:uid="{890BB173-505F-4C54-852A-7B7FED0509DB}"/>
    <cellStyle name="Note 3 11 2 7 2" xfId="49781" xr:uid="{9BF25BE7-726F-476C-97A7-745F25B176C9}"/>
    <cellStyle name="Note 3 11 2 8" xfId="30468" xr:uid="{146B6CB4-A426-4775-8C75-65FE2214FABE}"/>
    <cellStyle name="Note 3 11 3" xfId="4525" xr:uid="{C519F0AD-0A47-49A5-9F12-8E1F71495347}"/>
    <cellStyle name="Note 3 11 3 2" xfId="9415" xr:uid="{77545CE9-B722-4A87-8CC9-B4259F4C458A}"/>
    <cellStyle name="Note 3 11 3 2 2" xfId="20075" xr:uid="{33F442DF-0979-4165-A847-662A9547288C}"/>
    <cellStyle name="Note 3 11 3 2 2 2" xfId="46489" xr:uid="{FEFD0DFB-ECA5-4759-8D1E-8C3169E5FB7B}"/>
    <cellStyle name="Note 3 11 3 2 3" xfId="12716" xr:uid="{A9862434-50A4-43C2-B099-44231CB761F7}"/>
    <cellStyle name="Note 3 11 3 2 3 2" xfId="39137" xr:uid="{E6AAF18F-AF93-452A-BBD2-A71C4CF972CC}"/>
    <cellStyle name="Note 3 11 3 2 4" xfId="35911" xr:uid="{2F64919F-6F8B-489B-A297-DCA76B6A57A3}"/>
    <cellStyle name="Note 3 11 3 3" xfId="15303" xr:uid="{4DD7BA1B-7080-4A63-9038-C3D88B76FB89}"/>
    <cellStyle name="Note 3 11 3 3 2" xfId="41723" xr:uid="{99E628AB-F847-4409-8555-2ED354D2EECA}"/>
    <cellStyle name="Note 3 11 3 4" xfId="26882" xr:uid="{4BE85EBD-CA6E-432B-92F7-CF6C7C09C1BC}"/>
    <cellStyle name="Note 3 11 3 4 2" xfId="53296" xr:uid="{692A7C45-ABE0-4809-93A9-0905B8CBA941}"/>
    <cellStyle name="Note 3 11 3 5" xfId="31195" xr:uid="{4BC99510-F2EB-4F82-A0B8-30001AC1EF84}"/>
    <cellStyle name="Note 3 11 4" xfId="3176" xr:uid="{1EFB76ED-99AA-455C-B957-D930D50224D1}"/>
    <cellStyle name="Note 3 11 4 2" xfId="10035" xr:uid="{176495F0-FFB8-42D5-8543-AAB9A7A4A3E9}"/>
    <cellStyle name="Note 3 11 4 2 2" xfId="20695" xr:uid="{E0AEB1EB-515D-488B-A537-4889E1F2A06D}"/>
    <cellStyle name="Note 3 11 4 2 2 2" xfId="47109" xr:uid="{33773E49-B12F-47B0-921B-33FB117AB35F}"/>
    <cellStyle name="Note 3 11 4 2 3" xfId="11438" xr:uid="{2339AC9D-760E-499F-916F-2B48376807E9}"/>
    <cellStyle name="Note 3 11 4 2 3 2" xfId="37859" xr:uid="{BDD7EB06-4E99-41C3-99F2-02C6EA57A738}"/>
    <cellStyle name="Note 3 11 4 2 4" xfId="36531" xr:uid="{2CC433E0-5BB6-42F6-8758-48E5C094053F}"/>
    <cellStyle name="Note 3 11 4 3" xfId="13966" xr:uid="{8A64C710-6BA3-499C-9B9B-F5E371FC90ED}"/>
    <cellStyle name="Note 3 11 4 3 2" xfId="40386" xr:uid="{A418E43C-11ED-4CBD-A63A-A0135F59CCA0}"/>
    <cellStyle name="Note 3 11 4 4" xfId="26842" xr:uid="{1DDA66C0-553F-4621-BDAA-B82D902AE3E9}"/>
    <cellStyle name="Note 3 11 4 4 2" xfId="53256" xr:uid="{2A37953D-EC26-4C98-BC5D-A0AB80514EC9}"/>
    <cellStyle name="Note 3 11 4 5" xfId="29846" xr:uid="{4AE1A1B8-8E9E-47D5-A95C-EA3E120A9403}"/>
    <cellStyle name="Note 3 11 5" xfId="3742" xr:uid="{358037C4-C2C1-4672-BE2B-95FC6E1AABB4}"/>
    <cellStyle name="Note 3 11 5 2" xfId="10793" xr:uid="{8A134128-BB4C-48D2-9383-4C48797524EC}"/>
    <cellStyle name="Note 3 11 5 2 2" xfId="21438" xr:uid="{669AED2E-9530-4A76-91A7-12E99614D621}"/>
    <cellStyle name="Note 3 11 5 2 2 2" xfId="47852" xr:uid="{2A243F0B-105A-493D-A9D8-DFD7DBA4D0DA}"/>
    <cellStyle name="Note 3 11 5 2 3" xfId="28527" xr:uid="{2AA5E388-E810-403A-8B14-57D151FDC68A}"/>
    <cellStyle name="Note 3 11 5 2 3 2" xfId="54941" xr:uid="{6DE0DE25-F40C-472F-ACD4-BCA002194FBA}"/>
    <cellStyle name="Note 3 11 5 2 4" xfId="37214" xr:uid="{3093704F-A3C7-4361-9DED-150167B1DAAA}"/>
    <cellStyle name="Note 3 11 5 3" xfId="14525" xr:uid="{6D504539-DB33-4F09-950D-EC375461785F}"/>
    <cellStyle name="Note 3 11 5 3 2" xfId="40945" xr:uid="{9C7F99F6-1188-443D-BF0F-2A5C2ACC0E85}"/>
    <cellStyle name="Note 3 11 5 4" xfId="27359" xr:uid="{AA87B8B7-E28F-4B2F-A1EB-F0CECC86885F}"/>
    <cellStyle name="Note 3 11 5 4 2" xfId="53773" xr:uid="{2A934146-90D3-47DF-97C2-1C620AD368E9}"/>
    <cellStyle name="Note 3 11 5 5" xfId="30412" xr:uid="{5995CDAC-59A6-4132-AD6C-C40FC0FE9927}"/>
    <cellStyle name="Note 3 11 6" xfId="5737" xr:uid="{1AD6248C-E3EB-40C2-904C-32B09CE6E90C}"/>
    <cellStyle name="Note 3 11 6 2" xfId="16499" xr:uid="{055DCAAA-503A-4BB6-86C0-F3F8D9C23EB1}"/>
    <cellStyle name="Note 3 11 6 2 2" xfId="42917" xr:uid="{AB5696EE-EA51-4CF9-A311-8ED067B503CF}"/>
    <cellStyle name="Note 3 11 6 3" xfId="25651" xr:uid="{BF0FB224-BC4B-4DF8-8962-1C2C59A9FA5D}"/>
    <cellStyle name="Note 3 11 6 3 2" xfId="52065" xr:uid="{FA54F983-385F-48DE-A3E8-7B78792058CE}"/>
    <cellStyle name="Note 3 11 6 4" xfId="32407" xr:uid="{BC9E6C2F-77A5-4576-8A15-7B524DB79014}"/>
    <cellStyle name="Note 3 11 7" xfId="5684" xr:uid="{D8BF8B4A-12D2-4B7B-948E-6949E1BC60EC}"/>
    <cellStyle name="Note 3 11 7 2" xfId="24064" xr:uid="{CE6C09B9-E285-42D0-8ADF-427D68F5974F}"/>
    <cellStyle name="Note 3 11 7 2 2" xfId="50478" xr:uid="{978E9769-0CF2-4A1D-856D-CB0A53017D45}"/>
    <cellStyle name="Note 3 11 7 3" xfId="32354" xr:uid="{F0392C67-0734-48EA-9727-0C45B8B593DE}"/>
    <cellStyle name="Note 3 11 8" xfId="7484" xr:uid="{343E6BE0-2D00-420F-B997-804A931FA1EA}"/>
    <cellStyle name="Note 3 11 8 2" xfId="18151" xr:uid="{2C836DA0-63D8-4A5F-AD54-F14377D0D365}"/>
    <cellStyle name="Note 3 11 8 2 2" xfId="44567" xr:uid="{3D47130B-651D-4F32-910B-276E3DF66840}"/>
    <cellStyle name="Note 3 11 8 3" xfId="24541" xr:uid="{0972D3DC-FDFA-4B2B-B4DF-8CA767C0BF67}"/>
    <cellStyle name="Note 3 11 8 3 2" xfId="50955" xr:uid="{35CFFCAF-E13F-4385-B923-B65A393F5F7E}"/>
    <cellStyle name="Note 3 11 8 4" xfId="34154" xr:uid="{87263796-A78B-4A89-AD8A-B7FDBA8D5E37}"/>
    <cellStyle name="Note 3 11 9" xfId="7246" xr:uid="{136EC5BA-7371-43D5-AA97-417BD45B3A16}"/>
    <cellStyle name="Note 3 11 9 2" xfId="17913" xr:uid="{C83D3CA8-68BE-470F-B134-DCB6BEA7CFAC}"/>
    <cellStyle name="Note 3 11 9 2 2" xfId="44330" xr:uid="{97BCA7D7-769D-4D29-8FD3-EAC90A879FD9}"/>
    <cellStyle name="Note 3 11 9 3" xfId="27082" xr:uid="{7023F6D7-76FD-45EE-8E64-67163C27E7F8}"/>
    <cellStyle name="Note 3 11 9 3 2" xfId="53496" xr:uid="{FF1FA893-7A13-4AC8-977C-DF5A373D58A4}"/>
    <cellStyle name="Note 3 11 9 4" xfId="33916" xr:uid="{66F074C2-4BDB-46C3-8BFD-314D44248600}"/>
    <cellStyle name="Note 3 12" xfId="1713" xr:uid="{D5852889-6BFC-4BC6-8DFF-2A3EDE0AA830}"/>
    <cellStyle name="Note 3 12 10" xfId="8518" xr:uid="{65F0F12D-ED15-43D4-903A-47FCFDB00934}"/>
    <cellStyle name="Note 3 12 10 2" xfId="19178" xr:uid="{CA8F6CA1-9AC6-40D3-8288-9A9E3F067D01}"/>
    <cellStyle name="Note 3 12 10 2 2" xfId="45592" xr:uid="{A953414A-10BF-4D59-B9FF-CD080A20722F}"/>
    <cellStyle name="Note 3 12 10 3" xfId="14121" xr:uid="{2F5309FF-B95D-4DE1-863C-769703868FE6}"/>
    <cellStyle name="Note 3 12 10 3 2" xfId="40541" xr:uid="{8791582F-16EE-4A91-B1C4-5E77C4E2EDA2}"/>
    <cellStyle name="Note 3 12 10 4" xfId="35014" xr:uid="{8A3197DA-C3F8-4145-A2D0-5E653D07F95D}"/>
    <cellStyle name="Note 3 12 11" xfId="11857" xr:uid="{4DA31096-F344-4B14-83B3-AC910AF682F7}"/>
    <cellStyle name="Note 3 12 11 2" xfId="38278" xr:uid="{B0797DB6-35CA-46DB-975A-36B325D4E5F9}"/>
    <cellStyle name="Note 3 12 12" xfId="25026" xr:uid="{F78C2EEA-E20A-4DFF-B633-7AEB90DBD8BB}"/>
    <cellStyle name="Note 3 12 12 2" xfId="51440" xr:uid="{4086E134-89E0-4341-A538-71CDBA03E760}"/>
    <cellStyle name="Note 3 12 2" xfId="3704" xr:uid="{643AF76B-A9F7-47EA-A933-AD198E88C223}"/>
    <cellStyle name="Note 3 12 2 2" xfId="9794" xr:uid="{5A4BDF82-253E-4053-9B28-FE1F21D58D49}"/>
    <cellStyle name="Note 3 12 2 2 2" xfId="20454" xr:uid="{44E95940-B0FF-4821-B51E-57BF3377B5E6}"/>
    <cellStyle name="Note 3 12 2 2 2 2" xfId="46868" xr:uid="{544656E7-655B-4E5D-B132-C8DA0E11C126}"/>
    <cellStyle name="Note 3 12 2 2 3" xfId="11195" xr:uid="{08811FE4-3805-4A74-A259-68B4F46CC730}"/>
    <cellStyle name="Note 3 12 2 2 3 2" xfId="37616" xr:uid="{B72B7E4A-05FD-46C7-8C8B-6FEB84980B6A}"/>
    <cellStyle name="Note 3 12 2 2 4" xfId="36290" xr:uid="{2FE1281B-41C0-4A06-ADE5-9B2DB0FDF41F}"/>
    <cellStyle name="Note 3 12 2 3" xfId="14488" xr:uid="{B063FF80-F991-4F30-AC19-74A1850F4001}"/>
    <cellStyle name="Note 3 12 2 3 2" xfId="40908" xr:uid="{445A0E12-0B88-4D26-B2EC-71C51E43569D}"/>
    <cellStyle name="Note 3 12 2 4" xfId="24760" xr:uid="{134DF606-A823-4FF9-967C-78A7FD8CE69D}"/>
    <cellStyle name="Note 3 12 2 4 2" xfId="51174" xr:uid="{21C913B6-8DEF-4F66-A311-4C427FECF79D}"/>
    <cellStyle name="Note 3 12 2 5" xfId="30374" xr:uid="{EDC8C04B-916D-4DD0-A5B0-9CD8B6595648}"/>
    <cellStyle name="Note 3 12 3" xfId="2630" xr:uid="{45979E3B-0EF8-4F5E-A319-27362527B26E}"/>
    <cellStyle name="Note 3 12 3 2" xfId="9500" xr:uid="{EACB5992-E9EB-435D-845D-93FFEB143D7D}"/>
    <cellStyle name="Note 3 12 3 2 2" xfId="20160" xr:uid="{5F80177D-1E5C-4677-ABAB-BCA653A5E644}"/>
    <cellStyle name="Note 3 12 3 2 2 2" xfId="46574" xr:uid="{F8BFC811-87E5-47B8-AC49-26524318CA7B}"/>
    <cellStyle name="Note 3 12 3 2 3" xfId="12530" xr:uid="{BFAB5C9A-6E93-4935-B69B-4BA6A8C52F9A}"/>
    <cellStyle name="Note 3 12 3 2 3 2" xfId="38951" xr:uid="{A365B900-D0F5-43FC-B81C-7CFB226A21D1}"/>
    <cellStyle name="Note 3 12 3 2 4" xfId="35996" xr:uid="{9BD705E3-BC98-4660-8340-738E2E8B42B3}"/>
    <cellStyle name="Note 3 12 3 3" xfId="13422" xr:uid="{EF1539D9-6D48-4836-B95B-329AA406DC39}"/>
    <cellStyle name="Note 3 12 3 3 2" xfId="39842" xr:uid="{C772145F-3C39-4FDD-8215-0D51F324298E}"/>
    <cellStyle name="Note 3 12 3 4" xfId="22599" xr:uid="{90EC6314-A5C5-43C5-B9C7-6F35074FE0F3}"/>
    <cellStyle name="Note 3 12 3 4 2" xfId="49013" xr:uid="{F328C7A8-9AF3-46C3-B69E-195E6CB2B8E3}"/>
    <cellStyle name="Note 3 12 3 5" xfId="29300" xr:uid="{0624D1E0-4FB5-4FED-B580-2B99584DFA8E}"/>
    <cellStyle name="Note 3 12 4" xfId="4858" xr:uid="{CDDE76E2-2AA3-49DF-9EF0-C0FD8B76F136}"/>
    <cellStyle name="Note 3 12 4 2" xfId="10841" xr:uid="{88286ADC-DB9B-43AD-84EF-D081AB66E122}"/>
    <cellStyle name="Note 3 12 4 2 2" xfId="21486" xr:uid="{257A1963-CA9B-4028-AB60-1B6D53CFA0D4}"/>
    <cellStyle name="Note 3 12 4 2 2 2" xfId="47900" xr:uid="{6F7373F2-6CD0-49A4-83F2-3993F453DB12}"/>
    <cellStyle name="Note 3 12 4 2 3" xfId="28575" xr:uid="{94137C27-55B0-49AC-8A4F-FD4F51F1DE66}"/>
    <cellStyle name="Note 3 12 4 2 3 2" xfId="54989" xr:uid="{28C717E6-9738-4FCE-AE42-CCEAF8C917B7}"/>
    <cellStyle name="Note 3 12 4 2 4" xfId="37262" xr:uid="{D24CC928-C250-4DD0-8C22-9A7A135A6870}"/>
    <cellStyle name="Note 3 12 4 3" xfId="15635" xr:uid="{5A42461E-2537-42FF-B5A7-A2FC37284983}"/>
    <cellStyle name="Note 3 12 4 3 2" xfId="42055" xr:uid="{9F8AA324-A11B-44C2-9875-7F1134DA9ED7}"/>
    <cellStyle name="Note 3 12 4 4" xfId="23997" xr:uid="{C1650A22-B2EF-47CD-ADFD-2D5FE22AF82D}"/>
    <cellStyle name="Note 3 12 4 4 2" xfId="50411" xr:uid="{02F33486-D7CC-4661-BF4A-5C71661FB0F2}"/>
    <cellStyle name="Note 3 12 4 5" xfId="31528" xr:uid="{385F7961-0441-4E68-BD81-2ED07D1A2B4F}"/>
    <cellStyle name="Note 3 12 5" xfId="2806" xr:uid="{8D26107D-06C7-42AA-A339-401DC80FA460}"/>
    <cellStyle name="Note 3 12 5 2" xfId="13598" xr:uid="{B892716A-5217-4407-A33E-E95E83F8C3ED}"/>
    <cellStyle name="Note 3 12 5 2 2" xfId="40018" xr:uid="{3AD77113-5733-4CA8-BC03-4BF0723FA1DC}"/>
    <cellStyle name="Note 3 12 5 3" xfId="23909" xr:uid="{9681D29A-D855-4040-B439-DB1D190AC123}"/>
    <cellStyle name="Note 3 12 5 3 2" xfId="50323" xr:uid="{D7932ADB-1456-470E-A15D-30F8297109EE}"/>
    <cellStyle name="Note 3 12 5 4" xfId="29476" xr:uid="{889F57CB-978C-4F6A-A2D0-5E7CC7DC307A}"/>
    <cellStyle name="Note 3 12 6" xfId="5572" xr:uid="{089C485D-1021-4454-9648-C1834477D258}"/>
    <cellStyle name="Note 3 12 6 2" xfId="16342" xr:uid="{D29BF580-E0E5-41FC-902C-9511E4625F67}"/>
    <cellStyle name="Note 3 12 6 2 2" xfId="42761" xr:uid="{24E47FB8-40B0-4750-99DC-3F1CC2CDC0E9}"/>
    <cellStyle name="Note 3 12 6 3" xfId="28016" xr:uid="{E18B8534-7145-4395-A9E1-CD4D7F2B652A}"/>
    <cellStyle name="Note 3 12 6 3 2" xfId="54430" xr:uid="{2047839E-3468-441F-84E9-5175DFB2B4CF}"/>
    <cellStyle name="Note 3 12 6 4" xfId="32242" xr:uid="{7743B5A7-10DE-49DE-997F-6FCCD68B387C}"/>
    <cellStyle name="Note 3 12 7" xfId="6634" xr:uid="{686F49BA-D527-4EBC-B3D7-9031C860D665}"/>
    <cellStyle name="Note 3 12 7 2" xfId="22020" xr:uid="{3E4D0D3A-4F23-44B5-A917-7D7BD6F351B9}"/>
    <cellStyle name="Note 3 12 7 2 2" xfId="48434" xr:uid="{D0E0B174-8431-493C-BA5F-6DE8BECB2364}"/>
    <cellStyle name="Note 3 12 7 3" xfId="33304" xr:uid="{E79CF1A2-42B9-489B-A9EE-77213999367A}"/>
    <cellStyle name="Note 3 12 8" xfId="6360" xr:uid="{AE2E2D39-0B46-4754-8A8F-9143DBA788FA}"/>
    <cellStyle name="Note 3 12 8 2" xfId="17096" xr:uid="{1A7A4D57-2A8F-468A-A3D4-FFA70536044B}"/>
    <cellStyle name="Note 3 12 8 2 2" xfId="43514" xr:uid="{72A50DEA-B6B8-41C5-B989-E73029FC187D}"/>
    <cellStyle name="Note 3 12 8 3" xfId="23664" xr:uid="{69515210-ECBE-4642-8A8A-047BB0285D46}"/>
    <cellStyle name="Note 3 12 8 3 2" xfId="50078" xr:uid="{5FA4668A-C763-48B4-A99B-43A06E0F38E1}"/>
    <cellStyle name="Note 3 12 8 4" xfId="33030" xr:uid="{D9A95D20-BA7C-45C7-8E46-144F8A076D8A}"/>
    <cellStyle name="Note 3 12 9" xfId="7765" xr:uid="{94C6BD16-4B8C-4266-9071-40FA5073AA84}"/>
    <cellStyle name="Note 3 12 9 2" xfId="18432" xr:uid="{ADD20901-0D83-4534-8BAE-DA96592A7470}"/>
    <cellStyle name="Note 3 12 9 2 2" xfId="44848" xr:uid="{ECA3CD2C-4347-421F-A698-AF2A1416C9CB}"/>
    <cellStyle name="Note 3 12 9 3" xfId="27945" xr:uid="{B19FD122-39BE-4EAD-B9BF-9B48575DBAD4}"/>
    <cellStyle name="Note 3 12 9 3 2" xfId="54359" xr:uid="{3C358A2B-795C-4328-9819-B34CBFCBC142}"/>
    <cellStyle name="Note 3 12 9 4" xfId="34435" xr:uid="{376B9AD1-7400-46C0-AC1A-3A4B85D7B83A}"/>
    <cellStyle name="Note 3 13" xfId="2475" xr:uid="{A4012576-55FA-4C3B-9044-D7CB1611F8B2}"/>
    <cellStyle name="Note 3 13 10" xfId="24674" xr:uid="{DA1C59E6-7B98-473B-9FF8-3B7C8453F0C9}"/>
    <cellStyle name="Note 3 13 10 2" xfId="51088" xr:uid="{2A6D28D5-7536-404B-95CF-8ED3AEB45018}"/>
    <cellStyle name="Note 3 13 2" xfId="4370" xr:uid="{43DF97E3-AA3F-4CF1-9667-B3FCF44E499A}"/>
    <cellStyle name="Note 3 13 2 2" xfId="9889" xr:uid="{AAB795EC-E0FC-40CA-8F87-7F1531EE37D4}"/>
    <cellStyle name="Note 3 13 2 2 2" xfId="20549" xr:uid="{92BA77F6-8E94-4584-9BDF-2EBF409BD597}"/>
    <cellStyle name="Note 3 13 2 2 2 2" xfId="46963" xr:uid="{F1A20665-1A0E-4615-8668-5BB22AA405C2}"/>
    <cellStyle name="Note 3 13 2 2 3" xfId="27212" xr:uid="{BBDDCEC6-44DB-4987-B00A-1AAD04BFF30A}"/>
    <cellStyle name="Note 3 13 2 2 3 2" xfId="53626" xr:uid="{DD490131-646F-438E-86B2-98FE48CDBD2D}"/>
    <cellStyle name="Note 3 13 2 2 4" xfId="36385" xr:uid="{15CEAD01-98E3-4787-9DBF-554A3F0CC567}"/>
    <cellStyle name="Note 3 13 2 3" xfId="15148" xr:uid="{787550D9-818E-4846-968F-B5D1DAA5AAD6}"/>
    <cellStyle name="Note 3 13 2 3 2" xfId="41568" xr:uid="{AD3C7ADE-B641-4CD6-B78B-F839F960AF12}"/>
    <cellStyle name="Note 3 13 2 4" xfId="26261" xr:uid="{1DC9C265-B418-4353-989C-4FE78FEF9891}"/>
    <cellStyle name="Note 3 13 2 4 2" xfId="52675" xr:uid="{F0112AEC-1631-4F2F-808D-F88AB3929056}"/>
    <cellStyle name="Note 3 13 2 5" xfId="31040" xr:uid="{B9C05576-8FB7-4B40-B804-955F284E852F}"/>
    <cellStyle name="Note 3 13 3" xfId="5103" xr:uid="{13DCC99F-35DF-46DD-8B05-E60E07ACC6C7}"/>
    <cellStyle name="Note 3 13 3 2" xfId="10363" xr:uid="{8255F409-91F0-4F3D-9FDF-0CA7F2B3296A}"/>
    <cellStyle name="Note 3 13 3 2 2" xfId="21023" xr:uid="{349F46B3-F044-45C0-8FEC-E3D0DD0AAF2F}"/>
    <cellStyle name="Note 3 13 3 2 2 2" xfId="47437" xr:uid="{4F3EB6ED-1868-4A17-B657-26354571290A}"/>
    <cellStyle name="Note 3 13 3 2 3" xfId="28288" xr:uid="{23A262A5-0FB1-43EE-97CD-1E44F5B656D9}"/>
    <cellStyle name="Note 3 13 3 2 3 2" xfId="54702" xr:uid="{F472819C-0181-4D5F-85CE-F92BB8DBB39C}"/>
    <cellStyle name="Note 3 13 3 2 4" xfId="36859" xr:uid="{A8767426-188A-45E4-8560-99F5AE364282}"/>
    <cellStyle name="Note 3 13 3 3" xfId="15880" xr:uid="{E10D63FC-05B9-4B24-98BA-D97304E75D24}"/>
    <cellStyle name="Note 3 13 3 3 2" xfId="42299" xr:uid="{B06D8B8C-E8A3-4FB1-9EAA-83061CB23BB2}"/>
    <cellStyle name="Note 3 13 3 4" xfId="23403" xr:uid="{91514569-1E44-44C7-91CE-CF65EE95DDCE}"/>
    <cellStyle name="Note 3 13 3 4 2" xfId="49817" xr:uid="{FB04E918-3AD3-4D35-A015-7A513DA1BCA6}"/>
    <cellStyle name="Note 3 13 3 5" xfId="31773" xr:uid="{BA738937-111C-4703-A8F7-8ED4CE53704E}"/>
    <cellStyle name="Note 3 13 4" xfId="6285" xr:uid="{9BDD5ABB-9C2C-4B7D-A6A9-5BCFEB582BC1}"/>
    <cellStyle name="Note 3 13 4 2" xfId="10999" xr:uid="{5A0C0D95-411B-449F-8B51-348509DE4EC3}"/>
    <cellStyle name="Note 3 13 4 2 2" xfId="21644" xr:uid="{D59FF952-70A2-4B1F-A4CA-83FC095C2C85}"/>
    <cellStyle name="Note 3 13 4 2 2 2" xfId="48058" xr:uid="{12E42F83-6C06-445A-97CD-EE38A539FBAF}"/>
    <cellStyle name="Note 3 13 4 2 3" xfId="28733" xr:uid="{B48AFA4C-1A57-47EF-B9C2-080E0B606620}"/>
    <cellStyle name="Note 3 13 4 2 3 2" xfId="55147" xr:uid="{840D8D9B-B4B8-4A16-9481-D1A97A964276}"/>
    <cellStyle name="Note 3 13 4 2 4" xfId="37420" xr:uid="{41711363-1021-4DCB-AE7F-C8DA3E79E426}"/>
    <cellStyle name="Note 3 13 4 3" xfId="17024" xr:uid="{55A08AF4-4262-4577-878F-C893AE5FF862}"/>
    <cellStyle name="Note 3 13 4 3 2" xfId="43442" xr:uid="{0A499676-7905-4C30-82DD-A6CB86A2862A}"/>
    <cellStyle name="Note 3 13 4 4" xfId="12037" xr:uid="{A7A3C5D6-1218-4E26-8F5E-59358AB838AB}"/>
    <cellStyle name="Note 3 13 4 4 2" xfId="38458" xr:uid="{D00155E9-30B4-40CA-90B7-E5F0D0D621BC}"/>
    <cellStyle name="Note 3 13 4 5" xfId="32955" xr:uid="{65E1F895-BBBB-4F68-B321-A109CB716652}"/>
    <cellStyle name="Note 3 13 5" xfId="6861" xr:uid="{5895B369-E473-455A-AB95-BF7B3A30431E}"/>
    <cellStyle name="Note 3 13 5 2" xfId="17566" xr:uid="{88507F10-A9CC-44D7-8C54-7F119E0CB960}"/>
    <cellStyle name="Note 3 13 5 2 2" xfId="43983" xr:uid="{1137D0F5-09A4-4FDB-92FC-39BD106CF147}"/>
    <cellStyle name="Note 3 13 5 3" xfId="23189" xr:uid="{6E294B31-EFB5-4086-BD49-2DFB8C71C4EA}"/>
    <cellStyle name="Note 3 13 5 3 2" xfId="49603" xr:uid="{AA3612CA-D338-46E8-9055-8345A125BEB9}"/>
    <cellStyle name="Note 3 13 5 4" xfId="33531" xr:uid="{C0DA69C3-9684-45F5-BE86-DA3D8EACF47F}"/>
    <cellStyle name="Note 3 13 6" xfId="7386" xr:uid="{9B52D6F1-4EB3-4631-AB7A-64368852916F}"/>
    <cellStyle name="Note 3 13 6 2" xfId="18053" xr:uid="{02F39D65-DA03-42C4-A5A7-8101F86BBE8F}"/>
    <cellStyle name="Note 3 13 6 2 2" xfId="44469" xr:uid="{181B7C80-175B-42A9-81DB-186282D4A763}"/>
    <cellStyle name="Note 3 13 6 3" xfId="24072" xr:uid="{9295CD50-9E0E-4213-BADF-FE703191E697}"/>
    <cellStyle name="Note 3 13 6 3 2" xfId="50486" xr:uid="{382724BD-6F4D-43E5-BEAD-511E4E844C79}"/>
    <cellStyle name="Note 3 13 6 4" xfId="34056" xr:uid="{81288553-45FB-41F5-ABE0-0D12836929A5}"/>
    <cellStyle name="Note 3 13 7" xfId="8008" xr:uid="{7E63270D-A52C-403C-9D2F-9E7BE912862E}"/>
    <cellStyle name="Note 3 13 7 2" xfId="18675" xr:uid="{22650152-A735-4782-B569-26358DA0D7A7}"/>
    <cellStyle name="Note 3 13 7 2 2" xfId="45089" xr:uid="{7EF2B667-468D-4089-8BA0-111867710063}"/>
    <cellStyle name="Note 3 13 7 3" xfId="12438" xr:uid="{C385F53F-BD3B-44A7-B54A-B01768FD8558}"/>
    <cellStyle name="Note 3 13 7 3 2" xfId="38859" xr:uid="{15175F80-F2C3-48BB-B36A-A3853153399D}"/>
    <cellStyle name="Note 3 13 7 4" xfId="34613" xr:uid="{D393E3DB-2409-47C0-9760-420589CEDCD2}"/>
    <cellStyle name="Note 3 13 8" xfId="13271" xr:uid="{8C3B32E0-8E6E-45AB-A8B9-8C0D9B70F0E4}"/>
    <cellStyle name="Note 3 13 8 2" xfId="39691" xr:uid="{4BE29446-DCEF-46BA-ACDD-254339972607}"/>
    <cellStyle name="Note 3 13 9" xfId="11242" xr:uid="{603814D8-EAEC-43F0-BDA8-5FE97A456C59}"/>
    <cellStyle name="Note 3 13 9 2" xfId="37663" xr:uid="{FF1C9457-4492-4F2A-985C-F3BC867CF6BC}"/>
    <cellStyle name="Note 3 14" xfId="3126" xr:uid="{D995A5B1-A46E-49A9-BB8E-9179B595D875}"/>
    <cellStyle name="Note 3 14 2" xfId="9596" xr:uid="{ABF77864-E3DF-498C-99BA-5AD1722EF55C}"/>
    <cellStyle name="Note 3 14 2 2" xfId="20256" xr:uid="{73DF62D5-F270-44A0-9C9B-88B9BCF016DC}"/>
    <cellStyle name="Note 3 14 2 2 2" xfId="46670" xr:uid="{2AB609D9-962B-4026-8112-806EFA3D3FC3}"/>
    <cellStyle name="Note 3 14 2 3" xfId="12581" xr:uid="{BC1EDF21-095C-4CA4-BDE0-181C2A270380}"/>
    <cellStyle name="Note 3 14 2 3 2" xfId="39002" xr:uid="{BDA427BA-2A70-4EF9-A0D3-CD9F55DB7407}"/>
    <cellStyle name="Note 3 14 2 4" xfId="36092" xr:uid="{634E6B62-1848-43C1-B04F-849C1CE540DF}"/>
    <cellStyle name="Note 3 14 3" xfId="13917" xr:uid="{9B8CF6E7-2F81-42B3-B259-1BDD66936723}"/>
    <cellStyle name="Note 3 14 3 2" xfId="40337" xr:uid="{21693AAF-AB87-4A7A-B7C5-EAAA36333484}"/>
    <cellStyle name="Note 3 14 4" xfId="26192" xr:uid="{52DB8DF2-776F-4EB2-9BCC-0310B8AE74E2}"/>
    <cellStyle name="Note 3 14 4 2" xfId="52606" xr:uid="{268E550E-0F4E-4663-A633-8E8914594FEA}"/>
    <cellStyle name="Note 3 14 5" xfId="29796" xr:uid="{441AC485-3D87-46EA-9F54-32D47620DBF9}"/>
    <cellStyle name="Note 3 15" xfId="2958" xr:uid="{44859E7C-50AD-46BC-BF93-A9EA355546F8}"/>
    <cellStyle name="Note 3 15 2" xfId="9765" xr:uid="{BA29B801-5330-4CD9-96D4-85D79C420A23}"/>
    <cellStyle name="Note 3 15 2 2" xfId="20425" xr:uid="{FE86BFD0-6EAA-4DE5-BED1-60C24027BDD3}"/>
    <cellStyle name="Note 3 15 2 2 2" xfId="46839" xr:uid="{9634E070-B427-44EF-AAB1-6EA26EEA904C}"/>
    <cellStyle name="Note 3 15 2 3" xfId="12393" xr:uid="{AE415E5D-1552-461B-A4B5-42E682471EFC}"/>
    <cellStyle name="Note 3 15 2 3 2" xfId="38814" xr:uid="{6327992C-E90E-4639-B98B-5226DB6D2FCD}"/>
    <cellStyle name="Note 3 15 2 4" xfId="36261" xr:uid="{DFE7911A-2333-4AAA-85EF-B7DAD16F8AC2}"/>
    <cellStyle name="Note 3 15 3" xfId="13750" xr:uid="{6598A2B7-62B0-466B-97FE-D066A83DB571}"/>
    <cellStyle name="Note 3 15 3 2" xfId="40170" xr:uid="{8DFF2D64-3FCD-4807-9825-07746AD09682}"/>
    <cellStyle name="Note 3 15 4" xfId="26679" xr:uid="{C27CE2B9-B296-4927-A55B-A716E2F55BC3}"/>
    <cellStyle name="Note 3 15 4 2" xfId="53093" xr:uid="{57932CFD-76AB-4FCA-856F-2376A1479168}"/>
    <cellStyle name="Note 3 15 5" xfId="29628" xr:uid="{FCB1DFE5-566E-4C61-A7F6-DA33437169AB}"/>
    <cellStyle name="Note 3 16" xfId="3423" xr:uid="{7E238F70-E94D-4305-B7C4-B7E94775A1A3}"/>
    <cellStyle name="Note 3 16 2" xfId="9945" xr:uid="{C07EC765-4DC5-4B41-AD91-4A7F12577248}"/>
    <cellStyle name="Note 3 16 2 2" xfId="20605" xr:uid="{471AAFA2-F75D-4B19-9455-C3C25903DC24}"/>
    <cellStyle name="Note 3 16 2 2 2" xfId="47019" xr:uid="{4CE9C86A-EB12-4968-A00B-8A5F4D2E3D0F}"/>
    <cellStyle name="Note 3 16 2 3" xfId="27238" xr:uid="{FE5A1A29-8260-43D4-9AF1-48DE1252E8E8}"/>
    <cellStyle name="Note 3 16 2 3 2" xfId="53652" xr:uid="{C8E659B2-8DCF-42A2-B18E-83894A9742D1}"/>
    <cellStyle name="Note 3 16 2 4" xfId="36441" xr:uid="{00815D21-86A4-44DC-8EFD-627B003B91AA}"/>
    <cellStyle name="Note 3 16 3" xfId="14209" xr:uid="{E889E759-9024-49BA-BC06-6B59FC886342}"/>
    <cellStyle name="Note 3 16 3 2" xfId="40629" xr:uid="{1A08E86B-151D-40CE-BEF7-5B46266DAE50}"/>
    <cellStyle name="Note 3 16 4" xfId="23331" xr:uid="{3B6F3043-8D61-491A-847D-523E243D62D9}"/>
    <cellStyle name="Note 3 16 4 2" xfId="49745" xr:uid="{77842CD8-6108-4143-BD59-7C6D1D7B4C98}"/>
    <cellStyle name="Note 3 16 5" xfId="30093" xr:uid="{F8273921-2979-4ADD-AA20-1DA994C74377}"/>
    <cellStyle name="Note 3 17" xfId="5720" xr:uid="{B9374FE2-26D4-46FA-807F-5D8FD04C72DF}"/>
    <cellStyle name="Note 3 17 2" xfId="26247" xr:uid="{E7350BCC-2722-47D2-95B3-E121B39EE506}"/>
    <cellStyle name="Note 3 17 2 2" xfId="52661" xr:uid="{36EBDB58-8365-418C-B9B7-89846DBE74DB}"/>
    <cellStyle name="Note 3 17 3" xfId="32390" xr:uid="{B57B6A48-C979-49F8-AD1E-2167CB8E0FDE}"/>
    <cellStyle name="Note 3 18" xfId="12154" xr:uid="{180E7F5D-A864-4BAB-8066-CAAD3DA90963}"/>
    <cellStyle name="Note 3 18 2" xfId="38575" xr:uid="{DF298494-B91C-4178-9869-2BA5C5184122}"/>
    <cellStyle name="Note 3 19" xfId="25137" xr:uid="{D1E80324-D0FD-4AAF-AADC-5148D2B494C2}"/>
    <cellStyle name="Note 3 19 2" xfId="51551" xr:uid="{70C57887-3BBA-417A-A554-2150AEDE280B}"/>
    <cellStyle name="Note 3 2" xfId="1095" xr:uid="{DCAB22B5-3A5C-4FA6-8859-91D922E09B93}"/>
    <cellStyle name="Note 3 2 10" xfId="6535" xr:uid="{C49FABE4-5643-497B-8622-F04B483C956E}"/>
    <cellStyle name="Note 3 2 10 2" xfId="24885" xr:uid="{6D13D4F5-EA1F-48AC-BF13-0258D3C9409C}"/>
    <cellStyle name="Note 3 2 10 2 2" xfId="51299" xr:uid="{2DBC8E39-318B-4BEB-BD05-D8A18494D457}"/>
    <cellStyle name="Note 3 2 10 3" xfId="33205" xr:uid="{C0DD6570-3256-4DFB-B803-7C4867132385}"/>
    <cellStyle name="Note 3 2 11" xfId="17527" xr:uid="{2D0A05BF-357A-4E3A-8938-6D2D1BC8E578}"/>
    <cellStyle name="Note 3 2 11 2" xfId="43944" xr:uid="{35D69B79-A9C1-4317-88DE-B787DD968666}"/>
    <cellStyle name="Note 3 2 12" xfId="24668" xr:uid="{A2510889-0B81-4449-855E-A5C47CAC2AC3}"/>
    <cellStyle name="Note 3 2 12 2" xfId="51082" xr:uid="{BD41EC13-218A-46BB-B1F1-0AFE15FEE658}"/>
    <cellStyle name="Note 3 2 2" xfId="1443" xr:uid="{C2003FAB-AFAD-419C-99F6-37D266A6B3C5}"/>
    <cellStyle name="Note 3 2 2 10" xfId="8381" xr:uid="{F7DC2250-5A4D-4C86-8323-66D8F30333EB}"/>
    <cellStyle name="Note 3 2 2 10 2" xfId="19041" xr:uid="{DEDA748E-8860-4A6F-B9A2-021F15C70882}"/>
    <cellStyle name="Note 3 2 2 10 2 2" xfId="45455" xr:uid="{451B9FEC-BC1E-49AF-8FA1-41A01BD00753}"/>
    <cellStyle name="Note 3 2 2 10 3" xfId="12714" xr:uid="{B442A40B-92A0-4090-B0FB-3C4140E8D55C}"/>
    <cellStyle name="Note 3 2 2 10 3 2" xfId="39135" xr:uid="{A94EE90A-54DD-4C8C-AB76-10AB474E48DC}"/>
    <cellStyle name="Note 3 2 2 10 4" xfId="34877" xr:uid="{771EB76A-B5CA-41B2-AFB6-EC215A83BA2D}"/>
    <cellStyle name="Note 3 2 2 11" xfId="12080" xr:uid="{95B66DDB-5E45-4010-A4DD-FC3A6F1D1214}"/>
    <cellStyle name="Note 3 2 2 11 2" xfId="38501" xr:uid="{297A36D6-FEEB-4DA0-844D-C7D751B67000}"/>
    <cellStyle name="Note 3 2 2 12" xfId="23266" xr:uid="{FBF0891B-C054-4B96-B16D-7D9DC79282B8}"/>
    <cellStyle name="Note 3 2 2 12 2" xfId="49680" xr:uid="{BC7599E3-C1B7-484D-94BC-360CF02AF67E}"/>
    <cellStyle name="Note 3 2 2 2" xfId="3437" xr:uid="{F028428A-5258-42B5-8F16-10BEC22946CE}"/>
    <cellStyle name="Note 3 2 2 2 2" xfId="9037" xr:uid="{1F3D0FFD-278B-4EE4-868F-637A315922D7}"/>
    <cellStyle name="Note 3 2 2 2 2 2" xfId="19697" xr:uid="{18AE206E-6414-4373-8164-1D1A2B98721F}"/>
    <cellStyle name="Note 3 2 2 2 2 2 2" xfId="46111" xr:uid="{52C067C0-7A52-4382-8D8B-B3DDCACFF13D}"/>
    <cellStyle name="Note 3 2 2 2 2 3" xfId="11789" xr:uid="{C0A12829-5883-4BC1-8E98-643F273D0040}"/>
    <cellStyle name="Note 3 2 2 2 2 3 2" xfId="38210" xr:uid="{DADD5B2D-EB17-4AFE-AED5-9BB9FBCBA073}"/>
    <cellStyle name="Note 3 2 2 2 2 4" xfId="35533" xr:uid="{F99B929E-E8B2-466F-B7BA-15B998129C34}"/>
    <cellStyle name="Note 3 2 2 2 3" xfId="10075" xr:uid="{26B0CE7B-C10E-4233-A27D-4BA55C2E1E2F}"/>
    <cellStyle name="Note 3 2 2 2 3 2" xfId="20735" xr:uid="{E3DFE939-4E8B-4FB3-99E7-47CDD417EC9B}"/>
    <cellStyle name="Note 3 2 2 2 3 2 2" xfId="47149" xr:uid="{69ED430A-D506-4D6F-AEAC-5DBD9D77AEA9}"/>
    <cellStyle name="Note 3 2 2 2 3 3" xfId="11440" xr:uid="{910DCDA3-7A6B-4EFE-8A73-BF0465D0E4A4}"/>
    <cellStyle name="Note 3 2 2 2 3 3 2" xfId="37861" xr:uid="{0BE6B106-B62F-4D93-B01B-5B0C6D94EACD}"/>
    <cellStyle name="Note 3 2 2 2 3 4" xfId="36571" xr:uid="{AFBAE090-A819-419F-9AAA-24BA6E806676}"/>
    <cellStyle name="Note 3 2 2 2 4" xfId="10915" xr:uid="{653D96FA-B4DF-4C6D-8C50-32BC5BFE7751}"/>
    <cellStyle name="Note 3 2 2 2 4 2" xfId="21560" xr:uid="{DBEE1E5D-1F95-47CB-A4A5-F8D9F2E3928B}"/>
    <cellStyle name="Note 3 2 2 2 4 2 2" xfId="47974" xr:uid="{725EEDCE-8424-4238-B96C-B6FD1145F1D0}"/>
    <cellStyle name="Note 3 2 2 2 4 3" xfId="28649" xr:uid="{30C28E41-2196-4131-B093-5B68578AB78C}"/>
    <cellStyle name="Note 3 2 2 2 4 3 2" xfId="55063" xr:uid="{0AD74761-5078-42C1-87AF-A8A467FE087C}"/>
    <cellStyle name="Note 3 2 2 2 4 4" xfId="37336" xr:uid="{7DD93085-2C80-434A-B98F-854365A78291}"/>
    <cellStyle name="Note 3 2 2 2 5" xfId="8688" xr:uid="{99B5B8DE-C63C-4581-8412-CEEC3C460E4F}"/>
    <cellStyle name="Note 3 2 2 2 5 2" xfId="19348" xr:uid="{F788B4D8-EE61-4814-9756-DBAF3832974A}"/>
    <cellStyle name="Note 3 2 2 2 5 2 2" xfId="45762" xr:uid="{ACCAFA94-30A1-4120-A59C-8A65D81EE34C}"/>
    <cellStyle name="Note 3 2 2 2 5 3" xfId="11452" xr:uid="{1E8ED102-6031-407F-A2AF-7946D50A60F8}"/>
    <cellStyle name="Note 3 2 2 2 5 3 2" xfId="37873" xr:uid="{9D1A2866-7743-40B5-8F9D-7862F0984A32}"/>
    <cellStyle name="Note 3 2 2 2 5 4" xfId="35184" xr:uid="{7D4A8CF8-464B-43A4-AB32-0332D388B3D8}"/>
    <cellStyle name="Note 3 2 2 2 6" xfId="14222" xr:uid="{E55A4DAD-080D-41E2-BF0F-7CEF0134CCE8}"/>
    <cellStyle name="Note 3 2 2 2 6 2" xfId="40642" xr:uid="{DD448068-99F4-4D1B-B6CA-FEB11A53405E}"/>
    <cellStyle name="Note 3 2 2 2 7" xfId="26491" xr:uid="{1A023198-76D9-4088-B7EE-CC6C3AD86054}"/>
    <cellStyle name="Note 3 2 2 2 7 2" xfId="52905" xr:uid="{50121FF1-E484-4039-8498-02B3D504A53C}"/>
    <cellStyle name="Note 3 2 2 2 8" xfId="30107" xr:uid="{8105D068-22DE-414C-8E09-304A4E6F4908}"/>
    <cellStyle name="Note 3 2 2 3" xfId="3361" xr:uid="{EB601286-9038-4377-8B2C-1B53D4BEB3CB}"/>
    <cellStyle name="Note 3 2 2 3 2" xfId="9405" xr:uid="{6DBB2DCD-EFFA-42ED-8F80-26DF24866C90}"/>
    <cellStyle name="Note 3 2 2 3 2 2" xfId="20065" xr:uid="{145C6565-B733-4AAE-B9A6-A9B006E7ED2A}"/>
    <cellStyle name="Note 3 2 2 3 2 2 2" xfId="46479" xr:uid="{7C29F615-E0E7-419D-BCB4-643AF829253A}"/>
    <cellStyle name="Note 3 2 2 3 2 3" xfId="11575" xr:uid="{C7FB3E11-0EA7-4D13-A912-047448D9CACC}"/>
    <cellStyle name="Note 3 2 2 3 2 3 2" xfId="37996" xr:uid="{A9EB643F-D572-4E11-B335-42787A21E2A0}"/>
    <cellStyle name="Note 3 2 2 3 2 4" xfId="35901" xr:uid="{9A7056D5-4482-4BB5-8B56-557A310F6F8B}"/>
    <cellStyle name="Note 3 2 2 3 3" xfId="14148" xr:uid="{21E2C67B-39B1-4315-A0A8-FE73A5CF1663}"/>
    <cellStyle name="Note 3 2 2 3 3 2" xfId="40568" xr:uid="{07AB4F78-CC2F-4344-ABEE-2109B5ABDB50}"/>
    <cellStyle name="Note 3 2 2 3 4" xfId="24323" xr:uid="{60117DC2-901D-47FD-A89B-1449E43503A1}"/>
    <cellStyle name="Note 3 2 2 3 4 2" xfId="50737" xr:uid="{70AF7B97-0B09-4CB3-BA64-619EF22B8CF1}"/>
    <cellStyle name="Note 3 2 2 3 5" xfId="30031" xr:uid="{F238AEE3-DA18-4937-877A-46CBF3CA90B2}"/>
    <cellStyle name="Note 3 2 2 4" xfId="2601" xr:uid="{881A9E60-E201-44AA-9182-6F4F458BF88D}"/>
    <cellStyle name="Note 3 2 2 4 2" xfId="10255" xr:uid="{58333C00-7941-4903-9E30-B1FF071E8263}"/>
    <cellStyle name="Note 3 2 2 4 2 2" xfId="20915" xr:uid="{CA865D43-3ECD-4F6F-A095-E85DE10FF3F0}"/>
    <cellStyle name="Note 3 2 2 4 2 2 2" xfId="47329" xr:uid="{659CC684-8778-4DC0-8B81-7068669F7D40}"/>
    <cellStyle name="Note 3 2 2 4 2 3" xfId="12241" xr:uid="{094FB1DE-1099-4B63-8562-22C4CA1383A5}"/>
    <cellStyle name="Note 3 2 2 4 2 3 2" xfId="38662" xr:uid="{895C0D92-9E15-451A-BFAB-FAF17AEECE44}"/>
    <cellStyle name="Note 3 2 2 4 2 4" xfId="36751" xr:uid="{9B1BFAEE-4D1B-44FB-AEC1-E263EFFB9196}"/>
    <cellStyle name="Note 3 2 2 4 3" xfId="13393" xr:uid="{A9FC636B-8F48-4C5D-9128-A5E914D0F471}"/>
    <cellStyle name="Note 3 2 2 4 3 2" xfId="39813" xr:uid="{7419AD2A-0348-400A-A403-64EA7B07FA74}"/>
    <cellStyle name="Note 3 2 2 4 4" xfId="23931" xr:uid="{426A9644-AACE-48E5-8D86-BE8E2091947F}"/>
    <cellStyle name="Note 3 2 2 4 4 2" xfId="50345" xr:uid="{E477D845-78CC-4E17-ADDD-0BB0613AD29B}"/>
    <cellStyle name="Note 3 2 2 4 5" xfId="29271" xr:uid="{A4D68764-8BCF-44B7-9C5C-461C97B3A4B9}"/>
    <cellStyle name="Note 3 2 2 5" xfId="5660" xr:uid="{D0D4FDC1-4A3B-4215-8984-C617F4562E84}"/>
    <cellStyle name="Note 3 2 2 5 2" xfId="10716" xr:uid="{D317BBA7-4B5A-44C8-9ABD-B8A4DC54AEED}"/>
    <cellStyle name="Note 3 2 2 5 2 2" xfId="21361" xr:uid="{A4331F99-6352-4E46-B66D-6C294CAC8DDE}"/>
    <cellStyle name="Note 3 2 2 5 2 2 2" xfId="47775" xr:uid="{6777C921-E924-4985-897A-C240F0CD995C}"/>
    <cellStyle name="Note 3 2 2 5 2 3" xfId="28456" xr:uid="{BB554DE1-97FD-4C77-902A-74706D3D0C8F}"/>
    <cellStyle name="Note 3 2 2 5 2 3 2" xfId="54870" xr:uid="{BA1CB04B-C1E5-4C38-8C59-7EE500EFC215}"/>
    <cellStyle name="Note 3 2 2 5 2 4" xfId="37137" xr:uid="{5F354C4F-6E5F-4060-8362-3A73FC73A965}"/>
    <cellStyle name="Note 3 2 2 5 3" xfId="16424" xr:uid="{2EEAD729-F237-4594-81F2-4082F6F5EE75}"/>
    <cellStyle name="Note 3 2 2 5 3 2" xfId="42842" xr:uid="{8AFE0CF5-FD4C-4953-A6FA-42F24A59C794}"/>
    <cellStyle name="Note 3 2 2 5 4" xfId="26606" xr:uid="{0CDF95C9-2FA1-4056-BCDA-6F6C84FD97D9}"/>
    <cellStyle name="Note 3 2 2 5 4 2" xfId="53020" xr:uid="{EE4C50CF-AC9D-43BD-B3DE-1952F5ABBCC3}"/>
    <cellStyle name="Note 3 2 2 5 5" xfId="32330" xr:uid="{26EE5A6B-B4C9-4D68-A39E-882C8B37CDA9}"/>
    <cellStyle name="Note 3 2 2 6" xfId="4712" xr:uid="{461A7CC8-E7B3-4CD9-B888-7545C3F8FDFF}"/>
    <cellStyle name="Note 3 2 2 6 2" xfId="15489" xr:uid="{124272B0-C58D-4D69-AA06-5DA1302B5301}"/>
    <cellStyle name="Note 3 2 2 6 2 2" xfId="41909" xr:uid="{DDAD6012-28F4-4FCB-9AF8-0B031AE43750}"/>
    <cellStyle name="Note 3 2 2 6 3" xfId="26664" xr:uid="{4995BEC6-BB78-4978-B0F1-C9A4D7C25CD9}"/>
    <cellStyle name="Note 3 2 2 6 3 2" xfId="53078" xr:uid="{F5A028A8-D8D3-431D-876A-F6F0631C2EBD}"/>
    <cellStyle name="Note 3 2 2 6 4" xfId="31382" xr:uid="{1792B36C-2B92-4FC7-BE39-F39CE22A89AA}"/>
    <cellStyle name="Note 3 2 2 7" xfId="6022" xr:uid="{6D754DFF-D41B-4A8C-A706-B5FF44F34BCD}"/>
    <cellStyle name="Note 3 2 2 7 2" xfId="24727" xr:uid="{FC0A3453-136A-4CC8-B861-FACD132412D5}"/>
    <cellStyle name="Note 3 2 2 7 2 2" xfId="51141" xr:uid="{9FF6EC73-674E-48C6-9FA6-2715BF14D2F8}"/>
    <cellStyle name="Note 3 2 2 7 3" xfId="32692" xr:uid="{33D9DC42-86C2-4FD4-870C-D3F6489F9BB9}"/>
    <cellStyle name="Note 3 2 2 8" xfId="7364" xr:uid="{FF49202C-3710-4A8F-8B15-5D0820192C89}"/>
    <cellStyle name="Note 3 2 2 8 2" xfId="18031" xr:uid="{94103DD4-3669-478E-89D4-796153BD3BB4}"/>
    <cellStyle name="Note 3 2 2 8 2 2" xfId="44447" xr:uid="{F003FD2C-F206-4B44-8110-F257E55B89CE}"/>
    <cellStyle name="Note 3 2 2 8 3" xfId="26133" xr:uid="{0C91B14B-B22F-4C40-B630-56E56D820108}"/>
    <cellStyle name="Note 3 2 2 8 3 2" xfId="52547" xr:uid="{E58A979E-AAF2-46A8-8781-F44C1A5F5406}"/>
    <cellStyle name="Note 3 2 2 8 4" xfId="34034" xr:uid="{32037602-735B-4208-929E-5E9B8A794A63}"/>
    <cellStyle name="Note 3 2 2 9" xfId="7366" xr:uid="{B1BA416F-1D72-4D3F-B204-D8B6899A6472}"/>
    <cellStyle name="Note 3 2 2 9 2" xfId="18033" xr:uid="{190421F9-4182-4CBB-B88F-F0DB9DE2B58C}"/>
    <cellStyle name="Note 3 2 2 9 2 2" xfId="44449" xr:uid="{1CF4C51F-8265-44C8-BF9C-AB519AB6DD79}"/>
    <cellStyle name="Note 3 2 2 9 3" xfId="24388" xr:uid="{86638C31-E7BF-461E-8AD8-F7DF74AC0B61}"/>
    <cellStyle name="Note 3 2 2 9 3 2" xfId="50802" xr:uid="{7D3582CD-54A8-422B-8558-9999BD68DFB4}"/>
    <cellStyle name="Note 3 2 2 9 4" xfId="34036" xr:uid="{CF2CB73D-1752-497F-8C2A-9EB0A98129B4}"/>
    <cellStyle name="Note 3 2 3" xfId="1607" xr:uid="{D3741B79-849E-44CE-8BD9-B6EC46F5FF6F}"/>
    <cellStyle name="Note 3 2 3 10" xfId="8358" xr:uid="{348DD8C4-C29F-41A1-9BB2-2327F81C3A68}"/>
    <cellStyle name="Note 3 2 3 10 2" xfId="19018" xr:uid="{8C693753-BA36-4AF8-A1B1-CC613C28B627}"/>
    <cellStyle name="Note 3 2 3 10 2 2" xfId="45432" xr:uid="{A2E138A2-FCE1-44DA-9B66-E382D53C504A}"/>
    <cellStyle name="Note 3 2 3 10 3" xfId="17806" xr:uid="{37BADA88-B0C5-45EF-A114-7646A12E6A53}"/>
    <cellStyle name="Note 3 2 3 10 3 2" xfId="44223" xr:uid="{B6AC0962-E316-497F-9DAB-CF3B984B8B6A}"/>
    <cellStyle name="Note 3 2 3 10 4" xfId="34854" xr:uid="{3154E088-D7B9-4738-AF41-88EB4B3DAEB0}"/>
    <cellStyle name="Note 3 2 3 11" xfId="11955" xr:uid="{84F06D80-2E47-4565-92FF-C0E8CD7A71D6}"/>
    <cellStyle name="Note 3 2 3 11 2" xfId="38376" xr:uid="{D712FF96-CE45-4160-9E46-6DACEEDAB5BF}"/>
    <cellStyle name="Note 3 2 3 12" xfId="22751" xr:uid="{9149FD2A-1142-41C6-8D8B-56C7A2CB1552}"/>
    <cellStyle name="Note 3 2 3 12 2" xfId="49165" xr:uid="{789EA1BA-8A26-46ED-8626-35B0B05A31A5}"/>
    <cellStyle name="Note 3 2 3 2" xfId="3600" xr:uid="{E9B700DB-D107-461B-8F29-5246B83E5DBC}"/>
    <cellStyle name="Note 3 2 3 2 2" xfId="9058" xr:uid="{FFB7D4CA-3A52-4A83-8672-F2E76B92A5D1}"/>
    <cellStyle name="Note 3 2 3 2 2 2" xfId="19718" xr:uid="{6C8B3E48-79B0-4D8E-BF5F-C5EDB85DCE3E}"/>
    <cellStyle name="Note 3 2 3 2 2 2 2" xfId="46132" xr:uid="{BDEAB57D-8DA4-4AEB-9F86-4AA940211CCA}"/>
    <cellStyle name="Note 3 2 3 2 2 3" xfId="28244" xr:uid="{1BF4A797-1616-4559-84DB-F40394A76B0F}"/>
    <cellStyle name="Note 3 2 3 2 2 3 2" xfId="54658" xr:uid="{0BD6A331-93D8-4B9B-849E-D65DC7C86908}"/>
    <cellStyle name="Note 3 2 3 2 2 4" xfId="35554" xr:uid="{58C23CA5-3883-4AA9-959A-BFFEA5750BAC}"/>
    <cellStyle name="Note 3 2 3 2 3" xfId="10074" xr:uid="{A3AFA191-C221-47E2-9723-8271C5B81C29}"/>
    <cellStyle name="Note 3 2 3 2 3 2" xfId="20734" xr:uid="{EED6BADD-7A68-4639-A517-BA01BE6E8958}"/>
    <cellStyle name="Note 3 2 3 2 3 2 2" xfId="47148" xr:uid="{6E914403-2FE1-463F-8B47-E8A2D7A109F1}"/>
    <cellStyle name="Note 3 2 3 2 3 3" xfId="17737" xr:uid="{D3B1C783-37C0-445B-92D4-804EF730FBA2}"/>
    <cellStyle name="Note 3 2 3 2 3 3 2" xfId="44154" xr:uid="{A75A037F-E0AB-46AD-ACC4-646B25F65EB6}"/>
    <cellStyle name="Note 3 2 3 2 3 4" xfId="36570" xr:uid="{241A5E0C-4116-49B6-8802-713141B42843}"/>
    <cellStyle name="Note 3 2 3 2 4" xfId="10893" xr:uid="{6114FF28-4266-4E98-B51C-5367662B0FB4}"/>
    <cellStyle name="Note 3 2 3 2 4 2" xfId="21538" xr:uid="{0D0CA333-03E4-4370-AAF1-3B8559F143A1}"/>
    <cellStyle name="Note 3 2 3 2 4 2 2" xfId="47952" xr:uid="{BC735561-A39B-4432-A159-F3A86D1450F7}"/>
    <cellStyle name="Note 3 2 3 2 4 3" xfId="28627" xr:uid="{6541D600-B46A-4151-801C-9364A13AF03D}"/>
    <cellStyle name="Note 3 2 3 2 4 3 2" xfId="55041" xr:uid="{FB09717D-37D3-4D32-BC09-80138CEBC340}"/>
    <cellStyle name="Note 3 2 3 2 4 4" xfId="37314" xr:uid="{B0721ED2-44EF-4617-8F6D-78DE82A058AE}"/>
    <cellStyle name="Note 3 2 3 2 5" xfId="8665" xr:uid="{1E5CCBB7-43B4-4F3C-BBDC-21C57D58D79E}"/>
    <cellStyle name="Note 3 2 3 2 5 2" xfId="19325" xr:uid="{BFD364F1-5AB5-49A7-9597-FC44E0ECEC56}"/>
    <cellStyle name="Note 3 2 3 2 5 2 2" xfId="45739" xr:uid="{FF222F6D-93D5-4BF8-BAD7-3F3D04B683FA}"/>
    <cellStyle name="Note 3 2 3 2 5 3" xfId="12740" xr:uid="{11ACD0CB-19F8-4993-AB7F-16E77384367F}"/>
    <cellStyle name="Note 3 2 3 2 5 3 2" xfId="39161" xr:uid="{5F57F616-294E-40B0-80E1-F90E1C110A52}"/>
    <cellStyle name="Note 3 2 3 2 5 4" xfId="35161" xr:uid="{E6D87B71-E21E-44BB-9431-88ADE9483D91}"/>
    <cellStyle name="Note 3 2 3 2 6" xfId="14385" xr:uid="{0721EAC3-E937-49D8-B1DE-4A133D344052}"/>
    <cellStyle name="Note 3 2 3 2 6 2" xfId="40805" xr:uid="{1241ACEE-9BF9-4303-A656-0D523D8DAAAD}"/>
    <cellStyle name="Note 3 2 3 2 7" xfId="26576" xr:uid="{B951B96B-7354-441B-AD32-6ABEBE0B4971}"/>
    <cellStyle name="Note 3 2 3 2 7 2" xfId="52990" xr:uid="{8B560BD3-4625-4900-9A08-D6443A2BD9A5}"/>
    <cellStyle name="Note 3 2 3 2 8" xfId="30270" xr:uid="{12D67F60-5236-4560-9006-415E9A3D9551}"/>
    <cellStyle name="Note 3 2 3 3" xfId="2720" xr:uid="{A6C2DEB4-5E8B-4CED-BB20-9FC7D8085CB6}"/>
    <cellStyle name="Note 3 2 3 3 2" xfId="9427" xr:uid="{0520BB44-C988-4584-BC47-ECF3B088A950}"/>
    <cellStyle name="Note 3 2 3 3 2 2" xfId="20087" xr:uid="{031C9D77-3712-44A6-BB74-51143CB9C663}"/>
    <cellStyle name="Note 3 2 3 3 2 2 2" xfId="46501" xr:uid="{54289371-2D0D-4402-B4F9-2A55E0A68125}"/>
    <cellStyle name="Note 3 2 3 3 2 3" xfId="28217" xr:uid="{5EF918EB-7D69-42CF-8C81-8A9872F1E613}"/>
    <cellStyle name="Note 3 2 3 3 2 3 2" xfId="54631" xr:uid="{C5F6F404-73EB-41FC-9BB6-60A39BEA4EA3}"/>
    <cellStyle name="Note 3 2 3 3 2 4" xfId="35923" xr:uid="{42B31B43-5C25-44C8-BD62-2BFC477A5F43}"/>
    <cellStyle name="Note 3 2 3 3 3" xfId="13512" xr:uid="{DB5F084A-43FB-43C6-8055-BCD7865B4845}"/>
    <cellStyle name="Note 3 2 3 3 3 2" xfId="39932" xr:uid="{E1278797-99E7-4E95-8D8D-7B02030E3570}"/>
    <cellStyle name="Note 3 2 3 3 4" xfId="27119" xr:uid="{CC1CA64E-34BE-41FC-8EAF-4CDD344F4B91}"/>
    <cellStyle name="Note 3 2 3 3 4 2" xfId="53533" xr:uid="{4847E006-BBFA-49C9-990B-350362F77317}"/>
    <cellStyle name="Note 3 2 3 3 5" xfId="29390" xr:uid="{15FCEAA5-4206-4707-ADCC-9C8C64E8C7AD}"/>
    <cellStyle name="Note 3 2 3 4" xfId="3074" xr:uid="{A1B5A2F7-96F7-48DF-A47E-6D717C464BE8}"/>
    <cellStyle name="Note 3 2 3 4 2" xfId="10258" xr:uid="{E4658042-B5F8-4505-B747-22A494C56F82}"/>
    <cellStyle name="Note 3 2 3 4 2 2" xfId="20918" xr:uid="{262A1790-129F-4657-9892-8EC939A68645}"/>
    <cellStyle name="Note 3 2 3 4 2 2 2" xfId="47332" xr:uid="{4D5D533A-E031-4F3F-8E41-CE3E3CB67CCD}"/>
    <cellStyle name="Note 3 2 3 4 2 3" xfId="16856" xr:uid="{A001E22F-BDC8-4A77-8FCB-4E8904D437BD}"/>
    <cellStyle name="Note 3 2 3 4 2 3 2" xfId="43274" xr:uid="{5BE16DD4-9F77-4A73-9E3B-39B9C1860248}"/>
    <cellStyle name="Note 3 2 3 4 2 4" xfId="36754" xr:uid="{60B28AB0-EA9C-437B-80E3-A2E6A32A4BE2}"/>
    <cellStyle name="Note 3 2 3 4 3" xfId="13866" xr:uid="{0FC6033D-5851-4683-9DEB-C1B487F4E30A}"/>
    <cellStyle name="Note 3 2 3 4 3 2" xfId="40286" xr:uid="{25035513-7778-49F6-AB37-631014E413E0}"/>
    <cellStyle name="Note 3 2 3 4 4" xfId="27917" xr:uid="{49F632C4-6307-4475-810F-50531DBA0668}"/>
    <cellStyle name="Note 3 2 3 4 4 2" xfId="54331" xr:uid="{4F8B3FCD-72A1-454C-A260-3C49B7F6DAA4}"/>
    <cellStyle name="Note 3 2 3 4 5" xfId="29744" xr:uid="{EFC2BE52-3C7F-4B72-B1CF-DB1DFA7C2191}"/>
    <cellStyle name="Note 3 2 3 5" xfId="3416" xr:uid="{9380C49C-1C70-40D8-B62A-845E266B6156}"/>
    <cellStyle name="Note 3 2 3 5 2" xfId="10785" xr:uid="{1FEF6D08-50D3-4955-8B97-4A3BC8A2D8C2}"/>
    <cellStyle name="Note 3 2 3 5 2 2" xfId="21430" xr:uid="{B9D204D0-7960-4AAE-9A22-1DE26F5604F7}"/>
    <cellStyle name="Note 3 2 3 5 2 2 2" xfId="47844" xr:uid="{C7A5FAA6-A1FF-4115-B0EB-1AA241271CF7}"/>
    <cellStyle name="Note 3 2 3 5 2 3" xfId="28519" xr:uid="{7D695035-70E8-4F89-95DC-4DB4AE226ADE}"/>
    <cellStyle name="Note 3 2 3 5 2 3 2" xfId="54933" xr:uid="{2CE920AE-FB1A-4CC7-B6AD-C3958798C73E}"/>
    <cellStyle name="Note 3 2 3 5 2 4" xfId="37206" xr:uid="{38B9B80F-B86D-4825-BA19-DE9AEDF1C549}"/>
    <cellStyle name="Note 3 2 3 5 3" xfId="14202" xr:uid="{745B63E7-5997-4477-8435-0F7785E110BB}"/>
    <cellStyle name="Note 3 2 3 5 3 2" xfId="40622" xr:uid="{9B4CAF28-47DB-4B8E-8397-77B9BEE942AA}"/>
    <cellStyle name="Note 3 2 3 5 4" xfId="23123" xr:uid="{09EE47BC-C6F5-406E-B196-14776A421F2E}"/>
    <cellStyle name="Note 3 2 3 5 4 2" xfId="49537" xr:uid="{92B85FA0-F08D-4770-B1D6-AF28B417E3A2}"/>
    <cellStyle name="Note 3 2 3 5 5" xfId="30086" xr:uid="{63992125-6D11-42DA-A186-FBA72818C5ED}"/>
    <cellStyle name="Note 3 2 3 6" xfId="5863" xr:uid="{84576C38-996A-45F3-86A5-40D6D3A6E49A}"/>
    <cellStyle name="Note 3 2 3 6 2" xfId="16619" xr:uid="{5165346A-01DE-4563-B594-DDA3A08A1A8F}"/>
    <cellStyle name="Note 3 2 3 6 2 2" xfId="43037" xr:uid="{E7AD5888-6966-44A5-9721-2971FCF66648}"/>
    <cellStyle name="Note 3 2 3 6 3" xfId="25162" xr:uid="{6BDCA7BA-2686-406F-B561-42F202046605}"/>
    <cellStyle name="Note 3 2 3 6 3 2" xfId="51576" xr:uid="{CDD415CF-D0C4-4455-9D38-1E27BC51FDBF}"/>
    <cellStyle name="Note 3 2 3 6 4" xfId="32533" xr:uid="{8E4DC087-0273-41C2-A311-4588340DAB54}"/>
    <cellStyle name="Note 3 2 3 7" xfId="6650" xr:uid="{146D695C-8B7C-4EBC-9AA7-0213A08FC7E8}"/>
    <cellStyle name="Note 3 2 3 7 2" xfId="24876" xr:uid="{A48BAA4D-FFE7-4EB0-A680-80C0A6BD3DFE}"/>
    <cellStyle name="Note 3 2 3 7 2 2" xfId="51290" xr:uid="{93E98651-B163-4084-8DB1-355D84092788}"/>
    <cellStyle name="Note 3 2 3 7 3" xfId="33320" xr:uid="{9F7476B4-E8B8-42B6-87AC-75927D54029E}"/>
    <cellStyle name="Note 3 2 3 8" xfId="4346" xr:uid="{C8EFBBF9-7A76-4BD3-967D-C0546D3053A6}"/>
    <cellStyle name="Note 3 2 3 8 2" xfId="15124" xr:uid="{36C0480E-2503-46C5-B558-346D5D19A9C7}"/>
    <cellStyle name="Note 3 2 3 8 2 2" xfId="41544" xr:uid="{165020CA-8E2D-46EE-8D91-F983E2DB01CF}"/>
    <cellStyle name="Note 3 2 3 8 3" xfId="27934" xr:uid="{AD250C7F-A3EC-401D-AAEB-4A185DA4886F}"/>
    <cellStyle name="Note 3 2 3 8 3 2" xfId="54348" xr:uid="{406833B5-285E-45F0-9534-4010340DF136}"/>
    <cellStyle name="Note 3 2 3 8 4" xfId="31016" xr:uid="{4B92145F-F73D-4098-98D6-499955123686}"/>
    <cellStyle name="Note 3 2 3 9" xfId="7651" xr:uid="{5D417E45-F66C-43A1-A649-9D5C3FE2B2E4}"/>
    <cellStyle name="Note 3 2 3 9 2" xfId="18318" xr:uid="{3DCC90EC-8F8D-4828-901B-86CCCDE1F0D8}"/>
    <cellStyle name="Note 3 2 3 9 2 2" xfId="44734" xr:uid="{BC3C5EEA-9559-468A-B803-586057533309}"/>
    <cellStyle name="Note 3 2 3 9 3" xfId="22576" xr:uid="{AB22E6F8-7B9A-42C7-B327-6833864B1E5C}"/>
    <cellStyle name="Note 3 2 3 9 3 2" xfId="48990" xr:uid="{178CED0B-E9E4-4C37-AB7E-901E7E4C4E27}"/>
    <cellStyle name="Note 3 2 3 9 4" xfId="34321" xr:uid="{C88E25D3-4556-4C40-87FE-86793BA123A0}"/>
    <cellStyle name="Note 3 2 4" xfId="1822" xr:uid="{9B74EE12-922A-4BC0-BBFE-A5294C9E0EC6}"/>
    <cellStyle name="Note 3 2 4 10" xfId="8372" xr:uid="{FE1F1789-5942-4CFF-8A6F-2BE6973D9E9D}"/>
    <cellStyle name="Note 3 2 4 10 2" xfId="19032" xr:uid="{163745D7-3B11-4F53-99F6-7E6CDA7D5530}"/>
    <cellStyle name="Note 3 2 4 10 2 2" xfId="45446" xr:uid="{8A3673A1-52F0-4AA0-94E6-BD6765BDBD58}"/>
    <cellStyle name="Note 3 2 4 10 3" xfId="17644" xr:uid="{851C9995-810F-4555-A6FB-84700D91377A}"/>
    <cellStyle name="Note 3 2 4 10 3 2" xfId="44061" xr:uid="{DEA31C28-2048-437E-9F19-F1756C7E2BA5}"/>
    <cellStyle name="Note 3 2 4 10 4" xfId="34868" xr:uid="{66007B44-9B7A-45C9-84C8-7727510C02BC}"/>
    <cellStyle name="Note 3 2 4 11" xfId="11758" xr:uid="{AE686DCC-5A57-4C9D-9F47-A4D1FE78C090}"/>
    <cellStyle name="Note 3 2 4 11 2" xfId="38179" xr:uid="{5953000A-37CD-41C7-B183-2650942C509E}"/>
    <cellStyle name="Note 3 2 4 12" xfId="22784" xr:uid="{E5917128-7D16-43CD-96AE-CC8082B3BF2D}"/>
    <cellStyle name="Note 3 2 4 12 2" xfId="49198" xr:uid="{C3498186-D19C-4F21-B6F4-81F594752AC1}"/>
    <cellStyle name="Note 3 2 4 2" xfId="3799" xr:uid="{6AA9CE50-90EA-4896-9C8F-D0E1630B3B38}"/>
    <cellStyle name="Note 3 2 4 2 2" xfId="9045" xr:uid="{1F4AB2DE-3E78-494F-9D73-277E4636285D}"/>
    <cellStyle name="Note 3 2 4 2 2 2" xfId="19705" xr:uid="{97629FFD-88BD-40EA-9469-9CF9CE49BA8A}"/>
    <cellStyle name="Note 3 2 4 2 2 2 2" xfId="46119" xr:uid="{0A09C282-7147-4E24-A1B9-4706C4DC1A9B}"/>
    <cellStyle name="Note 3 2 4 2 2 3" xfId="11785" xr:uid="{BB16DB81-BAD7-4B2B-AC0A-8318C04C9F8C}"/>
    <cellStyle name="Note 3 2 4 2 2 3 2" xfId="38206" xr:uid="{3A23E077-BE86-4989-9F38-BF90EEA6DD7B}"/>
    <cellStyle name="Note 3 2 4 2 2 4" xfId="35541" xr:uid="{16226337-AA7A-454C-8741-0A72A7CFF8B5}"/>
    <cellStyle name="Note 3 2 4 2 3" xfId="9942" xr:uid="{26C2E2C8-6026-4202-8EF1-EA0D5226CE37}"/>
    <cellStyle name="Note 3 2 4 2 3 2" xfId="20602" xr:uid="{774A3557-C7B5-4CD6-B171-2BD52D8821D1}"/>
    <cellStyle name="Note 3 2 4 2 3 2 2" xfId="47016" xr:uid="{4E3D2F4C-17D8-4E1E-9191-16233F78A2B3}"/>
    <cellStyle name="Note 3 2 4 2 3 3" xfId="24487" xr:uid="{54E96B6D-DB4E-4445-8C31-FB7C845722FD}"/>
    <cellStyle name="Note 3 2 4 2 3 3 2" xfId="50901" xr:uid="{8B8FF7AF-E5AC-424B-AA6C-219BB68CDC28}"/>
    <cellStyle name="Note 3 2 4 2 3 4" xfId="36438" xr:uid="{E0341E23-06A2-4922-A7F5-6BC828CEB60B}"/>
    <cellStyle name="Note 3 2 4 2 4" xfId="10906" xr:uid="{89462DA3-4C9E-4C24-A9B2-E898B1B4D26E}"/>
    <cellStyle name="Note 3 2 4 2 4 2" xfId="21551" xr:uid="{83C554C9-4011-480C-B3F1-1409BF39EDA8}"/>
    <cellStyle name="Note 3 2 4 2 4 2 2" xfId="47965" xr:uid="{4E25F3BC-0F2A-4EC2-86DC-63E04C611C62}"/>
    <cellStyle name="Note 3 2 4 2 4 3" xfId="28640" xr:uid="{AD713F3F-A09E-4847-81AE-5802F7DE9FB6}"/>
    <cellStyle name="Note 3 2 4 2 4 3 2" xfId="55054" xr:uid="{543FBFA9-595A-41C7-BA76-DA641B96A430}"/>
    <cellStyle name="Note 3 2 4 2 4 4" xfId="37327" xr:uid="{81314CD7-9FDA-4A69-8153-EE68B256B696}"/>
    <cellStyle name="Note 3 2 4 2 5" xfId="8679" xr:uid="{80111CE7-AF93-4C73-AEBE-3C8A12A70A62}"/>
    <cellStyle name="Note 3 2 4 2 5 2" xfId="19339" xr:uid="{FF29C043-6499-4E12-82C0-2BCC4CB646F8}"/>
    <cellStyle name="Note 3 2 4 2 5 2 2" xfId="45753" xr:uid="{E1E5C097-096A-4FB2-9B24-401E04BBEA95}"/>
    <cellStyle name="Note 3 2 4 2 5 3" xfId="12208" xr:uid="{40177329-A7AB-4DD4-BB96-58DFAE12A8F0}"/>
    <cellStyle name="Note 3 2 4 2 5 3 2" xfId="38629" xr:uid="{CBF9A0A4-82C1-4BC9-8B71-E85E11EA2B40}"/>
    <cellStyle name="Note 3 2 4 2 5 4" xfId="35175" xr:uid="{3ED9BE77-D9F3-45EF-A41A-933C85B34FAE}"/>
    <cellStyle name="Note 3 2 4 2 6" xfId="14582" xr:uid="{19128DE3-FAC2-4E76-9AA6-3E8115F334BC}"/>
    <cellStyle name="Note 3 2 4 2 6 2" xfId="41002" xr:uid="{2FAF2F2C-6C70-4570-A3AA-2373FE9EC81A}"/>
    <cellStyle name="Note 3 2 4 2 7" xfId="24426" xr:uid="{2BB03127-C67B-40E0-830E-EFBC75D9AC5F}"/>
    <cellStyle name="Note 3 2 4 2 7 2" xfId="50840" xr:uid="{6D53148E-AC9A-4A13-8300-1F2B97F473F6}"/>
    <cellStyle name="Note 3 2 4 2 8" xfId="30469" xr:uid="{57518FB2-F44B-468D-9CA6-7579DEB98137}"/>
    <cellStyle name="Note 3 2 4 3" xfId="4526" xr:uid="{D37E6C19-8A49-4654-BAD6-2C16D09968F1}"/>
    <cellStyle name="Note 3 2 4 3 2" xfId="9414" xr:uid="{91ECDC71-BC3F-44FC-A786-3732B5D81C83}"/>
    <cellStyle name="Note 3 2 4 3 2 2" xfId="20074" xr:uid="{44D588C6-BC68-4A8D-B659-3DE20E9B09A5}"/>
    <cellStyle name="Note 3 2 4 3 2 2 2" xfId="46488" xr:uid="{247E15A3-EEDE-482E-BA7C-F3E0276934AC}"/>
    <cellStyle name="Note 3 2 4 3 2 3" xfId="11576" xr:uid="{AED11831-81CE-4C46-A255-693762844D00}"/>
    <cellStyle name="Note 3 2 4 3 2 3 2" xfId="37997" xr:uid="{00C10B6C-820C-451A-A414-AFD7125FE40A}"/>
    <cellStyle name="Note 3 2 4 3 2 4" xfId="35910" xr:uid="{4C2B46D0-0BAA-489E-AFAF-E76DE9C5D164}"/>
    <cellStyle name="Note 3 2 4 3 3" xfId="15304" xr:uid="{EB2FD001-F7AF-4D40-A2EE-DC12FDF970B8}"/>
    <cellStyle name="Note 3 2 4 3 3 2" xfId="41724" xr:uid="{01F551D9-8C0F-4631-AC88-12F7B06DF082}"/>
    <cellStyle name="Note 3 2 4 3 4" xfId="22921" xr:uid="{38DDF321-10C4-437B-97C5-D05AEB5922FF}"/>
    <cellStyle name="Note 3 2 4 3 4 2" xfId="49335" xr:uid="{077D5F2D-3D60-4C67-8DC7-8F092D167550}"/>
    <cellStyle name="Note 3 2 4 3 5" xfId="31196" xr:uid="{1EDE80D2-1208-46DC-9E2D-D1C9A4BA4F18}"/>
    <cellStyle name="Note 3 2 4 4" xfId="3177" xr:uid="{2A85CB6A-14EE-49E5-A634-F46025A29125}"/>
    <cellStyle name="Note 3 2 4 4 2" xfId="10290" xr:uid="{384422D8-3DD6-4FC8-BADF-746D8DF7DF71}"/>
    <cellStyle name="Note 3 2 4 4 2 2" xfId="20950" xr:uid="{1B9F50BF-F10B-48BC-820B-B419C486981E}"/>
    <cellStyle name="Note 3 2 4 4 2 2 2" xfId="47364" xr:uid="{BF35B35D-4375-4921-89F5-F012C5134B07}"/>
    <cellStyle name="Note 3 2 4 4 2 3" xfId="12247" xr:uid="{56272B23-C034-44E2-A433-DDA2B3DF989F}"/>
    <cellStyle name="Note 3 2 4 4 2 3 2" xfId="38668" xr:uid="{5DBD19C9-CCF2-494C-9D0C-80FFEDE6604E}"/>
    <cellStyle name="Note 3 2 4 4 2 4" xfId="36786" xr:uid="{56704F47-7790-4AAF-8D09-00D6BDE43581}"/>
    <cellStyle name="Note 3 2 4 4 3" xfId="13967" xr:uid="{0C7611F2-6CFF-495E-A8F4-D4080EB493B6}"/>
    <cellStyle name="Note 3 2 4 4 3 2" xfId="40387" xr:uid="{730A68AC-835D-47FE-B7E0-E272D1DF1FF1}"/>
    <cellStyle name="Note 3 2 4 4 4" xfId="21769" xr:uid="{A50F892B-AED4-496E-BDF4-34D19A162F0E}"/>
    <cellStyle name="Note 3 2 4 4 4 2" xfId="48183" xr:uid="{FD6276CA-10E9-41FF-B0CA-763A893C4044}"/>
    <cellStyle name="Note 3 2 4 4 5" xfId="29847" xr:uid="{79116899-6BD6-4C54-8C5E-CD15443E2E80}"/>
    <cellStyle name="Note 3 2 4 5" xfId="3984" xr:uid="{2AD25470-3D97-4FBF-BA14-C0A2F8E02D96}"/>
    <cellStyle name="Note 3 2 4 5 2" xfId="10794" xr:uid="{E7D52FC3-9C8D-4013-A2A9-D7C92E87FC9B}"/>
    <cellStyle name="Note 3 2 4 5 2 2" xfId="21439" xr:uid="{67C5EF8D-07DB-42B4-8457-31533A0D0251}"/>
    <cellStyle name="Note 3 2 4 5 2 2 2" xfId="47853" xr:uid="{C2BBFCB3-6E00-4D3A-9087-4BF36E2A0828}"/>
    <cellStyle name="Note 3 2 4 5 2 3" xfId="28528" xr:uid="{8E70FB55-8FEC-4C58-BC0C-9A8FE31F8A75}"/>
    <cellStyle name="Note 3 2 4 5 2 3 2" xfId="54942" xr:uid="{0D965667-4EAF-4E81-9635-5CCFF2438914}"/>
    <cellStyle name="Note 3 2 4 5 2 4" xfId="37215" xr:uid="{FE8186EE-D262-45D1-94C4-7AA816B9D7E1}"/>
    <cellStyle name="Note 3 2 4 5 3" xfId="14767" xr:uid="{C04A9A71-AC72-43EC-A78F-AA76AF02DEFF}"/>
    <cellStyle name="Note 3 2 4 5 3 2" xfId="41187" xr:uid="{49204380-11DD-49DE-BD3B-626D860697F3}"/>
    <cellStyle name="Note 3 2 4 5 4" xfId="24555" xr:uid="{ECBE75A9-F650-4F8D-BA18-63AD96839331}"/>
    <cellStyle name="Note 3 2 4 5 4 2" xfId="50969" xr:uid="{E6F28DF7-8DA0-47C9-A63E-F2271214B32C}"/>
    <cellStyle name="Note 3 2 4 5 5" xfId="30654" xr:uid="{228A5C3F-12DA-47F9-A672-57184B1F673E}"/>
    <cellStyle name="Note 3 2 4 6" xfId="5617" xr:uid="{E9CF3A54-7522-418B-9617-4BA58B630011}"/>
    <cellStyle name="Note 3 2 4 6 2" xfId="16381" xr:uid="{3AD52A82-7F5C-42EB-80C8-9A6FFC13EE7E}"/>
    <cellStyle name="Note 3 2 4 6 2 2" xfId="42799" xr:uid="{9525A520-2D65-49EF-AB7D-73C74FB3E0AB}"/>
    <cellStyle name="Note 3 2 4 6 3" xfId="24459" xr:uid="{E2C350D1-26BE-4573-9040-A1F0E6EF9BF7}"/>
    <cellStyle name="Note 3 2 4 6 3 2" xfId="50873" xr:uid="{99AAD5A0-510A-45E7-A9F0-CE0A66F5CDCF}"/>
    <cellStyle name="Note 3 2 4 6 4" xfId="32287" xr:uid="{E8EB2132-CC81-4E36-83E6-E018D7F69C99}"/>
    <cellStyle name="Note 3 2 4 7" xfId="2598" xr:uid="{8D0D915B-1228-4417-85BE-6499BA0E49C2}"/>
    <cellStyle name="Note 3 2 4 7 2" xfId="26286" xr:uid="{3BAEA5AC-C12B-41AB-80C0-2153BBECF3BF}"/>
    <cellStyle name="Note 3 2 4 7 2 2" xfId="52700" xr:uid="{4D688D92-9434-42EC-B614-1493A42ED1A0}"/>
    <cellStyle name="Note 3 2 4 7 3" xfId="29268" xr:uid="{DAD63F4B-1E1E-4A5F-AA6E-5989FDDD3040}"/>
    <cellStyle name="Note 3 2 4 8" xfId="7485" xr:uid="{F5955C25-9A08-4774-9163-0910C154DD61}"/>
    <cellStyle name="Note 3 2 4 8 2" xfId="18152" xr:uid="{90721ABF-4628-4ADE-B2A0-5EAF977EBC1A}"/>
    <cellStyle name="Note 3 2 4 8 2 2" xfId="44568" xr:uid="{D30510D6-1BD8-434C-86D1-597125E9BAAA}"/>
    <cellStyle name="Note 3 2 4 8 3" xfId="27197" xr:uid="{CDBB52DD-5E50-4D81-9EF4-12303A6AFE63}"/>
    <cellStyle name="Note 3 2 4 8 3 2" xfId="53611" xr:uid="{FDF0D53B-7361-4D38-B2B2-6473FBC1F30F}"/>
    <cellStyle name="Note 3 2 4 8 4" xfId="34155" xr:uid="{7DE69D05-217D-400C-9F87-358EF16E30CB}"/>
    <cellStyle name="Note 3 2 4 9" xfId="5669" xr:uid="{AD02E9F4-484B-4337-A884-C180DE2D1E1B}"/>
    <cellStyle name="Note 3 2 4 9 2" xfId="16433" xr:uid="{33A3104A-E67C-4457-B98B-74E84FA6446D}"/>
    <cellStyle name="Note 3 2 4 9 2 2" xfId="42851" xr:uid="{AAB2FA40-0A68-4CAD-845B-78CA1319678E}"/>
    <cellStyle name="Note 3 2 4 9 3" xfId="27716" xr:uid="{A2DEA4CB-48E3-4EDE-9A08-9A898B3CA501}"/>
    <cellStyle name="Note 3 2 4 9 3 2" xfId="54130" xr:uid="{155A19C3-15BF-486C-B208-F1BFCF1FB4BF}"/>
    <cellStyle name="Note 3 2 4 9 4" xfId="32339" xr:uid="{4D096149-D96E-4BD8-AC92-466985D71C48}"/>
    <cellStyle name="Note 3 2 5" xfId="1712" xr:uid="{4C545629-A59E-41E2-8751-D3F58D98B0B6}"/>
    <cellStyle name="Note 3 2 5 10" xfId="8519" xr:uid="{746A8A27-7FE2-420E-968A-B373ADE811EB}"/>
    <cellStyle name="Note 3 2 5 10 2" xfId="19179" xr:uid="{EE4DF03F-9382-482D-B58C-6CFCC86034F6}"/>
    <cellStyle name="Note 3 2 5 10 2 2" xfId="45593" xr:uid="{62096A4A-2761-4C83-A8A2-65B4E7AA6D68}"/>
    <cellStyle name="Note 3 2 5 10 3" xfId="12785" xr:uid="{2AFE1755-3E82-48AE-8C00-06648F947BC5}"/>
    <cellStyle name="Note 3 2 5 10 3 2" xfId="39206" xr:uid="{526B865D-DC09-4D2D-B7F2-24160DB630AB}"/>
    <cellStyle name="Note 3 2 5 10 4" xfId="35015" xr:uid="{3EA59352-8B20-463D-9FDE-9B921AF9DAFD}"/>
    <cellStyle name="Note 3 2 5 11" xfId="11858" xr:uid="{D6AF26A6-9940-41F6-A5FD-79274964C313}"/>
    <cellStyle name="Note 3 2 5 11 2" xfId="38279" xr:uid="{70E6ECDA-9956-4865-AB58-E51E259B4114}"/>
    <cellStyle name="Note 3 2 5 12" xfId="25399" xr:uid="{4FE2A844-DEFB-4926-A15E-7015E17A57BA}"/>
    <cellStyle name="Note 3 2 5 12 2" xfId="51813" xr:uid="{E9C8F563-5915-4CF1-A82E-B69FA24BA74C}"/>
    <cellStyle name="Note 3 2 5 2" xfId="3703" xr:uid="{0BAFE1AC-CA68-40E7-A350-407D7FC6E52E}"/>
    <cellStyle name="Note 3 2 5 2 2" xfId="9720" xr:uid="{F3891AFD-E9BC-457A-9B6A-8F34C2890181}"/>
    <cellStyle name="Note 3 2 5 2 2 2" xfId="20380" xr:uid="{9ABA2400-E781-4C46-9F97-F578C1F6AD76}"/>
    <cellStyle name="Note 3 2 5 2 2 2 2" xfId="46794" xr:uid="{959F0147-B210-4789-B2E2-C2742F8F82B6}"/>
    <cellStyle name="Note 3 2 5 2 2 3" xfId="12218" xr:uid="{0868B833-81BC-4CC0-8F3E-D598CF2513AD}"/>
    <cellStyle name="Note 3 2 5 2 2 3 2" xfId="38639" xr:uid="{AEBDD6BC-9ADE-40D5-AA5D-CD6455406ECD}"/>
    <cellStyle name="Note 3 2 5 2 2 4" xfId="36216" xr:uid="{E09C5A26-D9B8-489D-89F2-5AA6271A4723}"/>
    <cellStyle name="Note 3 2 5 2 3" xfId="14487" xr:uid="{D3A7C632-CF3A-45D9-A2C7-5E597332CF7B}"/>
    <cellStyle name="Note 3 2 5 2 3 2" xfId="40907" xr:uid="{97240100-179D-4652-AF98-97B3F798E8CF}"/>
    <cellStyle name="Note 3 2 5 2 4" xfId="25193" xr:uid="{E10425C6-69C2-4D01-9420-371BD631D65C}"/>
    <cellStyle name="Note 3 2 5 2 4 2" xfId="51607" xr:uid="{893EEF2B-F5CB-4FF7-9797-E4C9790708EF}"/>
    <cellStyle name="Note 3 2 5 2 5" xfId="30373" xr:uid="{82E68487-EFED-4F9E-AAD2-E98FCEBEA89C}"/>
    <cellStyle name="Note 3 2 5 3" xfId="2631" xr:uid="{0AF886B5-E0AA-4860-96C5-26406D9734A6}"/>
    <cellStyle name="Note 3 2 5 3 2" xfId="9501" xr:uid="{98874BDF-6BC5-4F23-B722-231BCB594F68}"/>
    <cellStyle name="Note 3 2 5 3 2 2" xfId="20161" xr:uid="{F1EF6940-3F43-4158-AB5F-142D6DD072E2}"/>
    <cellStyle name="Note 3 2 5 3 2 2 2" xfId="46575" xr:uid="{ECC4B61C-5D9C-42F1-96B6-98636D8616E2}"/>
    <cellStyle name="Note 3 2 5 3 2 3" xfId="12808" xr:uid="{59F24183-3620-4F29-A895-FA849C587033}"/>
    <cellStyle name="Note 3 2 5 3 2 3 2" xfId="39229" xr:uid="{9BEF3DF1-F819-4057-A5AB-2F0E21809E53}"/>
    <cellStyle name="Note 3 2 5 3 2 4" xfId="35997" xr:uid="{7A59AA26-5AF2-41F7-AD28-0D243D173588}"/>
    <cellStyle name="Note 3 2 5 3 3" xfId="13423" xr:uid="{8D84317B-C0C5-4879-B492-04C9AB040CDC}"/>
    <cellStyle name="Note 3 2 5 3 3 2" xfId="39843" xr:uid="{50B8F864-E719-4DF2-9274-BC27525BDF75}"/>
    <cellStyle name="Note 3 2 5 3 4" xfId="21900" xr:uid="{D81F0374-586F-40DF-B9F8-4BB1E92AE558}"/>
    <cellStyle name="Note 3 2 5 3 4 2" xfId="48314" xr:uid="{08DDD1B7-818A-4702-8FBF-561798D87E49}"/>
    <cellStyle name="Note 3 2 5 3 5" xfId="29301" xr:uid="{3E3AB4D4-2F7C-459B-88F6-EC91558003F6}"/>
    <cellStyle name="Note 3 2 5 4" xfId="4461" xr:uid="{468348A4-60C9-4551-B5B5-5A7FE3F4F6FC}"/>
    <cellStyle name="Note 3 2 5 4 2" xfId="10842" xr:uid="{95BF329A-B273-468F-B1B9-784090F55664}"/>
    <cellStyle name="Note 3 2 5 4 2 2" xfId="21487" xr:uid="{3422A81B-98FA-42C0-A1D0-9F8339365AC6}"/>
    <cellStyle name="Note 3 2 5 4 2 2 2" xfId="47901" xr:uid="{831ADBE6-E493-4C41-9D42-3C14FB913E53}"/>
    <cellStyle name="Note 3 2 5 4 2 3" xfId="28576" xr:uid="{3C86C30F-E875-4B6A-8858-76EE44015A32}"/>
    <cellStyle name="Note 3 2 5 4 2 3 2" xfId="54990" xr:uid="{81C6EACF-7A17-43BF-8436-4046EF21BD5C}"/>
    <cellStyle name="Note 3 2 5 4 2 4" xfId="37263" xr:uid="{4FC430C1-1994-46E2-A78A-5D44A2C4AE57}"/>
    <cellStyle name="Note 3 2 5 4 3" xfId="15239" xr:uid="{E88F9A67-1050-410F-A4F6-551F02BE154E}"/>
    <cellStyle name="Note 3 2 5 4 3 2" xfId="41659" xr:uid="{F0C663CF-1E44-4D25-A719-A4DD02727A13}"/>
    <cellStyle name="Note 3 2 5 4 4" xfId="27052" xr:uid="{4BF17B60-14E6-4900-8820-FD7111C472FC}"/>
    <cellStyle name="Note 3 2 5 4 4 2" xfId="53466" xr:uid="{4CC9FE55-AE8C-427E-AA5E-177B7F638381}"/>
    <cellStyle name="Note 3 2 5 4 5" xfId="31131" xr:uid="{4641CB29-7414-4BFC-A714-7E82AD3FA9A8}"/>
    <cellStyle name="Note 3 2 5 5" xfId="3997" xr:uid="{4C9009F3-F9D2-42EB-9978-A90BA00484E0}"/>
    <cellStyle name="Note 3 2 5 5 2" xfId="14780" xr:uid="{2F61865B-EA0A-4D05-8C8C-93A78E0C0A3B}"/>
    <cellStyle name="Note 3 2 5 5 2 2" xfId="41200" xr:uid="{B3CB33B6-EB69-496D-8004-CD6F2470DB35}"/>
    <cellStyle name="Note 3 2 5 5 3" xfId="25701" xr:uid="{5F828E83-D550-450C-9E79-A640B107983E}"/>
    <cellStyle name="Note 3 2 5 5 3 2" xfId="52115" xr:uid="{D7E8E173-6CE3-440B-AE1E-6249D820C2FE}"/>
    <cellStyle name="Note 3 2 5 5 4" xfId="30667" xr:uid="{6BD44B78-5635-4D08-9FAB-C616B3274D94}"/>
    <cellStyle name="Note 3 2 5 6" xfId="5573" xr:uid="{9682EDEC-F89A-4842-8995-BF293A211D8B}"/>
    <cellStyle name="Note 3 2 5 6 2" xfId="16343" xr:uid="{A04EAB27-BCAF-42EA-B1D1-00085320BDD2}"/>
    <cellStyle name="Note 3 2 5 6 2 2" xfId="42762" xr:uid="{7474BAD1-9D63-4D30-8EF0-3F0EF06E64CC}"/>
    <cellStyle name="Note 3 2 5 6 3" xfId="21905" xr:uid="{F44BC68A-F62C-44DE-947C-951D97510366}"/>
    <cellStyle name="Note 3 2 5 6 3 2" xfId="48319" xr:uid="{0E882BD5-B3FB-453F-BB7A-362CA9FA2F09}"/>
    <cellStyle name="Note 3 2 5 6 4" xfId="32243" xr:uid="{1ABBE6CB-E014-4BD9-BA42-D4FCED536122}"/>
    <cellStyle name="Note 3 2 5 7" xfId="5470" xr:uid="{25E879FE-D48E-47EF-80EC-30305C025D9A}"/>
    <cellStyle name="Note 3 2 5 7 2" xfId="26164" xr:uid="{8CE704C2-E96A-4A27-A5DD-EF30023C60C9}"/>
    <cellStyle name="Note 3 2 5 7 2 2" xfId="52578" xr:uid="{85C82FBB-7ABF-41F7-B382-88D619242D08}"/>
    <cellStyle name="Note 3 2 5 7 3" xfId="32140" xr:uid="{57B275D0-8D23-4A9E-8E11-9AE4E6CAB5C0}"/>
    <cellStyle name="Note 3 2 5 8" xfId="6365" xr:uid="{D4BB1415-D356-4DE8-B11A-CD6B89AC5F56}"/>
    <cellStyle name="Note 3 2 5 8 2" xfId="17101" xr:uid="{ECCD815F-24B1-4B5D-82D4-689FEDB87898}"/>
    <cellStyle name="Note 3 2 5 8 2 2" xfId="43519" xr:uid="{9F01B4B2-8A0C-405D-BFF1-AE8BBB048E5D}"/>
    <cellStyle name="Note 3 2 5 8 3" xfId="17357" xr:uid="{B3D25581-F7D8-4E59-9351-8A7D5D7FF564}"/>
    <cellStyle name="Note 3 2 5 8 3 2" xfId="43775" xr:uid="{A737D5B3-AF2C-46EF-8AEB-120E3A873F63}"/>
    <cellStyle name="Note 3 2 5 8 4" xfId="33035" xr:uid="{10E91A19-6712-4E10-AFFD-857C916A8951}"/>
    <cellStyle name="Note 3 2 5 9" xfId="5665" xr:uid="{A76F967F-9AF4-476B-8CD8-7FCC7ECCF80D}"/>
    <cellStyle name="Note 3 2 5 9 2" xfId="16429" xr:uid="{C6B32610-3C80-4779-B990-26BF8E8A2769}"/>
    <cellStyle name="Note 3 2 5 9 2 2" xfId="42847" xr:uid="{F7F865AB-2186-406F-A20A-4EADFDB5F5AD}"/>
    <cellStyle name="Note 3 2 5 9 3" xfId="24419" xr:uid="{703D08FC-0517-48EB-A7D2-631167381CA0}"/>
    <cellStyle name="Note 3 2 5 9 3 2" xfId="50833" xr:uid="{C0C35988-3496-4B84-9CD0-62F59B8320B1}"/>
    <cellStyle name="Note 3 2 5 9 4" xfId="32335" xr:uid="{E6AC891F-D682-49F8-8C1B-1C2916772907}"/>
    <cellStyle name="Note 3 2 6" xfId="2476" xr:uid="{5422E58D-AED0-4B12-9DE2-8C6B6B3781C5}"/>
    <cellStyle name="Note 3 2 6 10" xfId="22141" xr:uid="{305E5716-1B7B-4A86-BC51-9917641638D8}"/>
    <cellStyle name="Note 3 2 6 10 2" xfId="48555" xr:uid="{0A1B2A14-D64B-4F78-BF7B-8CB438F2EEAE}"/>
    <cellStyle name="Note 3 2 6 2" xfId="4371" xr:uid="{7C91078F-FFD7-4586-83AB-83EC92E12965}"/>
    <cellStyle name="Note 3 2 6 2 2" xfId="9888" xr:uid="{AEBE1EBA-CCA2-40D1-9E24-0F92E54E3934}"/>
    <cellStyle name="Note 3 2 6 2 2 2" xfId="20548" xr:uid="{D86EF1C0-6975-47DC-95B8-5D937EE900B8}"/>
    <cellStyle name="Note 3 2 6 2 2 2 2" xfId="46962" xr:uid="{AD438C61-2892-4B0C-BAD5-19119DA7C7BE}"/>
    <cellStyle name="Note 3 2 6 2 2 3" xfId="22625" xr:uid="{F3B1F024-9C08-477A-82DD-F03E5B81643B}"/>
    <cellStyle name="Note 3 2 6 2 2 3 2" xfId="49039" xr:uid="{246969A8-89D2-4DE0-BC95-539A6C8B6B54}"/>
    <cellStyle name="Note 3 2 6 2 2 4" xfId="36384" xr:uid="{0AD4A5FB-5B67-40CC-9BC9-48E396B2EAB1}"/>
    <cellStyle name="Note 3 2 6 2 3" xfId="15149" xr:uid="{06FEDAFA-2B6D-4CCC-ACFE-F265A3C0B5D8}"/>
    <cellStyle name="Note 3 2 6 2 3 2" xfId="41569" xr:uid="{B90FF150-9F07-40E7-8282-32F556B38CED}"/>
    <cellStyle name="Note 3 2 6 2 4" xfId="25647" xr:uid="{03920772-452D-4D72-A6D8-5806F38A1D17}"/>
    <cellStyle name="Note 3 2 6 2 4 2" xfId="52061" xr:uid="{C329FBB1-C3DE-49C3-867D-6F55CC3DAA16}"/>
    <cellStyle name="Note 3 2 6 2 5" xfId="31041" xr:uid="{7DD28309-C07C-45D3-9B49-5DD182BFECC6}"/>
    <cellStyle name="Note 3 2 6 3" xfId="5104" xr:uid="{09D8660C-6E11-44AC-BF78-E622C85E22D3}"/>
    <cellStyle name="Note 3 2 6 3 2" xfId="10108" xr:uid="{6877173D-ADCE-44E6-B9EB-B9E3C77781B8}"/>
    <cellStyle name="Note 3 2 6 3 2 2" xfId="20768" xr:uid="{8DB050E9-E2B7-419F-AC08-01F251AD55E3}"/>
    <cellStyle name="Note 3 2 6 3 2 2 2" xfId="47182" xr:uid="{40E15BC0-4CD7-460D-A790-4DCAB06C98B2}"/>
    <cellStyle name="Note 3 2 6 3 2 3" xfId="16899" xr:uid="{6DD9B8F7-17A5-44CE-AA6D-07EA68619A00}"/>
    <cellStyle name="Note 3 2 6 3 2 3 2" xfId="43317" xr:uid="{74F6FA25-0B92-45F0-AFA0-B6D55B739088}"/>
    <cellStyle name="Note 3 2 6 3 2 4" xfId="36604" xr:uid="{36C4DFD0-CA6D-4223-8C5E-30855B45A457}"/>
    <cellStyle name="Note 3 2 6 3 3" xfId="15881" xr:uid="{A2CA75A9-24B7-4FA0-B7CE-AA615C490165}"/>
    <cellStyle name="Note 3 2 6 3 3 2" xfId="42300" xr:uid="{4A7C22F5-476B-4115-8713-6540D3294F30}"/>
    <cellStyle name="Note 3 2 6 3 4" xfId="26815" xr:uid="{2F139D1D-ACDB-4D8C-B60D-0007B4E6D5CF}"/>
    <cellStyle name="Note 3 2 6 3 4 2" xfId="53229" xr:uid="{25ED7126-C8AD-4E02-A976-83246A9C39B6}"/>
    <cellStyle name="Note 3 2 6 3 5" xfId="31774" xr:uid="{B2F5F17C-C097-4372-A2C1-CF825266E3FA}"/>
    <cellStyle name="Note 3 2 6 4" xfId="6286" xr:uid="{5AFE7FCA-AA55-4E18-B08F-B4B683B14B18}"/>
    <cellStyle name="Note 3 2 6 4 2" xfId="10998" xr:uid="{5FBF9C9A-27F9-4D8E-B612-B69D74120813}"/>
    <cellStyle name="Note 3 2 6 4 2 2" xfId="21643" xr:uid="{C308CB3D-F31E-4BE5-B689-E4CC23DAA177}"/>
    <cellStyle name="Note 3 2 6 4 2 2 2" xfId="48057" xr:uid="{B3D64F91-A35F-4000-B517-E46999044F40}"/>
    <cellStyle name="Note 3 2 6 4 2 3" xfId="28732" xr:uid="{D16002CE-9E0A-415A-9772-517E2D04298E}"/>
    <cellStyle name="Note 3 2 6 4 2 3 2" xfId="55146" xr:uid="{ED717CF3-00D4-4CF1-96C0-A9F8A453CF60}"/>
    <cellStyle name="Note 3 2 6 4 2 4" xfId="37419" xr:uid="{3F48F0EE-814B-40B1-AA43-FBC417E20E21}"/>
    <cellStyle name="Note 3 2 6 4 3" xfId="17025" xr:uid="{9EE3E92E-3139-4B46-88E1-9720B6460451}"/>
    <cellStyle name="Note 3 2 6 4 3 2" xfId="43443" xr:uid="{9982F232-ECAC-4ED9-9B8D-5CFC49BD4DC7}"/>
    <cellStyle name="Note 3 2 6 4 4" xfId="13757" xr:uid="{F0F87EDF-CFDC-4B67-B763-49273AA6B316}"/>
    <cellStyle name="Note 3 2 6 4 4 2" xfId="40177" xr:uid="{120F54AC-4894-4EA7-9C49-1375B4B27188}"/>
    <cellStyle name="Note 3 2 6 4 5" xfId="32956" xr:uid="{B776564C-64BF-4116-94AE-36E536015EC6}"/>
    <cellStyle name="Note 3 2 6 5" xfId="6862" xr:uid="{0EA75EE7-E15F-43A8-9F6C-0E1A34479E8D}"/>
    <cellStyle name="Note 3 2 6 5 2" xfId="17567" xr:uid="{69A351AF-5371-4B02-91DB-4AF77D900755}"/>
    <cellStyle name="Note 3 2 6 5 2 2" xfId="43984" xr:uid="{24E81292-A060-4CE8-A678-11048A3555FC}"/>
    <cellStyle name="Note 3 2 6 5 3" xfId="22053" xr:uid="{75599C2D-0B10-44A0-B60E-B2CDD023CD25}"/>
    <cellStyle name="Note 3 2 6 5 3 2" xfId="48467" xr:uid="{FFFA0687-C80A-4477-9F8A-11D80A47B643}"/>
    <cellStyle name="Note 3 2 6 5 4" xfId="33532" xr:uid="{FD1A0120-482C-4A95-8E46-252A397489AA}"/>
    <cellStyle name="Note 3 2 6 6" xfId="7387" xr:uid="{262BDE83-9A78-46F6-AB55-A1F1A4FCDB1A}"/>
    <cellStyle name="Note 3 2 6 6 2" xfId="18054" xr:uid="{1D998EBB-FC03-44DA-A18A-0482DEC2331E}"/>
    <cellStyle name="Note 3 2 6 6 2 2" xfId="44470" xr:uid="{8D0104A2-253D-4B57-9753-714BE5A2AE09}"/>
    <cellStyle name="Note 3 2 6 6 3" xfId="27601" xr:uid="{D7077A4B-32F8-4C38-9B61-67485BB860AA}"/>
    <cellStyle name="Note 3 2 6 6 3 2" xfId="54015" xr:uid="{115012B6-DD7F-46B4-A06A-EDEBB997D656}"/>
    <cellStyle name="Note 3 2 6 6 4" xfId="34057" xr:uid="{B9581FAF-C218-4443-8900-8D5EEEA5E774}"/>
    <cellStyle name="Note 3 2 6 7" xfId="8009" xr:uid="{D9CBED85-C7BB-43B7-9F67-437F649F338B}"/>
    <cellStyle name="Note 3 2 6 7 2" xfId="18676" xr:uid="{B3F2FE20-F4D4-4543-8EA8-384E7689A8A3}"/>
    <cellStyle name="Note 3 2 6 7 2 2" xfId="45090" xr:uid="{07B7C94F-2742-43E0-94C2-F966C050EE37}"/>
    <cellStyle name="Note 3 2 6 7 3" xfId="16979" xr:uid="{8C05E3C6-DF00-4595-9284-618076D88BAE}"/>
    <cellStyle name="Note 3 2 6 7 3 2" xfId="43397" xr:uid="{334F049D-8EAE-42F4-B9E1-14609612637A}"/>
    <cellStyle name="Note 3 2 6 7 4" xfId="34614" xr:uid="{0E1A8675-4594-4775-85FD-507DAF9A693C}"/>
    <cellStyle name="Note 3 2 6 8" xfId="13272" xr:uid="{855058AD-7119-474B-9FBF-7335FED32F62}"/>
    <cellStyle name="Note 3 2 6 8 2" xfId="39692" xr:uid="{BF4B04C3-34BD-40F4-BE85-61535473AB83}"/>
    <cellStyle name="Note 3 2 6 9" xfId="21194" xr:uid="{B1DA8322-7D0D-4FA7-9B95-07458D2BC60A}"/>
    <cellStyle name="Note 3 2 6 9 2" xfId="47608" xr:uid="{03C22112-B6AE-4309-B6F3-112DA4818DE9}"/>
    <cellStyle name="Note 3 2 7" xfId="3127" xr:uid="{3A55B387-7C20-45A5-8814-3970469BF2BB}"/>
    <cellStyle name="Note 3 2 7 2" xfId="9595" xr:uid="{8641AB48-AD02-4069-9BA6-1D48CAB254D4}"/>
    <cellStyle name="Note 3 2 7 2 2" xfId="20255" xr:uid="{E9AE9FE1-A3CF-45D1-A303-1ED29240699B}"/>
    <cellStyle name="Note 3 2 7 2 2 2" xfId="46669" xr:uid="{F5D65BD5-B7DE-4C3A-914D-F2D24AD5BD2A}"/>
    <cellStyle name="Note 3 2 7 2 3" xfId="15860" xr:uid="{926EE179-0E24-4324-A28E-87B9ABA21312}"/>
    <cellStyle name="Note 3 2 7 2 3 2" xfId="42279" xr:uid="{82711D9C-720F-4AD2-9278-EAFABE5199F3}"/>
    <cellStyle name="Note 3 2 7 2 4" xfId="36091" xr:uid="{87D121B7-206F-42AB-BE78-53052F4FD94D}"/>
    <cellStyle name="Note 3 2 7 3" xfId="13918" xr:uid="{621960EE-040D-4A19-8D34-6331CDCD119D}"/>
    <cellStyle name="Note 3 2 7 3 2" xfId="40338" xr:uid="{11A15B2F-A888-40D2-B147-B058AD25D791}"/>
    <cellStyle name="Note 3 2 7 4" xfId="24704" xr:uid="{5E871110-48E4-4903-A9AF-AA2C28A683C5}"/>
    <cellStyle name="Note 3 2 7 4 2" xfId="51118" xr:uid="{42800D0E-B3EE-45CE-AAFB-1172E5DC8A24}"/>
    <cellStyle name="Note 3 2 7 5" xfId="29797" xr:uid="{D22D86E8-5A34-433F-8056-50EEE68077E0}"/>
    <cellStyle name="Note 3 2 8" xfId="2959" xr:uid="{623C0DCC-06F8-4A9A-97FA-42C62C3DD6C1}"/>
    <cellStyle name="Note 3 2 8 2" xfId="9723" xr:uid="{2980FB14-9DD2-437D-B9A6-3E872018F8D0}"/>
    <cellStyle name="Note 3 2 8 2 2" xfId="20383" xr:uid="{DEAFDAE4-843D-4984-86CC-86FABECC8347}"/>
    <cellStyle name="Note 3 2 8 2 2 2" xfId="46797" xr:uid="{6F3338F6-F70E-4BF5-BF2D-2E9B75564787}"/>
    <cellStyle name="Note 3 2 8 2 3" xfId="18760" xr:uid="{AE312564-BF80-462B-836E-287568F51E8E}"/>
    <cellStyle name="Note 3 2 8 2 3 2" xfId="45174" xr:uid="{F918C745-0D24-4735-ADED-94CD94621839}"/>
    <cellStyle name="Note 3 2 8 2 4" xfId="36219" xr:uid="{4AB48CC9-E259-41F5-817A-8F059609E85B}"/>
    <cellStyle name="Note 3 2 8 3" xfId="13751" xr:uid="{75D92D44-9BD0-4701-AC21-026874FEDA63}"/>
    <cellStyle name="Note 3 2 8 3 2" xfId="40171" xr:uid="{3FBADF60-1EF8-4093-99DD-B9C27038FF3E}"/>
    <cellStyle name="Note 3 2 8 4" xfId="22544" xr:uid="{29CBC0FD-4FCF-4BCA-944C-8B6117090092}"/>
    <cellStyle name="Note 3 2 8 4 2" xfId="48958" xr:uid="{C654C098-AF3C-4A5D-A0B2-3A7EEB8E1BDC}"/>
    <cellStyle name="Note 3 2 8 5" xfId="29629" xr:uid="{B61414A3-C137-4117-B966-42349C092C37}"/>
    <cellStyle name="Note 3 2 9" xfId="4165" xr:uid="{D8D7E9E7-CE5D-4815-A22C-B840EDBCE7BD}"/>
    <cellStyle name="Note 3 2 9 2" xfId="9611" xr:uid="{6E272D16-EA5E-4952-9A51-A78B58D0E121}"/>
    <cellStyle name="Note 3 2 9 2 2" xfId="20271" xr:uid="{836FB5F6-C88D-42EA-B581-0D1F79806740}"/>
    <cellStyle name="Note 3 2 9 2 2 2" xfId="46685" xr:uid="{99C85298-FEF5-434D-86AB-D392528D9D4F}"/>
    <cellStyle name="Note 3 2 9 2 3" xfId="17681" xr:uid="{61829160-461F-4351-9331-9C17199408EE}"/>
    <cellStyle name="Note 3 2 9 2 3 2" xfId="44098" xr:uid="{8C5D0A93-8BFB-45D3-8CFD-0DCBCDF67778}"/>
    <cellStyle name="Note 3 2 9 2 4" xfId="36107" xr:uid="{F2C4CEE6-1690-4C87-B240-F3E2D61F5835}"/>
    <cellStyle name="Note 3 2 9 3" xfId="14946" xr:uid="{28AB39B3-1745-4CF4-A66E-BDF2FFF61C51}"/>
    <cellStyle name="Note 3 2 9 3 2" xfId="41366" xr:uid="{2997B6DC-3F74-455E-8B7B-49DB27E3ED91}"/>
    <cellStyle name="Note 3 2 9 4" xfId="11134" xr:uid="{F41C2C9B-C68E-40F2-9E58-500CF3ED1D49}"/>
    <cellStyle name="Note 3 2 9 4 2" xfId="37555" xr:uid="{CCF4AABB-FCFF-4F5A-846E-ADC5B092CF23}"/>
    <cellStyle name="Note 3 2 9 5" xfId="30835" xr:uid="{0635424E-60BD-4AAC-9E05-16949577183B}"/>
    <cellStyle name="Note 3 20" xfId="55208" xr:uid="{DD149B8D-A382-4320-A48A-74E43275982C}"/>
    <cellStyle name="Note 3 3" xfId="1096" xr:uid="{440E6D47-4792-4EC3-B1DB-D43573E37B57}"/>
    <cellStyle name="Note 3 3 10" xfId="5892" xr:uid="{8D86EB78-FE4A-4D24-9CE3-303757C79687}"/>
    <cellStyle name="Note 3 3 10 2" xfId="23961" xr:uid="{EAA65997-024A-4216-B11C-FB0B50B626CC}"/>
    <cellStyle name="Note 3 3 10 2 2" xfId="50375" xr:uid="{4F05A25C-2746-4EF5-99B2-2CBD60F2FB76}"/>
    <cellStyle name="Note 3 3 10 3" xfId="32562" xr:uid="{C5DFE911-DEF3-4BBA-85C6-E07023042B04}"/>
    <cellStyle name="Note 3 3 11" xfId="16640" xr:uid="{680C480C-430E-4590-A746-D6B78893B618}"/>
    <cellStyle name="Note 3 3 11 2" xfId="43058" xr:uid="{DD584285-53C7-4F46-988E-EFAA61668B5B}"/>
    <cellStyle name="Note 3 3 12" xfId="23760" xr:uid="{0A2BA0FA-E5C2-4D6F-918E-2E9E169E7A38}"/>
    <cellStyle name="Note 3 3 12 2" xfId="50174" xr:uid="{E209B4A9-DF98-45BF-AAB8-E204901D2315}"/>
    <cellStyle name="Note 3 3 2" xfId="1444" xr:uid="{FA9EC00D-E1AE-471C-B2A9-351B36519A26}"/>
    <cellStyle name="Note 3 3 2 10" xfId="8382" xr:uid="{A507FEB2-6DCA-43E6-97D5-CBC84D6B05DC}"/>
    <cellStyle name="Note 3 3 2 10 2" xfId="19042" xr:uid="{1292F9B9-30EB-4F58-9645-D16122A96C1C}"/>
    <cellStyle name="Note 3 3 2 10 2 2" xfId="45456" xr:uid="{68350993-C294-42B1-A5BB-1E28A0D3EDB7}"/>
    <cellStyle name="Note 3 3 2 10 3" xfId="16947" xr:uid="{EE21E5CF-74C9-48E3-B38B-7475B73C04A2}"/>
    <cellStyle name="Note 3 3 2 10 3 2" xfId="43365" xr:uid="{B3BA6296-DC16-440F-84F8-8D64ACA008FE}"/>
    <cellStyle name="Note 3 3 2 10 4" xfId="34878" xr:uid="{8C214203-EBC3-4C76-921A-32575A3D3776}"/>
    <cellStyle name="Note 3 3 2 11" xfId="12079" xr:uid="{7EF2E2A3-868C-45BB-B70D-A839D88AB807}"/>
    <cellStyle name="Note 3 3 2 11 2" xfId="38500" xr:uid="{BFE5A291-DEC7-4CAF-88DD-3DE2A8430F11}"/>
    <cellStyle name="Note 3 3 2 12" xfId="27966" xr:uid="{A249BA0E-1CA9-4B1B-8ACF-46FADBDEF198}"/>
    <cellStyle name="Note 3 3 2 12 2" xfId="54380" xr:uid="{545FE977-8E2F-4AAB-A24F-F6D8E6FFAEE8}"/>
    <cellStyle name="Note 3 3 2 2" xfId="3438" xr:uid="{5B633E5A-5399-4F59-BE5F-4BB5187BA309}"/>
    <cellStyle name="Note 3 3 2 2 2" xfId="9036" xr:uid="{1D714588-90D4-49DF-BD16-1C189843F18A}"/>
    <cellStyle name="Note 3 3 2 2 2 2" xfId="19696" xr:uid="{577F18B2-8F4A-4085-8805-0497A2AEC92C}"/>
    <cellStyle name="Note 3 3 2 2 2 2 2" xfId="46110" xr:uid="{80586B4F-9CB6-49AD-92F0-1880B397C41A}"/>
    <cellStyle name="Note 3 3 2 2 2 3" xfId="27884" xr:uid="{A2659A00-1D70-4500-B203-1D8180E8C9D9}"/>
    <cellStyle name="Note 3 3 2 2 2 3 2" xfId="54298" xr:uid="{52425D27-49A4-4A88-896A-61CE2990CAE6}"/>
    <cellStyle name="Note 3 3 2 2 2 4" xfId="35532" xr:uid="{BBE72A95-B2B7-4BC9-96A7-8DF251AD43D5}"/>
    <cellStyle name="Note 3 3 2 2 3" xfId="10331" xr:uid="{D4AF2A6B-9C46-4E45-8298-E472B148E1B1}"/>
    <cellStyle name="Note 3 3 2 2 3 2" xfId="20991" xr:uid="{4E446E7B-3CA4-4026-83DF-1271894DE029}"/>
    <cellStyle name="Note 3 3 2 2 3 2 2" xfId="47405" xr:uid="{32657317-3D26-4900-A2D6-C89CDCE3B903}"/>
    <cellStyle name="Note 3 3 2 2 3 3" xfId="16989" xr:uid="{80BBC5C1-A0CB-4D56-9DFB-F5536C09BA8A}"/>
    <cellStyle name="Note 3 3 2 2 3 3 2" xfId="43407" xr:uid="{05977793-4D82-405B-81BC-A40728F32085}"/>
    <cellStyle name="Note 3 3 2 2 3 4" xfId="36827" xr:uid="{29908B41-3B5B-4EE9-9109-1E470487086A}"/>
    <cellStyle name="Note 3 3 2 2 4" xfId="10916" xr:uid="{D8F388D4-BEEB-4BF1-A7AF-C2565ABF327E}"/>
    <cellStyle name="Note 3 3 2 2 4 2" xfId="21561" xr:uid="{469CA17B-CD6D-41AA-9B54-C0305E8C42DA}"/>
    <cellStyle name="Note 3 3 2 2 4 2 2" xfId="47975" xr:uid="{C2C0A92A-9214-4FE4-A97A-7B82F4388DE1}"/>
    <cellStyle name="Note 3 3 2 2 4 3" xfId="28650" xr:uid="{85B3878F-5DBA-4181-9E0D-A0002DCDE266}"/>
    <cellStyle name="Note 3 3 2 2 4 3 2" xfId="55064" xr:uid="{9E5F28ED-8128-4C8F-8061-ABA1E56F51E0}"/>
    <cellStyle name="Note 3 3 2 2 4 4" xfId="37337" xr:uid="{8BC4F235-8683-4155-9BFD-AAEE64A538D0}"/>
    <cellStyle name="Note 3 3 2 2 5" xfId="8689" xr:uid="{CCD186D2-313D-4A1A-A805-35D6EC73C810}"/>
    <cellStyle name="Note 3 3 2 2 5 2" xfId="19349" xr:uid="{C9B9198C-63B5-46E3-BE84-070A55A0A482}"/>
    <cellStyle name="Note 3 3 2 2 5 2 2" xfId="45763" xr:uid="{1A24E34D-0C97-406B-9710-F2D435489255}"/>
    <cellStyle name="Note 3 3 2 2 5 3" xfId="12965" xr:uid="{81F45C6B-219D-404E-B4CA-4DB0FEF1C72A}"/>
    <cellStyle name="Note 3 3 2 2 5 3 2" xfId="39386" xr:uid="{9A0FCC41-E2F2-41EA-A811-3D96B60C604F}"/>
    <cellStyle name="Note 3 3 2 2 5 4" xfId="35185" xr:uid="{4946CD6E-EEB9-425F-B1EC-F1A1C3A95EC3}"/>
    <cellStyle name="Note 3 3 2 2 6" xfId="14223" xr:uid="{EE5429BE-2134-4E21-88F0-3CFB0964DC44}"/>
    <cellStyle name="Note 3 3 2 2 6 2" xfId="40643" xr:uid="{5B972C1F-3E6E-4B13-B5CE-1A88FAEF3C4B}"/>
    <cellStyle name="Note 3 3 2 2 7" xfId="25292" xr:uid="{9067357B-E92C-40D9-B24E-8568D721D732}"/>
    <cellStyle name="Note 3 3 2 2 7 2" xfId="51706" xr:uid="{5C7577D7-0EFB-40DB-8752-E79FCF6FE85D}"/>
    <cellStyle name="Note 3 3 2 2 8" xfId="30108" xr:uid="{246A3D93-D5CB-4739-AEE5-1DC395CD1649}"/>
    <cellStyle name="Note 3 3 2 3" xfId="2814" xr:uid="{54F4F47F-064F-4B3E-AEDC-38826E34E621}"/>
    <cellStyle name="Note 3 3 2 3 2" xfId="9404" xr:uid="{D952F6EE-B672-42A4-96A2-4D614A3E50B3}"/>
    <cellStyle name="Note 3 3 2 3 2 2" xfId="20064" xr:uid="{9950D573-AC13-47F0-B664-A44D1EE9921F}"/>
    <cellStyle name="Note 3 3 2 3 2 2 2" xfId="46478" xr:uid="{4942FA07-4B3C-49B1-85FF-4CCB8C9E44D7}"/>
    <cellStyle name="Note 3 3 2 3 2 3" xfId="26767" xr:uid="{6514F43F-0D22-42F0-AB61-168526C74BE2}"/>
    <cellStyle name="Note 3 3 2 3 2 3 2" xfId="53181" xr:uid="{0AB12024-691A-4FF4-BCCC-31D218A92C53}"/>
    <cellStyle name="Note 3 3 2 3 2 4" xfId="35900" xr:uid="{18A28A36-A4AA-4D13-9B15-0FC75880190C}"/>
    <cellStyle name="Note 3 3 2 3 3" xfId="13606" xr:uid="{F718FEB0-8FE7-49CC-9DDD-824E8D8D6B4B}"/>
    <cellStyle name="Note 3 3 2 3 3 2" xfId="40026" xr:uid="{AB2F6FF7-2F9E-4BD8-BA24-BEE459F47121}"/>
    <cellStyle name="Note 3 3 2 3 4" xfId="26687" xr:uid="{065FBDDE-40D5-470F-A139-72061F558389}"/>
    <cellStyle name="Note 3 3 2 3 4 2" xfId="53101" xr:uid="{809ADDC1-4CB5-435D-9AE9-620E3FF77489}"/>
    <cellStyle name="Note 3 3 2 3 5" xfId="29484" xr:uid="{F0FB32DF-3A45-490D-BB52-128BD70F3D6A}"/>
    <cellStyle name="Note 3 3 2 4" xfId="4709" xr:uid="{CDCF3CEC-793B-4FB1-AAB1-FCB9A5FF51E2}"/>
    <cellStyle name="Note 3 3 2 4 2" xfId="10153" xr:uid="{F7708153-B6CB-4F04-AA82-836DC1BF0BD6}"/>
    <cellStyle name="Note 3 3 2 4 2 2" xfId="20813" xr:uid="{6F9156E1-A3AB-46D8-A5EB-2EA75263F437}"/>
    <cellStyle name="Note 3 3 2 4 2 2 2" xfId="47227" xr:uid="{C39D2B71-0D24-4EA5-BAFE-B33BC0914541}"/>
    <cellStyle name="Note 3 3 2 4 2 3" xfId="27778" xr:uid="{E079D883-AF0F-4946-8240-F72909C43AA8}"/>
    <cellStyle name="Note 3 3 2 4 2 3 2" xfId="54192" xr:uid="{57852A0C-76F2-4F74-9F4A-F96391B76E56}"/>
    <cellStyle name="Note 3 3 2 4 2 4" xfId="36649" xr:uid="{BBB4FA6D-5831-4103-BC1D-53441A1C4112}"/>
    <cellStyle name="Note 3 3 2 4 3" xfId="15486" xr:uid="{7605BA56-AFFA-4598-AF88-88537BAD2282}"/>
    <cellStyle name="Note 3 3 2 4 3 2" xfId="41906" xr:uid="{47DF5D52-8696-40DB-8853-D3C5405671A5}"/>
    <cellStyle name="Note 3 3 2 4 4" xfId="21780" xr:uid="{BC5BEB45-BB80-43C7-B1A9-097D1660107B}"/>
    <cellStyle name="Note 3 3 2 4 4 2" xfId="48194" xr:uid="{D1AD9041-C9AF-4BA8-B31B-053C4E90F8AD}"/>
    <cellStyle name="Note 3 3 2 4 5" xfId="31379" xr:uid="{A000002B-5A2A-4D37-8F5F-84C30A5DDA54}"/>
    <cellStyle name="Note 3 3 2 5" xfId="3144" xr:uid="{93A7378D-7AA6-4D26-AEE5-27D885A95D51}"/>
    <cellStyle name="Note 3 3 2 5 2" xfId="10717" xr:uid="{203C4871-DABA-4B6E-9915-4B1E2ADAA726}"/>
    <cellStyle name="Note 3 3 2 5 2 2" xfId="21362" xr:uid="{87CBB8BE-169E-49E4-8055-8FFCF7CFE162}"/>
    <cellStyle name="Note 3 3 2 5 2 2 2" xfId="47776" xr:uid="{82E29B1F-C8CD-4B1E-9B06-652E7677FBD9}"/>
    <cellStyle name="Note 3 3 2 5 2 3" xfId="28457" xr:uid="{C3055198-04E5-4B5A-9391-87D184E7EE98}"/>
    <cellStyle name="Note 3 3 2 5 2 3 2" xfId="54871" xr:uid="{16C6C481-CA81-4F5C-B3F3-8BC05B2455B8}"/>
    <cellStyle name="Note 3 3 2 5 2 4" xfId="37138" xr:uid="{B745DFEB-E522-450E-9A7A-BAD3E049D952}"/>
    <cellStyle name="Note 3 3 2 5 3" xfId="13935" xr:uid="{981DD7B6-B7AE-4F89-8955-28083CE74DF7}"/>
    <cellStyle name="Note 3 3 2 5 3 2" xfId="40355" xr:uid="{84DDBFC1-EB29-4BA7-9BAD-3D85A7412E3C}"/>
    <cellStyle name="Note 3 3 2 5 4" xfId="27918" xr:uid="{89B59781-2E15-4EA3-BB40-59E5FD655106}"/>
    <cellStyle name="Note 3 3 2 5 4 2" xfId="54332" xr:uid="{DBAA28B5-8570-44D2-9455-81A5B9EEB9F5}"/>
    <cellStyle name="Note 3 3 2 5 5" xfId="29814" xr:uid="{05B177C5-64E6-4590-9B43-53B22815B3AC}"/>
    <cellStyle name="Note 3 3 2 6" xfId="5703" xr:uid="{8FE96456-B46E-456E-B1CD-2EFDC244FE1A}"/>
    <cellStyle name="Note 3 3 2 6 2" xfId="16466" xr:uid="{C9009396-68F4-4079-B92D-8E96B5F0423D}"/>
    <cellStyle name="Note 3 3 2 6 2 2" xfId="42884" xr:uid="{88244522-D7F2-4412-ABA7-89970C34D0D3}"/>
    <cellStyle name="Note 3 3 2 6 3" xfId="22195" xr:uid="{EE4C2FB2-8323-4690-957E-6DCB09E1D4A9}"/>
    <cellStyle name="Note 3 3 2 6 3 2" xfId="48609" xr:uid="{231691D9-AEB3-4879-B4D8-F47FF9140682}"/>
    <cellStyle name="Note 3 3 2 6 4" xfId="32373" xr:uid="{1709BEB7-EF10-4642-A5A8-B5056403E8C6}"/>
    <cellStyle name="Note 3 3 2 7" xfId="6496" xr:uid="{3F2CEBBE-443A-44B9-B9A6-E60998ED6446}"/>
    <cellStyle name="Note 3 3 2 7 2" xfId="24955" xr:uid="{09938C06-9A1B-489C-BC56-83FC164015A9}"/>
    <cellStyle name="Note 3 3 2 7 2 2" xfId="51369" xr:uid="{66A4CB14-4DDA-45AB-8C60-F0131C3BBA4C}"/>
    <cellStyle name="Note 3 3 2 7 3" xfId="33166" xr:uid="{D4A1010F-BAF6-46C1-8D89-79C8945B433D}"/>
    <cellStyle name="Note 3 3 2 8" xfId="6174" xr:uid="{932C99D8-21E7-4DBB-B4F6-28F58DD6192B}"/>
    <cellStyle name="Note 3 3 2 8 2" xfId="16915" xr:uid="{3C1D58EF-DC4F-4294-A0C1-4D9400F42AFB}"/>
    <cellStyle name="Note 3 3 2 8 2 2" xfId="43333" xr:uid="{5B707EFF-EC0B-4E85-8B62-4F5D402E8AE7}"/>
    <cellStyle name="Note 3 3 2 8 3" xfId="24906" xr:uid="{78BFCE78-FFD1-4451-B708-D6F452B15F8E}"/>
    <cellStyle name="Note 3 3 2 8 3 2" xfId="51320" xr:uid="{905AFA7A-FA92-45C6-858A-F82917450D42}"/>
    <cellStyle name="Note 3 3 2 8 4" xfId="32844" xr:uid="{121B60EA-395F-4CC1-B2B4-D24B147C97C8}"/>
    <cellStyle name="Note 3 3 2 9" xfId="7806" xr:uid="{ABF8B02D-BC79-4231-8B6B-39338952647B}"/>
    <cellStyle name="Note 3 3 2 9 2" xfId="18473" xr:uid="{80886B14-7516-4BC6-ABC1-301F02078AE5}"/>
    <cellStyle name="Note 3 3 2 9 2 2" xfId="44888" xr:uid="{D13F1893-7061-4A3B-96CD-8780C6B41214}"/>
    <cellStyle name="Note 3 3 2 9 3" xfId="25263" xr:uid="{63CFDD2B-979D-4CC3-A669-5AA53A197FCA}"/>
    <cellStyle name="Note 3 3 2 9 3 2" xfId="51677" xr:uid="{9584FDE8-7F7C-4ABF-A6C4-D883666166D1}"/>
    <cellStyle name="Note 3 3 2 9 4" xfId="34476" xr:uid="{CFB9C9BD-A917-4A3A-9A91-32E789A84095}"/>
    <cellStyle name="Note 3 3 3" xfId="1608" xr:uid="{6563159A-6E86-4DEF-9BDE-BE6774095568}"/>
    <cellStyle name="Note 3 3 3 10" xfId="8357" xr:uid="{77B80653-4374-4533-883B-21F85E5D84EE}"/>
    <cellStyle name="Note 3 3 3 10 2" xfId="19017" xr:uid="{FF0F8333-8FC0-4377-8D55-5DA24A4B2A38}"/>
    <cellStyle name="Note 3 3 3 10 2 2" xfId="45431" xr:uid="{C3E3A65F-4485-47B6-AAA2-6E2656CAEBBA}"/>
    <cellStyle name="Note 3 3 3 10 3" xfId="12938" xr:uid="{1289AB6E-C37E-4CCC-AC62-2503F79A10E0}"/>
    <cellStyle name="Note 3 3 3 10 3 2" xfId="39359" xr:uid="{9EF3912C-D7EF-456D-A3C3-1843490360AE}"/>
    <cellStyle name="Note 3 3 3 10 4" xfId="34853" xr:uid="{44CBD381-50FD-40A0-8FEA-06B53CAE214F}"/>
    <cellStyle name="Note 3 3 3 11" xfId="11954" xr:uid="{2E3D6426-93E1-4917-A75B-C87E913336A8}"/>
    <cellStyle name="Note 3 3 3 11 2" xfId="38375" xr:uid="{1B43C539-0270-4E53-97CF-D2DFEB30BB0B}"/>
    <cellStyle name="Note 3 3 3 12" xfId="26294" xr:uid="{7B9A8452-6649-4866-A7DF-EDF041CB7CB3}"/>
    <cellStyle name="Note 3 3 3 12 2" xfId="52708" xr:uid="{765E4926-E245-45E8-8FFC-650F15443667}"/>
    <cellStyle name="Note 3 3 3 2" xfId="3601" xr:uid="{5A047F82-692C-46C9-911B-D510CF06F558}"/>
    <cellStyle name="Note 3 3 3 2 2" xfId="9059" xr:uid="{9C1DB9C0-4AC0-433C-AFFF-081842B8D678}"/>
    <cellStyle name="Note 3 3 3 2 2 2" xfId="19719" xr:uid="{D5613D9D-F4A7-46B1-820A-205B93524991}"/>
    <cellStyle name="Note 3 3 3 2 2 2 2" xfId="46133" xr:uid="{38A74314-CA47-4E39-A15F-67E110F67BA0}"/>
    <cellStyle name="Note 3 3 3 2 2 3" xfId="11106" xr:uid="{DA78C53E-65D9-4931-A325-74E752206FA1}"/>
    <cellStyle name="Note 3 3 3 2 2 3 2" xfId="37527" xr:uid="{155B133A-7A46-4023-B558-6715B64A29D1}"/>
    <cellStyle name="Note 3 3 3 2 2 4" xfId="35555" xr:uid="{47362B70-2E05-41AC-9655-894D1AFDA6AD}"/>
    <cellStyle name="Note 3 3 3 2 3" xfId="9701" xr:uid="{7BCA437C-DCF2-45B4-BEA3-9A45FA363E61}"/>
    <cellStyle name="Note 3 3 3 2 3 2" xfId="20361" xr:uid="{20274C6D-9F07-40E4-9D38-6149ADFDB50A}"/>
    <cellStyle name="Note 3 3 3 2 3 2 2" xfId="46775" xr:uid="{4947BD43-51DC-441C-AD96-8FB7EF97B117}"/>
    <cellStyle name="Note 3 3 3 2 3 3" xfId="17363" xr:uid="{6C9FE24C-1B29-4A7F-8EE5-FB98D300658E}"/>
    <cellStyle name="Note 3 3 3 2 3 3 2" xfId="43781" xr:uid="{36F9924B-72FB-4A31-AEED-E1C36E1B681F}"/>
    <cellStyle name="Note 3 3 3 2 3 4" xfId="36197" xr:uid="{D8015F9B-76F1-4174-86D9-A33E63EC2C93}"/>
    <cellStyle name="Note 3 3 3 2 4" xfId="10892" xr:uid="{7B459AF2-3670-4DE1-9956-280CD22813A9}"/>
    <cellStyle name="Note 3 3 3 2 4 2" xfId="21537" xr:uid="{B1CA70D8-AB52-4995-8F40-EA790CAACC65}"/>
    <cellStyle name="Note 3 3 3 2 4 2 2" xfId="47951" xr:uid="{5E05B967-B8DB-4A0A-AAA9-A19025CB3259}"/>
    <cellStyle name="Note 3 3 3 2 4 3" xfId="28626" xr:uid="{AA04F057-20AB-4F7E-AD80-BD1AA92E053F}"/>
    <cellStyle name="Note 3 3 3 2 4 3 2" xfId="55040" xr:uid="{4A194057-616C-4B1A-8B37-0A8AE279791F}"/>
    <cellStyle name="Note 3 3 3 2 4 4" xfId="37313" xr:uid="{DAA1A08E-DFF9-4F74-A990-B036710EEFA7}"/>
    <cellStyle name="Note 3 3 3 2 5" xfId="8664" xr:uid="{CE049E30-FD0E-4CD1-A504-B2FE47EC61AE}"/>
    <cellStyle name="Note 3 3 3 2 5 2" xfId="19324" xr:uid="{74275766-1EA7-4B3E-A436-2C3C167A676A}"/>
    <cellStyle name="Note 3 3 3 2 5 2 2" xfId="45738" xr:uid="{900600C6-E940-4A04-80DC-2E9EDE4C2CA0}"/>
    <cellStyle name="Note 3 3 3 2 5 3" xfId="17831" xr:uid="{EAE1DCE8-9045-4B34-8F4A-DD9E14514AED}"/>
    <cellStyle name="Note 3 3 3 2 5 3 2" xfId="44248" xr:uid="{C67D52D8-AE93-4043-B253-62B6B4C7F27A}"/>
    <cellStyle name="Note 3 3 3 2 5 4" xfId="35160" xr:uid="{A28A2E3D-E0F4-45D5-A015-241E82A42D4B}"/>
    <cellStyle name="Note 3 3 3 2 6" xfId="14386" xr:uid="{4540E490-1D86-4B8D-B977-A8C0141CFF3A}"/>
    <cellStyle name="Note 3 3 3 2 6 2" xfId="40806" xr:uid="{3C95383E-64C7-4523-88DE-A4D95935A7E0}"/>
    <cellStyle name="Note 3 3 3 2 7" xfId="22464" xr:uid="{DD5DFCC1-AFA3-47B4-AB00-F94B9599511F}"/>
    <cellStyle name="Note 3 3 3 2 7 2" xfId="48878" xr:uid="{246AA039-08A3-489F-90B2-70EA5C7C5A12}"/>
    <cellStyle name="Note 3 3 3 2 8" xfId="30271" xr:uid="{7B9C2C9B-D4D9-4E5C-9F5C-335B1A9F3ABD}"/>
    <cellStyle name="Note 3 3 3 3" xfId="2719" xr:uid="{39C14966-B5E7-4515-809C-D243C4562A20}"/>
    <cellStyle name="Note 3 3 3 3 2" xfId="9428" xr:uid="{58021FEE-D3EF-4FCE-9A38-D83BE1DD2CDD}"/>
    <cellStyle name="Note 3 3 3 3 2 2" xfId="20088" xr:uid="{98063F2C-05BC-4754-93AE-D6613DC730DE}"/>
    <cellStyle name="Note 3 3 3 3 2 2 2" xfId="46502" xr:uid="{1F631774-BD75-4397-A41D-A0EADCE4591E}"/>
    <cellStyle name="Note 3 3 3 3 2 3" xfId="21202" xr:uid="{9897C3CA-3306-486C-AA44-5E40239337C4}"/>
    <cellStyle name="Note 3 3 3 3 2 3 2" xfId="47616" xr:uid="{37A62FAB-C052-4323-9F5F-11228D387FB0}"/>
    <cellStyle name="Note 3 3 3 3 2 4" xfId="35924" xr:uid="{4C76D10B-3415-47D2-A862-09503E9099AC}"/>
    <cellStyle name="Note 3 3 3 3 3" xfId="13511" xr:uid="{1FA294CC-1D0C-4C22-AC54-47BDF8B364E3}"/>
    <cellStyle name="Note 3 3 3 3 3 2" xfId="39931" xr:uid="{ECE8FD38-A569-4A82-8B21-2613A4EA05CD}"/>
    <cellStyle name="Note 3 3 3 3 4" xfId="23747" xr:uid="{F0B4F844-E594-40B4-8069-4994A95D3BE5}"/>
    <cellStyle name="Note 3 3 3 3 4 2" xfId="50161" xr:uid="{6AAD9CDE-230F-4F6F-A7F9-C5041043B980}"/>
    <cellStyle name="Note 3 3 3 3 5" xfId="29389" xr:uid="{136E178D-34CD-4DCC-AEC4-82BEA8EE0C79}"/>
    <cellStyle name="Note 3 3 3 4" xfId="5035" xr:uid="{F4FDE67D-0C70-4397-BF6D-728346C487E8}"/>
    <cellStyle name="Note 3 3 3 4 2" xfId="10001" xr:uid="{B4089E33-F789-4987-AA0B-5D1127EEAD8F}"/>
    <cellStyle name="Note 3 3 3 4 2 2" xfId="20661" xr:uid="{82930C0C-179A-4DAB-ACF3-19BCCC3D0958}"/>
    <cellStyle name="Note 3 3 3 4 2 2 2" xfId="47075" xr:uid="{C5F80639-4652-49C7-B5F5-40D3AF0A16F7}"/>
    <cellStyle name="Note 3 3 3 4 2 3" xfId="22323" xr:uid="{52730F55-2421-46B7-912F-3FEE0E5FCABF}"/>
    <cellStyle name="Note 3 3 3 4 2 3 2" xfId="48737" xr:uid="{EACE2190-136A-4A8E-9516-6D2D6BDFDB88}"/>
    <cellStyle name="Note 3 3 3 4 2 4" xfId="36497" xr:uid="{F286D18B-D05A-47C6-865D-A306231307F5}"/>
    <cellStyle name="Note 3 3 3 4 3" xfId="15812" xr:uid="{A1438745-BDCE-4177-A18F-1BA9DF254B9C}"/>
    <cellStyle name="Note 3 3 3 4 3 2" xfId="42231" xr:uid="{973AE83A-2BFE-4BE8-8BF9-636BC4A7DA45}"/>
    <cellStyle name="Note 3 3 3 4 4" xfId="23145" xr:uid="{F02E790F-0F97-4787-8F96-396BB66951F5}"/>
    <cellStyle name="Note 3 3 3 4 4 2" xfId="49559" xr:uid="{99EB87A4-62D9-4389-B2D4-C57A0DD8D2E4}"/>
    <cellStyle name="Note 3 3 3 4 5" xfId="31705" xr:uid="{3823E026-AB78-4F10-93D4-0115DB43E794}"/>
    <cellStyle name="Note 3 3 3 5" xfId="5458" xr:uid="{FABF8CDA-CAFC-48F7-B031-CAA988E83216}"/>
    <cellStyle name="Note 3 3 3 5 2" xfId="10784" xr:uid="{C59997DE-848A-4EBD-BFE5-A3BBA8A53055}"/>
    <cellStyle name="Note 3 3 3 5 2 2" xfId="21429" xr:uid="{8ABCD772-781D-4D29-8723-64DFF677B8B2}"/>
    <cellStyle name="Note 3 3 3 5 2 2 2" xfId="47843" xr:uid="{FF6A6FFC-AA7C-4244-926C-F5F22AB16F2A}"/>
    <cellStyle name="Note 3 3 3 5 2 3" xfId="28518" xr:uid="{FF596D5F-41D3-49BC-ADA0-152A2E8E9074}"/>
    <cellStyle name="Note 3 3 3 5 2 3 2" xfId="54932" xr:uid="{7060B0DE-96DE-4661-9F26-D2760238353B}"/>
    <cellStyle name="Note 3 3 3 5 2 4" xfId="37205" xr:uid="{0B6EDE95-E9B5-4790-9670-90555C5032DA}"/>
    <cellStyle name="Note 3 3 3 5 3" xfId="16231" xr:uid="{E9032DA2-83A0-4ACA-BA2C-E6878B1C0A6D}"/>
    <cellStyle name="Note 3 3 3 5 3 2" xfId="42650" xr:uid="{DC209C95-24D6-458C-9973-9735E14B91D8}"/>
    <cellStyle name="Note 3 3 3 5 4" xfId="22769" xr:uid="{AADA1AAA-D93D-4788-B2BD-F00DCEF004E9}"/>
    <cellStyle name="Note 3 3 3 5 4 2" xfId="49183" xr:uid="{A3B173DD-BF2F-4ADC-9F55-B6D62F89F9EB}"/>
    <cellStyle name="Note 3 3 3 5 5" xfId="32128" xr:uid="{07289809-6BEE-42D7-83D6-EF5B6E08C0CC}"/>
    <cellStyle name="Note 3 3 3 6" xfId="5300" xr:uid="{EC3309A3-DCCD-47FC-987D-429D0965BDD7}"/>
    <cellStyle name="Note 3 3 3 6 2" xfId="16074" xr:uid="{B3151293-E557-46EB-AE92-69DE13C20084}"/>
    <cellStyle name="Note 3 3 3 6 2 2" xfId="42493" xr:uid="{37E00145-5789-4726-9743-1658740D4CB2}"/>
    <cellStyle name="Note 3 3 3 6 3" xfId="23801" xr:uid="{90FFC584-99C3-4912-A113-FEB4A7E34290}"/>
    <cellStyle name="Note 3 3 3 6 3 2" xfId="50215" xr:uid="{92CB1E8C-00EA-4E68-AEAD-457CB26FAF06}"/>
    <cellStyle name="Note 3 3 3 6 4" xfId="31970" xr:uid="{F6ADBD7C-8888-4A75-9B4D-BAD88D10004B}"/>
    <cellStyle name="Note 3 3 3 7" xfId="5326" xr:uid="{F273FF5F-6CF0-4835-A41A-4E0EA9BAFC7E}"/>
    <cellStyle name="Note 3 3 3 7 2" xfId="28154" xr:uid="{A48376B6-BE2F-44FE-B269-264B320047DD}"/>
    <cellStyle name="Note 3 3 3 7 2 2" xfId="54568" xr:uid="{6247AA7B-D837-4C35-9772-244DFDE71892}"/>
    <cellStyle name="Note 3 3 3 7 3" xfId="31996" xr:uid="{EA287205-C2C6-4B5F-903C-AF6790396D38}"/>
    <cellStyle name="Note 3 3 3 8" xfId="5925" xr:uid="{627FD19E-7009-4AB5-88A0-520A2744974B}"/>
    <cellStyle name="Note 3 3 3 8 2" xfId="16677" xr:uid="{4823B392-0EC1-4C05-86DB-F4118E9055E6}"/>
    <cellStyle name="Note 3 3 3 8 2 2" xfId="43095" xr:uid="{B1CBE6CA-C6E8-422F-BA3C-8126B27C6A7D}"/>
    <cellStyle name="Note 3 3 3 8 3" xfId="23371" xr:uid="{C10DEACC-45B9-4886-B000-BCFF77E84501}"/>
    <cellStyle name="Note 3 3 3 8 3 2" xfId="49785" xr:uid="{BA11AB21-878B-4F9E-8B91-8D21D060A9C5}"/>
    <cellStyle name="Note 3 3 3 8 4" xfId="32595" xr:uid="{FA68A51F-BF5C-4DA1-B8E7-E4A8F9A89858}"/>
    <cellStyle name="Note 3 3 3 9" xfId="6295" xr:uid="{A9770432-2DB1-414E-97DD-1BA88D22FDE9}"/>
    <cellStyle name="Note 3 3 3 9 2" xfId="17034" xr:uid="{0CD33806-4602-445C-A6F4-241E9FB55629}"/>
    <cellStyle name="Note 3 3 3 9 2 2" xfId="43452" xr:uid="{9DFD3EEC-F9CD-4672-8EB1-F993E2A482AD}"/>
    <cellStyle name="Note 3 3 3 9 3" xfId="24588" xr:uid="{56AE0B9B-F027-411C-AF45-2727F997A20C}"/>
    <cellStyle name="Note 3 3 3 9 3 2" xfId="51002" xr:uid="{B9699A8F-A902-47CE-9AB0-10E1DB0F2A89}"/>
    <cellStyle name="Note 3 3 3 9 4" xfId="32965" xr:uid="{E0E43684-0BE9-472B-8780-ED2B88A9C711}"/>
    <cellStyle name="Note 3 3 4" xfId="1823" xr:uid="{88F95E48-17DC-40CC-ABF4-A64878CCB297}"/>
    <cellStyle name="Note 3 3 4 10" xfId="8373" xr:uid="{51FBAB1B-EE0F-4DF3-94ED-4F97EA9512CD}"/>
    <cellStyle name="Note 3 3 4 10 2" xfId="19033" xr:uid="{B6FB9E47-4ACD-42FB-A6C1-71C47F2066BC}"/>
    <cellStyle name="Note 3 3 4 10 2 2" xfId="45447" xr:uid="{A192426D-B3FE-4D75-8427-B66F64CC79A0}"/>
    <cellStyle name="Note 3 3 4 10 3" xfId="12454" xr:uid="{1F5EF237-EBDF-484F-BE4C-0C7AD48DAF36}"/>
    <cellStyle name="Note 3 3 4 10 3 2" xfId="38875" xr:uid="{20D73A2F-7AD1-48AE-A2D2-4C71971399B0}"/>
    <cellStyle name="Note 3 3 4 10 4" xfId="34869" xr:uid="{3334EA16-45DF-4B5E-B42B-581E21A63D1D}"/>
    <cellStyle name="Note 3 3 4 11" xfId="11757" xr:uid="{02984843-C194-4258-9FB2-6FA6D8191772}"/>
    <cellStyle name="Note 3 3 4 11 2" xfId="38178" xr:uid="{04EB111D-02E4-4821-A28D-0587590BF6AC}"/>
    <cellStyle name="Note 3 3 4 12" xfId="22270" xr:uid="{68E23583-98EB-4813-A6F8-56B0936AFAD0}"/>
    <cellStyle name="Note 3 3 4 12 2" xfId="48684" xr:uid="{5B0619F6-E0BB-477E-B8C5-67DAA3BE43F9}"/>
    <cellStyle name="Note 3 3 4 2" xfId="3800" xr:uid="{D4F6EAA2-F130-4E81-984F-437328EA78E3}"/>
    <cellStyle name="Note 3 3 4 2 2" xfId="9044" xr:uid="{619B7339-1316-4FD1-92BF-08335DAF6DC2}"/>
    <cellStyle name="Note 3 3 4 2 2 2" xfId="19704" xr:uid="{CD59462A-A69A-4DFA-8498-EE01510F773A}"/>
    <cellStyle name="Note 3 3 4 2 2 2 2" xfId="46118" xr:uid="{E035B055-977F-441E-8221-B56F79619BD9}"/>
    <cellStyle name="Note 3 3 4 2 2 3" xfId="27888" xr:uid="{333A9866-B828-4CC9-BFC6-7FD8B065F5C1}"/>
    <cellStyle name="Note 3 3 4 2 2 3 2" xfId="54302" xr:uid="{A32192D0-DCCF-483F-9492-6F03E5C0CC45}"/>
    <cellStyle name="Note 3 3 4 2 2 4" xfId="35540" xr:uid="{9979557F-472C-4BA9-BCB5-B2EB5C113384}"/>
    <cellStyle name="Note 3 3 4 2 3" xfId="9714" xr:uid="{FEE60ABB-4D37-4E18-A74B-1A3CE97ED9B8}"/>
    <cellStyle name="Note 3 3 4 2 3 2" xfId="20374" xr:uid="{98FDADC9-B3AB-465F-9C40-4EA79F20EE55}"/>
    <cellStyle name="Note 3 3 4 2 3 2 2" xfId="46788" xr:uid="{F8FB49FF-AED3-4CD7-9C27-E69A543FAC0B}"/>
    <cellStyle name="Note 3 3 4 2 3 3" xfId="11269" xr:uid="{6BDFD53F-ACCD-481A-AF2C-DCEA41D54CC9}"/>
    <cellStyle name="Note 3 3 4 2 3 3 2" xfId="37690" xr:uid="{71EADC6A-D593-43C3-93E1-3BA2515CB997}"/>
    <cellStyle name="Note 3 3 4 2 3 4" xfId="36210" xr:uid="{A09F0D2B-B63C-4162-BE9A-93F6A206B1B4}"/>
    <cellStyle name="Note 3 3 4 2 4" xfId="10907" xr:uid="{14CCEE93-90BE-4887-8D5B-F667425DA1E7}"/>
    <cellStyle name="Note 3 3 4 2 4 2" xfId="21552" xr:uid="{BFD8E203-6D86-409E-A6C9-39C8FCC2AE50}"/>
    <cellStyle name="Note 3 3 4 2 4 2 2" xfId="47966" xr:uid="{9DE089F0-A533-4F22-B8C6-0389C1B58FAE}"/>
    <cellStyle name="Note 3 3 4 2 4 3" xfId="28641" xr:uid="{153774FA-05E4-4190-9160-32DF634B90AE}"/>
    <cellStyle name="Note 3 3 4 2 4 3 2" xfId="55055" xr:uid="{4C3CE81C-0F94-4644-B5A4-8F28A3565EF6}"/>
    <cellStyle name="Note 3 3 4 2 4 4" xfId="37328" xr:uid="{14559178-FD23-4A2A-9AC5-FB9B27B89BDC}"/>
    <cellStyle name="Note 3 3 4 2 5" xfId="8680" xr:uid="{FE583CA7-7DAA-4A02-8FC6-76718CD489AB}"/>
    <cellStyle name="Note 3 3 4 2 5 2" xfId="19340" xr:uid="{E5219941-9F16-43F8-AD45-0B19BEE97E0B}"/>
    <cellStyle name="Note 3 3 4 2 5 2 2" xfId="45754" xr:uid="{FF008CB4-DBBB-4B8F-8A57-D7BAD35F5F12}"/>
    <cellStyle name="Note 3 3 4 2 5 3" xfId="25867" xr:uid="{00CB87F3-DD07-412C-B52B-6F392859560D}"/>
    <cellStyle name="Note 3 3 4 2 5 3 2" xfId="52281" xr:uid="{846D82CB-7604-4EE9-917E-4CED6D89A312}"/>
    <cellStyle name="Note 3 3 4 2 5 4" xfId="35176" xr:uid="{7264C10B-EE62-4297-A598-73A99C4443F8}"/>
    <cellStyle name="Note 3 3 4 2 6" xfId="14583" xr:uid="{05CA8D29-3F4E-4EE1-8C0C-DACFE243F060}"/>
    <cellStyle name="Note 3 3 4 2 6 2" xfId="41003" xr:uid="{FD4CB2F7-6A9F-4483-B545-90EB1E626271}"/>
    <cellStyle name="Note 3 3 4 2 7" xfId="23973" xr:uid="{C2121C79-8F5B-4446-8B6C-4B3C0EA6BDF3}"/>
    <cellStyle name="Note 3 3 4 2 7 2" xfId="50387" xr:uid="{ADEF6086-4364-45B6-8D9A-67B4853FC0F2}"/>
    <cellStyle name="Note 3 3 4 2 8" xfId="30470" xr:uid="{71A082C2-5209-4556-9A7F-223FF6B8EE04}"/>
    <cellStyle name="Note 3 3 4 3" xfId="4527" xr:uid="{A2E7C3C9-BAE2-4962-8091-99363C0EB0C6}"/>
    <cellStyle name="Note 3 3 4 3 2" xfId="9413" xr:uid="{6415995D-9A26-447B-BD3C-4C95AEBC1E19}"/>
    <cellStyle name="Note 3 3 4 3 2 2" xfId="20073" xr:uid="{36F8F486-26DC-430C-9D59-012E91170488}"/>
    <cellStyle name="Note 3 3 4 3 2 2 2" xfId="46487" xr:uid="{5D0C083D-5D8E-41D3-9A20-56D43E661E7A}"/>
    <cellStyle name="Note 3 3 4 3 2 3" xfId="26766" xr:uid="{B5DDF843-27F5-4330-B93D-70B144D7C330}"/>
    <cellStyle name="Note 3 3 4 3 2 3 2" xfId="53180" xr:uid="{8CA297A3-9A89-4877-B8D1-56844691A25D}"/>
    <cellStyle name="Note 3 3 4 3 2 4" xfId="35909" xr:uid="{28B64662-0D4F-4FE6-B818-4672ADC9B145}"/>
    <cellStyle name="Note 3 3 4 3 3" xfId="15305" xr:uid="{8E0BC379-E06E-43B1-B833-C94FC7511065}"/>
    <cellStyle name="Note 3 3 4 3 3 2" xfId="41725" xr:uid="{739A6107-D3EF-44A2-98A1-C8ECA9FE9F79}"/>
    <cellStyle name="Note 3 3 4 3 4" xfId="26417" xr:uid="{127C20A1-886C-4879-B8DF-A464A5752009}"/>
    <cellStyle name="Note 3 3 4 3 4 2" xfId="52831" xr:uid="{8002ECF4-BFBA-4033-9A79-9ABC3EC34A41}"/>
    <cellStyle name="Note 3 3 4 3 5" xfId="31197" xr:uid="{BE046A2C-72F1-4577-B9C5-4DF5C10F196A}"/>
    <cellStyle name="Note 3 3 4 4" xfId="3178" xr:uid="{7A37A284-5750-4B7E-BE32-94D4D3517C77}"/>
    <cellStyle name="Note 3 3 4 4 2" xfId="9999" xr:uid="{6B846B22-26D2-4C26-AB6D-85C429889144}"/>
    <cellStyle name="Note 3 3 4 4 2 2" xfId="20659" xr:uid="{B2D8DE5D-A6DB-4B4E-A75E-DDC594CE8257}"/>
    <cellStyle name="Note 3 3 4 4 2 2 2" xfId="47073" xr:uid="{77A5B204-4783-4EC3-835D-A56E250F1075}"/>
    <cellStyle name="Note 3 3 4 4 2 3" xfId="26937" xr:uid="{C35EEA09-A7AA-4520-9D74-E45C6A34ECD5}"/>
    <cellStyle name="Note 3 3 4 4 2 3 2" xfId="53351" xr:uid="{A2317253-2241-4BB7-8BC0-7FE5DA66425E}"/>
    <cellStyle name="Note 3 3 4 4 2 4" xfId="36495" xr:uid="{EFA1E8A6-D5F2-42EE-8866-8C6AED9957CD}"/>
    <cellStyle name="Note 3 3 4 4 3" xfId="13968" xr:uid="{76BB82B5-445D-4D06-9D66-C8A837B777ED}"/>
    <cellStyle name="Note 3 3 4 4 3 2" xfId="40388" xr:uid="{44B9356E-30F3-44DC-8CF1-A0B6ACFF1909}"/>
    <cellStyle name="Note 3 3 4 4 4" xfId="26454" xr:uid="{F228572D-9C9A-426E-961A-F75B56494734}"/>
    <cellStyle name="Note 3 3 4 4 4 2" xfId="52868" xr:uid="{06CED8D5-36DC-4E1E-B6DE-5C3C268BD8CC}"/>
    <cellStyle name="Note 3 3 4 4 5" xfId="29848" xr:uid="{933A0A0B-3F16-4B5B-836F-1018F7A6D7EE}"/>
    <cellStyle name="Note 3 3 4 5" xfId="3389" xr:uid="{0D84DD72-0401-4C49-BB77-419B14745F1D}"/>
    <cellStyle name="Note 3 3 4 5 2" xfId="10795" xr:uid="{621B90C0-D129-4D1D-A74B-7A68E1CEE2D7}"/>
    <cellStyle name="Note 3 3 4 5 2 2" xfId="21440" xr:uid="{B4B476B8-840E-472F-A193-56ECEF70D158}"/>
    <cellStyle name="Note 3 3 4 5 2 2 2" xfId="47854" xr:uid="{9E993CA2-38F3-4637-8F4F-31CC6AA339CB}"/>
    <cellStyle name="Note 3 3 4 5 2 3" xfId="28529" xr:uid="{527FA524-6D36-47E8-943D-AD4027621435}"/>
    <cellStyle name="Note 3 3 4 5 2 3 2" xfId="54943" xr:uid="{645C9B61-1EEB-4592-9D03-898A9C7DDB83}"/>
    <cellStyle name="Note 3 3 4 5 2 4" xfId="37216" xr:uid="{60F58A5F-CF18-4104-A3C9-05AFDDFF8CCB}"/>
    <cellStyle name="Note 3 3 4 5 3" xfId="14175" xr:uid="{CEDABF9C-33CC-4EBB-BA77-BDA613367ED5}"/>
    <cellStyle name="Note 3 3 4 5 3 2" xfId="40595" xr:uid="{2F7DAED2-7800-4177-9FC6-B8772592CFED}"/>
    <cellStyle name="Note 3 3 4 5 4" xfId="27307" xr:uid="{A230B83A-9F02-4625-BFA4-323088CAAC31}"/>
    <cellStyle name="Note 3 3 4 5 4 2" xfId="53721" xr:uid="{6ED47359-6D87-4AB9-B414-504D5A376401}"/>
    <cellStyle name="Note 3 3 4 5 5" xfId="30059" xr:uid="{6F6A47EF-9058-43E0-BEFD-7D05DDDDDE73}"/>
    <cellStyle name="Note 3 3 4 6" xfId="5738" xr:uid="{40785BDC-D2B3-4E1F-8335-D4739A626E8B}"/>
    <cellStyle name="Note 3 3 4 6 2" xfId="16500" xr:uid="{D07B1022-A66B-4364-952D-670543F8BA12}"/>
    <cellStyle name="Note 3 3 4 6 2 2" xfId="42918" xr:uid="{7E0BF8C6-CE72-4C04-833D-8009D1B007CB}"/>
    <cellStyle name="Note 3 3 4 6 3" xfId="23805" xr:uid="{76E35D9D-7BF1-4ED8-A14E-186EA36D7E15}"/>
    <cellStyle name="Note 3 3 4 6 3 2" xfId="50219" xr:uid="{B7A3E177-262B-4CF0-B187-D0CA00E72AF4}"/>
    <cellStyle name="Note 3 3 4 6 4" xfId="32408" xr:uid="{B5EE594D-B569-4E76-BB7A-9DF4C868FA07}"/>
    <cellStyle name="Note 3 3 4 7" xfId="6340" xr:uid="{DDC5B6E4-4799-4BE7-AA1E-82074A2B1159}"/>
    <cellStyle name="Note 3 3 4 7 2" xfId="22499" xr:uid="{26CEE7D7-AA6A-46CD-BE11-E4873957F890}"/>
    <cellStyle name="Note 3 3 4 7 2 2" xfId="48913" xr:uid="{3CCC6708-D153-4D00-BFCA-086736374B51}"/>
    <cellStyle name="Note 3 3 4 7 3" xfId="33010" xr:uid="{183EF506-E9C4-47B0-9F59-374BC11007A1}"/>
    <cellStyle name="Note 3 3 4 8" xfId="7486" xr:uid="{F6E38BCE-7078-4F56-9A68-173C6838EFF3}"/>
    <cellStyle name="Note 3 3 4 8 2" xfId="18153" xr:uid="{8413CDDE-9E8E-403F-9E6B-03AAF87DBEF3}"/>
    <cellStyle name="Note 3 3 4 8 2 2" xfId="44569" xr:uid="{0FD123E5-9FB4-43BA-937A-272DA30CD5BB}"/>
    <cellStyle name="Note 3 3 4 8 3" xfId="23674" xr:uid="{0648541E-9E9A-4037-ACB4-F321B5CE5C5B}"/>
    <cellStyle name="Note 3 3 4 8 3 2" xfId="50088" xr:uid="{9EDD056E-7013-4744-A982-AB46D73AA5A7}"/>
    <cellStyle name="Note 3 3 4 8 4" xfId="34156" xr:uid="{5A677610-438F-441F-BB60-C116FE508825}"/>
    <cellStyle name="Note 3 3 4 9" xfId="4169" xr:uid="{A050EA74-9623-4340-8748-942617FA5026}"/>
    <cellStyle name="Note 3 3 4 9 2" xfId="14949" xr:uid="{4F610E53-8DA7-4D43-9232-082382525A24}"/>
    <cellStyle name="Note 3 3 4 9 2 2" xfId="41369" xr:uid="{10AA1FD8-AC77-4A18-A81F-599A9D6F2A8A}"/>
    <cellStyle name="Note 3 3 4 9 3" xfId="27000" xr:uid="{3A50F52E-C90B-48D0-A4A2-5F3E27B02646}"/>
    <cellStyle name="Note 3 3 4 9 3 2" xfId="53414" xr:uid="{3922261C-40CF-40DF-98EB-B336DE13EFEE}"/>
    <cellStyle name="Note 3 3 4 9 4" xfId="30839" xr:uid="{E49538DC-76CA-43FD-B350-1C32CCC67D3D}"/>
    <cellStyle name="Note 3 3 5" xfId="1711" xr:uid="{D895391F-8A28-4076-B710-0A0DFE0C4C7B}"/>
    <cellStyle name="Note 3 3 5 10" xfId="8520" xr:uid="{0E9A1A00-C9D9-4B30-9FCE-60DC14A1C29E}"/>
    <cellStyle name="Note 3 3 5 10 2" xfId="19180" xr:uid="{AF4658D5-6BE9-4AD3-8671-CB0854A42CD2}"/>
    <cellStyle name="Note 3 3 5 10 2 2" xfId="45594" xr:uid="{915FDC29-16C6-45E8-A3B9-2AC071F8E39B}"/>
    <cellStyle name="Note 3 3 5 10 3" xfId="17717" xr:uid="{F3AC7C2A-4012-4EC3-91A2-261A89CF7237}"/>
    <cellStyle name="Note 3 3 5 10 3 2" xfId="44134" xr:uid="{9036D175-B650-4631-927F-68974464344C}"/>
    <cellStyle name="Note 3 3 5 10 4" xfId="35016" xr:uid="{866D045E-E127-461F-B060-C1DBAFD57F25}"/>
    <cellStyle name="Note 3 3 5 11" xfId="11859" xr:uid="{34D1AA45-D138-4ADA-A819-382043D968CC}"/>
    <cellStyle name="Note 3 3 5 11 2" xfId="38280" xr:uid="{A214E82E-10CC-40F2-A8D5-3ED55D23F471}"/>
    <cellStyle name="Note 3 3 5 12" xfId="25855" xr:uid="{AF3B9588-ECB5-40CE-896E-70C91133B631}"/>
    <cellStyle name="Note 3 3 5 12 2" xfId="52269" xr:uid="{B461670F-3835-46E5-A514-9CB9BF195DB0}"/>
    <cellStyle name="Note 3 3 5 2" xfId="3702" xr:uid="{529A7DC8-FB2A-4C70-9C16-63A5F2948244}"/>
    <cellStyle name="Note 3 3 5 2 2" xfId="9740" xr:uid="{14E8AE25-2970-4B97-ACA6-5A899A3C2628}"/>
    <cellStyle name="Note 3 3 5 2 2 2" xfId="20400" xr:uid="{B58E3313-EF8E-4E15-B1E4-17FED19816E8}"/>
    <cellStyle name="Note 3 3 5 2 2 2 2" xfId="46814" xr:uid="{FD903535-D0C5-4D3E-B99C-8A61DC102BBB}"/>
    <cellStyle name="Note 3 3 5 2 2 3" xfId="28184" xr:uid="{788ACE96-E33B-49AE-BB2A-2FECE877AB5C}"/>
    <cellStyle name="Note 3 3 5 2 2 3 2" xfId="54598" xr:uid="{6F7945A7-CB84-4C56-B05E-195F3A5C3262}"/>
    <cellStyle name="Note 3 3 5 2 2 4" xfId="36236" xr:uid="{B5B49200-37BA-472C-A78B-B5575F573DC4}"/>
    <cellStyle name="Note 3 3 5 2 3" xfId="14486" xr:uid="{60E68A5D-9E8B-4506-82C7-3E77D13C618E}"/>
    <cellStyle name="Note 3 3 5 2 3 2" xfId="40906" xr:uid="{CC21AE19-7F9B-4EF1-8A31-B2DB5E934BC4}"/>
    <cellStyle name="Note 3 3 5 2 4" xfId="25602" xr:uid="{76422C06-9FFC-4303-A15E-E4D709002C0F}"/>
    <cellStyle name="Note 3 3 5 2 4 2" xfId="52016" xr:uid="{F63D1651-AD5D-4781-9B44-81FB11917DB0}"/>
    <cellStyle name="Note 3 3 5 2 5" xfId="30372" xr:uid="{8DF1C529-A276-4546-B63C-FDC1FBACC383}"/>
    <cellStyle name="Note 3 3 5 3" xfId="2632" xr:uid="{82E201F8-3AEE-47FF-9AAF-49F93B5BE2A5}"/>
    <cellStyle name="Note 3 3 5 3 2" xfId="9502" xr:uid="{00BBC529-268C-405A-9032-80C211C116DA}"/>
    <cellStyle name="Note 3 3 5 3 2 2" xfId="20162" xr:uid="{7E0AD5D2-CE44-47D3-A922-86E6AA83BAFE}"/>
    <cellStyle name="Note 3 3 5 3 2 2 2" xfId="46576" xr:uid="{80DE9457-97C2-4FAA-8113-0ADD3E467A24}"/>
    <cellStyle name="Note 3 3 5 3 2 3" xfId="25933" xr:uid="{4D08B2B4-9D10-4C80-B9F4-3C8E58B6371D}"/>
    <cellStyle name="Note 3 3 5 3 2 3 2" xfId="52347" xr:uid="{4CE3A770-A5C3-49D8-B1F0-454D353BA69C}"/>
    <cellStyle name="Note 3 3 5 3 2 4" xfId="35998" xr:uid="{61139256-9F1D-4A51-BE76-34297C0217F6}"/>
    <cellStyle name="Note 3 3 5 3 3" xfId="13424" xr:uid="{2F16624F-6B97-46D7-885A-0F200D9D620B}"/>
    <cellStyle name="Note 3 3 5 3 3 2" xfId="39844" xr:uid="{7B79D992-EBE2-4ECB-8C21-E79F68AB9C73}"/>
    <cellStyle name="Note 3 3 5 3 4" xfId="22239" xr:uid="{CF3BB6A0-031B-47F8-B99D-4AC779822631}"/>
    <cellStyle name="Note 3 3 5 3 4 2" xfId="48653" xr:uid="{5C2C2FA4-B588-4C8C-A5F6-ED0D1026F1B1}"/>
    <cellStyle name="Note 3 3 5 3 5" xfId="29302" xr:uid="{0D393848-C4E4-4F2A-8EE2-45181D3935A6}"/>
    <cellStyle name="Note 3 3 5 4" xfId="4859" xr:uid="{DDDE7359-B5C1-4A74-A063-90F45C5B90B2}"/>
    <cellStyle name="Note 3 3 5 4 2" xfId="10843" xr:uid="{430B0C8D-2F16-4088-9E3B-E5E3CFC9C699}"/>
    <cellStyle name="Note 3 3 5 4 2 2" xfId="21488" xr:uid="{B8C6693D-5697-4968-A390-74A5B1CD8D7F}"/>
    <cellStyle name="Note 3 3 5 4 2 2 2" xfId="47902" xr:uid="{9E35AE28-90CB-49F9-B3EB-34C97C4BB1E5}"/>
    <cellStyle name="Note 3 3 5 4 2 3" xfId="28577" xr:uid="{1844856B-35BD-451B-B72A-5EB81F8B59AA}"/>
    <cellStyle name="Note 3 3 5 4 2 3 2" xfId="54991" xr:uid="{36758956-52CC-4C8F-BE64-79E1FAD08821}"/>
    <cellStyle name="Note 3 3 5 4 2 4" xfId="37264" xr:uid="{E9716244-EF94-4994-83D5-CF6F0B1760A7}"/>
    <cellStyle name="Note 3 3 5 4 3" xfId="15636" xr:uid="{DB986C4E-874A-4E39-92DC-54D0FF01E18F}"/>
    <cellStyle name="Note 3 3 5 4 3 2" xfId="42056" xr:uid="{519C3712-91D4-4EC9-B993-299F9B87DD85}"/>
    <cellStyle name="Note 3 3 5 4 4" xfId="13004" xr:uid="{A3255F0E-F516-4AFF-AB97-A4981D9D434A}"/>
    <cellStyle name="Note 3 3 5 4 4 2" xfId="39425" xr:uid="{F6DD058A-540A-48B7-9982-7F3767949ECD}"/>
    <cellStyle name="Note 3 3 5 4 5" xfId="31529" xr:uid="{51D1D263-EA0F-4F12-9797-20A67ADFC5FF}"/>
    <cellStyle name="Note 3 3 5 5" xfId="3352" xr:uid="{5C597F04-C456-4217-8CD2-59728B465A40}"/>
    <cellStyle name="Note 3 3 5 5 2" xfId="14139" xr:uid="{98E03C67-9152-4B17-8A4B-A87885952775}"/>
    <cellStyle name="Note 3 3 5 5 2 2" xfId="40559" xr:uid="{44D10C89-C2EE-4A31-8757-A60180563604}"/>
    <cellStyle name="Note 3 3 5 5 3" xfId="22290" xr:uid="{D1CA544E-4A37-4ACC-B90B-FA3881F750BF}"/>
    <cellStyle name="Note 3 3 5 5 3 2" xfId="48704" xr:uid="{FC727672-C791-4326-9B84-AB46B4353EDD}"/>
    <cellStyle name="Note 3 3 5 5 4" xfId="30022" xr:uid="{A78E9BCE-66F9-4C4B-9389-D84389D78D48}"/>
    <cellStyle name="Note 3 3 5 6" xfId="6039" xr:uid="{29AAE638-7501-41FA-B7A6-794EE4AC52B5}"/>
    <cellStyle name="Note 3 3 5 6 2" xfId="16790" xr:uid="{12DEA483-60EE-404E-AD37-2E52266EC3EB}"/>
    <cellStyle name="Note 3 3 5 6 2 2" xfId="43208" xr:uid="{FAE0FE10-2F59-478A-9F62-61565537709F}"/>
    <cellStyle name="Note 3 3 5 6 3" xfId="26912" xr:uid="{6F4F4637-9932-4F19-92E8-99FF00EFAD50}"/>
    <cellStyle name="Note 3 3 5 6 3 2" xfId="53326" xr:uid="{0A54F52D-5902-4D7E-9FC0-B87911A6E80B}"/>
    <cellStyle name="Note 3 3 5 6 4" xfId="32709" xr:uid="{79BBBA32-95FC-4E6B-8DD5-1588C02FF839}"/>
    <cellStyle name="Note 3 3 5 7" xfId="6170" xr:uid="{BD65FED2-7529-4091-84EA-CF5D0920F414}"/>
    <cellStyle name="Note 3 3 5 7 2" xfId="12035" xr:uid="{67733E6F-78D3-4C22-B6CB-580E757C77AF}"/>
    <cellStyle name="Note 3 3 5 7 2 2" xfId="38456" xr:uid="{B6387882-FD08-476B-810B-FB1B925AEA4F}"/>
    <cellStyle name="Note 3 3 5 7 3" xfId="32840" xr:uid="{DBBA9523-7127-4278-B9E2-FFC957DF10B8}"/>
    <cellStyle name="Note 3 3 5 8" xfId="5783" xr:uid="{C512B928-5700-4B81-A671-C44317BFA9D6}"/>
    <cellStyle name="Note 3 3 5 8 2" xfId="16542" xr:uid="{C9FFD6DF-B12A-4F72-B1BC-11A34DD70DD3}"/>
    <cellStyle name="Note 3 3 5 8 2 2" xfId="42960" xr:uid="{13AFC8DD-05FF-489F-ACA5-68D2826B5436}"/>
    <cellStyle name="Note 3 3 5 8 3" xfId="22951" xr:uid="{25273C5A-F2B2-40F4-8188-AF92324525D4}"/>
    <cellStyle name="Note 3 3 5 8 3 2" xfId="49365" xr:uid="{38917D43-E220-412F-9AC6-6A7B4D7E8F39}"/>
    <cellStyle name="Note 3 3 5 8 4" xfId="32453" xr:uid="{A1280348-21F4-498D-81F1-387A6BA749C3}"/>
    <cellStyle name="Note 3 3 5 9" xfId="7819" xr:uid="{D27DD00A-C8D1-4D34-AE29-E7AC223489C7}"/>
    <cellStyle name="Note 3 3 5 9 2" xfId="18486" xr:uid="{4C4BB930-C302-4E60-9640-AB8CDD915145}"/>
    <cellStyle name="Note 3 3 5 9 2 2" xfId="44901" xr:uid="{E6337019-1FE0-4335-852C-ACB39452CE55}"/>
    <cellStyle name="Note 3 3 5 9 3" xfId="26627" xr:uid="{22F64A05-6A2A-4BA3-9B78-B45147C8D24D}"/>
    <cellStyle name="Note 3 3 5 9 3 2" xfId="53041" xr:uid="{22DB0771-A067-4DDB-81FB-0882FCD593EA}"/>
    <cellStyle name="Note 3 3 5 9 4" xfId="34489" xr:uid="{6009CBD0-9D99-484A-A59A-6E8D45697651}"/>
    <cellStyle name="Note 3 3 6" xfId="2477" xr:uid="{58987F25-0AB1-4E85-8E31-3739234D0034}"/>
    <cellStyle name="Note 3 3 6 10" xfId="24055" xr:uid="{658CBEEB-6594-4C02-A356-41661FEE9807}"/>
    <cellStyle name="Note 3 3 6 10 2" xfId="50469" xr:uid="{085D2CD6-88A3-4728-8E4E-DA692BA91C31}"/>
    <cellStyle name="Note 3 3 6 2" xfId="4372" xr:uid="{3957B641-D683-48B4-B210-856A7CAF98F2}"/>
    <cellStyle name="Note 3 3 6 2 2" xfId="9887" xr:uid="{3D0AF433-65F3-4F22-9BD3-58CD6FC6B2C4}"/>
    <cellStyle name="Note 3 3 6 2 2 2" xfId="20547" xr:uid="{D17C8ABD-C5C2-4BA9-88E3-F9A23B92D14B}"/>
    <cellStyle name="Note 3 3 6 2 2 2 2" xfId="46961" xr:uid="{00940E4D-94F1-495E-9FB6-B34C2A5664A4}"/>
    <cellStyle name="Note 3 3 6 2 2 3" xfId="28029" xr:uid="{B4D6C972-9A81-43E6-8FF0-F9F6F69292CA}"/>
    <cellStyle name="Note 3 3 6 2 2 3 2" xfId="54443" xr:uid="{4801DF9B-A68E-4ED1-A5BA-C1842F773EA4}"/>
    <cellStyle name="Note 3 3 6 2 2 4" xfId="36383" xr:uid="{59804E32-EC0D-42EC-AFDD-05D10088E7DC}"/>
    <cellStyle name="Note 3 3 6 2 3" xfId="15150" xr:uid="{34F36595-93A5-46B8-9323-3A0BCB688E93}"/>
    <cellStyle name="Note 3 3 6 2 3 2" xfId="41570" xr:uid="{A3556FF6-C620-4D0E-9F01-0FE4DDF2B901}"/>
    <cellStyle name="Note 3 3 6 2 4" xfId="21979" xr:uid="{40705576-5B6B-47D2-9D0D-A3ED03B4487D}"/>
    <cellStyle name="Note 3 3 6 2 4 2" xfId="48393" xr:uid="{01B5B724-6796-4362-87B0-84A765B12621}"/>
    <cellStyle name="Note 3 3 6 2 5" xfId="31042" xr:uid="{03501CBA-59A6-4E00-9B81-3FBDFCE34B61}"/>
    <cellStyle name="Note 3 3 6 3" xfId="5105" xr:uid="{A3B51B70-0AE9-412A-B233-03FC0B3DA958}"/>
    <cellStyle name="Note 3 3 6 3 2" xfId="9958" xr:uid="{D615DD37-2E45-406E-BEEA-AE1BB39A582C}"/>
    <cellStyle name="Note 3 3 6 3 2 2" xfId="20618" xr:uid="{456FCECC-2562-44E0-90A1-B7A54E25ECD8}"/>
    <cellStyle name="Note 3 3 6 3 2 2 2" xfId="47032" xr:uid="{8677A052-C75B-4A6C-B035-7343D1C5026C}"/>
    <cellStyle name="Note 3 3 6 3 2 3" xfId="26228" xr:uid="{149E307A-E432-45EE-B042-104AE346CE77}"/>
    <cellStyle name="Note 3 3 6 3 2 3 2" xfId="52642" xr:uid="{705EBBD9-0FC7-4909-8A78-5753E40A21F1}"/>
    <cellStyle name="Note 3 3 6 3 2 4" xfId="36454" xr:uid="{A406F371-EF4B-4E7C-8681-81153590F9ED}"/>
    <cellStyle name="Note 3 3 6 3 3" xfId="15882" xr:uid="{6BCB4100-92BF-4E79-AB81-EF1AA8BA02EA}"/>
    <cellStyle name="Note 3 3 6 3 3 2" xfId="42301" xr:uid="{C17C967D-3817-4E48-84B6-32272098F238}"/>
    <cellStyle name="Note 3 3 6 3 4" xfId="22844" xr:uid="{70E5E4D0-0A3C-41B5-B696-60548E089E57}"/>
    <cellStyle name="Note 3 3 6 3 4 2" xfId="49258" xr:uid="{634C6331-DFFC-4B67-A543-1D94465E90B7}"/>
    <cellStyle name="Note 3 3 6 3 5" xfId="31775" xr:uid="{2F636093-1781-4CA2-B35E-FC7E272EEF31}"/>
    <cellStyle name="Note 3 3 6 4" xfId="6287" xr:uid="{9057324A-26E7-4CC6-83ED-9D97EE25C970}"/>
    <cellStyle name="Note 3 3 6 4 2" xfId="10997" xr:uid="{6EAAE1D0-EA3E-4D84-8A4D-33EF38F9B070}"/>
    <cellStyle name="Note 3 3 6 4 2 2" xfId="21642" xr:uid="{B414A5B0-5F67-4AA4-8D51-AB518FA6BA41}"/>
    <cellStyle name="Note 3 3 6 4 2 2 2" xfId="48056" xr:uid="{23D6D03A-5646-4A20-BDB2-97524275720A}"/>
    <cellStyle name="Note 3 3 6 4 2 3" xfId="28731" xr:uid="{13CD2402-38AF-4196-B270-3A3B2586ECE7}"/>
    <cellStyle name="Note 3 3 6 4 2 3 2" xfId="55145" xr:uid="{A8BFD030-0220-4B76-810A-CEB9C4BE5C7C}"/>
    <cellStyle name="Note 3 3 6 4 2 4" xfId="37418" xr:uid="{E199820C-EA22-46CC-A62C-8DC75C4FBBAF}"/>
    <cellStyle name="Note 3 3 6 4 3" xfId="17026" xr:uid="{C7207AC1-35B1-48FA-989E-DFE5FB8A0C05}"/>
    <cellStyle name="Note 3 3 6 4 3 2" xfId="43444" xr:uid="{51489E09-4BE3-494F-A9F0-D7D4F7C22377}"/>
    <cellStyle name="Note 3 3 6 4 4" xfId="24112" xr:uid="{B1F8246A-EFA5-4E7A-835C-9A155984081A}"/>
    <cellStyle name="Note 3 3 6 4 4 2" xfId="50526" xr:uid="{0E1EB36B-B0AA-4BEA-BA92-F2DC95744B87}"/>
    <cellStyle name="Note 3 3 6 4 5" xfId="32957" xr:uid="{EBECAE33-D112-4236-BCDF-E79092ADBD5B}"/>
    <cellStyle name="Note 3 3 6 5" xfId="6863" xr:uid="{7A7D8BF6-FE06-4B4C-AB99-38B677F605AB}"/>
    <cellStyle name="Note 3 3 6 5 2" xfId="17568" xr:uid="{7C200A7D-92C4-4B19-A219-C122117ADEA3}"/>
    <cellStyle name="Note 3 3 6 5 2 2" xfId="43985" xr:uid="{166026F6-F244-451F-BE21-BC3A123A32CA}"/>
    <cellStyle name="Note 3 3 6 5 3" xfId="22389" xr:uid="{675CF19B-45EA-4245-B26D-321C1DE78619}"/>
    <cellStyle name="Note 3 3 6 5 3 2" xfId="48803" xr:uid="{E4F69C9E-C47E-4830-8C6A-658EA312CBFD}"/>
    <cellStyle name="Note 3 3 6 5 4" xfId="33533" xr:uid="{8FCD1F10-202D-4FC6-9DC4-26089BA0CB73}"/>
    <cellStyle name="Note 3 3 6 6" xfId="7388" xr:uid="{8DDC9CA3-1FF2-4FA3-9249-A942DA91AD83}"/>
    <cellStyle name="Note 3 3 6 6 2" xfId="18055" xr:uid="{61A599CF-FD42-400E-AFBC-E9E5E00E796A}"/>
    <cellStyle name="Note 3 3 6 6 2 2" xfId="44471" xr:uid="{4DC724A6-3713-4624-96F6-138C5BACB5AC}"/>
    <cellStyle name="Note 3 3 6 6 3" xfId="11159" xr:uid="{8AB1F890-7BCD-4F1C-A9DB-9563FFA1AFF6}"/>
    <cellStyle name="Note 3 3 6 6 3 2" xfId="37580" xr:uid="{1CC932C4-59F3-4EBA-A4C2-503C8106846C}"/>
    <cellStyle name="Note 3 3 6 6 4" xfId="34058" xr:uid="{73110B47-3DE5-4B5F-881C-5DE8FD1BADB9}"/>
    <cellStyle name="Note 3 3 6 7" xfId="8010" xr:uid="{ABBD79E1-34B6-4D2F-B540-DE603766A988}"/>
    <cellStyle name="Note 3 3 6 7 2" xfId="18677" xr:uid="{71367DC5-BC1E-488C-ADA7-3785CC813164}"/>
    <cellStyle name="Note 3 3 6 7 2 2" xfId="45091" xr:uid="{899B8C8C-F7AB-48A5-936A-AD615E1E0FEA}"/>
    <cellStyle name="Note 3 3 6 7 3" xfId="17215" xr:uid="{E383F8ED-F0AA-424B-8A9F-A6D74657476C}"/>
    <cellStyle name="Note 3 3 6 7 3 2" xfId="43633" xr:uid="{0A06469E-BAF7-4323-8DF2-B829D97D49B9}"/>
    <cellStyle name="Note 3 3 6 7 4" xfId="34615" xr:uid="{698EBE91-8050-4D99-9471-73583DF38725}"/>
    <cellStyle name="Note 3 3 6 8" xfId="13273" xr:uid="{CB6EC744-4B8D-444D-B074-F7F5FC1BC2EA}"/>
    <cellStyle name="Note 3 3 6 8 2" xfId="39693" xr:uid="{6541EBAE-ADD2-47B5-8942-98728F075110}"/>
    <cellStyle name="Note 3 3 6 9" xfId="11241" xr:uid="{FAF67304-D850-4A19-89EE-3434426126A7}"/>
    <cellStyle name="Note 3 3 6 9 2" xfId="37662" xr:uid="{43F5F428-9D9B-4619-AA3C-A0401399726D}"/>
    <cellStyle name="Note 3 3 7" xfId="3128" xr:uid="{6DB70D06-7775-4827-912C-35F47616EA74}"/>
    <cellStyle name="Note 3 3 7 2" xfId="9594" xr:uid="{C48D89FE-5326-4305-80C9-E91B9D8E90FA}"/>
    <cellStyle name="Note 3 3 7 2 2" xfId="20254" xr:uid="{9E95FF68-9A09-4E56-974D-43ED3BFFA1DE}"/>
    <cellStyle name="Note 3 3 7 2 2 2" xfId="46668" xr:uid="{2DC7B462-3761-4C8B-96D8-88BA906B9B22}"/>
    <cellStyle name="Note 3 3 7 2 3" xfId="12490" xr:uid="{6B9C0411-171D-4D8E-9BAD-2494FAC1A975}"/>
    <cellStyle name="Note 3 3 7 2 3 2" xfId="38911" xr:uid="{1C3CDBE4-B893-4C66-8CF1-64F3387CA7DC}"/>
    <cellStyle name="Note 3 3 7 2 4" xfId="36090" xr:uid="{08D2C85B-7459-47B7-B752-9826FE022FE6}"/>
    <cellStyle name="Note 3 3 7 3" xfId="13919" xr:uid="{E2C6D80B-EF91-4881-981C-E417B3B5A477}"/>
    <cellStyle name="Note 3 3 7 3 2" xfId="40339" xr:uid="{5FF81D8E-306B-4697-B740-6F829005A564}"/>
    <cellStyle name="Note 3 3 7 4" xfId="24089" xr:uid="{D8505807-1413-44C7-B890-AF2EB94C785D}"/>
    <cellStyle name="Note 3 3 7 4 2" xfId="50503" xr:uid="{7208369F-CBBD-4EC7-A761-919196305446}"/>
    <cellStyle name="Note 3 3 7 5" xfId="29798" xr:uid="{4D0549D7-1E8F-4DDD-8498-97066B406E81}"/>
    <cellStyle name="Note 3 3 8" xfId="4906" xr:uid="{087ECDE3-DE6A-46BF-B093-421D5F004C23}"/>
    <cellStyle name="Note 3 3 8 2" xfId="9788" xr:uid="{F53611B7-6F19-4FEE-AE57-D36B1B95F5AB}"/>
    <cellStyle name="Note 3 3 8 2 2" xfId="20448" xr:uid="{BA6E5A10-0E33-4724-9822-8C9A7B4F5605}"/>
    <cellStyle name="Note 3 3 8 2 2 2" xfId="46862" xr:uid="{A7C0A339-30C2-44A5-B1A9-6DDDA57F7FC1}"/>
    <cellStyle name="Note 3 3 8 2 3" xfId="11201" xr:uid="{D4EBC713-46C7-4250-908A-FF5DFE66F95F}"/>
    <cellStyle name="Note 3 3 8 2 3 2" xfId="37622" xr:uid="{85034DD3-DD4A-40C5-A7F9-31D647E6B1BB}"/>
    <cellStyle name="Note 3 3 8 2 4" xfId="36284" xr:uid="{8AC6F35E-8C70-44EE-8392-36C4C4D23165}"/>
    <cellStyle name="Note 3 3 8 3" xfId="15683" xr:uid="{8776D3D0-38F2-41AB-B198-5F83A152E7F9}"/>
    <cellStyle name="Note 3 3 8 3 2" xfId="42103" xr:uid="{EEEBEEAA-D92E-476C-9CD1-520558F74922}"/>
    <cellStyle name="Note 3 3 8 4" xfId="24800" xr:uid="{9C08D188-05D9-4A1F-938C-654A8F0E6AB0}"/>
    <cellStyle name="Note 3 3 8 4 2" xfId="51214" xr:uid="{DEAE7134-BC53-4BD1-9625-96A7947EF2AF}"/>
    <cellStyle name="Note 3 3 8 5" xfId="31576" xr:uid="{8111B1AE-1D4D-4109-AFC0-1EC7168B0F22}"/>
    <cellStyle name="Note 3 3 9" xfId="3777" xr:uid="{7E0C91BD-AB97-49BD-B0A6-11593A45B211}"/>
    <cellStyle name="Note 3 3 9 2" xfId="9625" xr:uid="{EB0D6BE2-34B5-4F34-AB85-CC5EFD1A5E49}"/>
    <cellStyle name="Note 3 3 9 2 2" xfId="20285" xr:uid="{A457C5A9-4598-40D0-8114-69605E585B22}"/>
    <cellStyle name="Note 3 3 9 2 2 2" xfId="46699" xr:uid="{CA3027C6-F98A-497E-A51A-596AC22FE224}"/>
    <cellStyle name="Note 3 3 9 2 3" xfId="13070" xr:uid="{8C2CFA5D-6D80-4604-859A-7F20F2121CA3}"/>
    <cellStyle name="Note 3 3 9 2 3 2" xfId="39491" xr:uid="{F3EDC794-8043-4D78-AAB1-E0818681564E}"/>
    <cellStyle name="Note 3 3 9 2 4" xfId="36121" xr:uid="{A98CEC1B-23FD-4DE0-BD73-DD62C58906E5}"/>
    <cellStyle name="Note 3 3 9 3" xfId="14560" xr:uid="{8EA7DDDC-1696-4AE8-A28A-F2776AD948FC}"/>
    <cellStyle name="Note 3 3 9 3 2" xfId="40980" xr:uid="{5AC42846-4FB5-4372-832B-B514D0415872}"/>
    <cellStyle name="Note 3 3 9 4" xfId="25182" xr:uid="{AF0F2223-152D-41F6-9585-E5501AF2464C}"/>
    <cellStyle name="Note 3 3 9 4 2" xfId="51596" xr:uid="{E3B3EB7A-CB64-49CF-B4A6-1A43485D6CE6}"/>
    <cellStyle name="Note 3 3 9 5" xfId="30447" xr:uid="{4FDE8D6C-FE34-4A6E-B73F-325B040D45FC}"/>
    <cellStyle name="Note 3 4" xfId="1097" xr:uid="{E36E2904-8E3B-489B-BF21-97FB67578EBF}"/>
    <cellStyle name="Note 3 4 10" xfId="3694" xr:uid="{C5F330AD-35DC-458F-8B92-7E0F32B0551B}"/>
    <cellStyle name="Note 3 4 10 2" xfId="24353" xr:uid="{DDB04742-AF29-40FC-A245-D107AA6E62BD}"/>
    <cellStyle name="Note 3 4 10 2 2" xfId="50767" xr:uid="{70D02C75-A03E-4F2E-8EAA-A6760024A8D5}"/>
    <cellStyle name="Note 3 4 10 3" xfId="30364" xr:uid="{3B657674-D89B-4DC9-958E-8C6A9EA43575}"/>
    <cellStyle name="Note 3 4 11" xfId="12425" xr:uid="{8901B461-0A5B-488C-BFE0-3B4444A6371F}"/>
    <cellStyle name="Note 3 4 11 2" xfId="38846" xr:uid="{3D8909E2-7DAC-46CC-9785-931C45729D57}"/>
    <cellStyle name="Note 3 4 12" xfId="23327" xr:uid="{7D74744B-8996-4D9E-923E-3CD418FEBE46}"/>
    <cellStyle name="Note 3 4 12 2" xfId="49741" xr:uid="{4A48DC58-3277-407B-825F-80D1A7E36FBC}"/>
    <cellStyle name="Note 3 4 2" xfId="1445" xr:uid="{15CA787A-A61F-485B-BD63-54E5A8A125AE}"/>
    <cellStyle name="Note 3 4 2 10" xfId="8383" xr:uid="{93432908-EA9C-47D7-8453-2A5E93F02521}"/>
    <cellStyle name="Note 3 4 2 10 2" xfId="19043" xr:uid="{2BDB7301-FB9A-4369-90FE-AF0D7B32CF93}"/>
    <cellStyle name="Note 3 4 2 10 2 2" xfId="45457" xr:uid="{232AC4A8-3404-4D51-A4FB-DDC968313931}"/>
    <cellStyle name="Note 3 4 2 10 3" xfId="12183" xr:uid="{BD9B6507-0AC7-4C44-AE01-D0DE6B2667D1}"/>
    <cellStyle name="Note 3 4 2 10 3 2" xfId="38604" xr:uid="{CA92B31D-D74A-4486-A8C3-30F5A690F612}"/>
    <cellStyle name="Note 3 4 2 10 4" xfId="34879" xr:uid="{BE2717BC-317C-4B3C-9A20-2495D92BB83E}"/>
    <cellStyle name="Note 3 4 2 11" xfId="13378" xr:uid="{FEA0A486-FB70-4702-B969-5587387BC1D4}"/>
    <cellStyle name="Note 3 4 2 11 2" xfId="39798" xr:uid="{5F1D6619-7E17-42FE-AA3E-149413D758CB}"/>
    <cellStyle name="Note 3 4 2 12" xfId="22695" xr:uid="{C5E167C3-DB8F-4EFE-B65F-32F94D6A048C}"/>
    <cellStyle name="Note 3 4 2 12 2" xfId="49109" xr:uid="{EA6BC03D-D2B9-4D54-85EF-3896D2D86169}"/>
    <cellStyle name="Note 3 4 2 2" xfId="3439" xr:uid="{C559784A-6EB9-4DED-B1C1-848F189BB176}"/>
    <cellStyle name="Note 3 4 2 2 2" xfId="9035" xr:uid="{4F080C33-206F-4956-905D-1267912A53A2}"/>
    <cellStyle name="Note 3 4 2 2 2 2" xfId="19695" xr:uid="{8A14340F-112C-4950-B556-39E5D0DABF42}"/>
    <cellStyle name="Note 3 4 2 2 2 2 2" xfId="46109" xr:uid="{4E15139B-C023-400F-8CD3-45610BB4F378}"/>
    <cellStyle name="Note 3 4 2 2 2 3" xfId="11107" xr:uid="{4E01BB97-BABC-4902-8FDB-AC370BA5D6A1}"/>
    <cellStyle name="Note 3 4 2 2 2 3 2" xfId="37528" xr:uid="{F3CAEBA0-2A8C-4B69-8DBD-410ADB9C553D}"/>
    <cellStyle name="Note 3 4 2 2 2 4" xfId="35531" xr:uid="{6100575F-3A04-4CBA-8FCA-289AEA610AF7}"/>
    <cellStyle name="Note 3 4 2 2 3" xfId="9961" xr:uid="{850552CE-0EC8-4478-8F37-486EB86C5251}"/>
    <cellStyle name="Note 3 4 2 2 3 2" xfId="20621" xr:uid="{4BB6DD2C-6D03-47FC-8534-882A05052009}"/>
    <cellStyle name="Note 3 4 2 2 3 2 2" xfId="47035" xr:uid="{05107D78-AC24-41C9-9A73-9D308DF63106}"/>
    <cellStyle name="Note 3 4 2 2 3 3" xfId="24452" xr:uid="{EF68E914-AF5A-4641-95A8-23FBC2C00DD3}"/>
    <cellStyle name="Note 3 4 2 2 3 3 2" xfId="50866" xr:uid="{90EDD41D-B22D-4956-8051-EA2E67FDE781}"/>
    <cellStyle name="Note 3 4 2 2 3 4" xfId="36457" xr:uid="{D07B18C2-AC4C-4DBB-8812-A57D6F8BA7D9}"/>
    <cellStyle name="Note 3 4 2 2 4" xfId="10917" xr:uid="{4098728F-B0ED-4AD2-999E-6E0109CF4310}"/>
    <cellStyle name="Note 3 4 2 2 4 2" xfId="21562" xr:uid="{E18FD6A5-E6E8-45B6-BAA7-DCA2F6C17AEF}"/>
    <cellStyle name="Note 3 4 2 2 4 2 2" xfId="47976" xr:uid="{BDD8D9AB-9FE4-4A16-830D-9BB192301018}"/>
    <cellStyle name="Note 3 4 2 2 4 3" xfId="28651" xr:uid="{E560E407-A588-42FD-99AF-63960D993C00}"/>
    <cellStyle name="Note 3 4 2 2 4 3 2" xfId="55065" xr:uid="{B7C1CC81-B246-43B8-8205-BF9380C8D566}"/>
    <cellStyle name="Note 3 4 2 2 4 4" xfId="37338" xr:uid="{FE8F52EB-E4E4-426E-9BFA-AFB2875F13F5}"/>
    <cellStyle name="Note 3 4 2 2 5" xfId="8690" xr:uid="{3D772348-3D79-4216-A1B7-B1A860AD1915}"/>
    <cellStyle name="Note 3 4 2 2 5 2" xfId="19350" xr:uid="{052EBA1C-7733-43FD-BEFA-362F5BD96AF7}"/>
    <cellStyle name="Note 3 4 2 2 5 2 2" xfId="45764" xr:uid="{7E0B4466-7E9F-4170-AE34-5390CA4CEFA4}"/>
    <cellStyle name="Note 3 4 2 2 5 3" xfId="11430" xr:uid="{4E153019-6AE7-4BBD-BEA6-10D156DB87FD}"/>
    <cellStyle name="Note 3 4 2 2 5 3 2" xfId="37851" xr:uid="{D0B87C20-B294-4CE8-A70D-C1E14C15496E}"/>
    <cellStyle name="Note 3 4 2 2 5 4" xfId="35186" xr:uid="{B9AEFC5D-F329-4E5C-B715-C5ADE80F5837}"/>
    <cellStyle name="Note 3 4 2 2 6" xfId="14224" xr:uid="{5532C4C6-B4B7-4A0A-BCCC-876DB00D66AC}"/>
    <cellStyle name="Note 3 4 2 2 6 2" xfId="40644" xr:uid="{3AE31A21-7D4A-4138-A585-01AF1D64A2EC}"/>
    <cellStyle name="Note 3 4 2 2 7" xfId="25511" xr:uid="{082F9063-DE3E-414F-9420-12823BD21725}"/>
    <cellStyle name="Note 3 4 2 2 7 2" xfId="51925" xr:uid="{7D24A192-DF9A-4998-9D7B-EA58EE77A718}"/>
    <cellStyle name="Note 3 4 2 2 8" xfId="30109" xr:uid="{D6CAF9FB-26E7-43C6-92D4-3E436FF5D94B}"/>
    <cellStyle name="Note 3 4 2 3" xfId="4311" xr:uid="{518EA34E-8D25-44EB-91E0-06E151EA2393}"/>
    <cellStyle name="Note 3 4 2 3 2" xfId="9403" xr:uid="{7F9F521F-18EE-473C-94A2-4169C49A8E32}"/>
    <cellStyle name="Note 3 4 2 3 2 2" xfId="20063" xr:uid="{73434774-6FF8-4B3C-B9A4-C4E746406CCD}"/>
    <cellStyle name="Note 3 4 2 3 2 2 2" xfId="46477" xr:uid="{CFB4EF12-4E84-4F40-9176-4D592709E9DE}"/>
    <cellStyle name="Note 3 4 2 3 2 3" xfId="11813" xr:uid="{7531F7CA-0AF2-4C94-9ABF-C219C2BB27EF}"/>
    <cellStyle name="Note 3 4 2 3 2 3 2" xfId="38234" xr:uid="{C0643148-CA8F-4C75-860D-92C36BF6D4A1}"/>
    <cellStyle name="Note 3 4 2 3 2 4" xfId="35899" xr:uid="{E285A3CB-F2D4-4639-8CF4-90EE7CF98574}"/>
    <cellStyle name="Note 3 4 2 3 3" xfId="15090" xr:uid="{08D3E804-FAC4-4AD9-BB68-ECA0967C7638}"/>
    <cellStyle name="Note 3 4 2 3 3 2" xfId="41510" xr:uid="{61ECFC8F-FD88-463A-B489-897D391DCB99}"/>
    <cellStyle name="Note 3 4 2 3 4" xfId="22535" xr:uid="{59DFDE36-F1DD-43C3-88FD-5D7C45287298}"/>
    <cellStyle name="Note 3 4 2 3 4 2" xfId="48949" xr:uid="{C8A564AE-6A55-461A-A71B-E3B6ED9282ED}"/>
    <cellStyle name="Note 3 4 2 3 5" xfId="30981" xr:uid="{88336873-F4CF-4E78-9351-16ABA2ABC313}"/>
    <cellStyle name="Note 3 4 2 4" xfId="3730" xr:uid="{9EFFF7E8-AC85-4E05-9430-74A481D2F2DA}"/>
    <cellStyle name="Note 3 4 2 4 2" xfId="10446" xr:uid="{F5A52B50-A437-47D9-B08E-86B7AA7B8932}"/>
    <cellStyle name="Note 3 4 2 4 2 2" xfId="21106" xr:uid="{5D6C580E-718B-41AC-B388-EF796B4C56E7}"/>
    <cellStyle name="Note 3 4 2 4 2 2 2" xfId="47520" xr:uid="{FA81FBAD-AFC1-4B54-8E0E-3C6790C85CB3}"/>
    <cellStyle name="Note 3 4 2 4 2 3" xfId="28370" xr:uid="{54D22026-5E5A-4E42-8033-DEF1C4CB41F0}"/>
    <cellStyle name="Note 3 4 2 4 2 3 2" xfId="54784" xr:uid="{0E2E552F-9422-4491-8826-2E04A7A2D920}"/>
    <cellStyle name="Note 3 4 2 4 2 4" xfId="36942" xr:uid="{138E1AB8-5DEB-426B-89EA-CB0825773E99}"/>
    <cellStyle name="Note 3 4 2 4 3" xfId="14513" xr:uid="{61DB67A8-42DA-4D1F-957A-0AEDD3F8A613}"/>
    <cellStyle name="Note 3 4 2 4 3 2" xfId="40933" xr:uid="{59666950-ACDB-4D92-AE37-C662ECEA6643}"/>
    <cellStyle name="Note 3 4 2 4 4" xfId="26980" xr:uid="{F42D8062-8492-4FAA-B42B-7CCB5D4C1A47}"/>
    <cellStyle name="Note 3 4 2 4 4 2" xfId="53394" xr:uid="{0AE2FAAC-D69C-4083-BF6A-6A93E41875B1}"/>
    <cellStyle name="Note 3 4 2 4 5" xfId="30400" xr:uid="{DF91E113-C305-447D-A689-B3188CF94050}"/>
    <cellStyle name="Note 3 4 2 5" xfId="5283" xr:uid="{2788F7B7-F083-4E02-A264-24EC8DB3C624}"/>
    <cellStyle name="Note 3 4 2 5 2" xfId="10718" xr:uid="{B0642B9C-26F3-4A99-9476-0EEFEF67E783}"/>
    <cellStyle name="Note 3 4 2 5 2 2" xfId="21363" xr:uid="{4FAD718C-B7CB-402C-B955-96D0F9F46CCE}"/>
    <cellStyle name="Note 3 4 2 5 2 2 2" xfId="47777" xr:uid="{53242AA4-3B35-4015-9B0C-E5DF82210DD6}"/>
    <cellStyle name="Note 3 4 2 5 2 3" xfId="28458" xr:uid="{02BAAE79-BD4C-4455-B4A4-A10C8263A953}"/>
    <cellStyle name="Note 3 4 2 5 2 3 2" xfId="54872" xr:uid="{F4A9D093-4F8F-4457-BDCF-70F043350556}"/>
    <cellStyle name="Note 3 4 2 5 2 4" xfId="37139" xr:uid="{CE36E7CB-613B-42A1-87DE-66639A96C1E5}"/>
    <cellStyle name="Note 3 4 2 5 3" xfId="16058" xr:uid="{F5448531-B674-4276-8AA2-3BBAE35E73B4}"/>
    <cellStyle name="Note 3 4 2 5 3 2" xfId="42477" xr:uid="{ED60894C-DBA0-4A95-9312-75190A84EC21}"/>
    <cellStyle name="Note 3 4 2 5 4" xfId="24421" xr:uid="{E12B5380-4CDC-44C8-8643-C94A21686253}"/>
    <cellStyle name="Note 3 4 2 5 4 2" xfId="50835" xr:uid="{1BADCF2F-545C-4C6C-BB7A-EB8D0A96AA04}"/>
    <cellStyle name="Note 3 4 2 5 5" xfId="31953" xr:uid="{4D9DAEC1-6FCD-42C4-A0F2-885A2DF65024}"/>
    <cellStyle name="Note 3 4 2 6" xfId="6245" xr:uid="{7540EA65-0277-4F6A-89DC-0044A7E01197}"/>
    <cellStyle name="Note 3 4 2 6 2" xfId="16986" xr:uid="{FA9AE08A-351D-43EE-B9A6-37A25C74B4E3}"/>
    <cellStyle name="Note 3 4 2 6 2 2" xfId="43404" xr:uid="{DCB8067C-3298-4F09-A8B3-32F3A3473361}"/>
    <cellStyle name="Note 3 4 2 6 3" xfId="25781" xr:uid="{EFE0B682-AF82-4635-9EF1-A71A2393017F}"/>
    <cellStyle name="Note 3 4 2 6 3 2" xfId="52195" xr:uid="{81CED931-5182-4C3A-9FEB-B5C302EEFF15}"/>
    <cellStyle name="Note 3 4 2 6 4" xfId="32915" xr:uid="{5D0043A5-08CE-4FDC-A1A8-9E93163EA71A}"/>
    <cellStyle name="Note 3 4 2 7" xfId="5247" xr:uid="{6D8F55FA-07AA-4F97-8F0A-EBD68DE322CB}"/>
    <cellStyle name="Note 3 4 2 7 2" xfId="28153" xr:uid="{2ED0D3A3-DC54-4A29-AD80-16B4C4D4EAA7}"/>
    <cellStyle name="Note 3 4 2 7 2 2" xfId="54567" xr:uid="{B4B6BCFE-FF15-4C4A-9B09-FF3417E632CC}"/>
    <cellStyle name="Note 3 4 2 7 3" xfId="31917" xr:uid="{F263FCBD-E806-4521-8C75-CBD73ECD4A66}"/>
    <cellStyle name="Note 3 4 2 8" xfId="7093" xr:uid="{817C1924-986E-4F32-A2FB-273E4DA94030}"/>
    <cellStyle name="Note 3 4 2 8 2" xfId="17781" xr:uid="{F1EABADA-F3BD-42E5-83D9-265B68DB1D1F}"/>
    <cellStyle name="Note 3 4 2 8 2 2" xfId="44198" xr:uid="{E737D347-ABE9-4AA2-A018-A8F9A85C2E20}"/>
    <cellStyle name="Note 3 4 2 8 3" xfId="23679" xr:uid="{C85EB3B3-53B4-47B8-B2CF-D93482CF58CE}"/>
    <cellStyle name="Note 3 4 2 8 3 2" xfId="50093" xr:uid="{4EACAE80-B0CA-44C3-955E-80846AF45277}"/>
    <cellStyle name="Note 3 4 2 8 4" xfId="33763" xr:uid="{A30B6C69-0EC4-4DCA-A47B-8B643982DC19}"/>
    <cellStyle name="Note 3 4 2 9" xfId="7464" xr:uid="{59687149-5DDE-4ED1-80E9-A839103B821C}"/>
    <cellStyle name="Note 3 4 2 9 2" xfId="18131" xr:uid="{F3FB1860-FF2A-4E3E-91A9-6D79AFF6B15E}"/>
    <cellStyle name="Note 3 4 2 9 2 2" xfId="44547" xr:uid="{4D872577-7CCA-42F0-9B78-681BCDCDF970}"/>
    <cellStyle name="Note 3 4 2 9 3" xfId="23641" xr:uid="{53A62FC3-F87D-4856-AFED-3E8AB3839EE8}"/>
    <cellStyle name="Note 3 4 2 9 3 2" xfId="50055" xr:uid="{6FC1E68C-302F-42AE-8BE1-8F80FD2C7BD8}"/>
    <cellStyle name="Note 3 4 2 9 4" xfId="34134" xr:uid="{47DD52CA-908F-4D70-96FA-167A18794347}"/>
    <cellStyle name="Note 3 4 3" xfId="1609" xr:uid="{9AA7C199-8DCF-4120-9965-BB296675D2CC}"/>
    <cellStyle name="Note 3 4 3 10" xfId="8356" xr:uid="{4A756BEE-1F5B-4B52-A9BC-18459D74270B}"/>
    <cellStyle name="Note 3 4 3 10 2" xfId="19016" xr:uid="{8B286E7A-F0F2-4735-A755-BF086F208F5E}"/>
    <cellStyle name="Note 3 4 3 10 2 2" xfId="45430" xr:uid="{413D0702-DFC0-4456-B515-6C14787D3679}"/>
    <cellStyle name="Note 3 4 3 10 3" xfId="17704" xr:uid="{8F821B49-EB57-49EA-B0EB-0863239FAF9E}"/>
    <cellStyle name="Note 3 4 3 10 3 2" xfId="44121" xr:uid="{D10785BB-DCFD-47A9-A635-D59EF1714274}"/>
    <cellStyle name="Note 3 4 3 10 4" xfId="34852" xr:uid="{E06734A0-715B-4329-A11B-893199B573FE}"/>
    <cellStyle name="Note 3 4 3 11" xfId="11953" xr:uid="{0DA48431-A555-4E87-A163-779CA865F384}"/>
    <cellStyle name="Note 3 4 3 11 2" xfId="38374" xr:uid="{084FF0BE-A101-42A5-A9ED-9FFD87552028}"/>
    <cellStyle name="Note 3 4 3 12" xfId="23944" xr:uid="{FEBFFD51-2A78-4CD9-8BAA-4A002B290DCF}"/>
    <cellStyle name="Note 3 4 3 12 2" xfId="50358" xr:uid="{FDF8926B-8779-4323-A0BB-8E7CB8015737}"/>
    <cellStyle name="Note 3 4 3 2" xfId="3602" xr:uid="{BB1E7815-9E62-45CE-BAFE-EEE481199A6B}"/>
    <cellStyle name="Note 3 4 3 2 2" xfId="9060" xr:uid="{59284ECA-8746-44E1-B930-5EAEADCAC9DF}"/>
    <cellStyle name="Note 3 4 3 2 2 2" xfId="19720" xr:uid="{483C2F4B-27D0-422A-9D2F-C7909946C1BA}"/>
    <cellStyle name="Note 3 4 3 2 2 2 2" xfId="46134" xr:uid="{238CC16A-8E07-4EE2-9504-2DBAE5B8CFAB}"/>
    <cellStyle name="Note 3 4 3 2 2 3" xfId="27885" xr:uid="{3743725F-D42C-4409-B14E-A77010A7B87E}"/>
    <cellStyle name="Note 3 4 3 2 2 3 2" xfId="54299" xr:uid="{030D1BC3-B23B-49E4-A2AC-1B00486F6D39}"/>
    <cellStyle name="Note 3 4 3 2 2 4" xfId="35556" xr:uid="{DAFB443A-2871-40B4-AA17-3F00A1B23FC3}"/>
    <cellStyle name="Note 3 4 3 2 3" xfId="10416" xr:uid="{2BA8176D-FFD5-424D-AF8D-BB21A15AD6B9}"/>
    <cellStyle name="Note 3 4 3 2 3 2" xfId="21076" xr:uid="{E62EA0CA-3F65-44EB-8040-7B9669C089AB}"/>
    <cellStyle name="Note 3 4 3 2 3 2 2" xfId="47490" xr:uid="{238B1449-F52F-4B1C-9293-BF69F6AA2BCB}"/>
    <cellStyle name="Note 3 4 3 2 3 3" xfId="28341" xr:uid="{568D738D-5840-43CF-8D8B-001BD2F3118B}"/>
    <cellStyle name="Note 3 4 3 2 3 3 2" xfId="54755" xr:uid="{E77CD183-9AC0-4F6A-ACE8-7A8A67BC4111}"/>
    <cellStyle name="Note 3 4 3 2 3 4" xfId="36912" xr:uid="{66187D66-F914-4414-B9C2-A3ECFB63F18D}"/>
    <cellStyle name="Note 3 4 3 2 4" xfId="10891" xr:uid="{D4BCFFDE-01E8-4ABB-86CB-A039D547681E}"/>
    <cellStyle name="Note 3 4 3 2 4 2" xfId="21536" xr:uid="{6C697F99-566B-4EB1-BB9A-8E4872709322}"/>
    <cellStyle name="Note 3 4 3 2 4 2 2" xfId="47950" xr:uid="{DD6DA7EB-282F-43D0-8090-68B67FFD6AB6}"/>
    <cellStyle name="Note 3 4 3 2 4 3" xfId="28625" xr:uid="{CE7EE74A-7241-425A-AD57-5D6DB7FDF075}"/>
    <cellStyle name="Note 3 4 3 2 4 3 2" xfId="55039" xr:uid="{1D2C14C6-646D-4D8B-9782-D12271966338}"/>
    <cellStyle name="Note 3 4 3 2 4 4" xfId="37312" xr:uid="{6B34390E-7C24-442F-85B9-EBE4D0CFC3A8}"/>
    <cellStyle name="Note 3 4 3 2 5" xfId="8663" xr:uid="{FB035681-8E3B-40FB-8F36-273FD8272A67}"/>
    <cellStyle name="Note 3 4 3 2 5 2" xfId="19323" xr:uid="{E78DF7A2-DF0B-40D9-980C-1BD87E6776DE}"/>
    <cellStyle name="Note 3 4 3 2 5 2 2" xfId="45737" xr:uid="{D045A218-CA1A-4410-87FC-590F99077A4E}"/>
    <cellStyle name="Note 3 4 3 2 5 3" xfId="12963" xr:uid="{8AF2281E-0FE8-42DB-A299-B5E8404B328D}"/>
    <cellStyle name="Note 3 4 3 2 5 3 2" xfId="39384" xr:uid="{D5E78C6E-98D3-4354-B345-31A5845A4ABB}"/>
    <cellStyle name="Note 3 4 3 2 5 4" xfId="35159" xr:uid="{1107A816-E51B-4502-9094-1A0ABB513108}"/>
    <cellStyle name="Note 3 4 3 2 6" xfId="14387" xr:uid="{CE4B95B5-9C4B-46D5-AC11-87B851634D79}"/>
    <cellStyle name="Note 3 4 3 2 6 2" xfId="40807" xr:uid="{DC581927-2C9C-485F-904C-737430708D42}"/>
    <cellStyle name="Note 3 4 3 2 7" xfId="26185" xr:uid="{6639EA4A-A43B-4B1B-91DB-F7294BF3E52D}"/>
    <cellStyle name="Note 3 4 3 2 7 2" xfId="52599" xr:uid="{D5997427-6FA1-42AB-9FB7-52DCE0DEA320}"/>
    <cellStyle name="Note 3 4 3 2 8" xfId="30272" xr:uid="{26794D7D-697D-4E4B-BA8C-E6643A314B26}"/>
    <cellStyle name="Note 3 4 3 3" xfId="2718" xr:uid="{79C8BF98-22B0-46D8-A9E6-317322A24B5E}"/>
    <cellStyle name="Note 3 4 3 3 2" xfId="9429" xr:uid="{DF31B6DF-519F-4F6C-B62D-FC3726A114B2}"/>
    <cellStyle name="Note 3 4 3 3 2 2" xfId="20089" xr:uid="{A6915C9F-786D-4A1B-87F9-595F12C5B194}"/>
    <cellStyle name="Note 3 4 3 3 2 2 2" xfId="46503" xr:uid="{E312CC83-E679-46B0-B568-71D98D3FA61C}"/>
    <cellStyle name="Note 3 4 3 3 2 3" xfId="27857" xr:uid="{7D299B85-3F4D-463B-80FE-22229806C22D}"/>
    <cellStyle name="Note 3 4 3 3 2 3 2" xfId="54271" xr:uid="{C1F47B63-5B8A-49A4-BBF7-B87B0E859042}"/>
    <cellStyle name="Note 3 4 3 3 2 4" xfId="35925" xr:uid="{7CEAE065-E5FD-4DEB-A8D6-242975D694C2}"/>
    <cellStyle name="Note 3 4 3 3 3" xfId="13510" xr:uid="{8D0CA7DE-1B35-4DAB-976C-94F920B774A7}"/>
    <cellStyle name="Note 3 4 3 3 3 2" xfId="39930" xr:uid="{AD4C820C-6270-4847-885D-0C29F84E27D6}"/>
    <cellStyle name="Note 3 4 3 3 4" xfId="24208" xr:uid="{4513653C-0137-46BC-B822-506CBA4AA460}"/>
    <cellStyle name="Note 3 4 3 3 4 2" xfId="50622" xr:uid="{49B9E31A-BF87-49CB-A89A-69FDDA4E773D}"/>
    <cellStyle name="Note 3 4 3 3 5" xfId="29388" xr:uid="{69391131-A3FA-4D8E-916D-B527774C687B}"/>
    <cellStyle name="Note 3 4 3 4" xfId="2620" xr:uid="{ED8620D8-0885-4C6E-AF01-1FD119EC1639}"/>
    <cellStyle name="Note 3 4 3 4 2" xfId="10288" xr:uid="{A43B3AA5-942A-47DD-87EF-5CD450CBF438}"/>
    <cellStyle name="Note 3 4 3 4 2 2" xfId="20948" xr:uid="{FE1B1C5B-6DD4-4A76-8D8E-420E3482092A}"/>
    <cellStyle name="Note 3 4 3 4 2 2 2" xfId="47362" xr:uid="{09A222E4-3C24-4C9E-9B4D-526D5F16CA2A}"/>
    <cellStyle name="Note 3 4 3 4 2 3" xfId="13192" xr:uid="{4825F23D-1C2E-4179-9F06-5EEAB818C882}"/>
    <cellStyle name="Note 3 4 3 4 2 3 2" xfId="39612" xr:uid="{D1F7276A-DA25-49FF-AFEA-251F7D63F9A0}"/>
    <cellStyle name="Note 3 4 3 4 2 4" xfId="36784" xr:uid="{6CB68EC9-E278-4C47-A971-1B2CE8E5653C}"/>
    <cellStyle name="Note 3 4 3 4 3" xfId="13412" xr:uid="{9E18ABAE-4F21-483A-ABF8-4D96D7DE726E}"/>
    <cellStyle name="Note 3 4 3 4 3 2" xfId="39832" xr:uid="{95838123-FA45-487B-B43A-1E5D83760584}"/>
    <cellStyle name="Note 3 4 3 4 4" xfId="26853" xr:uid="{DA049FAA-9E9C-4432-8ECA-CD795D8EA474}"/>
    <cellStyle name="Note 3 4 3 4 4 2" xfId="53267" xr:uid="{3D66E0C7-8E59-478B-AF3D-8EF743C4C4FE}"/>
    <cellStyle name="Note 3 4 3 4 5" xfId="29290" xr:uid="{C7CE8769-819B-4872-8C72-FBBF45BF7197}"/>
    <cellStyle name="Note 3 4 3 5" xfId="4184" xr:uid="{E18F8068-696B-45F1-B824-0AD79151A900}"/>
    <cellStyle name="Note 3 4 3 5 2" xfId="10783" xr:uid="{5C188EE6-1FA9-4844-8129-C51C4028AACA}"/>
    <cellStyle name="Note 3 4 3 5 2 2" xfId="21428" xr:uid="{2F7081A0-B7D9-4620-A948-FEA31A059771}"/>
    <cellStyle name="Note 3 4 3 5 2 2 2" xfId="47842" xr:uid="{1775113C-85DF-40A9-A4D2-AE944F0CA115}"/>
    <cellStyle name="Note 3 4 3 5 2 3" xfId="28517" xr:uid="{D4E278D1-B81B-48CC-ACC3-DCB547090EBB}"/>
    <cellStyle name="Note 3 4 3 5 2 3 2" xfId="54931" xr:uid="{F838EE58-08F6-4E7A-BA80-E4E963DB6C6B}"/>
    <cellStyle name="Note 3 4 3 5 2 4" xfId="37204" xr:uid="{CC2572BB-8CB3-45F7-8EA0-7294DB9B25DB}"/>
    <cellStyle name="Note 3 4 3 5 3" xfId="14964" xr:uid="{ECAA4302-F622-44E1-94BB-90A8B3502C89}"/>
    <cellStyle name="Note 3 4 3 5 3 2" xfId="41384" xr:uid="{5F8A9E14-CF79-49F9-92FD-F7F7C8625DFD}"/>
    <cellStyle name="Note 3 4 3 5 4" xfId="26584" xr:uid="{CB8AC3C0-4453-4713-8E46-E74005D6A938}"/>
    <cellStyle name="Note 3 4 3 5 4 2" xfId="52998" xr:uid="{17765D48-2A49-4371-8452-9443C0A4E7F0}"/>
    <cellStyle name="Note 3 4 3 5 5" xfId="30854" xr:uid="{ABABB26C-0F24-4C0A-A6A8-8662E85F3270}"/>
    <cellStyle name="Note 3 4 3 6" xfId="5499" xr:uid="{CC7FAC16-9EA1-45AA-838C-C03B402093D2}"/>
    <cellStyle name="Note 3 4 3 6 2" xfId="16270" xr:uid="{A569524A-E5E6-4F35-B7F3-6B78915BB3DF}"/>
    <cellStyle name="Note 3 4 3 6 2 2" xfId="42689" xr:uid="{BC7905C0-86A0-48FB-BE4A-58F1E62AF978}"/>
    <cellStyle name="Note 3 4 3 6 3" xfId="27280" xr:uid="{FD921B3E-8116-4274-9270-5F201EF19851}"/>
    <cellStyle name="Note 3 4 3 6 3 2" xfId="53694" xr:uid="{D610588D-D183-4BBC-AA99-E291FCEC1E6E}"/>
    <cellStyle name="Note 3 4 3 6 4" xfId="32169" xr:uid="{0BC34A18-47E5-424B-99A1-25552A1B4519}"/>
    <cellStyle name="Note 3 4 3 7" xfId="6649" xr:uid="{588AD0C7-44AF-4848-B9DD-967CA60EF807}"/>
    <cellStyle name="Note 3 4 3 7 2" xfId="25755" xr:uid="{817B158D-A929-4907-9D05-94EE6664F9F0}"/>
    <cellStyle name="Note 3 4 3 7 2 2" xfId="52169" xr:uid="{E856FA71-8CF1-4389-8391-1B078F8D208E}"/>
    <cellStyle name="Note 3 4 3 7 3" xfId="33319" xr:uid="{501B9A29-8F7C-4562-82AE-B9A0AAECAD33}"/>
    <cellStyle name="Note 3 4 3 8" xfId="5663" xr:uid="{B1DA9417-9D2E-4C16-B08F-343731378AF6}"/>
    <cellStyle name="Note 3 4 3 8 2" xfId="16427" xr:uid="{CC6467D9-99F5-4FB2-A6DE-D8A353BBC601}"/>
    <cellStyle name="Note 3 4 3 8 2 2" xfId="42845" xr:uid="{17020C16-66A6-4407-A8AD-6A7396914426}"/>
    <cellStyle name="Note 3 4 3 8 3" xfId="25224" xr:uid="{8976ADDF-F353-4763-9A64-67E730E1FE5C}"/>
    <cellStyle name="Note 3 4 3 8 3 2" xfId="51638" xr:uid="{C3CBBE2D-D4C2-4FF1-A8E2-CEE9A8000B69}"/>
    <cellStyle name="Note 3 4 3 8 4" xfId="32333" xr:uid="{734F2BE4-7293-4D8A-B049-51CFCD972EBE}"/>
    <cellStyle name="Note 3 4 3 9" xfId="7242" xr:uid="{9C307B52-04B7-42F9-BB16-DA4A96794415}"/>
    <cellStyle name="Note 3 4 3 9 2" xfId="17909" xr:uid="{27893306-E6CE-42A9-802E-1A2151BDF235}"/>
    <cellStyle name="Note 3 4 3 9 2 2" xfId="44326" xr:uid="{B5BDDABA-DA91-499A-BFAF-BE7C359785F8}"/>
    <cellStyle name="Note 3 4 3 9 3" xfId="27727" xr:uid="{696A6A3D-2477-490D-9C74-A48523EC0C98}"/>
    <cellStyle name="Note 3 4 3 9 3 2" xfId="54141" xr:uid="{75C140E9-3D14-4433-8E51-7965CD24B3B8}"/>
    <cellStyle name="Note 3 4 3 9 4" xfId="33912" xr:uid="{480E70AF-E000-4665-8548-D2EA15BD4421}"/>
    <cellStyle name="Note 3 4 4" xfId="1824" xr:uid="{24FF6D23-F4F7-44D8-BD7E-504F37C3A259}"/>
    <cellStyle name="Note 3 4 4 10" xfId="8374" xr:uid="{7C05F107-8FB5-4737-8A13-5B09C9B7FEE5}"/>
    <cellStyle name="Note 3 4 4 10 2" xfId="19034" xr:uid="{7B3BE6EA-D197-415A-8147-938292905B4F}"/>
    <cellStyle name="Note 3 4 4 10 2 2" xfId="45448" xr:uid="{37CCFB47-AD53-48FE-9199-CCD12A7F1A48}"/>
    <cellStyle name="Note 3 4 4 10 3" xfId="17521" xr:uid="{B74622AD-61CE-47E4-A106-10135774ECCB}"/>
    <cellStyle name="Note 3 4 4 10 3 2" xfId="43938" xr:uid="{55F6607B-D0FF-4BBA-A163-22B2646CE7FD}"/>
    <cellStyle name="Note 3 4 4 10 4" xfId="34870" xr:uid="{203E7161-E4A8-4A95-A683-05E0AB5C4612}"/>
    <cellStyle name="Note 3 4 4 11" xfId="11756" xr:uid="{BD1AB1DD-A10B-4599-B2A2-B1453079D03A}"/>
    <cellStyle name="Note 3 4 4 11 2" xfId="38177" xr:uid="{8B2B3DB2-8CCF-4FA0-9397-0F6104B5CB28}"/>
    <cellStyle name="Note 3 4 4 12" xfId="23992" xr:uid="{FA5817D1-54F0-417E-908A-9D3116E6B08F}"/>
    <cellStyle name="Note 3 4 4 12 2" xfId="50406" xr:uid="{6984F43B-465C-447A-B553-A101AF2499FF}"/>
    <cellStyle name="Note 3 4 4 2" xfId="3801" xr:uid="{F542AC5F-3D5C-4284-A7BF-386ED80DD58C}"/>
    <cellStyle name="Note 3 4 4 2 2" xfId="9043" xr:uid="{F3F71C86-4036-4DD3-8D5C-6890C3478834}"/>
    <cellStyle name="Note 3 4 4 2 2 2" xfId="19703" xr:uid="{0BC5BE7F-C2D7-4F58-8AF0-E414D1771048}"/>
    <cellStyle name="Note 3 4 4 2 2 2 2" xfId="46117" xr:uid="{8C69D9DD-4D95-4D03-8BD2-BF7DE438C33E}"/>
    <cellStyle name="Note 3 4 4 2 2 3" xfId="11432" xr:uid="{5DC026C0-86FF-44BA-B1C7-CFCD283C0047}"/>
    <cellStyle name="Note 3 4 4 2 2 3 2" xfId="37853" xr:uid="{E3ED5065-0778-4792-A724-8B3C9190EF94}"/>
    <cellStyle name="Note 3 4 4 2 2 4" xfId="35539" xr:uid="{22F34EC2-F216-410A-BCCE-9AE189851AC6}"/>
    <cellStyle name="Note 3 4 4 2 3" xfId="9774" xr:uid="{A2D9CE86-B829-4DF9-80F2-DE0655CCDE82}"/>
    <cellStyle name="Note 3 4 4 2 3 2" xfId="20434" xr:uid="{44075E88-FE8E-4589-AFD8-E1A02D8EF7CC}"/>
    <cellStyle name="Note 3 4 4 2 3 2 2" xfId="46848" xr:uid="{CFF7203E-59CB-455B-B4B7-36194EEAD763}"/>
    <cellStyle name="Note 3 4 4 2 3 3" xfId="15971" xr:uid="{374BA4B0-D8D9-4D58-B9A2-610C2707FDC4}"/>
    <cellStyle name="Note 3 4 4 2 3 3 2" xfId="42390" xr:uid="{6CAB1FF7-0BD7-4B46-A457-ADF8F1AE38CC}"/>
    <cellStyle name="Note 3 4 4 2 3 4" xfId="36270" xr:uid="{B8787C86-D320-46AA-AF5A-CBDFBF416753}"/>
    <cellStyle name="Note 3 4 4 2 4" xfId="10908" xr:uid="{06F0988E-0E6C-4FD5-8D21-35D8AB6FAA52}"/>
    <cellStyle name="Note 3 4 4 2 4 2" xfId="21553" xr:uid="{5AB6C44C-4A3E-41AA-A6C9-3D2201A0D711}"/>
    <cellStyle name="Note 3 4 4 2 4 2 2" xfId="47967" xr:uid="{D99C756D-4535-471C-ACF7-799C00381EE7}"/>
    <cellStyle name="Note 3 4 4 2 4 3" xfId="28642" xr:uid="{487F4ECA-474E-44DE-A7BC-31E8D7AE68F3}"/>
    <cellStyle name="Note 3 4 4 2 4 3 2" xfId="55056" xr:uid="{5DE4E9C0-909B-45C5-BD45-2220C9C206AF}"/>
    <cellStyle name="Note 3 4 4 2 4 4" xfId="37329" xr:uid="{F01B7E38-5CDD-438A-B7A1-6370108EEE3E}"/>
    <cellStyle name="Note 3 4 4 2 5" xfId="8681" xr:uid="{87ADD7A9-A75B-4974-9ED6-246B93214251}"/>
    <cellStyle name="Note 3 4 4 2 5 2" xfId="19341" xr:uid="{4DE3CB0A-A0F6-4FDC-8494-0FDB94D5BD80}"/>
    <cellStyle name="Note 3 4 4 2 5 2 2" xfId="45755" xr:uid="{06B1B40C-D543-44C2-BC54-BFB5DA47E1DD}"/>
    <cellStyle name="Note 3 4 4 2 5 3" xfId="17548" xr:uid="{246D4C6A-49D6-4B22-84F3-99C39D7E04D3}"/>
    <cellStyle name="Note 3 4 4 2 5 3 2" xfId="43965" xr:uid="{41BA36A1-0914-4C9C-91D5-0555B3AAE072}"/>
    <cellStyle name="Note 3 4 4 2 5 4" xfId="35177" xr:uid="{E9EADB9D-1511-4594-90C9-C33AFB7E4325}"/>
    <cellStyle name="Note 3 4 4 2 6" xfId="14584" xr:uid="{075094E1-BF18-489F-95A3-3D388333E11F}"/>
    <cellStyle name="Note 3 4 4 2 6 2" xfId="41004" xr:uid="{02C30A34-8BA6-439C-A875-39E4B3AA6F35}"/>
    <cellStyle name="Note 3 4 4 2 7" xfId="23046" xr:uid="{98018608-5879-429B-9976-A4014566C87B}"/>
    <cellStyle name="Note 3 4 4 2 7 2" xfId="49460" xr:uid="{D5904234-86D8-49BF-A1D3-63BEF4A87CD0}"/>
    <cellStyle name="Note 3 4 4 2 8" xfId="30471" xr:uid="{F9D7E0B0-2E1B-4145-9310-123EC31FE19C}"/>
    <cellStyle name="Note 3 4 4 3" xfId="4528" xr:uid="{41E548DF-B284-4C95-9158-AB0ED47A39EC}"/>
    <cellStyle name="Note 3 4 4 3 2" xfId="9412" xr:uid="{44C8599F-88DC-42DE-805E-A6B3875D8250}"/>
    <cellStyle name="Note 3 4 4 3 2 2" xfId="20072" xr:uid="{688E899E-2A28-43AC-A943-E6A97CA0BB0D}"/>
    <cellStyle name="Note 3 4 4 3 2 2 2" xfId="46486" xr:uid="{8B47F508-B6D5-4584-AF2F-D59C79591642}"/>
    <cellStyle name="Note 3 4 4 3 2 3" xfId="11814" xr:uid="{002DAB48-22E5-46FD-A581-A938B57885EB}"/>
    <cellStyle name="Note 3 4 4 3 2 3 2" xfId="38235" xr:uid="{13F8F97B-A88A-4333-9C02-966B8B887AA6}"/>
    <cellStyle name="Note 3 4 4 3 2 4" xfId="35908" xr:uid="{B68D9A64-6995-4F17-914E-93652034D2EF}"/>
    <cellStyle name="Note 3 4 4 3 3" xfId="15306" xr:uid="{C8B49978-2189-43BC-AA80-2B59988A33BE}"/>
    <cellStyle name="Note 3 4 4 3 3 2" xfId="41726" xr:uid="{14B368D5-1B77-41E6-8661-B674141EDCDE}"/>
    <cellStyle name="Note 3 4 4 3 4" xfId="28133" xr:uid="{22F0826F-31F5-4204-8BD4-279E57FBBB9E}"/>
    <cellStyle name="Note 3 4 4 3 4 2" xfId="54547" xr:uid="{DBB5E5E8-48FB-42D0-9204-66BF3844CB65}"/>
    <cellStyle name="Note 3 4 4 3 5" xfId="31198" xr:uid="{46131E01-F14D-44DD-949E-32493A2B6BDE}"/>
    <cellStyle name="Note 3 4 4 4" xfId="3179" xr:uid="{DCD0FF57-14D5-47E0-8D4A-43A8AB7B5EF1}"/>
    <cellStyle name="Note 3 4 4 4 2" xfId="10256" xr:uid="{4826EC02-1261-4789-A471-A164C265EC3C}"/>
    <cellStyle name="Note 3 4 4 4 2 2" xfId="20916" xr:uid="{7964AF0D-4E4D-4352-B915-60E00AE55E24}"/>
    <cellStyle name="Note 3 4 4 4 2 2 2" xfId="47330" xr:uid="{EF3D48DF-865C-4742-9CB8-C7C16F2F5767}"/>
    <cellStyle name="Note 3 4 4 4 2 3" xfId="16366" xr:uid="{2DF95A33-FDE6-44DB-AD21-AFD7458DEE9F}"/>
    <cellStyle name="Note 3 4 4 4 2 3 2" xfId="42785" xr:uid="{9A688D16-7A68-4F48-AEBE-16DA05A5AE6B}"/>
    <cellStyle name="Note 3 4 4 4 2 4" xfId="36752" xr:uid="{5E4DD8F8-3D5E-4411-ABEB-8827B2A5FF69}"/>
    <cellStyle name="Note 3 4 4 4 3" xfId="13969" xr:uid="{9D85CB07-D05A-4E5C-B51F-6CA064D46281}"/>
    <cellStyle name="Note 3 4 4 4 3 2" xfId="40389" xr:uid="{383A89E2-D141-4E78-9A0C-918BCC24A0ED}"/>
    <cellStyle name="Note 3 4 4 4 4" xfId="27334" xr:uid="{83E78CA1-2E16-4546-ACFC-B673C7AD5E0E}"/>
    <cellStyle name="Note 3 4 4 4 4 2" xfId="53748" xr:uid="{58F6CF43-3A3E-498B-92C6-FC5B83BE3577}"/>
    <cellStyle name="Note 3 4 4 4 5" xfId="29849" xr:uid="{019C6A3D-2F6E-47AA-A682-5C508CD16EEB}"/>
    <cellStyle name="Note 3 4 4 5" xfId="4340" xr:uid="{60C35B70-2D71-4BEA-9D45-AA6CACC13955}"/>
    <cellStyle name="Note 3 4 4 5 2" xfId="10796" xr:uid="{F1571281-9B2B-4CE6-B664-56B1130D802B}"/>
    <cellStyle name="Note 3 4 4 5 2 2" xfId="21441" xr:uid="{4E6470A0-4DD5-4267-AF16-6D2D4F372707}"/>
    <cellStyle name="Note 3 4 4 5 2 2 2" xfId="47855" xr:uid="{F82D2DDD-D264-408C-888C-DCC27FBE57AC}"/>
    <cellStyle name="Note 3 4 4 5 2 3" xfId="28530" xr:uid="{3FFDE217-7F1F-4997-8F3A-4F7061863216}"/>
    <cellStyle name="Note 3 4 4 5 2 3 2" xfId="54944" xr:uid="{A649B5EB-96FE-467D-9A22-BF3F35E32DA9}"/>
    <cellStyle name="Note 3 4 4 5 2 4" xfId="37217" xr:uid="{8011D8A8-F617-45C4-9F30-459321C04630}"/>
    <cellStyle name="Note 3 4 4 5 3" xfId="15118" xr:uid="{A21DC106-FEBD-4DBB-8977-DA0BC7CE1954}"/>
    <cellStyle name="Note 3 4 4 5 3 2" xfId="41538" xr:uid="{C5ED9621-D82A-44ED-9B2D-D620212B5F6D}"/>
    <cellStyle name="Note 3 4 4 5 4" xfId="25433" xr:uid="{DC466BCC-1F87-4018-BDD8-DCA620464833}"/>
    <cellStyle name="Note 3 4 4 5 4 2" xfId="51847" xr:uid="{F9A9D89D-D1CA-4807-B8E8-1F77A6ECEE83}"/>
    <cellStyle name="Note 3 4 4 5 5" xfId="31010" xr:uid="{01CDD6E9-D023-4AA4-BC31-52F2839B3966}"/>
    <cellStyle name="Note 3 4 4 6" xfId="5739" xr:uid="{C597BDF5-60A7-44D9-9BBA-4F7E04FEBF4A}"/>
    <cellStyle name="Note 3 4 4 6 2" xfId="16501" xr:uid="{8CA8AA82-1639-45F8-9BF7-2AF50941997C}"/>
    <cellStyle name="Note 3 4 4 6 2 2" xfId="42919" xr:uid="{38BEBFEB-DABE-4FA3-B478-CB88D917CB9F}"/>
    <cellStyle name="Note 3 4 4 6 3" xfId="23344" xr:uid="{BAC6E8F8-D0FF-4C1F-8511-523BD31DE8C9}"/>
    <cellStyle name="Note 3 4 4 6 3 2" xfId="49758" xr:uid="{23E0B878-30C2-4064-98A2-C1CC32B769CE}"/>
    <cellStyle name="Note 3 4 4 6 4" xfId="32409" xr:uid="{BD58BFA1-BFB4-4F1F-8C54-280995AA7054}"/>
    <cellStyle name="Note 3 4 4 7" xfId="5682" xr:uid="{4811D135-E28C-4697-801D-E543C726AD29}"/>
    <cellStyle name="Note 3 4 4 7 2" xfId="23648" xr:uid="{DE26FD56-F4D4-4DF8-A5B8-999B723D1C55}"/>
    <cellStyle name="Note 3 4 4 7 2 2" xfId="50062" xr:uid="{D1877226-A632-4733-B949-027513930E6A}"/>
    <cellStyle name="Note 3 4 4 7 3" xfId="32352" xr:uid="{BF90B038-DEBD-459B-8A90-9001BC89F747}"/>
    <cellStyle name="Note 3 4 4 8" xfId="7487" xr:uid="{9EB36901-23CB-4A29-923D-D44852904343}"/>
    <cellStyle name="Note 3 4 4 8 2" xfId="18154" xr:uid="{97AD8997-540C-4AB6-9308-975E94954175}"/>
    <cellStyle name="Note 3 4 4 8 2 2" xfId="44570" xr:uid="{4805650D-ED41-4C2E-92BF-5DD1F600D7B7}"/>
    <cellStyle name="Note 3 4 4 8 3" xfId="27291" xr:uid="{2EAA12C6-3D19-4B3B-B87B-51F7B3166D58}"/>
    <cellStyle name="Note 3 4 4 8 3 2" xfId="53705" xr:uid="{43D7CD96-3278-417B-9DA0-9FD6E3A8A436}"/>
    <cellStyle name="Note 3 4 4 8 4" xfId="34157" xr:uid="{847AC523-DEB3-461A-8AAA-467C9F0C265D}"/>
    <cellStyle name="Note 3 4 4 9" xfId="7197" xr:uid="{E31018B3-CF76-49A0-8798-135BA8B3E25F}"/>
    <cellStyle name="Note 3 4 4 9 2" xfId="17864" xr:uid="{66121AB0-15F3-43F5-A080-B197B85789CD}"/>
    <cellStyle name="Note 3 4 4 9 2 2" xfId="44281" xr:uid="{457D6F60-1DD6-45B3-BBA5-EFB4017B0761}"/>
    <cellStyle name="Note 3 4 4 9 3" xfId="26241" xr:uid="{6212A268-1AE4-465C-8110-66782E3184C1}"/>
    <cellStyle name="Note 3 4 4 9 3 2" xfId="52655" xr:uid="{8CF02CEB-2AD4-4761-AE8D-17067FFB95A0}"/>
    <cellStyle name="Note 3 4 4 9 4" xfId="33867" xr:uid="{41D307D1-B82A-47DD-860A-112069377B84}"/>
    <cellStyle name="Note 3 4 5" xfId="1710" xr:uid="{EF9C99DC-1551-4CFC-AB14-09FFA952DFD0}"/>
    <cellStyle name="Note 3 4 5 10" xfId="8521" xr:uid="{B7BEBCBC-897B-4189-BD02-E74CA0DE6143}"/>
    <cellStyle name="Note 3 4 5 10 2" xfId="19181" xr:uid="{EA574D7F-14C6-4821-85C8-D93DC23C5D09}"/>
    <cellStyle name="Note 3 4 5 10 2 2" xfId="45595" xr:uid="{CFFCB224-F4B0-429D-A83E-24EB46BC7096}"/>
    <cellStyle name="Note 3 4 5 10 3" xfId="12952" xr:uid="{645D4297-F4CB-45E7-B975-C34CC6921434}"/>
    <cellStyle name="Note 3 4 5 10 3 2" xfId="39373" xr:uid="{26CC6251-BAB4-4712-BE3D-954438951ACC}"/>
    <cellStyle name="Note 3 4 5 10 4" xfId="35017" xr:uid="{756A48CE-3EC7-4E5C-BF61-76EA91C5D4E5}"/>
    <cellStyle name="Note 3 4 5 11" xfId="11860" xr:uid="{58E6F0A7-5FAF-42BA-BB7E-60A820C3CD40}"/>
    <cellStyle name="Note 3 4 5 11 2" xfId="38281" xr:uid="{363C198E-C9F1-45CB-BF54-B2537B06A576}"/>
    <cellStyle name="Note 3 4 5 12" xfId="22246" xr:uid="{33431EED-4C3E-4C1B-BC05-F40922EB7191}"/>
    <cellStyle name="Note 3 4 5 12 2" xfId="48660" xr:uid="{935A2AE5-F72C-43B9-825A-73DC0B62CA3C}"/>
    <cellStyle name="Note 3 4 5 2" xfId="3701" xr:uid="{045509B6-F81A-4DBF-90A7-4ECC5A0D36DA}"/>
    <cellStyle name="Note 3 4 5 2 2" xfId="9683" xr:uid="{24CB8593-2AE1-4CCD-9F2E-1F89690CC362}"/>
    <cellStyle name="Note 3 4 5 2 2 2" xfId="20343" xr:uid="{E99DCAFA-4A1E-4A3A-ADBC-FF8A73F8F167}"/>
    <cellStyle name="Note 3 4 5 2 2 2 2" xfId="46757" xr:uid="{CFE15C01-3781-47C3-9809-8B7C38F580AB}"/>
    <cellStyle name="Note 3 4 5 2 2 3" xfId="17742" xr:uid="{E5CC0857-047A-4263-B753-B6DE059CF8FA}"/>
    <cellStyle name="Note 3 4 5 2 2 3 2" xfId="44159" xr:uid="{FD5313B3-861E-4289-A422-024404075309}"/>
    <cellStyle name="Note 3 4 5 2 2 4" xfId="36179" xr:uid="{114AEAF4-B265-4923-A179-055F5822BA80}"/>
    <cellStyle name="Note 3 4 5 2 3" xfId="14485" xr:uid="{7B1F6B47-F6FA-41E2-945F-BA9FE59BE54C}"/>
    <cellStyle name="Note 3 4 5 2 3 2" xfId="40905" xr:uid="{75F129F3-CE71-47A5-8547-D8F3DCC794C7}"/>
    <cellStyle name="Note 3 4 5 2 4" xfId="25705" xr:uid="{5E1C0707-B954-47C9-AF41-C76ADBA4A4A0}"/>
    <cellStyle name="Note 3 4 5 2 4 2" xfId="52119" xr:uid="{B32A93C4-78C1-4829-85C4-08BF97F43F9D}"/>
    <cellStyle name="Note 3 4 5 2 5" xfId="30371" xr:uid="{D76F79A7-A679-48E1-86F6-FA1E4D48D656}"/>
    <cellStyle name="Note 3 4 5 3" xfId="2633" xr:uid="{C19A0EE9-8EE9-45AF-B0F2-9415F19F3819}"/>
    <cellStyle name="Note 3 4 5 3 2" xfId="10173" xr:uid="{140B7E24-D150-415D-9D4D-E5653EBB9932}"/>
    <cellStyle name="Note 3 4 5 3 2 2" xfId="20833" xr:uid="{FA3A3142-3D43-460E-8B6A-DABCB439F4BA}"/>
    <cellStyle name="Note 3 4 5 3 2 2 2" xfId="47247" xr:uid="{1CD199D7-4A73-4A52-86C1-A492614DF80A}"/>
    <cellStyle name="Note 3 4 5 3 2 3" xfId="16854" xr:uid="{49D8909A-8858-4DB8-BF53-79080356B4E7}"/>
    <cellStyle name="Note 3 4 5 3 2 3 2" xfId="43272" xr:uid="{F36EA4A3-76F2-4639-9AF9-76D9ABFABC65}"/>
    <cellStyle name="Note 3 4 5 3 2 4" xfId="36669" xr:uid="{88F0F52C-CF8D-4FEE-A453-48C776C6589C}"/>
    <cellStyle name="Note 3 4 5 3 3" xfId="13425" xr:uid="{D23F6136-0424-468E-88DF-8720D035C9BF}"/>
    <cellStyle name="Note 3 4 5 3 3 2" xfId="39845" xr:uid="{79249438-F2C1-474E-B05D-03E33D34FE89}"/>
    <cellStyle name="Note 3 4 5 3 4" xfId="25851" xr:uid="{FFED9433-E995-4BCA-B1FA-57F5E92EDF2E}"/>
    <cellStyle name="Note 3 4 5 3 4 2" xfId="52265" xr:uid="{FDAD2374-AA2D-4AB4-A15F-510D4F48E0AE}"/>
    <cellStyle name="Note 3 4 5 3 5" xfId="29303" xr:uid="{68963679-6DF9-4686-9B47-2D648E416BC5}"/>
    <cellStyle name="Note 3 4 5 4" xfId="4464" xr:uid="{13033F44-A5FA-442C-A66E-FC7933BDCAB5}"/>
    <cellStyle name="Note 3 4 5 4 2" xfId="10844" xr:uid="{D15F1D21-49C2-4F37-B19D-B9622F4553E1}"/>
    <cellStyle name="Note 3 4 5 4 2 2" xfId="21489" xr:uid="{62D62788-7ECF-49F0-805F-B28FA2F7CBA9}"/>
    <cellStyle name="Note 3 4 5 4 2 2 2" xfId="47903" xr:uid="{D91D5166-DCEB-4A44-843A-06389761078B}"/>
    <cellStyle name="Note 3 4 5 4 2 3" xfId="28578" xr:uid="{32C1D3F6-D49E-4773-B7EA-28067FD2DD17}"/>
    <cellStyle name="Note 3 4 5 4 2 3 2" xfId="54992" xr:uid="{5CB2C73A-576E-483B-AECF-724076AB85B6}"/>
    <cellStyle name="Note 3 4 5 4 2 4" xfId="37265" xr:uid="{F22E5CCC-5EB1-49E7-ACD7-281F41BA8910}"/>
    <cellStyle name="Note 3 4 5 4 3" xfId="15242" xr:uid="{00C630C5-702D-4F91-B2F1-8F4EDA3DE1AF}"/>
    <cellStyle name="Note 3 4 5 4 3 2" xfId="41662" xr:uid="{B8B86502-B065-4794-A2D6-6DC102B1EE6E}"/>
    <cellStyle name="Note 3 4 5 4 4" xfId="25806" xr:uid="{7D352839-FA30-4A77-8E52-D2A7DBCA2813}"/>
    <cellStyle name="Note 3 4 5 4 4 2" xfId="52220" xr:uid="{F0738314-9866-4742-98A9-5174855E46BA}"/>
    <cellStyle name="Note 3 4 5 4 5" xfId="31134" xr:uid="{2EB5FBD9-CFEB-404A-B037-BB36FA40A0AD}"/>
    <cellStyle name="Note 3 4 5 5" xfId="3755" xr:uid="{2D787F14-FC53-4158-A95E-6DC2CCEA33D2}"/>
    <cellStyle name="Note 3 4 5 5 2" xfId="14538" xr:uid="{62C73293-1D0E-44E0-962C-5F8F30557459}"/>
    <cellStyle name="Note 3 4 5 5 2 2" xfId="40958" xr:uid="{D3249632-F4FD-448E-BCB6-FB2814DAC190}"/>
    <cellStyle name="Note 3 4 5 5 3" xfId="24706" xr:uid="{6E67C9E2-D4EB-48F6-81D7-7C4DC27E99EA}"/>
    <cellStyle name="Note 3 4 5 5 3 2" xfId="51120" xr:uid="{0D525CF8-7454-4738-8983-C8B57A403311}"/>
    <cellStyle name="Note 3 4 5 5 4" xfId="30425" xr:uid="{B0E94224-295C-41B3-B876-7A77EB4A3EEF}"/>
    <cellStyle name="Note 3 4 5 6" xfId="5571" xr:uid="{12828D7D-CD14-4570-9ABF-AD09711BFB31}"/>
    <cellStyle name="Note 3 4 5 6 2" xfId="16341" xr:uid="{F3012B37-5552-4DCE-A147-12DFE7E85ADA}"/>
    <cellStyle name="Note 3 4 5 6 2 2" xfId="42760" xr:uid="{084EF673-CE03-4FD4-B95B-8CCEC7D9BD32}"/>
    <cellStyle name="Note 3 4 5 6 3" xfId="24613" xr:uid="{46560421-80D9-4454-917B-365A199C2888}"/>
    <cellStyle name="Note 3 4 5 6 3 2" xfId="51027" xr:uid="{C6A62412-71DF-4F2F-AD9C-602EC5311373}"/>
    <cellStyle name="Note 3 4 5 6 4" xfId="32241" xr:uid="{C3B991A1-7FE9-4B4A-B322-5A537C1E37DB}"/>
    <cellStyle name="Note 3 4 5 7" xfId="3999" xr:uid="{19BB28D4-6CD4-4AFB-8127-361B3DC68600}"/>
    <cellStyle name="Note 3 4 5 7 2" xfId="25189" xr:uid="{CBC012CA-EDC2-494F-85D9-E00133060B6B}"/>
    <cellStyle name="Note 3 4 5 7 2 2" xfId="51603" xr:uid="{31D6407B-FAAB-4F78-ADD5-6D0F3EBC7D06}"/>
    <cellStyle name="Note 3 4 5 7 3" xfId="30669" xr:uid="{E222F80E-B746-4B3D-8EEE-52E715622EB6}"/>
    <cellStyle name="Note 3 4 5 8" xfId="2952" xr:uid="{D72BF230-FB93-46CA-AAE7-83D3B3CB9CCC}"/>
    <cellStyle name="Note 3 4 5 8 2" xfId="13744" xr:uid="{3CD0D927-4C48-49F3-B54E-C59324EC1A63}"/>
    <cellStyle name="Note 3 4 5 8 2 2" xfId="40164" xr:uid="{E079742D-BF8B-4679-B5BF-99BD93B61585}"/>
    <cellStyle name="Note 3 4 5 8 3" xfId="27650" xr:uid="{7774F4C8-ECE0-45F3-A6E8-1D1B9E9B8A56}"/>
    <cellStyle name="Note 3 4 5 8 3 2" xfId="54064" xr:uid="{B4F3D2E4-2132-4FD2-A7C0-4F6D401C1ECB}"/>
    <cellStyle name="Note 3 4 5 8 4" xfId="29622" xr:uid="{22E451E1-C1B1-4C34-99EA-3F3F556D53D1}"/>
    <cellStyle name="Note 3 4 5 9" xfId="7766" xr:uid="{310CAAEB-6CA3-4974-822C-404B4AC1768B}"/>
    <cellStyle name="Note 3 4 5 9 2" xfId="18433" xr:uid="{0D7D099C-D77F-4D44-B2EC-0F167D9D0251}"/>
    <cellStyle name="Note 3 4 5 9 2 2" xfId="44849" xr:uid="{66F78721-880C-49F6-B271-FEEB7444908E}"/>
    <cellStyle name="Note 3 4 5 9 3" xfId="24073" xr:uid="{D890DE94-EF76-4E93-A388-0315200E2022}"/>
    <cellStyle name="Note 3 4 5 9 3 2" xfId="50487" xr:uid="{F6FB08C5-2B9F-4385-B4DF-A034CAAFA8B5}"/>
    <cellStyle name="Note 3 4 5 9 4" xfId="34436" xr:uid="{26F4CDED-BCEE-4A77-B0C4-D92AC1E5E1B0}"/>
    <cellStyle name="Note 3 4 6" xfId="2478" xr:uid="{E6EACAEE-2652-4B5E-BBFC-201FB8031B19}"/>
    <cellStyle name="Note 3 4 6 10" xfId="27169" xr:uid="{4CC0900D-E026-466D-8930-654164DF391A}"/>
    <cellStyle name="Note 3 4 6 10 2" xfId="53583" xr:uid="{349D8035-19EF-42BD-B158-40B0A3DF7034}"/>
    <cellStyle name="Note 3 4 6 2" xfId="4373" xr:uid="{D4F2A34F-F7EB-4BAC-958A-480912246061}"/>
    <cellStyle name="Note 3 4 6 2 2" xfId="9886" xr:uid="{D37ECF4E-FB00-486E-9A14-0C80A5147237}"/>
    <cellStyle name="Note 3 4 6 2 2 2" xfId="20546" xr:uid="{395763F9-253D-4E6D-955D-DA4A86E7AAC1}"/>
    <cellStyle name="Note 3 4 6 2 2 2 2" xfId="46960" xr:uid="{1F40A1B2-E4A1-4937-8A52-667FC07453AD}"/>
    <cellStyle name="Note 3 4 6 2 2 3" xfId="24012" xr:uid="{3C075244-C01C-4F2A-A7B0-9184DF0B0F2B}"/>
    <cellStyle name="Note 3 4 6 2 2 3 2" xfId="50426" xr:uid="{CBC43C9E-EE00-49EF-9733-588C1EDF4AD1}"/>
    <cellStyle name="Note 3 4 6 2 2 4" xfId="36382" xr:uid="{DBA50717-2E51-4344-BBC6-A2144C06EDE6}"/>
    <cellStyle name="Note 3 4 6 2 3" xfId="15151" xr:uid="{F759BB3A-29BB-48DD-994B-CB757672FF95}"/>
    <cellStyle name="Note 3 4 6 2 3 2" xfId="41571" xr:uid="{8D54050A-80F7-4930-B872-5DFE3F851730}"/>
    <cellStyle name="Note 3 4 6 2 4" xfId="24427" xr:uid="{EDAE2819-9A1D-462B-8FBB-403D7E90D41C}"/>
    <cellStyle name="Note 3 4 6 2 4 2" xfId="50841" xr:uid="{4C587E05-D460-4D3D-B11D-8C4A08A621DE}"/>
    <cellStyle name="Note 3 4 6 2 5" xfId="31043" xr:uid="{E400A271-D24C-4C53-A187-D973F11AC86E}"/>
    <cellStyle name="Note 3 4 6 3" xfId="5106" xr:uid="{E5561EFB-80CE-4728-8AAD-1E1E104B5C56}"/>
    <cellStyle name="Note 3 4 6 3 2" xfId="9935" xr:uid="{A57CB368-C3DF-44F6-A5F1-29C85925DA07}"/>
    <cellStyle name="Note 3 4 6 3 2 2" xfId="20595" xr:uid="{7F7B3C05-3FD6-4002-8C07-494B07C46CDF}"/>
    <cellStyle name="Note 3 4 6 3 2 2 2" xfId="47009" xr:uid="{131C86B7-A83F-48FF-85A6-9EE732B2E42A}"/>
    <cellStyle name="Note 3 4 6 3 2 3" xfId="22301" xr:uid="{65DE1830-91C0-4103-BB5C-E790F6B6C3EE}"/>
    <cellStyle name="Note 3 4 6 3 2 3 2" xfId="48715" xr:uid="{617A72A3-D032-47C4-924E-D16EA703D97C}"/>
    <cellStyle name="Note 3 4 6 3 2 4" xfId="36431" xr:uid="{5468D560-CE48-4AA8-AC52-77C8326CDC24}"/>
    <cellStyle name="Note 3 4 6 3 3" xfId="15883" xr:uid="{8F1A54C7-C6BD-4D98-90D3-6F9980B4CE3F}"/>
    <cellStyle name="Note 3 4 6 3 3 2" xfId="42302" xr:uid="{140B1FAD-1A31-4819-98D1-3322F415AAA3}"/>
    <cellStyle name="Note 3 4 6 3 4" xfId="26254" xr:uid="{38D1B383-9D1C-4254-8C53-D0BACFE02D45}"/>
    <cellStyle name="Note 3 4 6 3 4 2" xfId="52668" xr:uid="{3BE5ABE2-8DB2-4EBB-8C55-CF0A6F65AC6E}"/>
    <cellStyle name="Note 3 4 6 3 5" xfId="31776" xr:uid="{5427CB79-E115-4B86-A9AE-6A4BD77BFAB7}"/>
    <cellStyle name="Note 3 4 6 4" xfId="6288" xr:uid="{6CD9E454-CF02-461B-A1A0-BCA48154F92F}"/>
    <cellStyle name="Note 3 4 6 4 2" xfId="10996" xr:uid="{2FDF8B9C-54D4-42DF-9D70-43F11C62D633}"/>
    <cellStyle name="Note 3 4 6 4 2 2" xfId="21641" xr:uid="{5F29E8E5-FF7F-4EEE-ADD1-EFD6ACA7C9B8}"/>
    <cellStyle name="Note 3 4 6 4 2 2 2" xfId="48055" xr:uid="{B533F34A-4764-43D0-B36F-0F3C2D5326D4}"/>
    <cellStyle name="Note 3 4 6 4 2 3" xfId="28730" xr:uid="{5DC2EF6A-96CE-47AB-8FB8-B5292EEE96CE}"/>
    <cellStyle name="Note 3 4 6 4 2 3 2" xfId="55144" xr:uid="{ACA00DE9-22BB-4FB8-8CBC-488501AA4994}"/>
    <cellStyle name="Note 3 4 6 4 2 4" xfId="37417" xr:uid="{CA03C123-CD9D-40FB-A8AA-960AA4470562}"/>
    <cellStyle name="Note 3 4 6 4 3" xfId="17027" xr:uid="{0A0E6EDC-C404-4AD9-9A87-F534185AEE5C}"/>
    <cellStyle name="Note 3 4 6 4 3 2" xfId="43445" xr:uid="{621F760C-A7B2-41E1-B846-B1B536127DC0}"/>
    <cellStyle name="Note 3 4 6 4 4" xfId="22309" xr:uid="{1C23A8FC-E70A-40EA-A1F5-42ADFBAD550B}"/>
    <cellStyle name="Note 3 4 6 4 4 2" xfId="48723" xr:uid="{DA8907A2-2D6E-4BB1-B324-291D405118D2}"/>
    <cellStyle name="Note 3 4 6 4 5" xfId="32958" xr:uid="{36C34F50-DEC4-4DB9-8E4C-6E6254B7FCEB}"/>
    <cellStyle name="Note 3 4 6 5" xfId="6864" xr:uid="{8152E1ED-DCA4-4536-835D-18D1001DC770}"/>
    <cellStyle name="Note 3 4 6 5 2" xfId="17569" xr:uid="{87479D96-F3FD-4E12-B8DA-1D402E57772B}"/>
    <cellStyle name="Note 3 4 6 5 2 2" xfId="43986" xr:uid="{EF14FC5F-83DE-4208-8542-C4F4ACA28350}"/>
    <cellStyle name="Note 3 4 6 5 3" xfId="12067" xr:uid="{435BDB83-9EFE-47CA-80B0-F11C7207B790}"/>
    <cellStyle name="Note 3 4 6 5 3 2" xfId="38488" xr:uid="{8488C507-D58C-4207-9AFF-3D6B832F589F}"/>
    <cellStyle name="Note 3 4 6 5 4" xfId="33534" xr:uid="{D3511EAD-21FB-44B8-8BEB-B0D80A1CF45B}"/>
    <cellStyle name="Note 3 4 6 6" xfId="7389" xr:uid="{7EDC7319-9278-42D4-AF6B-6522B72592B1}"/>
    <cellStyle name="Note 3 4 6 6 2" xfId="18056" xr:uid="{5248F672-19D7-4D38-A9FA-A5086BA397E5}"/>
    <cellStyle name="Note 3 4 6 6 2 2" xfId="44472" xr:uid="{1394C6E6-01C2-49B3-A9AB-D9FCFB6320FE}"/>
    <cellStyle name="Note 3 4 6 6 3" xfId="26915" xr:uid="{7379ED7B-1E5E-4C81-B3A2-A826F88F78C1}"/>
    <cellStyle name="Note 3 4 6 6 3 2" xfId="53329" xr:uid="{3282CC21-CECC-4C1A-B170-7603A170E572}"/>
    <cellStyle name="Note 3 4 6 6 4" xfId="34059" xr:uid="{D9C82412-3D42-4F11-936C-F61E828B586F}"/>
    <cellStyle name="Note 3 4 6 7" xfId="8011" xr:uid="{0EC98B96-0CDF-4BF4-AC03-435F5EC26EDA}"/>
    <cellStyle name="Note 3 4 6 7 2" xfId="18678" xr:uid="{8078E61B-531B-44CE-9D67-0B398B31B250}"/>
    <cellStyle name="Note 3 4 6 7 2 2" xfId="45092" xr:uid="{96EAB6B2-5661-45CA-BB56-2819AB588EFE}"/>
    <cellStyle name="Note 3 4 6 7 3" xfId="12167" xr:uid="{99F62177-C052-4A89-9926-4EB4C398B427}"/>
    <cellStyle name="Note 3 4 6 7 3 2" xfId="38588" xr:uid="{4B0038C6-8F7B-48FF-974F-A0150D105ABD}"/>
    <cellStyle name="Note 3 4 6 7 4" xfId="34616" xr:uid="{4955BDE1-EDCB-44AA-89CD-E61042D0D183}"/>
    <cellStyle name="Note 3 4 6 8" xfId="13274" xr:uid="{FA54C6E3-31C1-40A5-9707-E9A24A24389F}"/>
    <cellStyle name="Note 3 4 6 8 2" xfId="39694" xr:uid="{9F29743B-7672-4C23-9671-15E86E35EE38}"/>
    <cellStyle name="Note 3 4 6 9" xfId="18768" xr:uid="{53995FB3-E678-4093-9D32-1B777EBB9DCB}"/>
    <cellStyle name="Note 3 4 6 9 2" xfId="45182" xr:uid="{CA8C59BE-7E43-4A11-891A-CBB693337221}"/>
    <cellStyle name="Note 3 4 7" xfId="3129" xr:uid="{33D5A46B-F6AC-4065-8D2E-15B5F0C1F834}"/>
    <cellStyle name="Note 3 4 7 2" xfId="9593" xr:uid="{0EA6104E-CC38-4C97-AC7B-C94C40B95EE8}"/>
    <cellStyle name="Note 3 4 7 2 2" xfId="20253" xr:uid="{ED0DEEDE-3A66-4E54-995F-D18B8B92B873}"/>
    <cellStyle name="Note 3 4 7 2 2 2" xfId="46667" xr:uid="{E750D1A8-FE5F-4795-A60D-2A40DACCC26B}"/>
    <cellStyle name="Note 3 4 7 2 3" xfId="14783" xr:uid="{C5B9FC5A-CB31-463C-A98E-729578C735A4}"/>
    <cellStyle name="Note 3 4 7 2 3 2" xfId="41203" xr:uid="{B51476CD-3A93-4A3B-8674-F39B75399685}"/>
    <cellStyle name="Note 3 4 7 2 4" xfId="36089" xr:uid="{51DDEF54-9BD5-4844-883F-9CD9B5F60E80}"/>
    <cellStyle name="Note 3 4 7 3" xfId="13920" xr:uid="{884FAB73-209A-4025-A10E-7E8E0DD7D8CB}"/>
    <cellStyle name="Note 3 4 7 3 2" xfId="40340" xr:uid="{B91098A4-E44B-4BC6-93EE-0DD630F4BA41}"/>
    <cellStyle name="Note 3 4 7 4" xfId="21899" xr:uid="{52D6EF7B-1D1E-4FB5-8C46-E0C0EB6017BB}"/>
    <cellStyle name="Note 3 4 7 4 2" xfId="48313" xr:uid="{AD0265AC-3BF9-4386-97A7-2FF3B7486824}"/>
    <cellStyle name="Note 3 4 7 5" xfId="29799" xr:uid="{D35AA5F1-3C2D-492D-96EC-649967E7A8F3}"/>
    <cellStyle name="Note 3 4 8" xfId="4904" xr:uid="{D197E0E2-668C-4246-B355-42F738CB6EBF}"/>
    <cellStyle name="Note 3 4 8 2" xfId="9631" xr:uid="{7EF1B221-1C6E-48CB-B227-96B79531CA70}"/>
    <cellStyle name="Note 3 4 8 2 2" xfId="20291" xr:uid="{0CFD90F5-2982-49BA-8CAF-1071AD55F674}"/>
    <cellStyle name="Note 3 4 8 2 2 2" xfId="46705" xr:uid="{ACBA94D5-2DF9-4A2B-8A34-CE0B9FA82E16}"/>
    <cellStyle name="Note 3 4 8 2 3" xfId="28197" xr:uid="{716043DB-64D9-4273-B772-4AE24522B4CE}"/>
    <cellStyle name="Note 3 4 8 2 3 2" xfId="54611" xr:uid="{92B7FAD7-B872-465B-A105-BBDE1A3FF0A7}"/>
    <cellStyle name="Note 3 4 8 2 4" xfId="36127" xr:uid="{A55CBD9C-7F5E-4A82-B2DF-DC66EF98484B}"/>
    <cellStyle name="Note 3 4 8 3" xfId="15681" xr:uid="{A8220BC0-A2EF-41A8-A1CD-A120E61D9644}"/>
    <cellStyle name="Note 3 4 8 3 2" xfId="42101" xr:uid="{BBE65D15-3BB6-49E9-9D83-E87FC9E65CE8}"/>
    <cellStyle name="Note 3 4 8 4" xfId="11165" xr:uid="{91954EA8-0D3D-4862-A028-B8CD88DB08EB}"/>
    <cellStyle name="Note 3 4 8 4 2" xfId="37586" xr:uid="{55A781E4-FF11-41BC-8F31-5675ABB630E6}"/>
    <cellStyle name="Note 3 4 8 5" xfId="31574" xr:uid="{850334A8-C300-4CB5-B0E8-152919021D4A}"/>
    <cellStyle name="Note 3 4 9" xfId="3426" xr:uid="{EDBDBB7F-0FD0-4E66-8D9E-A1C73F1A208E}"/>
    <cellStyle name="Note 3 4 9 2" xfId="9598" xr:uid="{99CB6285-EBDF-4DCA-8B0F-6B5F249D9A71}"/>
    <cellStyle name="Note 3 4 9 2 2" xfId="20258" xr:uid="{C1FDEB8A-EE29-4D7A-A3FC-78B094C3BF00}"/>
    <cellStyle name="Note 3 4 9 2 2 2" xfId="46672" xr:uid="{1FFF8D94-5489-4A9C-9C3B-8D4389A81630}"/>
    <cellStyle name="Note 3 4 9 2 3" xfId="12810" xr:uid="{F8CCFCD1-E5CA-4464-ABBD-483AD26731AB}"/>
    <cellStyle name="Note 3 4 9 2 3 2" xfId="39231" xr:uid="{4A02BD3C-1741-4B66-9C4E-D23155D67DD0}"/>
    <cellStyle name="Note 3 4 9 2 4" xfId="36094" xr:uid="{9035BDF4-6E9B-4F91-93BC-E50338AFCA57}"/>
    <cellStyle name="Note 3 4 9 3" xfId="14211" xr:uid="{D4B3559B-F259-47D0-B40C-38CD9579D0F1}"/>
    <cellStyle name="Note 3 4 9 3 2" xfId="40631" xr:uid="{A88979C5-6A74-4406-B088-2AEA1178EB7D}"/>
    <cellStyle name="Note 3 4 9 4" xfId="27035" xr:uid="{D26957A0-274D-4EBF-B4FD-11FCD3700631}"/>
    <cellStyle name="Note 3 4 9 4 2" xfId="53449" xr:uid="{9DD9C1AA-4AE0-4D14-A31A-E6D17ED77DF5}"/>
    <cellStyle name="Note 3 4 9 5" xfId="30096" xr:uid="{4CB256FD-904F-437C-9279-DB463885C728}"/>
    <cellStyle name="Note 3 5" xfId="1098" xr:uid="{B4155F88-469E-4062-961F-22747EA7BB0D}"/>
    <cellStyle name="Note 3 5 10" xfId="3947" xr:uid="{7853F968-369B-468C-BD2F-F796700D4455}"/>
    <cellStyle name="Note 3 5 10 2" xfId="22726" xr:uid="{E9E3E6EB-C518-4F3F-909E-CB68A81D34C2}"/>
    <cellStyle name="Note 3 5 10 2 2" xfId="49140" xr:uid="{21ABD769-7175-45C7-9CDD-FEB2372AF753}"/>
    <cellStyle name="Note 3 5 10 3" xfId="30617" xr:uid="{CE04A1F9-67A7-4148-9F71-AB8E90C5E677}"/>
    <cellStyle name="Note 3 5 11" xfId="16354" xr:uid="{F1B2C43D-9C14-4A12-B687-F8EE8C0BEB53}"/>
    <cellStyle name="Note 3 5 11 2" xfId="42773" xr:uid="{B256B8A7-1745-4396-ADE8-CD0AD138B03B}"/>
    <cellStyle name="Note 3 5 12" xfId="11637" xr:uid="{FABBC132-4BDA-4DA9-9521-9599A7FA7C00}"/>
    <cellStyle name="Note 3 5 12 2" xfId="38058" xr:uid="{0B9A2DD9-5607-44E2-972C-D0254CC078B2}"/>
    <cellStyle name="Note 3 5 2" xfId="1446" xr:uid="{3B2C2B0E-F76C-47A0-8589-BC249A08EB6C}"/>
    <cellStyle name="Note 3 5 2 10" xfId="8384" xr:uid="{8ADE9A81-B918-4CE3-B532-A2E005FA34F2}"/>
    <cellStyle name="Note 3 5 2 10 2" xfId="19044" xr:uid="{6DE77C3D-8A92-41FC-93F6-93B525EDD879}"/>
    <cellStyle name="Note 3 5 2 10 2 2" xfId="45458" xr:uid="{9507D1D3-EF74-45BD-9F1C-0B08F1411B22}"/>
    <cellStyle name="Note 3 5 2 10 3" xfId="17631" xr:uid="{FA19B117-4E42-40EF-A043-F09934E4D02D}"/>
    <cellStyle name="Note 3 5 2 10 3 2" xfId="44048" xr:uid="{ECA1EE72-0E4D-4DAF-B0A1-9A25E6A1B5E2}"/>
    <cellStyle name="Note 3 5 2 10 4" xfId="34880" xr:uid="{AEA47DA2-ACBD-48B3-B1F5-44BD289C4578}"/>
    <cellStyle name="Note 3 5 2 11" xfId="12078" xr:uid="{8A4B0BE9-CB28-4EAA-811E-55599F1DC8B1}"/>
    <cellStyle name="Note 3 5 2 11 2" xfId="38499" xr:uid="{3567B21B-13EE-4B39-A638-7F8641499C54}"/>
    <cellStyle name="Note 3 5 2 12" xfId="27015" xr:uid="{66BBF21C-FB5B-4416-8143-10B697F40524}"/>
    <cellStyle name="Note 3 5 2 12 2" xfId="53429" xr:uid="{D5F2071F-69AF-4571-BB15-5975E2BF6219}"/>
    <cellStyle name="Note 3 5 2 2" xfId="3440" xr:uid="{E2A0D8C9-156A-4B78-B9E8-B43C347B65B7}"/>
    <cellStyle name="Note 3 5 2 2 2" xfId="9034" xr:uid="{BA986FC8-E338-45B1-B035-3A0263A2AF71}"/>
    <cellStyle name="Note 3 5 2 2 2 2" xfId="19694" xr:uid="{BA31C0A1-DDA6-451D-ADDF-050D3BF90892}"/>
    <cellStyle name="Note 3 5 2 2 2 2 2" xfId="46108" xr:uid="{A2AB32BE-0CB9-4E70-A529-930ABDA7BB49}"/>
    <cellStyle name="Note 3 5 2 2 2 3" xfId="28243" xr:uid="{9136995F-5FAE-48F4-820B-FB54D6B22C15}"/>
    <cellStyle name="Note 3 5 2 2 2 3 2" xfId="54657" xr:uid="{A0D6EF8B-0FD3-4E5B-BFEE-DE340F8CE6D5}"/>
    <cellStyle name="Note 3 5 2 2 2 4" xfId="35530" xr:uid="{EDD15CE0-D541-409B-91D6-A032C12D170B}"/>
    <cellStyle name="Note 3 5 2 2 3" xfId="10220" xr:uid="{91F37862-A6A5-4ADD-9C7B-69905CF607FA}"/>
    <cellStyle name="Note 3 5 2 2 3 2" xfId="20880" xr:uid="{2C5B4590-CAA8-4469-A498-91761AF6B728}"/>
    <cellStyle name="Note 3 5 2 2 3 2 2" xfId="47294" xr:uid="{F4FEA74E-16BA-4916-A5B1-BB5A19875543}"/>
    <cellStyle name="Note 3 5 2 2 3 3" xfId="12503" xr:uid="{23EFB704-2626-497E-846F-025140207438}"/>
    <cellStyle name="Note 3 5 2 2 3 3 2" xfId="38924" xr:uid="{C7F0F32D-0E65-4B05-A321-B73534AF8F46}"/>
    <cellStyle name="Note 3 5 2 2 3 4" xfId="36716" xr:uid="{5971B611-CFC7-42D3-9D77-0C56C73C536D}"/>
    <cellStyle name="Note 3 5 2 2 4" xfId="10918" xr:uid="{B209614A-656E-4E7C-9303-665C652C1B5F}"/>
    <cellStyle name="Note 3 5 2 2 4 2" xfId="21563" xr:uid="{4D22DBE1-2093-4276-91EC-57D62DFBE577}"/>
    <cellStyle name="Note 3 5 2 2 4 2 2" xfId="47977" xr:uid="{E548B130-33E1-4172-A785-985C6F8BCD49}"/>
    <cellStyle name="Note 3 5 2 2 4 3" xfId="28652" xr:uid="{0F85CE7B-95E5-4F9D-957F-757096F3AA99}"/>
    <cellStyle name="Note 3 5 2 2 4 3 2" xfId="55066" xr:uid="{07C15C95-9212-4520-B2BE-D60C447EEEE8}"/>
    <cellStyle name="Note 3 5 2 2 4 4" xfId="37339" xr:uid="{F56AB081-CEB5-4126-A1E9-E9F40AED1847}"/>
    <cellStyle name="Note 3 5 2 2 5" xfId="8691" xr:uid="{29A196C7-5007-48B6-BC06-9E16836CAEE6}"/>
    <cellStyle name="Note 3 5 2 2 5 2" xfId="19351" xr:uid="{C4F58E70-4204-4A68-A81E-46ED1BEC096A}"/>
    <cellStyle name="Note 3 5 2 2 5 2 2" xfId="45765" xr:uid="{08A9383C-E8CC-4AF3-859A-0EEDA471761E}"/>
    <cellStyle name="Note 3 5 2 2 5 3" xfId="17832" xr:uid="{D5E7CEA3-DC53-4F67-8D84-DB6F65936411}"/>
    <cellStyle name="Note 3 5 2 2 5 3 2" xfId="44249" xr:uid="{94F01FB5-EEF7-4485-AF70-834F812EB9F6}"/>
    <cellStyle name="Note 3 5 2 2 5 4" xfId="35187" xr:uid="{3A2911E2-4E63-4FD0-924E-F41340352A93}"/>
    <cellStyle name="Note 3 5 2 2 6" xfId="14225" xr:uid="{D8191B10-FBC2-446D-A30D-D1BFF6A354E7}"/>
    <cellStyle name="Note 3 5 2 2 6 2" xfId="40645" xr:uid="{EDDA2590-AC53-4A2C-AD69-30E33D53CE0E}"/>
    <cellStyle name="Note 3 5 2 2 7" xfId="25114" xr:uid="{1008DCB9-6857-498E-A19C-89AAA4D185D4}"/>
    <cellStyle name="Note 3 5 2 2 7 2" xfId="51528" xr:uid="{4D9EBAFA-1167-433C-B23D-A8F47EA880C6}"/>
    <cellStyle name="Note 3 5 2 2 8" xfId="30110" xr:uid="{4108E70C-88D6-4764-ADBD-8E1A3680D486}"/>
    <cellStyle name="Note 3 5 2 3" xfId="3717" xr:uid="{C53218E8-4F32-496D-B1E0-D442F24A6819}"/>
    <cellStyle name="Note 3 5 2 3 2" xfId="9402" xr:uid="{48841AAB-8900-45FF-9BF3-AF78AF0DBEB8}"/>
    <cellStyle name="Note 3 5 2 3 2 2" xfId="20062" xr:uid="{7F41598E-2EC0-44CD-BEE7-217DB91E7658}"/>
    <cellStyle name="Note 3 5 2 3 2 2 2" xfId="46476" xr:uid="{6010AAAB-4DCF-46FE-B08E-A8E5E6ECA729}"/>
    <cellStyle name="Note 3 5 2 3 2 3" xfId="27860" xr:uid="{95C7C393-961D-41EC-8A81-B1EEA99336A8}"/>
    <cellStyle name="Note 3 5 2 3 2 3 2" xfId="54274" xr:uid="{EE8C4828-0B5D-4DAA-A847-E506B988A0C5}"/>
    <cellStyle name="Note 3 5 2 3 2 4" xfId="35898" xr:uid="{7BA1C4AC-B19D-4D4B-85F7-D3256B0602EC}"/>
    <cellStyle name="Note 3 5 2 3 3" xfId="14501" xr:uid="{93084422-8881-470B-88E2-915F8E9E89DD}"/>
    <cellStyle name="Note 3 5 2 3 3 2" xfId="40921" xr:uid="{049E972D-E4E9-47AB-8152-995B7D29604B}"/>
    <cellStyle name="Note 3 5 2 3 4" xfId="22257" xr:uid="{3B192CC3-CD62-4BE6-A28D-1999F9FAA159}"/>
    <cellStyle name="Note 3 5 2 3 4 2" xfId="48671" xr:uid="{9888C5BC-9447-4097-B41A-84B469CDE6F9}"/>
    <cellStyle name="Note 3 5 2 3 5" xfId="30387" xr:uid="{CE68CDE9-38A8-4A43-A36B-0DC53B915970}"/>
    <cellStyle name="Note 3 5 2 4" xfId="3036" xr:uid="{AB9D75BA-4A48-433E-BC77-5A87817ECB3B}"/>
    <cellStyle name="Note 3 5 2 4 2" xfId="9768" xr:uid="{9D7B50D0-EF0D-4247-BD07-9A1DF2EC3062}"/>
    <cellStyle name="Note 3 5 2 4 2 2" xfId="20428" xr:uid="{706DE0D4-CCC4-4DA7-B5F7-3505390AC71D}"/>
    <cellStyle name="Note 3 5 2 4 2 2 2" xfId="46842" xr:uid="{A19E425D-328F-448B-9D1E-BF7FBAF2A990}"/>
    <cellStyle name="Note 3 5 2 4 2 3" xfId="28181" xr:uid="{50650BF5-BAAB-4D31-8354-AB004F4C9ECF}"/>
    <cellStyle name="Note 3 5 2 4 2 3 2" xfId="54595" xr:uid="{1FAA1CD4-85EA-48B4-8931-3E530DCD1AAF}"/>
    <cellStyle name="Note 3 5 2 4 2 4" xfId="36264" xr:uid="{7F9306CF-303C-4B20-8515-4497FC8E0BE2}"/>
    <cellStyle name="Note 3 5 2 4 3" xfId="13828" xr:uid="{64A0CB49-B30A-459C-8CF0-6C6673687202}"/>
    <cellStyle name="Note 3 5 2 4 3 2" xfId="40248" xr:uid="{5B0C4EC9-3E6D-4650-BD22-603C62006872}"/>
    <cellStyle name="Note 3 5 2 4 4" xfId="26987" xr:uid="{1DF5E4B5-0124-4877-8228-0D8E61FDA43A}"/>
    <cellStyle name="Note 3 5 2 4 4 2" xfId="53401" xr:uid="{5BAB20F7-C7C5-45ED-881A-93EEB500FF5E}"/>
    <cellStyle name="Note 3 5 2 4 5" xfId="29706" xr:uid="{37160062-DF30-4D84-B892-060EA220E48F}"/>
    <cellStyle name="Note 3 5 2 5" xfId="3021" xr:uid="{72270C37-0AE2-47CA-82C6-737E01E5BB02}"/>
    <cellStyle name="Note 3 5 2 5 2" xfId="10719" xr:uid="{C8933682-02EF-462C-8407-9D9DDDBFEACA}"/>
    <cellStyle name="Note 3 5 2 5 2 2" xfId="21364" xr:uid="{16E3B41E-8742-485D-9F3C-9C39B6F603D6}"/>
    <cellStyle name="Note 3 5 2 5 2 2 2" xfId="47778" xr:uid="{751E77A3-1975-44AA-8448-4F9F307F0ACC}"/>
    <cellStyle name="Note 3 5 2 5 2 3" xfId="28459" xr:uid="{55624069-DC2F-44AD-87C0-3C3CF14481FA}"/>
    <cellStyle name="Note 3 5 2 5 2 3 2" xfId="54873" xr:uid="{B7B435FB-D239-4E30-A1B5-3C53077EDF71}"/>
    <cellStyle name="Note 3 5 2 5 2 4" xfId="37140" xr:uid="{F08DE523-0630-491F-9C16-5ABE6045D52F}"/>
    <cellStyle name="Note 3 5 2 5 3" xfId="13813" xr:uid="{0EAF6376-B7D6-4D75-BE90-C0C5C02D3754}"/>
    <cellStyle name="Note 3 5 2 5 3 2" xfId="40233" xr:uid="{15A2DEFC-4DCC-4680-98D3-7E7B8CD13231}"/>
    <cellStyle name="Note 3 5 2 5 4" xfId="24650" xr:uid="{6643DAF4-1F2F-4F23-B0BA-D90BDBA72D45}"/>
    <cellStyle name="Note 3 5 2 5 4 2" xfId="51064" xr:uid="{634753DE-65EE-4DC0-99BF-557CC2DB624C}"/>
    <cellStyle name="Note 3 5 2 5 5" xfId="29691" xr:uid="{2042E84C-F475-4E76-BF2C-7AA26A89B948}"/>
    <cellStyle name="Note 3 5 2 6" xfId="3758" xr:uid="{3AE1C881-2DE2-4905-B2F4-4AA1CF3F9FEE}"/>
    <cellStyle name="Note 3 5 2 6 2" xfId="14541" xr:uid="{E087B456-614D-402F-B032-9AB70AB47593}"/>
    <cellStyle name="Note 3 5 2 6 2 2" xfId="40961" xr:uid="{BE0E5244-3362-4339-8A00-EA187EB7349B}"/>
    <cellStyle name="Note 3 5 2 6 3" xfId="27578" xr:uid="{58FFF447-9A46-4D84-A83B-687538113CE4}"/>
    <cellStyle name="Note 3 5 2 6 3 2" xfId="53992" xr:uid="{A90C49E8-23D2-440B-A385-46458EE14B44}"/>
    <cellStyle name="Note 3 5 2 6 4" xfId="30428" xr:uid="{2526A5D4-278C-44C2-82A8-9D3C4E1B9030}"/>
    <cellStyle name="Note 3 5 2 7" xfId="5196" xr:uid="{1E10C46C-59C9-49F1-8025-96BC9CD02760}"/>
    <cellStyle name="Note 3 5 2 7 2" xfId="26462" xr:uid="{DB51AEA0-23C2-4DE7-A213-5496A4B370EF}"/>
    <cellStyle name="Note 3 5 2 7 2 2" xfId="52876" xr:uid="{7BE695A7-9427-4806-AF55-7934E63E0015}"/>
    <cellStyle name="Note 3 5 2 7 3" xfId="31866" xr:uid="{122C2F1A-863D-431F-954B-D6D8D1B15CFB}"/>
    <cellStyle name="Note 3 5 2 8" xfId="6830" xr:uid="{665BA69A-C9C7-4F13-8781-4C6175158DDB}"/>
    <cellStyle name="Note 3 5 2 8 2" xfId="17538" xr:uid="{1DE9CF5B-2147-4CD0-898B-28C77BD9B5C8}"/>
    <cellStyle name="Note 3 5 2 8 2 2" xfId="43955" xr:uid="{F3EA75B5-0778-4087-9A81-F39EF8319896}"/>
    <cellStyle name="Note 3 5 2 8 3" xfId="22972" xr:uid="{56E0C5E5-6FFD-40DE-8B00-250BDB911E4D}"/>
    <cellStyle name="Note 3 5 2 8 3 2" xfId="49386" xr:uid="{0511E75E-6BD3-4E0A-9DBB-947DFFC9CA46}"/>
    <cellStyle name="Note 3 5 2 8 4" xfId="33500" xr:uid="{713590C3-4D74-4900-BE68-5F782F2ECD13}"/>
    <cellStyle name="Note 3 5 2 9" xfId="7666" xr:uid="{F4740E89-6CD0-4C7F-8F0C-3F5CE7DF6334}"/>
    <cellStyle name="Note 3 5 2 9 2" xfId="18333" xr:uid="{66B86A9D-74F0-471D-8114-298BA11C3FD5}"/>
    <cellStyle name="Note 3 5 2 9 2 2" xfId="44749" xr:uid="{A3D7F2DF-35EB-467D-9C0A-0B331B665908}"/>
    <cellStyle name="Note 3 5 2 9 3" xfId="26625" xr:uid="{0C0C798B-BB51-489D-AF3F-12536583905E}"/>
    <cellStyle name="Note 3 5 2 9 3 2" xfId="53039" xr:uid="{DD11342D-CAD9-405B-8C9D-CD63FCB93F8F}"/>
    <cellStyle name="Note 3 5 2 9 4" xfId="34336" xr:uid="{FC834545-C13A-4042-BC29-14C6EEA60566}"/>
    <cellStyle name="Note 3 5 3" xfId="1610" xr:uid="{62D23A7A-B6A5-4EF0-A59E-10385D98EF6A}"/>
    <cellStyle name="Note 3 5 3 10" xfId="8355" xr:uid="{5126E90B-1459-4AE3-A5E6-58FA85BF9656}"/>
    <cellStyle name="Note 3 5 3 10 2" xfId="19015" xr:uid="{107CBF7D-74DE-4E10-A6E2-829DD3D05822}"/>
    <cellStyle name="Note 3 5 3 10 2 2" xfId="45429" xr:uid="{96337C53-B74D-417B-ADED-211E8D3A5D20}"/>
    <cellStyle name="Note 3 5 3 10 3" xfId="12771" xr:uid="{1A01AF54-7AFB-490B-946F-510AE0A8C28F}"/>
    <cellStyle name="Note 3 5 3 10 3 2" xfId="39192" xr:uid="{E6430C86-8842-45A6-9679-6D69F3ED357A}"/>
    <cellStyle name="Note 3 5 3 10 4" xfId="34851" xr:uid="{0BA631FA-26FB-4D25-8A60-D8A57F31DBE1}"/>
    <cellStyle name="Note 3 5 3 11" xfId="11952" xr:uid="{B798A1E3-DB25-4D19-A300-F70284B04D31}"/>
    <cellStyle name="Note 3 5 3 11 2" xfId="38373" xr:uid="{5159BD5F-B55B-4F7E-B9FE-242909D3F091}"/>
    <cellStyle name="Note 3 5 3 12" xfId="24271" xr:uid="{57A72407-A633-44EB-B348-9639AC0F69BF}"/>
    <cellStyle name="Note 3 5 3 12 2" xfId="50685" xr:uid="{EFB2CA26-EF91-4873-88EB-7B598712AC71}"/>
    <cellStyle name="Note 3 5 3 2" xfId="3603" xr:uid="{66A44690-5A11-45BB-9E4A-8F114269B144}"/>
    <cellStyle name="Note 3 5 3 2 2" xfId="9061" xr:uid="{29753C7E-D8CD-4BEA-9854-F089F28D3242}"/>
    <cellStyle name="Note 3 5 3 2 2 2" xfId="19721" xr:uid="{39CB7956-76A1-4796-AF41-1CF01D35DBCE}"/>
    <cellStyle name="Note 3 5 3 2 2 2 2" xfId="46135" xr:uid="{85501168-7515-45CE-999C-03B2E09D63A1}"/>
    <cellStyle name="Note 3 5 3 2 2 3" xfId="11788" xr:uid="{1C1EB65A-41C0-4E2A-8684-71F29D60D6BA}"/>
    <cellStyle name="Note 3 5 3 2 2 3 2" xfId="38209" xr:uid="{502D281E-AA5D-4F11-A08F-71404DC8ED57}"/>
    <cellStyle name="Note 3 5 3 2 2 4" xfId="35557" xr:uid="{54CFBC76-1591-40E4-8273-9E28665DD6E3}"/>
    <cellStyle name="Note 3 5 3 2 3" xfId="10191" xr:uid="{D318C0B9-3B49-4721-9353-019B290214EF}"/>
    <cellStyle name="Note 3 5 3 2 3 2" xfId="20851" xr:uid="{82246FE5-72B7-4523-86CD-E8F13DCBCEB0}"/>
    <cellStyle name="Note 3 5 3 2 3 2 2" xfId="47265" xr:uid="{5F97FD17-8719-4A86-9754-BD8E61D1E67A}"/>
    <cellStyle name="Note 3 5 3 2 3 3" xfId="12590" xr:uid="{49D55EBD-B596-4EEA-9D40-D3D8B474A347}"/>
    <cellStyle name="Note 3 5 3 2 3 3 2" xfId="39011" xr:uid="{C05B4286-DF63-420C-B8B7-1D26BBFD582B}"/>
    <cellStyle name="Note 3 5 3 2 3 4" xfId="36687" xr:uid="{3339A932-35B8-48D6-9EC7-2B356E749459}"/>
    <cellStyle name="Note 3 5 3 2 4" xfId="10890" xr:uid="{6FB26D4B-536D-4754-903D-681F020E3E1A}"/>
    <cellStyle name="Note 3 5 3 2 4 2" xfId="21535" xr:uid="{2CD65C0C-CA23-4C78-8D39-CC763E38D863}"/>
    <cellStyle name="Note 3 5 3 2 4 2 2" xfId="47949" xr:uid="{1F37A4AF-D151-4A96-B6B7-E97B725BBB46}"/>
    <cellStyle name="Note 3 5 3 2 4 3" xfId="28624" xr:uid="{6F580D52-1942-4298-8CC0-5516335175F4}"/>
    <cellStyle name="Note 3 5 3 2 4 3 2" xfId="55038" xr:uid="{BC4BE1FA-56DA-4B4E-BC0A-28A9458A6737}"/>
    <cellStyle name="Note 3 5 3 2 4 4" xfId="37311" xr:uid="{6AE17C5D-4E21-450B-A609-91B7B2A26CD8}"/>
    <cellStyle name="Note 3 5 3 2 5" xfId="8662" xr:uid="{62A65635-BB01-4FA5-9F83-F63B74C241E8}"/>
    <cellStyle name="Note 3 5 3 2 5 2" xfId="19322" xr:uid="{497F5619-AF78-4FFE-A8F8-163A9451467E}"/>
    <cellStyle name="Note 3 5 3 2 5 2 2" xfId="45736" xr:uid="{77473B01-0FE1-435B-87FB-97FEB71ECDB6}"/>
    <cellStyle name="Note 3 5 3 2 5 3" xfId="17729" xr:uid="{49607B95-B480-4458-BE51-CDE6DD707A58}"/>
    <cellStyle name="Note 3 5 3 2 5 3 2" xfId="44146" xr:uid="{DEC63E89-6C22-4A06-B8A7-1578366A2581}"/>
    <cellStyle name="Note 3 5 3 2 5 4" xfId="35158" xr:uid="{C70460D5-4502-4720-AAC5-AE7794E2C521}"/>
    <cellStyle name="Note 3 5 3 2 6" xfId="14388" xr:uid="{80FFE2CD-0E74-4970-84C5-AF126C75DE43}"/>
    <cellStyle name="Note 3 5 3 2 6 2" xfId="40808" xr:uid="{DF0B9385-8892-459A-AD2A-269A6106D438}"/>
    <cellStyle name="Note 3 5 3 2 7" xfId="24974" xr:uid="{C15B47FC-396C-44EA-95E2-4597ADE157E9}"/>
    <cellStyle name="Note 3 5 3 2 7 2" xfId="51388" xr:uid="{4CF9496E-F824-4917-8B71-5192EF3A657F}"/>
    <cellStyle name="Note 3 5 3 2 8" xfId="30273" xr:uid="{18C80F04-43AE-4C2E-9882-AFF3A38C708D}"/>
    <cellStyle name="Note 3 5 3 3" xfId="2717" xr:uid="{74159A15-9432-47CD-B3B2-265163A42179}"/>
    <cellStyle name="Note 3 5 3 3 2" xfId="9430" xr:uid="{2380FC15-619D-4ED5-BD18-5ABF99830D66}"/>
    <cellStyle name="Note 3 5 3 3 2 2" xfId="20090" xr:uid="{A165B211-9AEE-41DC-8F5A-615E4BCF5E37}"/>
    <cellStyle name="Note 3 5 3 3 2 2 2" xfId="46504" xr:uid="{A0C048CB-4CE9-4734-8231-DFD1B0F0F13C}"/>
    <cellStyle name="Note 3 5 3 3 2 3" xfId="11816" xr:uid="{58FBA67F-950A-4C7F-BD7A-BD004AC9A661}"/>
    <cellStyle name="Note 3 5 3 3 2 3 2" xfId="38237" xr:uid="{1756FA8F-2EB7-4FA0-A64E-57F494310234}"/>
    <cellStyle name="Note 3 5 3 3 2 4" xfId="35926" xr:uid="{5D84D8B6-AE9E-40F6-9C09-BD0798AB659A}"/>
    <cellStyle name="Note 3 5 3 3 3" xfId="13509" xr:uid="{54734139-1B9C-4B15-842B-D689ABD3BF1C}"/>
    <cellStyle name="Note 3 5 3 3 3 2" xfId="39929" xr:uid="{A6874DCA-7D48-4F97-A2EA-CAE00E93E1BB}"/>
    <cellStyle name="Note 3 5 3 3 4" xfId="24654" xr:uid="{E0737F6D-3C3C-4824-BA1A-1750FA9D33C3}"/>
    <cellStyle name="Note 3 5 3 3 4 2" xfId="51068" xr:uid="{21850008-2D88-454B-AB0B-72732A24AD80}"/>
    <cellStyle name="Note 3 5 3 3 5" xfId="29387" xr:uid="{557EECD9-AF78-4785-8E40-734BD319A39A}"/>
    <cellStyle name="Note 3 5 3 4" xfId="4680" xr:uid="{5B49ECDF-9D37-4C8B-AED5-95FBAE648395}"/>
    <cellStyle name="Note 3 5 3 4 2" xfId="10033" xr:uid="{01060049-8275-4E7A-BB89-DBD337ED4B13}"/>
    <cellStyle name="Note 3 5 3 4 2 2" xfId="20693" xr:uid="{A259F764-DBAD-464C-9793-61051C510763}"/>
    <cellStyle name="Note 3 5 3 4 2 2 2" xfId="47107" xr:uid="{6FEFF784-724A-46BD-9590-40BF111B8B51}"/>
    <cellStyle name="Note 3 5 3 4 2 3" xfId="11112" xr:uid="{982941B3-F72F-4AE0-899A-4B26B444EDE3}"/>
    <cellStyle name="Note 3 5 3 4 2 3 2" xfId="37533" xr:uid="{4B5AC26C-5BC1-4469-B148-3425212E8ECF}"/>
    <cellStyle name="Note 3 5 3 4 2 4" xfId="36529" xr:uid="{9495A898-F9B2-48EB-BEEA-A4D9A1C62249}"/>
    <cellStyle name="Note 3 5 3 4 3" xfId="15458" xr:uid="{A83AF130-D836-4534-942F-394846FDE9E2}"/>
    <cellStyle name="Note 3 5 3 4 3 2" xfId="41878" xr:uid="{B742EF2A-FF5A-4531-ACFF-FE1F10AD86CF}"/>
    <cellStyle name="Note 3 5 3 4 4" xfId="22655" xr:uid="{EF1EF9E6-8E57-470D-8EC2-C5C19ADE859E}"/>
    <cellStyle name="Note 3 5 3 4 4 2" xfId="49069" xr:uid="{BCD51F5C-EACA-4DF3-A0E3-578FECFC51FD}"/>
    <cellStyle name="Note 3 5 3 4 5" xfId="31350" xr:uid="{584A508F-D2B4-44B9-8FE3-34292933F3A1}"/>
    <cellStyle name="Note 3 5 3 5" xfId="5254" xr:uid="{A2202B1F-0042-4485-A4E7-9689A38E3A91}"/>
    <cellStyle name="Note 3 5 3 5 2" xfId="10782" xr:uid="{C054993E-E3EF-4424-94DA-4E5E564F204A}"/>
    <cellStyle name="Note 3 5 3 5 2 2" xfId="21427" xr:uid="{CF80E0EB-C1D7-4871-BD22-1B69F95C3415}"/>
    <cellStyle name="Note 3 5 3 5 2 2 2" xfId="47841" xr:uid="{3AC0A02D-BDB3-406B-AC20-D92A6014F428}"/>
    <cellStyle name="Note 3 5 3 5 2 3" xfId="28516" xr:uid="{E0D070D6-A9DB-47A8-8BA6-F5F7A568CF9E}"/>
    <cellStyle name="Note 3 5 3 5 2 3 2" xfId="54930" xr:uid="{5DE9F318-593E-40B5-A1F8-71E2D555ABD5}"/>
    <cellStyle name="Note 3 5 3 5 2 4" xfId="37203" xr:uid="{3A20814B-BEC2-44E9-BB0B-DA209D7AC635}"/>
    <cellStyle name="Note 3 5 3 5 3" xfId="16029" xr:uid="{7AA2BC72-A83E-435E-8DD5-17576A91B28C}"/>
    <cellStyle name="Note 3 5 3 5 3 2" xfId="42448" xr:uid="{F5C73E23-0120-4B9D-A55E-CEC512A365CE}"/>
    <cellStyle name="Note 3 5 3 5 4" xfId="25579" xr:uid="{0D762DBE-C25E-4A0A-A9DF-DF49D0597EA0}"/>
    <cellStyle name="Note 3 5 3 5 4 2" xfId="51993" xr:uid="{98613582-7D11-43B7-9762-244DC614D2ED}"/>
    <cellStyle name="Note 3 5 3 5 5" xfId="31924" xr:uid="{D0036C3B-20B7-4DF7-8833-11B67AD79436}"/>
    <cellStyle name="Note 3 5 3 6" xfId="5502" xr:uid="{08A4BF46-7DAA-466E-9C9B-4A72B8484357}"/>
    <cellStyle name="Note 3 5 3 6 2" xfId="16273" xr:uid="{7B341728-E6BF-4C3E-89CD-6874388E8222}"/>
    <cellStyle name="Note 3 5 3 6 2 2" xfId="42692" xr:uid="{1AA8E087-69EB-4990-A38F-B1A6ED699401}"/>
    <cellStyle name="Note 3 5 3 6 3" xfId="25481" xr:uid="{E0DCC2A5-6BFD-4840-B810-68031F2E853B}"/>
    <cellStyle name="Note 3 5 3 6 3 2" xfId="51895" xr:uid="{19077B07-E943-4EB9-8CB6-7172902599A2}"/>
    <cellStyle name="Note 3 5 3 6 4" xfId="32172" xr:uid="{9C54A733-FAE3-4770-A30A-188B7A7D52D5}"/>
    <cellStyle name="Note 3 5 3 7" xfId="3154" xr:uid="{F663D1C5-9621-4782-881F-A682F1CB6800}"/>
    <cellStyle name="Note 3 5 3 7 2" xfId="23432" xr:uid="{745A22E1-B0EF-4348-9299-A3F449BBEB97}"/>
    <cellStyle name="Note 3 5 3 7 2 2" xfId="49846" xr:uid="{740D6349-C4A8-45DE-9DDE-E5CEBB09DD87}"/>
    <cellStyle name="Note 3 5 3 7 3" xfId="29824" xr:uid="{C5909005-186E-4DC9-948D-EB51AE16A913}"/>
    <cellStyle name="Note 3 5 3 8" xfId="5905" xr:uid="{7538D6AF-2337-4F0F-B517-AAB1A3CBF3A0}"/>
    <cellStyle name="Note 3 5 3 8 2" xfId="16657" xr:uid="{A873DA15-83C5-4173-B6D2-690088C27948}"/>
    <cellStyle name="Note 3 5 3 8 2 2" xfId="43075" xr:uid="{9222F224-1C20-4525-A81C-1E122A6C67E8}"/>
    <cellStyle name="Note 3 5 3 8 3" xfId="25152" xr:uid="{CE329E61-5FC4-4B2C-AD6B-37358CBAA4B6}"/>
    <cellStyle name="Note 3 5 3 8 3 2" xfId="51566" xr:uid="{8DAE9703-40B9-4E6D-915C-200CFC9AFA96}"/>
    <cellStyle name="Note 3 5 3 8 4" xfId="32575" xr:uid="{5875AA27-3FBB-4207-A62C-E187E430EBDE}"/>
    <cellStyle name="Note 3 5 3 9" xfId="7789" xr:uid="{8A63D66E-954B-4D58-B918-4E8C2D1EB178}"/>
    <cellStyle name="Note 3 5 3 9 2" xfId="18456" xr:uid="{A18BDC60-5424-44E8-B8C0-FDE066B3E83A}"/>
    <cellStyle name="Note 3 5 3 9 2 2" xfId="44871" xr:uid="{C1D2DC70-D06E-4248-B10F-FE5376F26257}"/>
    <cellStyle name="Note 3 5 3 9 3" xfId="24537" xr:uid="{A0EA27A1-5235-4F03-991D-D7C146DA8F77}"/>
    <cellStyle name="Note 3 5 3 9 3 2" xfId="50951" xr:uid="{9B80A8DE-A4CE-4510-BF13-05DCEC0D55A8}"/>
    <cellStyle name="Note 3 5 3 9 4" xfId="34459" xr:uid="{77A30282-84AB-4D3F-AE06-9EF1E5DB091F}"/>
    <cellStyle name="Note 3 5 4" xfId="1825" xr:uid="{47DF7FD7-3455-4C11-852D-DF5B4C2B5BE3}"/>
    <cellStyle name="Note 3 5 4 10" xfId="8375" xr:uid="{E24612B9-0B53-4739-86D9-472EF040A14C}"/>
    <cellStyle name="Note 3 5 4 10 2" xfId="19035" xr:uid="{3F366FA6-C5EE-43A7-A60F-035EDEA7A092}"/>
    <cellStyle name="Note 3 5 4 10 2 2" xfId="45449" xr:uid="{80869DA6-5146-45E9-8298-F230A2AA0325}"/>
    <cellStyle name="Note 3 5 4 10 3" xfId="12547" xr:uid="{CFCA95D6-0D26-4186-ADA7-A0F605C547CE}"/>
    <cellStyle name="Note 3 5 4 10 3 2" xfId="38968" xr:uid="{9272E597-FE90-458A-8346-B148AB34E526}"/>
    <cellStyle name="Note 3 5 4 10 4" xfId="34871" xr:uid="{732BA89F-7FA2-4BE7-8016-890A44A618DB}"/>
    <cellStyle name="Note 3 5 4 11" xfId="11755" xr:uid="{F91C0F26-75A2-45CD-9887-4F5D48D318DE}"/>
    <cellStyle name="Note 3 5 4 11 2" xfId="38176" xr:uid="{7A3CDCA2-38F0-45C6-8A3F-08AFDD0D0186}"/>
    <cellStyle name="Note 3 5 4 12" xfId="23904" xr:uid="{D5807358-97E8-4C60-A114-01C60DE7114B}"/>
    <cellStyle name="Note 3 5 4 12 2" xfId="50318" xr:uid="{F7AC470F-8B03-4F9E-A2D3-3C671B512313}"/>
    <cellStyle name="Note 3 5 4 2" xfId="3802" xr:uid="{4CC8626B-725A-4FCE-9763-0F9683E4AC6C}"/>
    <cellStyle name="Note 3 5 4 2 2" xfId="9042" xr:uid="{D52FBCAC-B1A9-40B2-A035-28124B12A2D2}"/>
    <cellStyle name="Note 3 5 4 2 2 2" xfId="19702" xr:uid="{25F7FD99-3FCB-4C27-9C70-33AD388B62C5}"/>
    <cellStyle name="Note 3 5 4 2 2 2 2" xfId="46116" xr:uid="{414F8926-514E-4303-A103-1E488386CD33}"/>
    <cellStyle name="Note 3 5 4 2 2 3" xfId="28247" xr:uid="{49176B8D-72F4-4115-AB50-5D6AF875C6C3}"/>
    <cellStyle name="Note 3 5 4 2 2 3 2" xfId="54661" xr:uid="{2F4EEA92-8388-4535-A3FF-56B3BFCB9134}"/>
    <cellStyle name="Note 3 5 4 2 2 4" xfId="35538" xr:uid="{638A55DE-217F-41BB-9E84-F12250BA75CB}"/>
    <cellStyle name="Note 3 5 4 2 3" xfId="10076" xr:uid="{280E57A5-D2BD-40AC-B698-F1DFD1C11007}"/>
    <cellStyle name="Note 3 5 4 2 3 2" xfId="20736" xr:uid="{99973E7B-80B7-4654-86EC-8C4A42FEC195}"/>
    <cellStyle name="Note 3 5 4 2 3 2 2" xfId="47150" xr:uid="{1D7E1199-C52E-4B16-9691-E34A5A6F5AAF}"/>
    <cellStyle name="Note 3 5 4 2 3 3" xfId="12972" xr:uid="{4124AF43-9D87-4556-8276-2770377DE5A2}"/>
    <cellStyle name="Note 3 5 4 2 3 3 2" xfId="39393" xr:uid="{BBD76D76-5022-4A05-90F1-EE5E053736B7}"/>
    <cellStyle name="Note 3 5 4 2 3 4" xfId="36572" xr:uid="{E317361C-F0A6-452B-8B01-FE64768B6D2D}"/>
    <cellStyle name="Note 3 5 4 2 4" xfId="10909" xr:uid="{00D16E34-B2FB-4269-A16B-C2A6D3E01859}"/>
    <cellStyle name="Note 3 5 4 2 4 2" xfId="21554" xr:uid="{D2C20190-6BEB-420D-97E4-F5B771A4D44D}"/>
    <cellStyle name="Note 3 5 4 2 4 2 2" xfId="47968" xr:uid="{C5998D46-D8C5-4A91-A947-7A9A274EB010}"/>
    <cellStyle name="Note 3 5 4 2 4 3" xfId="28643" xr:uid="{EC97AE7F-E8B7-4F6F-BFFE-C825AEABD205}"/>
    <cellStyle name="Note 3 5 4 2 4 3 2" xfId="55057" xr:uid="{32F45A4A-3E02-4BE1-A372-C5207E4C8199}"/>
    <cellStyle name="Note 3 5 4 2 4 4" xfId="37330" xr:uid="{0A67E2FA-DC71-4857-80FF-3D8F2253C148}"/>
    <cellStyle name="Note 3 5 4 2 5" xfId="8682" xr:uid="{9FA213BA-7E72-4CD5-87F1-42445D600BC4}"/>
    <cellStyle name="Note 3 5 4 2 5 2" xfId="19342" xr:uid="{7953429B-C3AB-4E7B-9EE9-9A1603219756}"/>
    <cellStyle name="Note 3 5 4 2 5 2 2" xfId="45756" xr:uid="{51CED6B6-BCE7-4F1F-BAFC-7D12950C8639}"/>
    <cellStyle name="Note 3 5 4 2 5 3" xfId="12480" xr:uid="{65AA3316-E76B-4C08-8F28-CA9CEC9475AC}"/>
    <cellStyle name="Note 3 5 4 2 5 3 2" xfId="38901" xr:uid="{F1A9EA7A-5925-465A-97CD-D16553601200}"/>
    <cellStyle name="Note 3 5 4 2 5 4" xfId="35178" xr:uid="{4E8B325B-BD5D-4196-A2BE-1029B2B89520}"/>
    <cellStyle name="Note 3 5 4 2 6" xfId="14585" xr:uid="{603C1219-2C2D-4014-8714-488079DFAD2E}"/>
    <cellStyle name="Note 3 5 4 2 6 2" xfId="41005" xr:uid="{FA59D4BB-E16B-40EE-BC54-31D34657B416}"/>
    <cellStyle name="Note 3 5 4 2 7" xfId="27215" xr:uid="{353CFC73-CBD6-4135-80F4-EA5E2D0325FC}"/>
    <cellStyle name="Note 3 5 4 2 7 2" xfId="53629" xr:uid="{8C5F8E9D-E92F-4680-B8C8-4DA30702D0AC}"/>
    <cellStyle name="Note 3 5 4 2 8" xfId="30472" xr:uid="{5FCED1BF-7ED8-427C-A141-31E57CD93B75}"/>
    <cellStyle name="Note 3 5 4 3" xfId="4529" xr:uid="{D6C57EDF-8231-4EC4-B23D-B626A89D49E7}"/>
    <cellStyle name="Note 3 5 4 3 2" xfId="9411" xr:uid="{E84249E9-1EA6-4F29-A970-2EB19D619A20}"/>
    <cellStyle name="Note 3 5 4 3 2 2" xfId="20071" xr:uid="{299252B4-16F2-47F5-9AC3-43BCD1A16E1F}"/>
    <cellStyle name="Note 3 5 4 3 2 2 2" xfId="46485" xr:uid="{DE75EB5B-7CBF-410E-8FBB-755609E07E86}"/>
    <cellStyle name="Note 3 5 4 3 2 3" xfId="27859" xr:uid="{08A6CEFD-DCA0-4605-A284-6446111ADCC0}"/>
    <cellStyle name="Note 3 5 4 3 2 3 2" xfId="54273" xr:uid="{C1127BD9-770D-4F8C-A50C-1D5F5959EFE9}"/>
    <cellStyle name="Note 3 5 4 3 2 4" xfId="35907" xr:uid="{53BE4E63-A09F-49A8-A3E9-ACE91693767D}"/>
    <cellStyle name="Note 3 5 4 3 3" xfId="15307" xr:uid="{2C8F5707-E7D6-4F4C-A86F-BEE918517981}"/>
    <cellStyle name="Note 3 5 4 3 3 2" xfId="41727" xr:uid="{318376D9-9E73-4DDC-B371-385213B28248}"/>
    <cellStyle name="Note 3 5 4 3 4" xfId="27462" xr:uid="{6E52E850-E679-4983-9DFB-6FCA94FFB5AB}"/>
    <cellStyle name="Note 3 5 4 3 4 2" xfId="53876" xr:uid="{253B37EA-D780-4A54-BD0B-D17F4F2AA5D8}"/>
    <cellStyle name="Note 3 5 4 3 5" xfId="31199" xr:uid="{92CB08BD-D5E5-47F0-9DAC-32EF71DCD20A}"/>
    <cellStyle name="Note 3 5 4 4" xfId="3180" xr:uid="{B7BD2986-4A68-4351-8E58-97382ABC1C8F}"/>
    <cellStyle name="Note 3 5 4 4 2" xfId="10152" xr:uid="{3C6564A3-3237-4C53-8EBA-3A4F3AEA2F50}"/>
    <cellStyle name="Note 3 5 4 4 2 2" xfId="20812" xr:uid="{329EAE8A-5AE8-4A71-9B8D-215BFFA87438}"/>
    <cellStyle name="Note 3 5 4 4 2 2 2" xfId="47226" xr:uid="{0B411416-E669-4EA4-8C16-EED54FB3DCEE}"/>
    <cellStyle name="Note 3 5 4 4 2 3" xfId="17688" xr:uid="{872E3643-61F2-4728-B5C0-39F1F73147A3}"/>
    <cellStyle name="Note 3 5 4 4 2 3 2" xfId="44105" xr:uid="{93E84F2C-86DA-4CB8-8626-CA7173B6407A}"/>
    <cellStyle name="Note 3 5 4 4 2 4" xfId="36648" xr:uid="{2E575102-F472-46CA-8A4B-5AC18755EB4E}"/>
    <cellStyle name="Note 3 5 4 4 3" xfId="13970" xr:uid="{42E5F0D2-467F-41D7-9102-BA193A0DD6C1}"/>
    <cellStyle name="Note 3 5 4 4 3 2" xfId="40390" xr:uid="{BC813085-0130-4C9D-A6F7-ED545248AEC4}"/>
    <cellStyle name="Note 3 5 4 4 4" xfId="26551" xr:uid="{96362152-7A77-4D63-AF6D-25ED1A28D076}"/>
    <cellStyle name="Note 3 5 4 4 4 2" xfId="52965" xr:uid="{977BF98C-55DD-4B31-B1AE-43EB92CE4ACE}"/>
    <cellStyle name="Note 3 5 4 4 5" xfId="29850" xr:uid="{5639492F-123D-4AC9-B90B-A51A78428BBB}"/>
    <cellStyle name="Note 3 5 4 5" xfId="3748" xr:uid="{1EFD70A5-D5BE-47D3-A457-1FDF760976BD}"/>
    <cellStyle name="Note 3 5 4 5 2" xfId="10797" xr:uid="{3940BC42-B73B-4DBF-B785-96D50D3AE54C}"/>
    <cellStyle name="Note 3 5 4 5 2 2" xfId="21442" xr:uid="{03B5F51D-5A45-4DF9-AAA3-96ABDA9A8E7D}"/>
    <cellStyle name="Note 3 5 4 5 2 2 2" xfId="47856" xr:uid="{D71B6464-25D9-4D6E-87B1-7BBED38E9FCD}"/>
    <cellStyle name="Note 3 5 4 5 2 3" xfId="28531" xr:uid="{20D97971-41BF-4A60-9149-8838BD3C967A}"/>
    <cellStyle name="Note 3 5 4 5 2 3 2" xfId="54945" xr:uid="{13C2A746-1DDE-4EA9-88D5-B69FD84BA4D8}"/>
    <cellStyle name="Note 3 5 4 5 2 4" xfId="37218" xr:uid="{CD498B5E-9273-45F1-9B9D-9AD1B743548D}"/>
    <cellStyle name="Note 3 5 4 5 3" xfId="14531" xr:uid="{FD66AD7A-A098-4E72-BEB3-5FE6A7F45867}"/>
    <cellStyle name="Note 3 5 4 5 3 2" xfId="40951" xr:uid="{8D89E01F-0877-4BA4-816D-0EBE6FD23B85}"/>
    <cellStyle name="Note 3 5 4 5 4" xfId="26578" xr:uid="{5F7AECC4-BE32-41C0-B696-E817B5FF10CA}"/>
    <cellStyle name="Note 3 5 4 5 4 2" xfId="52992" xr:uid="{72861E46-FD86-4291-AF1F-0E922DBD240E}"/>
    <cellStyle name="Note 3 5 4 5 5" xfId="30418" xr:uid="{D2DB6C3E-83EB-476C-93B5-D0CCD38CA95E}"/>
    <cellStyle name="Note 3 5 4 6" xfId="5740" xr:uid="{D31D2495-5CC0-42F9-B883-9FE2EA48F1F9}"/>
    <cellStyle name="Note 3 5 4 6 2" xfId="16502" xr:uid="{8CDB54AE-F6BE-443E-960E-905AFD29A8C3}"/>
    <cellStyle name="Note 3 5 4 6 2 2" xfId="42920" xr:uid="{3F087540-90B4-45FF-A85B-0EEDEFBB1CB3}"/>
    <cellStyle name="Note 3 5 4 6 3" xfId="23964" xr:uid="{2C9F7140-B2A5-41F1-8F10-F10B2C2DD0EC}"/>
    <cellStyle name="Note 3 5 4 6 3 2" xfId="50378" xr:uid="{2B62222C-4645-4D1F-8672-222E411CD3E8}"/>
    <cellStyle name="Note 3 5 4 6 4" xfId="32410" xr:uid="{CFB00DD6-9798-4019-93CC-A2E2110E9C81}"/>
    <cellStyle name="Note 3 5 4 7" xfId="6628" xr:uid="{2C4A8C14-C218-4F16-9EC6-62BB6BE5AE01}"/>
    <cellStyle name="Note 3 5 4 7 2" xfId="22058" xr:uid="{2FBDAE29-25D7-479D-8EB0-F5E8847DF09C}"/>
    <cellStyle name="Note 3 5 4 7 2 2" xfId="48472" xr:uid="{DF619C5C-1689-475D-A139-A65B00F8D36A}"/>
    <cellStyle name="Note 3 5 4 7 3" xfId="33298" xr:uid="{EEFDDB17-051B-4701-9CDF-311528999A70}"/>
    <cellStyle name="Note 3 5 4 8" xfId="7488" xr:uid="{F6949E57-BE34-4FFE-98C2-C348B336794A}"/>
    <cellStyle name="Note 3 5 4 8 2" xfId="18155" xr:uid="{6090ECCB-0E30-4A0E-8B58-DE9CE031C21F}"/>
    <cellStyle name="Note 3 5 4 8 2 2" xfId="44571" xr:uid="{B173086E-81D1-48DF-B6B1-2E98E77C8DEA}"/>
    <cellStyle name="Note 3 5 4 8 3" xfId="23103" xr:uid="{0E976427-34AF-45FE-A16E-AA0114B8E8C5}"/>
    <cellStyle name="Note 3 5 4 8 3 2" xfId="49517" xr:uid="{1E57AA44-A753-4084-A547-1C76F6226389}"/>
    <cellStyle name="Note 3 5 4 8 4" xfId="34158" xr:uid="{2AB3166F-D165-4E46-9F60-2D23B3462C0A}"/>
    <cellStyle name="Note 3 5 4 9" xfId="7461" xr:uid="{1F3CB37D-77CF-4201-893B-89112CE43C35}"/>
    <cellStyle name="Note 3 5 4 9 2" xfId="18128" xr:uid="{1984F0CE-E2F5-4A09-BA23-FA89C44064F3}"/>
    <cellStyle name="Note 3 5 4 9 2 2" xfId="44544" xr:uid="{D556F327-F9CC-428F-A698-3D47CED1AC35}"/>
    <cellStyle name="Note 3 5 4 9 3" xfId="27948" xr:uid="{0D05F81B-DAE7-460E-B643-0B7424517772}"/>
    <cellStyle name="Note 3 5 4 9 3 2" xfId="54362" xr:uid="{84D8134B-72C4-49E9-A17E-93DC4510B0AF}"/>
    <cellStyle name="Note 3 5 4 9 4" xfId="34131" xr:uid="{A4A7B2CB-6A24-4708-82D0-FFD6CA5B1494}"/>
    <cellStyle name="Note 3 5 5" xfId="1709" xr:uid="{CEE4B3D2-C128-4D39-94C2-F9563DB15AF1}"/>
    <cellStyle name="Note 3 5 5 10" xfId="8522" xr:uid="{790034A4-8692-48E4-B88D-B7356B205CA0}"/>
    <cellStyle name="Note 3 5 5 10 2" xfId="19182" xr:uid="{6EFDEB63-505E-4274-950D-53DFC020BD1B}"/>
    <cellStyle name="Note 3 5 5 10 2 2" xfId="45596" xr:uid="{575A10B9-F4CF-41EC-B251-C7DDF5F00A27}"/>
    <cellStyle name="Note 3 5 5 10 3" xfId="17820" xr:uid="{040F4818-9416-43D2-8025-BEC7F19201C7}"/>
    <cellStyle name="Note 3 5 5 10 3 2" xfId="44237" xr:uid="{AC645AD1-618B-4DB0-8AE4-ED9D46638005}"/>
    <cellStyle name="Note 3 5 5 10 4" xfId="35018" xr:uid="{27AF0129-1C46-4D0B-9B57-9735DB92DD13}"/>
    <cellStyle name="Note 3 5 5 11" xfId="11861" xr:uid="{D52DF6FC-9C63-43B9-B654-AC8EBC51CDA0}"/>
    <cellStyle name="Note 3 5 5 11 2" xfId="38282" xr:uid="{A79CA559-C1F8-4BDD-8ECB-5C3A4D4DE450}"/>
    <cellStyle name="Note 3 5 5 12" xfId="22029" xr:uid="{B4D53940-2419-4A14-B51A-7F2A3243E44F}"/>
    <cellStyle name="Note 3 5 5 12 2" xfId="48443" xr:uid="{4A8413A5-1C56-42C7-80DD-E4E9E6EA059F}"/>
    <cellStyle name="Note 3 5 5 2" xfId="3700" xr:uid="{1045BE77-48C7-42B6-AAD0-FBC1FEF67741}"/>
    <cellStyle name="Note 3 5 5 2 2" xfId="9743" xr:uid="{B531D4C7-EC82-42BD-B897-FAE53694BF09}"/>
    <cellStyle name="Note 3 5 5 2 2 2" xfId="20403" xr:uid="{D02669AC-74A6-4B93-96AF-354B19F97B32}"/>
    <cellStyle name="Note 3 5 5 2 2 2 2" xfId="46817" xr:uid="{DB899F7F-8818-4298-B0F4-81E35F585F5D}"/>
    <cellStyle name="Note 3 5 5 2 2 3" xfId="11846" xr:uid="{F95AD05D-7873-4C64-A7DB-B0061BD693C5}"/>
    <cellStyle name="Note 3 5 5 2 2 3 2" xfId="38267" xr:uid="{95823DBE-064A-45BC-B0AA-BBA1844BDCDC}"/>
    <cellStyle name="Note 3 5 5 2 2 4" xfId="36239" xr:uid="{F48D2FD8-4E8B-40F6-BA87-3D564764B2F6}"/>
    <cellStyle name="Note 3 5 5 2 3" xfId="14484" xr:uid="{437F0523-1185-47B3-BE4B-C1AEE6F331D5}"/>
    <cellStyle name="Note 3 5 5 2 3 2" xfId="40904" xr:uid="{B5429F24-CA0F-46AB-BE67-D659F5DD2C45}"/>
    <cellStyle name="Note 3 5 5 2 4" xfId="27039" xr:uid="{309E6E21-DC98-4ABC-A525-0FA618C58E64}"/>
    <cellStyle name="Note 3 5 5 2 4 2" xfId="53453" xr:uid="{DD874D16-67FB-4B19-B97D-6EDD64339C7D}"/>
    <cellStyle name="Note 3 5 5 2 5" xfId="30370" xr:uid="{F9EEFD96-AD0D-407E-9CD9-09B91DC548A1}"/>
    <cellStyle name="Note 3 5 5 3" xfId="2634" xr:uid="{B3449945-E073-4F1A-BEEC-E4C2C07FFA1D}"/>
    <cellStyle name="Note 3 5 5 3 2" xfId="9510" xr:uid="{C6C430FE-3258-4F01-BE40-5422F5A38D3C}"/>
    <cellStyle name="Note 3 5 5 3 2 2" xfId="20170" xr:uid="{63B11523-F0A5-48BF-BBD0-34A8CC4E330B}"/>
    <cellStyle name="Note 3 5 5 3 2 2 2" xfId="46584" xr:uid="{650BA36A-20A6-4731-AA13-B64ABC8116DD}"/>
    <cellStyle name="Note 3 5 5 3 2 3" xfId="17739" xr:uid="{FF495F6D-35FB-4B8E-8834-B87C271EBDBC}"/>
    <cellStyle name="Note 3 5 5 3 2 3 2" xfId="44156" xr:uid="{757BF928-A5A0-4A54-A327-28D1E09FF290}"/>
    <cellStyle name="Note 3 5 5 3 2 4" xfId="36006" xr:uid="{A2DED689-7510-433E-9E88-62D050A60C5D}"/>
    <cellStyle name="Note 3 5 5 3 3" xfId="13426" xr:uid="{CBE463BE-360A-47CB-9DB1-F67142322316}"/>
    <cellStyle name="Note 3 5 5 3 3 2" xfId="39846" xr:uid="{17770534-7A05-41F7-A66B-BC0D1BB36297}"/>
    <cellStyle name="Note 3 5 5 3 4" xfId="25394" xr:uid="{A3832BA6-994F-4D1D-80DA-76E6C2C220D5}"/>
    <cellStyle name="Note 3 5 5 3 4 2" xfId="51808" xr:uid="{777CBE8A-AEF7-433E-A145-E4872F3D21A9}"/>
    <cellStyle name="Note 3 5 5 3 5" xfId="29304" xr:uid="{634ED53C-8DA1-45A5-9317-A52645E55813}"/>
    <cellStyle name="Note 3 5 5 4" xfId="4449" xr:uid="{2495F1E2-47D4-48D0-93F6-85187882B172}"/>
    <cellStyle name="Note 3 5 5 4 2" xfId="10845" xr:uid="{72EBE71A-AF93-4529-B180-E5B9A5F0EA0A}"/>
    <cellStyle name="Note 3 5 5 4 2 2" xfId="21490" xr:uid="{730FD6F1-D038-4A54-8DB0-F644FE02F426}"/>
    <cellStyle name="Note 3 5 5 4 2 2 2" xfId="47904" xr:uid="{1E3AA6CC-D57A-4985-B2C9-27F953186267}"/>
    <cellStyle name="Note 3 5 5 4 2 3" xfId="28579" xr:uid="{FE862ADC-2A3A-40A8-88F7-673E5301A2D7}"/>
    <cellStyle name="Note 3 5 5 4 2 3 2" xfId="54993" xr:uid="{B7A30976-F0DB-4A38-8234-50DC6FD0862F}"/>
    <cellStyle name="Note 3 5 5 4 2 4" xfId="37266" xr:uid="{08D1718C-BCF4-4D39-8E4A-B907ED386A23}"/>
    <cellStyle name="Note 3 5 5 4 3" xfId="15227" xr:uid="{A08AE7F2-AFA9-4448-8A89-D0DAD7BB4C61}"/>
    <cellStyle name="Note 3 5 5 4 3 2" xfId="41647" xr:uid="{B7F4AEEE-282C-4F7F-863A-AFE38D15315E}"/>
    <cellStyle name="Note 3 5 5 4 4" xfId="27688" xr:uid="{11F5441A-CF62-4986-BD63-1C2177808F10}"/>
    <cellStyle name="Note 3 5 5 4 4 2" xfId="54102" xr:uid="{BBD0BDBA-3C46-4AEF-AB62-4E85BA252D2A}"/>
    <cellStyle name="Note 3 5 5 4 5" xfId="31119" xr:uid="{8F81A778-281F-4670-8C73-8E0D10510771}"/>
    <cellStyle name="Note 3 5 5 5" xfId="3709" xr:uid="{E31D71D1-8A45-48F9-A7C1-B6A040BC1373}"/>
    <cellStyle name="Note 3 5 5 5 2" xfId="14493" xr:uid="{431BDBE7-62E5-487C-AEF9-6B830806E2E1}"/>
    <cellStyle name="Note 3 5 5 5 2 2" xfId="40913" xr:uid="{CDC7451B-4817-43F6-8E3D-721D6624969D}"/>
    <cellStyle name="Note 3 5 5 5 3" xfId="27256" xr:uid="{C4AA80D5-44D6-43E0-85EB-438D098383F4}"/>
    <cellStyle name="Note 3 5 5 5 3 2" xfId="53670" xr:uid="{E62B5E01-3C88-477B-AEAC-160F889FC2D0}"/>
    <cellStyle name="Note 3 5 5 5 4" xfId="30379" xr:uid="{9A21E7BB-E9B3-4EDD-AC43-A9600C0C71D8}"/>
    <cellStyle name="Note 3 5 5 6" xfId="6040" xr:uid="{435EC378-05E7-4299-9C5D-A35784149AFC}"/>
    <cellStyle name="Note 3 5 5 6 2" xfId="16791" xr:uid="{324CFACA-9267-4FBE-AEEB-3DA93EA675A0}"/>
    <cellStyle name="Note 3 5 5 6 2 2" xfId="43209" xr:uid="{4B32D909-38CA-4951-8717-770FE8E631CF}"/>
    <cellStyle name="Note 3 5 5 6 3" xfId="23267" xr:uid="{6FAF7C25-BFAB-4777-A9BE-32F113B66A9A}"/>
    <cellStyle name="Note 3 5 5 6 3 2" xfId="49681" xr:uid="{51B8CADF-6F12-4045-815C-C4694DC23C4D}"/>
    <cellStyle name="Note 3 5 5 6 4" xfId="32710" xr:uid="{8B485373-9498-4489-AA24-E17C769293C4}"/>
    <cellStyle name="Note 3 5 5 7" xfId="6064" xr:uid="{F592F5F7-E029-4672-8AC5-F559A10B9611}"/>
    <cellStyle name="Note 3 5 5 7 2" xfId="21967" xr:uid="{004D3E8F-504D-472B-992B-E6EC3FFBEF95}"/>
    <cellStyle name="Note 3 5 5 7 2 2" xfId="48381" xr:uid="{33120308-5CAC-4F50-B07A-C6CC290EEBC4}"/>
    <cellStyle name="Note 3 5 5 7 3" xfId="32734" xr:uid="{263D042C-AED8-4120-9FAA-7621F7BC613B}"/>
    <cellStyle name="Note 3 5 5 8" xfId="5288" xr:uid="{73376F9A-2656-45AF-80E1-82CDB3B2DAE9}"/>
    <cellStyle name="Note 3 5 5 8 2" xfId="16063" xr:uid="{283FF9B7-2D1A-41BD-855F-824D0A31B378}"/>
    <cellStyle name="Note 3 5 5 8 2 2" xfId="42482" xr:uid="{BA0DCB04-89B0-4F6F-B20F-80BDBCFA7C83}"/>
    <cellStyle name="Note 3 5 5 8 3" xfId="23485" xr:uid="{F9DC259A-C029-4DDE-934B-0A84CC77FF5D}"/>
    <cellStyle name="Note 3 5 5 8 3 2" xfId="49899" xr:uid="{0F05FFDF-F685-4824-A42D-5BB6A23EAC93}"/>
    <cellStyle name="Note 3 5 5 8 4" xfId="31958" xr:uid="{743CFD70-6F62-44D1-B760-7449296E1A21}"/>
    <cellStyle name="Note 3 5 5 9" xfId="7767" xr:uid="{8AC36297-DF54-4DF8-99C5-49A6FF0AF71B}"/>
    <cellStyle name="Note 3 5 5 9 2" xfId="18434" xr:uid="{44854D2B-D639-42D8-8709-3ED2B3A4C8B4}"/>
    <cellStyle name="Note 3 5 5 9 2 2" xfId="44850" xr:uid="{669D63AF-DE37-44B6-BF0A-844D7097F1C4}"/>
    <cellStyle name="Note 3 5 5 9 3" xfId="27568" xr:uid="{6ED6B510-3BCA-47BF-B9A2-046FCA5CEBA8}"/>
    <cellStyle name="Note 3 5 5 9 3 2" xfId="53982" xr:uid="{9CA619A5-E569-44E0-94C6-5A95B19BD67B}"/>
    <cellStyle name="Note 3 5 5 9 4" xfId="34437" xr:uid="{93258670-79B5-41ED-A546-68D8664E6B29}"/>
    <cellStyle name="Note 3 5 6" xfId="2479" xr:uid="{1CD46F65-0A85-459C-A876-B66F635BE889}"/>
    <cellStyle name="Note 3 5 6 10" xfId="23345" xr:uid="{BBF461FD-8CD2-4B5E-9F5C-4FA1E2F2F550}"/>
    <cellStyle name="Note 3 5 6 10 2" xfId="49759" xr:uid="{83DD4623-BE2C-4D5D-A265-F3927A2E2886}"/>
    <cellStyle name="Note 3 5 6 2" xfId="4374" xr:uid="{E31A733F-2592-4117-9590-BD53E195DD82}"/>
    <cellStyle name="Note 3 5 6 2 2" xfId="9885" xr:uid="{8FF6C7FE-00FA-46BD-932B-7C1A60CE9147}"/>
    <cellStyle name="Note 3 5 6 2 2 2" xfId="20545" xr:uid="{11265DD8-AD20-44B9-AE92-8AC801D68D85}"/>
    <cellStyle name="Note 3 5 6 2 2 2 2" xfId="46959" xr:uid="{EE74C19D-8167-450E-96F7-EAF822BD4D2E}"/>
    <cellStyle name="Note 3 5 6 2 2 3" xfId="24796" xr:uid="{B0551AEB-C7C2-4F9C-BA41-613F758CE6B6}"/>
    <cellStyle name="Note 3 5 6 2 2 3 2" xfId="51210" xr:uid="{33DB88E5-6F0D-49E8-8347-C7DB8F439C67}"/>
    <cellStyle name="Note 3 5 6 2 2 4" xfId="36381" xr:uid="{B911D38B-5B5E-4B45-A969-B50E50F1727D}"/>
    <cellStyle name="Note 3 5 6 2 3" xfId="15152" xr:uid="{245449B1-8B84-4CEE-B92E-7A3DC69BE9D2}"/>
    <cellStyle name="Note 3 5 6 2 3 2" xfId="41572" xr:uid="{BDF16B4F-F04E-493A-AEA9-E645F4C82B3C}"/>
    <cellStyle name="Note 3 5 6 2 4" xfId="22011" xr:uid="{98920B63-F51C-46C9-98CE-841112E51DC1}"/>
    <cellStyle name="Note 3 5 6 2 4 2" xfId="48425" xr:uid="{F55E1D1A-7AF6-489D-A510-EE7B7BC33FA2}"/>
    <cellStyle name="Note 3 5 6 2 5" xfId="31044" xr:uid="{BDDBEB1E-91AE-415E-8D8E-2469E8B31466}"/>
    <cellStyle name="Note 3 5 6 3" xfId="5107" xr:uid="{FCA6646E-A18D-4642-A607-E1809AD2A10F}"/>
    <cellStyle name="Note 3 5 6 3 2" xfId="9747" xr:uid="{0C29D68F-B7D9-4399-A063-B2933331D35E}"/>
    <cellStyle name="Note 3 5 6 3 2 2" xfId="20407" xr:uid="{FC55802A-9255-4E06-9D2B-9BA4629DBB7F}"/>
    <cellStyle name="Note 3 5 6 3 2 2 2" xfId="46821" xr:uid="{23C95AE1-8A4F-4703-9109-345DA9B9BF99}"/>
    <cellStyle name="Note 3 5 6 3 2 3" xfId="17370" xr:uid="{9417350F-FE49-40FF-BEA5-FE1FBC192A22}"/>
    <cellStyle name="Note 3 5 6 3 2 3 2" xfId="43788" xr:uid="{E3DE8460-15CE-4346-BCEC-9A6EFFB149B5}"/>
    <cellStyle name="Note 3 5 6 3 2 4" xfId="36243" xr:uid="{FDC60DFE-76DA-4D7C-87C8-7154D85E20AD}"/>
    <cellStyle name="Note 3 5 6 3 3" xfId="15884" xr:uid="{2C2E7EA6-BE06-43E9-BAF6-823300523171}"/>
    <cellStyle name="Note 3 5 6 3 3 2" xfId="42303" xr:uid="{D2ACC30E-89A6-49EC-9878-A49F08C5BDF9}"/>
    <cellStyle name="Note 3 5 6 3 4" xfId="25627" xr:uid="{60909C9D-0FE7-401C-B9E3-A195673F110F}"/>
    <cellStyle name="Note 3 5 6 3 4 2" xfId="52041" xr:uid="{7C73C067-462A-4EC9-8186-1A73A3E681E8}"/>
    <cellStyle name="Note 3 5 6 3 5" xfId="31777" xr:uid="{3102A9DF-E9B3-46FB-90AB-BE5A32FDCEB1}"/>
    <cellStyle name="Note 3 5 6 4" xfId="6289" xr:uid="{C8A2396A-4C1C-4E03-976D-1C4C21BE618A}"/>
    <cellStyle name="Note 3 5 6 4 2" xfId="10995" xr:uid="{E5E8AE36-74F6-410E-8BC3-973AD863ABD5}"/>
    <cellStyle name="Note 3 5 6 4 2 2" xfId="21640" xr:uid="{06529576-80C9-4E88-BD99-B77FD1F59146}"/>
    <cellStyle name="Note 3 5 6 4 2 2 2" xfId="48054" xr:uid="{D5D039EB-EBAE-4319-8871-607978622D88}"/>
    <cellStyle name="Note 3 5 6 4 2 3" xfId="28729" xr:uid="{B2CC0E0E-0D09-489A-97D1-703D2F862218}"/>
    <cellStyle name="Note 3 5 6 4 2 3 2" xfId="55143" xr:uid="{B1DAE72A-3866-41FD-BF75-38709DB68891}"/>
    <cellStyle name="Note 3 5 6 4 2 4" xfId="37416" xr:uid="{E81536A5-B33B-4364-9DEF-2DF0CDF98240}"/>
    <cellStyle name="Note 3 5 6 4 3" xfId="17028" xr:uid="{6B537154-3924-4F0A-B2AA-D2BAE21C2590}"/>
    <cellStyle name="Note 3 5 6 4 3 2" xfId="43446" xr:uid="{F8E7EF7B-305A-4D43-A8D6-A92A77B60B8B}"/>
    <cellStyle name="Note 3 5 6 4 4" xfId="25778" xr:uid="{35288DC6-0A0C-48F7-8535-4F84D1383FB3}"/>
    <cellStyle name="Note 3 5 6 4 4 2" xfId="52192" xr:uid="{AAA95622-9631-4F2F-B3BF-451C3ABA40D8}"/>
    <cellStyle name="Note 3 5 6 4 5" xfId="32959" xr:uid="{BCDECD72-4942-4157-A12C-07ED5513AC9A}"/>
    <cellStyle name="Note 3 5 6 5" xfId="6865" xr:uid="{DD2FF356-1C18-4840-A4CA-2EC185E03D39}"/>
    <cellStyle name="Note 3 5 6 5 2" xfId="17570" xr:uid="{D42F3D0C-C7E7-4EAD-BAA3-5E01BB3EA01F}"/>
    <cellStyle name="Note 3 5 6 5 2 2" xfId="43987" xr:uid="{EB38C506-9327-4489-95E3-5E28759F8F7D}"/>
    <cellStyle name="Note 3 5 6 5 3" xfId="25742" xr:uid="{D0780477-66E7-48B9-A8BA-DDA2104CE3CD}"/>
    <cellStyle name="Note 3 5 6 5 3 2" xfId="52156" xr:uid="{FEF1DA1A-3D8E-47BB-ADB6-36610C09F572}"/>
    <cellStyle name="Note 3 5 6 5 4" xfId="33535" xr:uid="{5ED11D78-A835-405D-A671-4DBAC3CE90D6}"/>
    <cellStyle name="Note 3 5 6 6" xfId="7390" xr:uid="{242BDD0D-8F96-415C-9330-BB1401A3D70A}"/>
    <cellStyle name="Note 3 5 6 6 2" xfId="18057" xr:uid="{2F98F22F-00FF-4144-B4E9-BCE744B5D280}"/>
    <cellStyle name="Note 3 5 6 6 2 2" xfId="44473" xr:uid="{F02AE040-0914-485D-9992-B0D0EF1CEE3D}"/>
    <cellStyle name="Note 3 5 6 6 3" xfId="22307" xr:uid="{3A328FBB-94E6-480C-B28F-1A2213BD3481}"/>
    <cellStyle name="Note 3 5 6 6 3 2" xfId="48721" xr:uid="{2AF244E3-52BB-4D2B-95ED-F8B8D41F9785}"/>
    <cellStyle name="Note 3 5 6 6 4" xfId="34060" xr:uid="{D98B03A4-7D46-4CD4-87B1-5E366990D84C}"/>
    <cellStyle name="Note 3 5 6 7" xfId="8012" xr:uid="{8F45836D-CD91-4DE3-B94C-8DF9A06C87B0}"/>
    <cellStyle name="Note 3 5 6 7 2" xfId="18679" xr:uid="{BAA3EC4E-ABFC-4973-923B-7BFF1F1994E9}"/>
    <cellStyle name="Note 3 5 6 7 2 2" xfId="45093" xr:uid="{159B4E74-3926-4AB3-BDF9-913EA585E29A}"/>
    <cellStyle name="Note 3 5 6 7 3" xfId="12168" xr:uid="{94BD2EF3-7997-4B92-BF65-D64DB5A9AFF9}"/>
    <cellStyle name="Note 3 5 6 7 3 2" xfId="38589" xr:uid="{DE3AEEBB-2008-4491-985C-2401C4C89730}"/>
    <cellStyle name="Note 3 5 6 7 4" xfId="34617" xr:uid="{417FCF08-E9CE-4336-824F-2BEBE400C719}"/>
    <cellStyle name="Note 3 5 6 8" xfId="13275" xr:uid="{03A30447-A205-4D2C-BDA9-EA4811889B1F}"/>
    <cellStyle name="Note 3 5 6 8 2" xfId="39695" xr:uid="{BB81301B-DEE7-474D-8779-D874ACE7BF91}"/>
    <cellStyle name="Note 3 5 6 9" xfId="11240" xr:uid="{5E31D7D6-F607-4D9F-AD04-33CCC24E774B}"/>
    <cellStyle name="Note 3 5 6 9 2" xfId="37661" xr:uid="{F25EDF1D-E0CA-49B5-9E05-76F055086E18}"/>
    <cellStyle name="Note 3 5 7" xfId="3130" xr:uid="{C65BDA75-2A8F-444E-B658-6C3923C9C759}"/>
    <cellStyle name="Note 3 5 7 2" xfId="9592" xr:uid="{BA4B7371-1C2A-4EE7-8077-E9A5A33D7E6B}"/>
    <cellStyle name="Note 3 5 7 2 2" xfId="20252" xr:uid="{E62CC46B-44A7-4660-819A-FE41D03C9B50}"/>
    <cellStyle name="Note 3 5 7 2 2 2" xfId="46666" xr:uid="{E65A2F67-D819-44AF-9068-75B63F364F30}"/>
    <cellStyle name="Note 3 5 7 2 3" xfId="17226" xr:uid="{D72D5CFF-FB1B-4814-A24B-44AD3A72E119}"/>
    <cellStyle name="Note 3 5 7 2 3 2" xfId="43644" xr:uid="{52BEA124-D122-4230-84E1-A7BD734BF61E}"/>
    <cellStyle name="Note 3 5 7 2 4" xfId="36088" xr:uid="{48DBA194-3898-485D-B76A-C7439E184789}"/>
    <cellStyle name="Note 3 5 7 3" xfId="13921" xr:uid="{B9B303D1-3756-458A-8ECC-EF108FB17338}"/>
    <cellStyle name="Note 3 5 7 3 2" xfId="40341" xr:uid="{4B0D9473-7A23-4E36-9020-136E3565BCD0}"/>
    <cellStyle name="Note 3 5 7 4" xfId="22232" xr:uid="{A970B376-7B31-4C53-A8D7-A87E5A90BA82}"/>
    <cellStyle name="Note 3 5 7 4 2" xfId="48646" xr:uid="{E0B8244D-D56F-4188-8DA4-38E2B01E7FB8}"/>
    <cellStyle name="Note 3 5 7 5" xfId="29800" xr:uid="{3AB8E3F9-95CE-4E0E-BCF0-30C9B7D79877}"/>
    <cellStyle name="Note 3 5 8" xfId="4905" xr:uid="{210EC7DA-32F1-4333-A86E-C1E87D011512}"/>
    <cellStyle name="Note 3 5 8 2" xfId="9691" xr:uid="{C2B59BF3-3DD0-4B75-A793-F29EEF97271C}"/>
    <cellStyle name="Note 3 5 8 2 2" xfId="20351" xr:uid="{D395890E-0053-4C96-B1CB-4DFC5127E3EA}"/>
    <cellStyle name="Note 3 5 8 2 2 2" xfId="46765" xr:uid="{CDA3E895-DCDE-4627-ACAA-D59418171815}"/>
    <cellStyle name="Note 3 5 8 2 3" xfId="16022" xr:uid="{18438987-874C-4D80-B7C5-C3B0CF925B11}"/>
    <cellStyle name="Note 3 5 8 2 3 2" xfId="42441" xr:uid="{D9AB350A-7FE6-4196-AD33-9910AB6998E5}"/>
    <cellStyle name="Note 3 5 8 2 4" xfId="36187" xr:uid="{6D07C133-466C-4E38-B873-3FD62F5633F8}"/>
    <cellStyle name="Note 3 5 8 3" xfId="15682" xr:uid="{822EBEDA-1E36-4324-A9A1-FA73F23BB490}"/>
    <cellStyle name="Note 3 5 8 3 2" xfId="42102" xr:uid="{08FBCE98-9A33-4162-9DE6-7B4B37472C8E}"/>
    <cellStyle name="Note 3 5 8 4" xfId="24449" xr:uid="{10E5880C-65FF-4661-A8E5-60C6840C0783}"/>
    <cellStyle name="Note 3 5 8 4 2" xfId="50863" xr:uid="{5626F867-73EA-4041-AE91-B0F9C7F9048A}"/>
    <cellStyle name="Note 3 5 8 5" xfId="31575" xr:uid="{BF85B50D-799B-4B5F-863B-89B0316F71B9}"/>
    <cellStyle name="Note 3 5 9" xfId="4166" xr:uid="{661BB7AF-7033-4CB0-93B2-D059C3E8ECAA}"/>
    <cellStyle name="Note 3 5 9 2" xfId="9789" xr:uid="{F25FD756-B519-483B-9D1F-8FAC5794CDFC}"/>
    <cellStyle name="Note 3 5 9 2 2" xfId="20449" xr:uid="{AFECC0C3-3F0A-4DAE-AEE2-53FB489456AF}"/>
    <cellStyle name="Note 3 5 9 2 2 2" xfId="46863" xr:uid="{F8B87441-D470-4285-823C-4D97C431E9B5}"/>
    <cellStyle name="Note 3 5 9 2 3" xfId="27377" xr:uid="{B02A512C-F143-4186-ACA2-B2199F44A2A5}"/>
    <cellStyle name="Note 3 5 9 2 3 2" xfId="53791" xr:uid="{345EDFCE-4E78-4C6F-A0BC-1715B9E1AEBE}"/>
    <cellStyle name="Note 3 5 9 2 4" xfId="36285" xr:uid="{F4C7C468-7F67-4A28-BE41-F29F610ED572}"/>
    <cellStyle name="Note 3 5 9 3" xfId="14947" xr:uid="{AC25F829-A4CB-47BE-B0CA-59AD57C2EBEF}"/>
    <cellStyle name="Note 3 5 9 3 2" xfId="41367" xr:uid="{DC5A2214-B1A1-438A-8ED3-073F5F9ABF85}"/>
    <cellStyle name="Note 3 5 9 4" xfId="26974" xr:uid="{A8FD5E94-F7BE-4940-B355-37E7E4C19300}"/>
    <cellStyle name="Note 3 5 9 4 2" xfId="53388" xr:uid="{D0C638A1-FA57-4A78-955C-ED765AC75E96}"/>
    <cellStyle name="Note 3 5 9 5" xfId="30836" xr:uid="{7B8DB5D1-B565-495D-91F4-1C015ABD4AD4}"/>
    <cellStyle name="Note 3 6" xfId="1099" xr:uid="{A61242A8-F4D8-496E-8A1E-473260E64B28}"/>
    <cellStyle name="Note 3 6 10" xfId="6679" xr:uid="{C09FA3FF-8B7D-481B-A194-AEDC6FC51AD4}"/>
    <cellStyle name="Note 3 6 10 2" xfId="25752" xr:uid="{53293896-D99B-4532-9C16-7F4C11CF685A}"/>
    <cellStyle name="Note 3 6 10 2 2" xfId="52166" xr:uid="{357A080E-B52D-4778-A29B-5B9F2073B7E5}"/>
    <cellStyle name="Note 3 6 10 3" xfId="33349" xr:uid="{6721489F-5ED9-4A2B-8A4D-C747464FBE76}"/>
    <cellStyle name="Note 3 6 11" xfId="13617" xr:uid="{62403CBC-2C78-4966-A873-DD9F79C344C3}"/>
    <cellStyle name="Note 3 6 11 2" xfId="40037" xr:uid="{182921A5-D6A4-496C-BF60-4F699880351A}"/>
    <cellStyle name="Note 3 6 12" xfId="13338" xr:uid="{A49F1250-2116-41D5-A202-ED29A0DA2F50}"/>
    <cellStyle name="Note 3 6 12 2" xfId="39758" xr:uid="{F8A66726-DC7D-4021-A012-DE39DE5AD758}"/>
    <cellStyle name="Note 3 6 2" xfId="1447" xr:uid="{F33B7B27-B9B4-4D3B-8490-017774A25067}"/>
    <cellStyle name="Note 3 6 2 10" xfId="8385" xr:uid="{6B15F895-6A9E-4EEF-904E-374EFBEEEAF7}"/>
    <cellStyle name="Note 3 6 2 10 2" xfId="19045" xr:uid="{754BBB68-4644-48E6-BEF8-8193F985DF9E}"/>
    <cellStyle name="Note 3 6 2 10 2 2" xfId="45459" xr:uid="{EE2EDC60-6A17-43C5-AAAD-7F40380C026B}"/>
    <cellStyle name="Note 3 6 2 10 3" xfId="12455" xr:uid="{294DC24F-63B9-4404-9DC8-95688F59398B}"/>
    <cellStyle name="Note 3 6 2 10 3 2" xfId="38876" xr:uid="{FFF82256-46D7-4EE6-9B29-567235284EBE}"/>
    <cellStyle name="Note 3 6 2 10 4" xfId="34881" xr:uid="{D1C6AD13-D710-4F10-AFE9-A56C4EE8DF8C}"/>
    <cellStyle name="Note 3 6 2 11" xfId="12077" xr:uid="{0D4D7B39-19E7-4B44-9D8C-A0F924EDDEAD}"/>
    <cellStyle name="Note 3 6 2 11 2" xfId="38498" xr:uid="{2C609513-01B2-4490-A9EA-479D1D2F8354}"/>
    <cellStyle name="Note 3 6 2 12" xfId="25728" xr:uid="{6DB05F04-2643-4E36-8B32-3C9B749F6F7A}"/>
    <cellStyle name="Note 3 6 2 12 2" xfId="52142" xr:uid="{EEE0FD02-4E11-48F0-9BE8-F1B85A7E1802}"/>
    <cellStyle name="Note 3 6 2 2" xfId="3441" xr:uid="{489C01E4-8C46-48C6-982A-DFCF6459BDB8}"/>
    <cellStyle name="Note 3 6 2 2 2" xfId="9033" xr:uid="{592588B9-3C9E-4947-967C-23F867366851}"/>
    <cellStyle name="Note 3 6 2 2 2 2" xfId="19693" xr:uid="{A28DA5F3-E932-40BE-BE75-0B16A56086FD}"/>
    <cellStyle name="Note 3 6 2 2 2 2 2" xfId="46107" xr:uid="{F5F43EA5-B866-46EF-9F6A-3CE1B38D145F}"/>
    <cellStyle name="Note 3 6 2 2 2 3" xfId="11199" xr:uid="{2A0B9C52-F1D8-4AC0-91C5-39C22D08BB9F}"/>
    <cellStyle name="Note 3 6 2 2 2 3 2" xfId="37620" xr:uid="{517175E0-942E-4AF0-B966-908ECF08B937}"/>
    <cellStyle name="Note 3 6 2 2 2 4" xfId="35529" xr:uid="{1AFEFEDE-E5E5-4C15-9940-7F24A3236483}"/>
    <cellStyle name="Note 3 6 2 2 3" xfId="10132" xr:uid="{326E3FA5-22AF-4DC3-AD0F-F42FE842FBE5}"/>
    <cellStyle name="Note 3 6 2 2 3 2" xfId="20792" xr:uid="{245D54B5-BDED-4F2F-AB2B-86FF95321E54}"/>
    <cellStyle name="Note 3 6 2 2 3 2 2" xfId="47206" xr:uid="{598293DF-DE6E-4C4D-A5AA-3419B0E62B42}"/>
    <cellStyle name="Note 3 6 2 2 3 3" xfId="14101" xr:uid="{D194B048-B901-4458-9A3E-10A802EEB49B}"/>
    <cellStyle name="Note 3 6 2 2 3 3 2" xfId="40521" xr:uid="{0546B17D-E09F-4CEC-A871-4645B93E50CA}"/>
    <cellStyle name="Note 3 6 2 2 3 4" xfId="36628" xr:uid="{109B5BBE-D21F-4BD2-9421-4BD4D0AF4522}"/>
    <cellStyle name="Note 3 6 2 2 4" xfId="10919" xr:uid="{29483135-9722-40B6-8704-EDE9901790AF}"/>
    <cellStyle name="Note 3 6 2 2 4 2" xfId="21564" xr:uid="{45414C62-81BD-4B7F-B7DC-2FE2A8D0A09A}"/>
    <cellStyle name="Note 3 6 2 2 4 2 2" xfId="47978" xr:uid="{5606435D-66A9-4CD6-B734-90A8962E0D26}"/>
    <cellStyle name="Note 3 6 2 2 4 3" xfId="28653" xr:uid="{598AA583-D3C3-4ACD-A029-E14CE1353FEF}"/>
    <cellStyle name="Note 3 6 2 2 4 3 2" xfId="55067" xr:uid="{FBDD70EA-48FC-4D62-B416-AE027EF6C9D4}"/>
    <cellStyle name="Note 3 6 2 2 4 4" xfId="37340" xr:uid="{53C763D0-0845-4700-8BB3-FC70C3C5D6E2}"/>
    <cellStyle name="Note 3 6 2 2 5" xfId="8692" xr:uid="{6B282BCC-6D7F-4A91-8260-87D978FBDF5B}"/>
    <cellStyle name="Note 3 6 2 2 5 2" xfId="19352" xr:uid="{DD369C9D-B3F6-47D7-8F2D-2937644850C9}"/>
    <cellStyle name="Note 3 6 2 2 5 2 2" xfId="45766" xr:uid="{188EA2CD-B002-414D-AD34-FA21D9F2B482}"/>
    <cellStyle name="Note 3 6 2 2 5 3" xfId="17640" xr:uid="{A178B036-CC23-42DA-876A-C7B5A51A3AE3}"/>
    <cellStyle name="Note 3 6 2 2 5 3 2" xfId="44057" xr:uid="{60FDDCF7-94EB-48B9-A16E-9ECC1E6170E7}"/>
    <cellStyle name="Note 3 6 2 2 5 4" xfId="35188" xr:uid="{DADC22D5-2CA6-4296-BE73-DEDB6AD1899B}"/>
    <cellStyle name="Note 3 6 2 2 6" xfId="14226" xr:uid="{FF752117-0349-43BC-A1EE-3556DE2F86DA}"/>
    <cellStyle name="Note 3 6 2 2 6 2" xfId="40646" xr:uid="{E604D012-7A60-446A-AFEC-2631409F11F4}"/>
    <cellStyle name="Note 3 6 2 2 7" xfId="24644" xr:uid="{5885CA90-106E-4DF1-A91D-640D89351EBA}"/>
    <cellStyle name="Note 3 6 2 2 7 2" xfId="51058" xr:uid="{04D86174-F795-4A82-8D44-394863A01E04}"/>
    <cellStyle name="Note 3 6 2 2 8" xfId="30111" xr:uid="{5E1993DA-60BE-48F1-8520-889D77EC12C8}"/>
    <cellStyle name="Note 3 6 2 3" xfId="3957" xr:uid="{519393F8-86C8-4702-9BAB-9A307521AD81}"/>
    <cellStyle name="Note 3 6 2 3 2" xfId="9401" xr:uid="{A60CD2B0-2B62-4B96-A923-285337CAC405}"/>
    <cellStyle name="Note 3 6 2 3 2 2" xfId="20061" xr:uid="{5D074A1A-BC98-4BEB-B627-F0EB1D6A9532}"/>
    <cellStyle name="Note 3 6 2 3 2 2 2" xfId="46475" xr:uid="{459A6F2D-C7D5-42E8-9A7A-6A1EC19A9CF4}"/>
    <cellStyle name="Note 3 6 2 3 2 3" xfId="11256" xr:uid="{12082FED-8EEF-45D9-A3E0-51B919B6640B}"/>
    <cellStyle name="Note 3 6 2 3 2 3 2" xfId="37677" xr:uid="{C825F417-E62D-4423-8E5F-76D2284C8B9C}"/>
    <cellStyle name="Note 3 6 2 3 2 4" xfId="35897" xr:uid="{BB13C1FD-5CC0-4327-BF02-D9A64D96F54E}"/>
    <cellStyle name="Note 3 6 2 3 3" xfId="14740" xr:uid="{8C170359-0AE3-465F-A515-75ED696E0C9E}"/>
    <cellStyle name="Note 3 6 2 3 3 2" xfId="41160" xr:uid="{54B77ED3-3C71-45D7-9567-9550EBA272D8}"/>
    <cellStyle name="Note 3 6 2 3 4" xfId="22906" xr:uid="{6E736CD7-E5D7-40C1-9A80-7BE4936096AD}"/>
    <cellStyle name="Note 3 6 2 3 4 2" xfId="49320" xr:uid="{5CC78D65-D88B-4EA3-868A-4324E6AC2715}"/>
    <cellStyle name="Note 3 6 2 3 5" xfId="30627" xr:uid="{68B7AA8C-A0BA-435A-B2F3-CD5207B420D4}"/>
    <cellStyle name="Note 3 6 2 4" xfId="5063" xr:uid="{C4E40840-9A9C-48CC-9E09-BE67C72B4256}"/>
    <cellStyle name="Note 3 6 2 4 2" xfId="10037" xr:uid="{2DBD6A92-A314-4B77-A9A7-020A73CCC207}"/>
    <cellStyle name="Note 3 6 2 4 2 2" xfId="20697" xr:uid="{A348A2E4-2784-4AFB-95C0-3F0EF4CC4981}"/>
    <cellStyle name="Note 3 6 2 4 2 2 2" xfId="47111" xr:uid="{20E38BEE-BD2E-465A-94F0-53ABB7ECF1F3}"/>
    <cellStyle name="Note 3 6 2 4 2 3" xfId="25893" xr:uid="{0C214DED-333A-4F92-BAD7-FEA3FBDB706F}"/>
    <cellStyle name="Note 3 6 2 4 2 3 2" xfId="52307" xr:uid="{CB9DD08F-707B-43CB-A0A6-461CA56C79AA}"/>
    <cellStyle name="Note 3 6 2 4 2 4" xfId="36533" xr:uid="{811F1D0F-BD55-4F70-B712-082C56542DCC}"/>
    <cellStyle name="Note 3 6 2 4 3" xfId="15840" xr:uid="{D9AFE9ED-04F9-463E-9E86-A4031ADE1F8D}"/>
    <cellStyle name="Note 3 6 2 4 3 2" xfId="42259" xr:uid="{268ABD40-FE2B-406A-A592-9055C69C7FC3}"/>
    <cellStyle name="Note 3 6 2 4 4" xfId="21807" xr:uid="{53392B9F-FC22-4572-A8DD-A07BDF906044}"/>
    <cellStyle name="Note 3 6 2 4 4 2" xfId="48221" xr:uid="{F5597351-A72D-4C8A-ACB4-8A4E047A0F01}"/>
    <cellStyle name="Note 3 6 2 4 5" xfId="31733" xr:uid="{E7798B70-BF2E-4D4D-A0B7-5BCD257E23F2}"/>
    <cellStyle name="Note 3 6 2 5" xfId="4359" xr:uid="{17D9CB1A-2803-4B3C-94F3-888BCCAFF55D}"/>
    <cellStyle name="Note 3 6 2 5 2" xfId="10720" xr:uid="{930D9C42-97FC-4EDB-8424-6DAC7789763A}"/>
    <cellStyle name="Note 3 6 2 5 2 2" xfId="21365" xr:uid="{AF4B3E5A-2780-403B-A97C-D7A2287BB50C}"/>
    <cellStyle name="Note 3 6 2 5 2 2 2" xfId="47779" xr:uid="{492E9AFA-1607-48F1-A6A5-B1CED0CC25CF}"/>
    <cellStyle name="Note 3 6 2 5 2 3" xfId="28460" xr:uid="{00CF5C6D-490F-4E24-8873-2B14B9374BC3}"/>
    <cellStyle name="Note 3 6 2 5 2 3 2" xfId="54874" xr:uid="{9D4851A0-B70D-4E92-AD93-DF368F4024E8}"/>
    <cellStyle name="Note 3 6 2 5 2 4" xfId="37141" xr:uid="{6F7EC74F-3935-41AF-A4BD-E596B019CBED}"/>
    <cellStyle name="Note 3 6 2 5 3" xfId="15137" xr:uid="{5DE16767-326F-429F-AEE0-5ACC62B44287}"/>
    <cellStyle name="Note 3 6 2 5 3 2" xfId="41557" xr:uid="{B17B80F0-B176-45E1-9FAD-5DE08374E1F3}"/>
    <cellStyle name="Note 3 6 2 5 4" xfId="26501" xr:uid="{905D37B8-6646-4698-A98A-6D26B23FAE11}"/>
    <cellStyle name="Note 3 6 2 5 4 2" xfId="52915" xr:uid="{6863FF73-868D-45FE-8A36-A5CECC09AD69}"/>
    <cellStyle name="Note 3 6 2 5 5" xfId="31029" xr:uid="{FA3C6656-9B04-4A11-827B-FE3B9FAC9518}"/>
    <cellStyle name="Note 3 6 2 6" xfId="5889" xr:uid="{E77C80C7-42DB-4332-BB37-C68EB6EBDDFB}"/>
    <cellStyle name="Note 3 6 2 6 2" xfId="16644" xr:uid="{2C7C3AB2-3B4C-45CE-9B7C-F9A644108B5A}"/>
    <cellStyle name="Note 3 6 2 6 2 2" xfId="43062" xr:uid="{72C42625-EA6C-4D13-8E5B-ECDE9FA30C60}"/>
    <cellStyle name="Note 3 6 2 6 3" xfId="25049" xr:uid="{A91A9B70-A37C-4DAD-830A-5246E384DAB4}"/>
    <cellStyle name="Note 3 6 2 6 3 2" xfId="51463" xr:uid="{BC0A651D-EA62-4DFF-B60D-966168707379}"/>
    <cellStyle name="Note 3 6 2 6 4" xfId="32559" xr:uid="{73774FA6-CBFA-4F06-BBB2-907DAF0530C4}"/>
    <cellStyle name="Note 3 6 2 7" xfId="6825" xr:uid="{E655C91B-84DC-4226-B6C9-C39A86F6C13C}"/>
    <cellStyle name="Note 3 6 2 7 2" xfId="23503" xr:uid="{896B60C0-BF98-4A87-92AF-B49041966338}"/>
    <cellStyle name="Note 3 6 2 7 2 2" xfId="49917" xr:uid="{8E4EA82F-4702-406C-A020-21846622E3CC}"/>
    <cellStyle name="Note 3 6 2 7 3" xfId="33495" xr:uid="{86BE77BD-A8BF-4C29-A626-128714B7E8BE}"/>
    <cellStyle name="Note 3 6 2 8" xfId="2923" xr:uid="{A343FA1C-EF65-4D53-B706-151964FDCB90}"/>
    <cellStyle name="Note 3 6 2 8 2" xfId="13715" xr:uid="{9459C2DD-54EE-40FD-98B5-AD3B79290A52}"/>
    <cellStyle name="Note 3 6 2 8 2 2" xfId="40135" xr:uid="{139F4C82-993C-492C-A8DF-C9BE6AB86FB9}"/>
    <cellStyle name="Note 3 6 2 8 3" xfId="22676" xr:uid="{BE3291FE-52CA-4DEC-8845-CDE62310B869}"/>
    <cellStyle name="Note 3 6 2 8 3 2" xfId="49090" xr:uid="{46EBBFC4-A271-40C4-BB83-E402B051537F}"/>
    <cellStyle name="Note 3 6 2 8 4" xfId="29593" xr:uid="{11F738D5-5A2C-4120-A342-721B596423C8}"/>
    <cellStyle name="Note 3 6 2 9" xfId="6829" xr:uid="{01CEF480-9A0F-4F28-9B2C-127D0B58EC13}"/>
    <cellStyle name="Note 3 6 2 9 2" xfId="17537" xr:uid="{31FF3572-9415-44F5-832E-260BC5905D4E}"/>
    <cellStyle name="Note 3 6 2 9 2 2" xfId="43954" xr:uid="{1EF8ED60-A0D5-4C48-A7B2-067A50080619}"/>
    <cellStyle name="Note 3 6 2 9 3" xfId="23536" xr:uid="{F0971B5D-5AFE-4559-AE08-E7515458D93E}"/>
    <cellStyle name="Note 3 6 2 9 3 2" xfId="49950" xr:uid="{A8769D1D-2DB9-40DB-8EA8-C24414E65F91}"/>
    <cellStyle name="Note 3 6 2 9 4" xfId="33499" xr:uid="{C87154DD-124F-40DE-B100-CCB00DB15117}"/>
    <cellStyle name="Note 3 6 3" xfId="1611" xr:uid="{99EC636F-5FA3-4806-B730-8A4674AC6CE0}"/>
    <cellStyle name="Note 3 6 3 10" xfId="8354" xr:uid="{E1EC967C-6B36-4C1C-ADCA-F7C10D47F078}"/>
    <cellStyle name="Note 3 6 3 10 2" xfId="19014" xr:uid="{A87A0362-3696-4B1F-98C2-6B66B2359BDB}"/>
    <cellStyle name="Note 3 6 3 10 2 2" xfId="45428" xr:uid="{00084061-4015-4A0C-9618-F053CDDFBE9B}"/>
    <cellStyle name="Note 3 6 3 10 3" xfId="15630" xr:uid="{18EFD2DB-E940-4760-9F39-EA9B8B0404F8}"/>
    <cellStyle name="Note 3 6 3 10 3 2" xfId="42050" xr:uid="{DDA7E453-9613-4528-80BC-DDF283575A5B}"/>
    <cellStyle name="Note 3 6 3 10 4" xfId="34850" xr:uid="{AC429F88-A287-4D08-8682-3EEDAA55ED38}"/>
    <cellStyle name="Note 3 6 3 11" xfId="11951" xr:uid="{A38F0D28-C582-4ED6-B0B5-EE4E1D0046C4}"/>
    <cellStyle name="Note 3 6 3 11 2" xfId="38372" xr:uid="{85A3F3EA-7D4E-4E3F-8813-61A38C702121}"/>
    <cellStyle name="Note 3 6 3 12" xfId="23764" xr:uid="{8E583A82-E602-4A2D-9499-0572772BD573}"/>
    <cellStyle name="Note 3 6 3 12 2" xfId="50178" xr:uid="{C08B8963-B519-41A9-8F09-70B4FE562363}"/>
    <cellStyle name="Note 3 6 3 2" xfId="3604" xr:uid="{A5399151-696B-4561-8557-BC0FE9B70709}"/>
    <cellStyle name="Note 3 6 3 2 2" xfId="9062" xr:uid="{036F106F-3034-4E97-A983-48735B08483B}"/>
    <cellStyle name="Note 3 6 3 2 2 2" xfId="19722" xr:uid="{19B6C3C0-ACDC-46E7-8ED9-6CDA2539C5A3}"/>
    <cellStyle name="Note 3 6 3 2 2 2 2" xfId="46136" xr:uid="{B696C394-25D9-4300-BC22-EEF9D913B675}"/>
    <cellStyle name="Note 3 6 3 2 2 3" xfId="26790" xr:uid="{5273D9B3-D513-426D-808F-0EE5D4FFC46A}"/>
    <cellStyle name="Note 3 6 3 2 2 3 2" xfId="53204" xr:uid="{BFAC0757-7BE5-41AD-807D-97A22AFF5188}"/>
    <cellStyle name="Note 3 6 3 2 2 4" xfId="35558" xr:uid="{6EC3700C-26AA-4704-81B7-72E7C40E040C}"/>
    <cellStyle name="Note 3 6 3 2 3" xfId="10357" xr:uid="{FE03C050-2DB3-4E72-840F-590BB7D5199B}"/>
    <cellStyle name="Note 3 6 3 2 3 2" xfId="21017" xr:uid="{848AD87B-43F2-461A-B5CA-DE6274FD21AC}"/>
    <cellStyle name="Note 3 6 3 2 3 2 2" xfId="47431" xr:uid="{E526AFC0-3874-4852-B04E-6E2F086142FA}"/>
    <cellStyle name="Note 3 6 3 2 3 3" xfId="28282" xr:uid="{40D17B51-8D88-4E5C-B5F6-FDFEDA34D454}"/>
    <cellStyle name="Note 3 6 3 2 3 3 2" xfId="54696" xr:uid="{5EEB4C4B-C6B1-4FB3-8962-B83D8B304BEC}"/>
    <cellStyle name="Note 3 6 3 2 3 4" xfId="36853" xr:uid="{334CD9D4-41CA-4558-8CF6-DE0EA3657A7B}"/>
    <cellStyle name="Note 3 6 3 2 4" xfId="10889" xr:uid="{E2B032B4-56FD-40BB-9FE5-F04AC6F6E574}"/>
    <cellStyle name="Note 3 6 3 2 4 2" xfId="21534" xr:uid="{8D50B763-B4DB-421C-A25C-61BB4E315044}"/>
    <cellStyle name="Note 3 6 3 2 4 2 2" xfId="47948" xr:uid="{E9052E98-399F-4EC1-B462-8D04D28CADC7}"/>
    <cellStyle name="Note 3 6 3 2 4 3" xfId="28623" xr:uid="{5E3BAE66-D66B-4677-832A-327E8CECEA3C}"/>
    <cellStyle name="Note 3 6 3 2 4 3 2" xfId="55037" xr:uid="{AAB67F92-14F0-4675-BB51-2A96F7162592}"/>
    <cellStyle name="Note 3 6 3 2 4 4" xfId="37310" xr:uid="{42577D8F-E516-49E7-8488-7736BF5EE78E}"/>
    <cellStyle name="Note 3 6 3 2 5" xfId="8661" xr:uid="{39DB742C-3404-4B03-A7AA-26DC487CBC17}"/>
    <cellStyle name="Note 3 6 3 2 5 2" xfId="19321" xr:uid="{B9EDC08B-1E91-484D-918E-E7101B18984A}"/>
    <cellStyle name="Note 3 6 3 2 5 2 2" xfId="45735" xr:uid="{3C4D72F7-5D7C-48F7-9FB9-BA65719D80D1}"/>
    <cellStyle name="Note 3 6 3 2 5 3" xfId="12797" xr:uid="{71D8A87C-E347-4355-ADA9-7A2C3DC19805}"/>
    <cellStyle name="Note 3 6 3 2 5 3 2" xfId="39218" xr:uid="{21530520-0067-4FDB-98FD-76BB43BA24B9}"/>
    <cellStyle name="Note 3 6 3 2 5 4" xfId="35157" xr:uid="{63CF4221-C25F-4BB1-96A8-D2A647592594}"/>
    <cellStyle name="Note 3 6 3 2 6" xfId="14389" xr:uid="{FBEE0BDD-B0E2-49C0-ABE9-5E3BCDBACCF9}"/>
    <cellStyle name="Note 3 6 3 2 6 2" xfId="40809" xr:uid="{EA14C745-21DB-4A3F-81CA-61CE53833D96}"/>
    <cellStyle name="Note 3 6 3 2 7" xfId="22899" xr:uid="{1FBA7846-F3A6-4B6F-80D9-9D7071FC73B8}"/>
    <cellStyle name="Note 3 6 3 2 7 2" xfId="49313" xr:uid="{16417BEA-5D7A-41E9-84AE-12813A0C4074}"/>
    <cellStyle name="Note 3 6 3 2 8" xfId="30274" xr:uid="{4D1941F3-BEB3-496D-85B1-4F5E1034FF03}"/>
    <cellStyle name="Note 3 6 3 3" xfId="2716" xr:uid="{077526C3-0879-4803-B13B-05DE6F349C1E}"/>
    <cellStyle name="Note 3 6 3 3 2" xfId="9431" xr:uid="{232FEDE2-0782-4806-91E8-94828EE8B353}"/>
    <cellStyle name="Note 3 6 3 3 2 2" xfId="20091" xr:uid="{1F29CA65-EBB4-42D7-AE83-C049DB9946A0}"/>
    <cellStyle name="Note 3 6 3 3 2 2 2" xfId="46505" xr:uid="{30B65273-D3BD-4552-94B9-CE5E57BCC5B5}"/>
    <cellStyle name="Note 3 6 3 3 2 3" xfId="26764" xr:uid="{389132E6-62F1-47B5-ADDE-1D0E0BFF4EBD}"/>
    <cellStyle name="Note 3 6 3 3 2 3 2" xfId="53178" xr:uid="{54FF163C-2F12-4E46-851C-728BA9423777}"/>
    <cellStyle name="Note 3 6 3 3 2 4" xfId="35927" xr:uid="{4BB2AF6B-1F48-4155-89BF-44DC67A20EF7}"/>
    <cellStyle name="Note 3 6 3 3 3" xfId="13508" xr:uid="{DB6F3914-7355-4AC1-8E6D-AD43AECE5240}"/>
    <cellStyle name="Note 3 6 3 3 3 2" xfId="39928" xr:uid="{179E5F7F-9625-46D4-AABD-92509E82C549}"/>
    <cellStyle name="Note 3 6 3 3 4" xfId="25124" xr:uid="{5322DE34-E893-4687-9BBA-C8DD96E34D36}"/>
    <cellStyle name="Note 3 6 3 3 4 2" xfId="51538" xr:uid="{6C592BF2-D2F7-4241-B52B-56CB87802390}"/>
    <cellStyle name="Note 3 6 3 3 5" xfId="29386" xr:uid="{50830D63-E7BC-41EB-9401-06BE661415CE}"/>
    <cellStyle name="Note 3 6 3 4" xfId="2843" xr:uid="{308871A6-9F67-4F85-9818-982C4E18B6D4}"/>
    <cellStyle name="Note 3 6 3 4 2" xfId="9636" xr:uid="{6262527A-FBE1-45C9-A7DD-ABC0A95C2242}"/>
    <cellStyle name="Note 3 6 3 4 2 2" xfId="20296" xr:uid="{F7B30ACC-F24D-46B3-A678-E06E1938608E}"/>
    <cellStyle name="Note 3 6 3 4 2 2 2" xfId="46710" xr:uid="{F23888C8-77FB-4087-88FA-AE95FA9D12A7}"/>
    <cellStyle name="Note 3 6 3 4 2 3" xfId="11598" xr:uid="{4672ACD0-32E9-4CFA-9B55-AB0E22A89ADF}"/>
    <cellStyle name="Note 3 6 3 4 2 3 2" xfId="38019" xr:uid="{8801EC5C-DA0E-44A1-BED0-76B4DA6D180C}"/>
    <cellStyle name="Note 3 6 3 4 2 4" xfId="36132" xr:uid="{74F94141-B5C6-477E-8A90-57704C7E49E8}"/>
    <cellStyle name="Note 3 6 3 4 3" xfId="13635" xr:uid="{6D578E28-D35D-4780-B45A-44B857CEDC32}"/>
    <cellStyle name="Note 3 6 3 4 3 2" xfId="40055" xr:uid="{B71CD492-ADD2-41D4-B62C-864FBA48EED5}"/>
    <cellStyle name="Note 3 6 3 4 4" xfId="25067" xr:uid="{BA8E1766-3D2A-4FF6-B00E-3A0984CC4FDD}"/>
    <cellStyle name="Note 3 6 3 4 4 2" xfId="51481" xr:uid="{DA74BF02-D84F-4F0C-A79D-06C36DFB254D}"/>
    <cellStyle name="Note 3 6 3 4 5" xfId="29513" xr:uid="{E87CB3F2-8CA5-40E9-957F-C9143A2C47E4}"/>
    <cellStyle name="Note 3 6 3 5" xfId="2822" xr:uid="{0456A505-A0D0-4DF8-BB89-91877E092DC1}"/>
    <cellStyle name="Note 3 6 3 5 2" xfId="10781" xr:uid="{484CE059-6367-49CC-BD80-9F7868DC9907}"/>
    <cellStyle name="Note 3 6 3 5 2 2" xfId="21426" xr:uid="{6DD27071-754D-40B5-97A1-5AEB9BD06028}"/>
    <cellStyle name="Note 3 6 3 5 2 2 2" xfId="47840" xr:uid="{22E2C7A8-272D-4677-8A2B-BD891DB758ED}"/>
    <cellStyle name="Note 3 6 3 5 2 3" xfId="28515" xr:uid="{CC0177E9-5BF1-457C-A198-534EC95CCC0D}"/>
    <cellStyle name="Note 3 6 3 5 2 3 2" xfId="54929" xr:uid="{C17363F7-3EB0-4DD4-9104-457393D7B682}"/>
    <cellStyle name="Note 3 6 3 5 2 4" xfId="37202" xr:uid="{FE57898A-20BE-44B6-A25B-9796AFE60131}"/>
    <cellStyle name="Note 3 6 3 5 3" xfId="13614" xr:uid="{48097AAC-4B1F-4C63-921B-47B5B2B33453}"/>
    <cellStyle name="Note 3 6 3 5 3 2" xfId="40034" xr:uid="{4572CF77-B24F-4FA1-9D20-0E400A9546B7}"/>
    <cellStyle name="Note 3 6 3 5 4" xfId="23192" xr:uid="{A893CC14-A6E1-4909-9AB0-976D0BCA492A}"/>
    <cellStyle name="Note 3 6 3 5 4 2" xfId="49606" xr:uid="{ECA49CBA-828D-4062-A20F-B8D4E51F2A92}"/>
    <cellStyle name="Note 3 6 3 5 5" xfId="29492" xr:uid="{AECE8A92-884C-49C6-BC32-F0F40A050D58}"/>
    <cellStyle name="Note 3 6 3 6" xfId="5501" xr:uid="{1039B1B6-D84E-47D8-A328-CD26CEDED75D}"/>
    <cellStyle name="Note 3 6 3 6 2" xfId="16272" xr:uid="{C0F09F25-64BD-4BC1-A987-052D61FE5A5A}"/>
    <cellStyle name="Note 3 6 3 6 2 2" xfId="42691" xr:uid="{1745DE26-9E34-4944-B426-A4BE245D9718}"/>
    <cellStyle name="Note 3 6 3 6 3" xfId="25273" xr:uid="{48A736AC-F356-4712-9EB0-331B6E1DE089}"/>
    <cellStyle name="Note 3 6 3 6 3 2" xfId="51687" xr:uid="{52B0B7F7-5251-48E6-8849-1B3735700D15}"/>
    <cellStyle name="Note 3 6 3 6 4" xfId="32171" xr:uid="{85F6572B-3F6A-426B-A9B8-6B152192EFC0}"/>
    <cellStyle name="Note 3 6 3 7" xfId="6648" xr:uid="{AE06EA57-5830-4987-A296-E67480F945F6}"/>
    <cellStyle name="Note 3 6 3 7 2" xfId="22021" xr:uid="{7049EBD5-6A18-4366-8779-3DEB47E76795}"/>
    <cellStyle name="Note 3 6 3 7 2 2" xfId="48435" xr:uid="{46668EBB-D3E7-4A4D-966E-3AF52D05DAE6}"/>
    <cellStyle name="Note 3 6 3 7 3" xfId="33318" xr:uid="{7D12058A-16BC-4F1B-AFEE-90FE23D32F9F}"/>
    <cellStyle name="Note 3 6 3 8" xfId="5666" xr:uid="{B1A49FBB-DE47-4733-9FC6-BC08B0FB7C5B}"/>
    <cellStyle name="Note 3 6 3 8 2" xfId="16430" xr:uid="{2C675F19-559A-43BA-BEFE-701DF2158537}"/>
    <cellStyle name="Note 3 6 3 8 2 2" xfId="42848" xr:uid="{A0F5493A-EA31-45F1-93E7-F663B0140FD5}"/>
    <cellStyle name="Note 3 6 3 8 3" xfId="23963" xr:uid="{C2CA8BA9-5678-48A6-BC2B-9B866D741F96}"/>
    <cellStyle name="Note 3 6 3 8 3 2" xfId="50377" xr:uid="{58E3F204-A5E1-48B6-8E35-7C53DEF0FC5E}"/>
    <cellStyle name="Note 3 6 3 8 4" xfId="32336" xr:uid="{4E84F95C-6806-45DC-9F42-066CC8558E3C}"/>
    <cellStyle name="Note 3 6 3 9" xfId="5909" xr:uid="{1D5A2C7A-6C39-463D-87BB-C2E0865B9218}"/>
    <cellStyle name="Note 3 6 3 9 2" xfId="16661" xr:uid="{5ED8470A-44D9-49BB-B2DB-0BF2A71ED53B}"/>
    <cellStyle name="Note 3 6 3 9 2 2" xfId="43079" xr:uid="{38E34D9E-3564-469F-A109-BC1F7C490E96}"/>
    <cellStyle name="Note 3 6 3 9 3" xfId="27951" xr:uid="{24F2E4BB-A804-4EC1-A1AF-9810DCB4F31F}"/>
    <cellStyle name="Note 3 6 3 9 3 2" xfId="54365" xr:uid="{367F5EB3-C061-4713-A182-58BABF297975}"/>
    <cellStyle name="Note 3 6 3 9 4" xfId="32579" xr:uid="{646175A5-FAC3-4B03-B942-F23B46157593}"/>
    <cellStyle name="Note 3 6 4" xfId="1826" xr:uid="{E54FF818-604F-49C4-BFB7-8C8AFFC300E8}"/>
    <cellStyle name="Note 3 6 4 10" xfId="8376" xr:uid="{8D702A58-AFDA-445B-91FD-34862707115D}"/>
    <cellStyle name="Note 3 6 4 10 2" xfId="19036" xr:uid="{54D33B92-BF8D-479B-B6C0-1ACFA8D8BFD1}"/>
    <cellStyle name="Note 3 6 4 10 2 2" xfId="45450" xr:uid="{11039ACC-01F8-46E9-A04A-A50B9B63DBF8}"/>
    <cellStyle name="Note 3 6 4 10 3" xfId="16869" xr:uid="{D7D0E9EE-81AB-4F9D-A512-A9A4470652DF}"/>
    <cellStyle name="Note 3 6 4 10 3 2" xfId="43287" xr:uid="{97BBBD92-D25A-4794-91C1-887AE17A399C}"/>
    <cellStyle name="Note 3 6 4 10 4" xfId="34872" xr:uid="{42BEB968-9B13-477D-A4E3-F8B996061BC1}"/>
    <cellStyle name="Note 3 6 4 11" xfId="11754" xr:uid="{E354A006-D5D5-4E21-9D13-B74CD1A0FAC9}"/>
    <cellStyle name="Note 3 6 4 11 2" xfId="38175" xr:uid="{5A3BCE33-4692-4B2A-B9D9-BB4F5F80191B}"/>
    <cellStyle name="Note 3 6 4 12" xfId="27160" xr:uid="{1DA44840-CB4E-4FA7-9BA8-FD63870DAC87}"/>
    <cellStyle name="Note 3 6 4 12 2" xfId="53574" xr:uid="{BC3E250A-2317-425F-B000-C8D0B9281746}"/>
    <cellStyle name="Note 3 6 4 2" xfId="3803" xr:uid="{D6705591-A827-4BB7-AAA2-685D7AD8F8FB}"/>
    <cellStyle name="Note 3 6 4 2 2" xfId="9041" xr:uid="{EC71A249-D688-454A-9A1A-1783992CB424}"/>
    <cellStyle name="Note 3 6 4 2 2 2" xfId="19701" xr:uid="{02BC2397-F1DC-4FB9-92CD-25F3271DD289}"/>
    <cellStyle name="Note 3 6 4 2 2 2 2" xfId="46115" xr:uid="{14F9C931-DF4D-4DE8-880F-DF8D996CA8F0}"/>
    <cellStyle name="Note 3 6 4 2 2 3" xfId="25970" xr:uid="{B2797FCC-F04C-4E03-A873-518285A801DE}"/>
    <cellStyle name="Note 3 6 4 2 2 3 2" xfId="52384" xr:uid="{2ECBBA6F-86E8-48C2-BC46-E0835F7E537F}"/>
    <cellStyle name="Note 3 6 4 2 2 4" xfId="35537" xr:uid="{BE4E4D1F-17FE-4DD8-B537-4EE24E74FB3D}"/>
    <cellStyle name="Note 3 6 4 2 3" xfId="10332" xr:uid="{0DB33DD1-134B-4A0C-9BF1-30E2B4258E8E}"/>
    <cellStyle name="Note 3 6 4 2 3 2" xfId="20992" xr:uid="{A570411F-629B-43CE-9B7B-A48FB401FAAD}"/>
    <cellStyle name="Note 3 6 4 2 3 2 2" xfId="47406" xr:uid="{64B2DFBD-8AA9-4A8A-BB7E-BA9B5D11EC68}"/>
    <cellStyle name="Note 3 6 4 2 3 3" xfId="12993" xr:uid="{58BEF5A1-28DD-42B4-A095-8DC730CCF6A7}"/>
    <cellStyle name="Note 3 6 4 2 3 3 2" xfId="39414" xr:uid="{658572F0-9A5F-46A9-AE51-5CDB0E2FEFE9}"/>
    <cellStyle name="Note 3 6 4 2 3 4" xfId="36828" xr:uid="{987E2F9E-188E-495F-AC12-527E9CF56175}"/>
    <cellStyle name="Note 3 6 4 2 4" xfId="10910" xr:uid="{EFD63E87-435C-48DA-9402-825CCE937D1C}"/>
    <cellStyle name="Note 3 6 4 2 4 2" xfId="21555" xr:uid="{12E34C00-06C7-4362-90DA-DBB292432A7C}"/>
    <cellStyle name="Note 3 6 4 2 4 2 2" xfId="47969" xr:uid="{5623ABE9-FCCE-4FC4-9E7C-CBA5AC1EB438}"/>
    <cellStyle name="Note 3 6 4 2 4 3" xfId="28644" xr:uid="{931DA563-0C92-4221-8627-9D2244172794}"/>
    <cellStyle name="Note 3 6 4 2 4 3 2" xfId="55058" xr:uid="{BBB194EC-8328-4183-9579-E8D910D6C569}"/>
    <cellStyle name="Note 3 6 4 2 4 4" xfId="37331" xr:uid="{58E6E538-AA22-4567-B410-C2F8D66FFE0C}"/>
    <cellStyle name="Note 3 6 4 2 5" xfId="8683" xr:uid="{C6AD4BEB-F899-484C-950C-23A19ECDCD02}"/>
    <cellStyle name="Note 3 6 4 2 5 2" xfId="19343" xr:uid="{6B5E6159-ECCA-4916-A632-F7E09750F6ED}"/>
    <cellStyle name="Note 3 6 4 2 5 2 2" xfId="45757" xr:uid="{4A1D1CCD-543E-4394-B5F9-2441A8CEA2F0}"/>
    <cellStyle name="Note 3 6 4 2 5 3" xfId="17209" xr:uid="{BB636501-EF3C-48F6-82C9-264460EDB711}"/>
    <cellStyle name="Note 3 6 4 2 5 3 2" xfId="43627" xr:uid="{B5A8A1E0-38C8-4154-AB60-F76EBB1209FD}"/>
    <cellStyle name="Note 3 6 4 2 5 4" xfId="35179" xr:uid="{BDA6D9D1-377A-4D51-80CF-D03172B4B04A}"/>
    <cellStyle name="Note 3 6 4 2 6" xfId="14586" xr:uid="{5C577A1F-A813-4255-869D-52297C576EAD}"/>
    <cellStyle name="Note 3 6 4 2 6 2" xfId="41006" xr:uid="{B8948631-05EA-4763-BD82-5B87C561C93D}"/>
    <cellStyle name="Note 3 6 4 2 7" xfId="13008" xr:uid="{296DCE49-4F58-4C11-A2B9-0F81F59104AD}"/>
    <cellStyle name="Note 3 6 4 2 7 2" xfId="39429" xr:uid="{69306E64-2F34-49F1-BEBB-AD1AD61DD75C}"/>
    <cellStyle name="Note 3 6 4 2 8" xfId="30473" xr:uid="{5596328C-B31E-43A4-9138-FF0F17D1E3D0}"/>
    <cellStyle name="Note 3 6 4 3" xfId="4530" xr:uid="{0961F5B2-F38A-438B-A0C7-369AB1B85F3D}"/>
    <cellStyle name="Note 3 6 4 3 2" xfId="9410" xr:uid="{1791C6C0-876B-4A49-B72B-91103ADAD117}"/>
    <cellStyle name="Note 3 6 4 3 2 2" xfId="20070" xr:uid="{F921CA1B-9215-43D3-A930-485F8A59E6FF}"/>
    <cellStyle name="Note 3 6 4 3 2 2 2" xfId="46484" xr:uid="{65105068-4AE8-47F0-867C-C7F1DB0C2099}"/>
    <cellStyle name="Note 3 6 4 3 2 3" xfId="21147" xr:uid="{4F0A68ED-BE55-46F6-8FE4-C10E8D664DAE}"/>
    <cellStyle name="Note 3 6 4 3 2 3 2" xfId="47561" xr:uid="{D832F8EF-C9A9-4065-BFC9-790994731E48}"/>
    <cellStyle name="Note 3 6 4 3 2 4" xfId="35906" xr:uid="{D321FB06-66EF-4C77-8BAD-70D5CCFA555E}"/>
    <cellStyle name="Note 3 6 4 3 3" xfId="15308" xr:uid="{24846426-D401-411F-BC71-6CCA83538331}"/>
    <cellStyle name="Note 3 6 4 3 3 2" xfId="41728" xr:uid="{EC003F8D-8E58-4F18-AA6B-2A286BD031EC}"/>
    <cellStyle name="Note 3 6 4 3 4" xfId="26539" xr:uid="{9A3BF254-EF53-459C-848E-DBE16A47D6C5}"/>
    <cellStyle name="Note 3 6 4 3 4 2" xfId="52953" xr:uid="{49B0822A-B2E9-429E-9C01-12E7CA6E0F8A}"/>
    <cellStyle name="Note 3 6 4 3 5" xfId="31200" xr:uid="{C02B44B8-4C42-411B-9B97-E24FBD77A529}"/>
    <cellStyle name="Note 3 6 4 4" xfId="3181" xr:uid="{52D54628-70BE-44CA-BA1A-83F5C08D5407}"/>
    <cellStyle name="Note 3 6 4 4 2" xfId="10447" xr:uid="{3F45242C-D397-4FE6-94A8-15B3B167F1AA}"/>
    <cellStyle name="Note 3 6 4 4 2 2" xfId="21107" xr:uid="{4A4CE35A-F7D2-4356-9CE1-19442E79CC36}"/>
    <cellStyle name="Note 3 6 4 4 2 2 2" xfId="47521" xr:uid="{275E0D9F-AABF-4C99-B729-7CC63058497C}"/>
    <cellStyle name="Note 3 6 4 4 2 3" xfId="28371" xr:uid="{02B4289C-0D86-429E-8702-E090843FA48D}"/>
    <cellStyle name="Note 3 6 4 4 2 3 2" xfId="54785" xr:uid="{7823DB1E-4D9F-45E5-A03F-8C1EAB8D4E36}"/>
    <cellStyle name="Note 3 6 4 4 2 4" xfId="36943" xr:uid="{721D9427-4ECD-4AD6-B172-C6E41EE8E856}"/>
    <cellStyle name="Note 3 6 4 4 3" xfId="13971" xr:uid="{104F0A46-59B2-4CD4-B145-B72F287CB4C9}"/>
    <cellStyle name="Note 3 6 4 4 3 2" xfId="40391" xr:uid="{7A477BCD-C332-445A-84E4-E11B73EAF833}"/>
    <cellStyle name="Note 3 6 4 4 4" xfId="22551" xr:uid="{102FE56C-1B70-4FB3-90EA-01CCE0AE3295}"/>
    <cellStyle name="Note 3 6 4 4 4 2" xfId="48965" xr:uid="{0AF4146C-5A0C-4DE1-9298-545EFDDBA5AF}"/>
    <cellStyle name="Note 3 6 4 4 5" xfId="29851" xr:uid="{1BCEA806-D05E-4873-8EAD-90C66A921E68}"/>
    <cellStyle name="Note 3 6 4 5" xfId="3990" xr:uid="{B854BF71-4ED9-4011-99B7-1378DB763980}"/>
    <cellStyle name="Note 3 6 4 5 2" xfId="10798" xr:uid="{99DE9AD2-0E59-4705-B26B-BDEFAE79BC73}"/>
    <cellStyle name="Note 3 6 4 5 2 2" xfId="21443" xr:uid="{44D15079-F718-404A-8F04-A4F1AE80A549}"/>
    <cellStyle name="Note 3 6 4 5 2 2 2" xfId="47857" xr:uid="{81B92EE7-00E6-4FF0-9AEE-03A4BD9E7BBD}"/>
    <cellStyle name="Note 3 6 4 5 2 3" xfId="28532" xr:uid="{A408F15F-930B-4846-9194-C8664F212333}"/>
    <cellStyle name="Note 3 6 4 5 2 3 2" xfId="54946" xr:uid="{FC93CE3D-3864-4438-B4DB-81DDF6F0C6E7}"/>
    <cellStyle name="Note 3 6 4 5 2 4" xfId="37219" xr:uid="{770CB11B-A2E3-44C7-ABD9-5B5C17E12CEE}"/>
    <cellStyle name="Note 3 6 4 5 3" xfId="14773" xr:uid="{6D9D08D4-A55E-479B-A507-BD89266D428F}"/>
    <cellStyle name="Note 3 6 4 5 3 2" xfId="41193" xr:uid="{C8711FFD-F1F5-4330-A548-7EEAF2D0F749}"/>
    <cellStyle name="Note 3 6 4 5 4" xfId="24044" xr:uid="{0335D396-7A4F-4657-A3EA-B648D4D5AF3A}"/>
    <cellStyle name="Note 3 6 4 5 4 2" xfId="50458" xr:uid="{9C17A017-D5AF-441E-9804-E045C92B6B2D}"/>
    <cellStyle name="Note 3 6 4 5 5" xfId="30660" xr:uid="{B7B95104-E017-4089-93B1-25976A6E5A9E}"/>
    <cellStyle name="Note 3 6 4 6" xfId="5741" xr:uid="{75693B83-F7FB-4D1A-982A-EB09E4A1FF82}"/>
    <cellStyle name="Note 3 6 4 6 2" xfId="16503" xr:uid="{1A2CE574-E64C-4198-AC7B-42EEB9EFFDD1}"/>
    <cellStyle name="Note 3 6 4 6 2 2" xfId="42921" xr:uid="{C5DA7516-6A31-4377-90BC-442C574E6B5F}"/>
    <cellStyle name="Note 3 6 4 6 3" xfId="27984" xr:uid="{768A343D-779B-4172-B681-2EA848D1CB55}"/>
    <cellStyle name="Note 3 6 4 6 3 2" xfId="54398" xr:uid="{7154F8F5-52D1-4EBE-8AB4-630FDE8FEE3F}"/>
    <cellStyle name="Note 3 6 4 6 4" xfId="32411" xr:uid="{28DCC91A-C799-47D9-A1D6-9F35C65FB27A}"/>
    <cellStyle name="Note 3 6 4 7" xfId="5908" xr:uid="{AA52B35F-643C-4145-9BE3-18406B504E39}"/>
    <cellStyle name="Note 3 6 4 7 2" xfId="24501" xr:uid="{707A8EA4-4762-4FB7-B7B2-8BF6B2644FF7}"/>
    <cellStyle name="Note 3 6 4 7 2 2" xfId="50915" xr:uid="{2A46940B-6B82-4085-823E-5DFFCE46BA3D}"/>
    <cellStyle name="Note 3 6 4 7 3" xfId="32578" xr:uid="{87AE0EA5-86C5-4A90-B8D8-DD7D459C35C2}"/>
    <cellStyle name="Note 3 6 4 8" xfId="7489" xr:uid="{4CE64C04-735E-4C2E-AA12-28DFDD0CBA2A}"/>
    <cellStyle name="Note 3 6 4 8 2" xfId="18156" xr:uid="{597B881B-9912-4177-8FDE-5BA024BF843A}"/>
    <cellStyle name="Note 3 6 4 8 2 2" xfId="44572" xr:uid="{D9660A60-1190-444D-9866-44A4A0C7F05B}"/>
    <cellStyle name="Note 3 6 4 8 3" xfId="25637" xr:uid="{56DF19C7-DE43-4F66-AA04-35D643A17249}"/>
    <cellStyle name="Note 3 6 4 8 3 2" xfId="52051" xr:uid="{1F0BE769-BCB8-4E8B-B71A-9B127FBD838E}"/>
    <cellStyle name="Note 3 6 4 8 4" xfId="34159" xr:uid="{4B9D7F36-44FB-4167-A533-08C1065D554C}"/>
    <cellStyle name="Note 3 6 4 9" xfId="2895" xr:uid="{88BF8043-0D49-4302-8095-BB1559D2E9E7}"/>
    <cellStyle name="Note 3 6 4 9 2" xfId="13687" xr:uid="{A7E15FC9-5B68-4EB7-B639-37AB5B5C42CE}"/>
    <cellStyle name="Note 3 6 4 9 2 2" xfId="40107" xr:uid="{A78C25B5-1DCE-412E-B624-31D2133FA4B2}"/>
    <cellStyle name="Note 3 6 4 9 3" xfId="21827" xr:uid="{74415363-71BC-4A34-B684-315F1CA65348}"/>
    <cellStyle name="Note 3 6 4 9 3 2" xfId="48241" xr:uid="{AACA37E2-BD75-4906-9CF7-3B0739EC795A}"/>
    <cellStyle name="Note 3 6 4 9 4" xfId="29565" xr:uid="{85871F11-D53B-48CF-882B-0D20F3BA6560}"/>
    <cellStyle name="Note 3 6 5" xfId="1708" xr:uid="{B7D9813A-4E4D-4E02-ADB4-6D67F4C50898}"/>
    <cellStyle name="Note 3 6 5 10" xfId="8523" xr:uid="{16A3F168-BF1F-4C77-87D3-A9EBD7937A76}"/>
    <cellStyle name="Note 3 6 5 10 2" xfId="19183" xr:uid="{0F880629-7BE0-47FB-A923-4E9B16EC59D7}"/>
    <cellStyle name="Note 3 6 5 10 2 2" xfId="45597" xr:uid="{95DE3FD9-850F-4EB4-9C52-A707C734131A}"/>
    <cellStyle name="Note 3 6 5 10 3" xfId="12839" xr:uid="{B8E11416-A372-431F-94DE-E6C2932118DF}"/>
    <cellStyle name="Note 3 6 5 10 3 2" xfId="39260" xr:uid="{FEF92EE8-8464-4566-979F-2A834F0F84BE}"/>
    <cellStyle name="Note 3 6 5 10 4" xfId="35019" xr:uid="{3C764086-31B2-4943-941B-54CF82AAB949}"/>
    <cellStyle name="Note 3 6 5 11" xfId="11862" xr:uid="{95715E2A-C031-4927-B681-8F1F8A0B4E40}"/>
    <cellStyle name="Note 3 6 5 11 2" xfId="38283" xr:uid="{1FE54237-838F-403A-86C8-096B9AACFE81}"/>
    <cellStyle name="Note 3 6 5 12" xfId="22148" xr:uid="{88A3660C-1B1A-499F-B883-C2CA28FCE7C3}"/>
    <cellStyle name="Note 3 6 5 12 2" xfId="48562" xr:uid="{1A6A1BAF-1138-4149-A132-13D5C7D60409}"/>
    <cellStyle name="Note 3 6 5 2" xfId="3699" xr:uid="{7AADE7A7-5FCA-44B6-A00C-EB27E3594573}"/>
    <cellStyle name="Note 3 6 5 2 2" xfId="9686" xr:uid="{99BEC577-5BF5-4626-9F31-8475CC01B9AD}"/>
    <cellStyle name="Note 3 6 5 2 2 2" xfId="20346" xr:uid="{DB5DE836-74AB-47A0-9453-E6064304F5D7}"/>
    <cellStyle name="Note 3 6 5 2 2 2 2" xfId="46760" xr:uid="{93B93787-32CD-4EF8-8080-EBF37EA68E33}"/>
    <cellStyle name="Note 3 6 5 2 2 3" xfId="11268" xr:uid="{29B970BA-81D1-4FBE-9F8D-858D7A0C6E70}"/>
    <cellStyle name="Note 3 6 5 2 2 3 2" xfId="37689" xr:uid="{F109C600-656B-4738-A652-45A08F6E1E0E}"/>
    <cellStyle name="Note 3 6 5 2 2 4" xfId="36182" xr:uid="{43B96937-E68B-4BA3-92F3-25BC0B318927}"/>
    <cellStyle name="Note 3 6 5 2 3" xfId="14483" xr:uid="{196EBE18-4FE1-4616-B5AC-43DF6E01EEDD}"/>
    <cellStyle name="Note 3 6 5 2 3 2" xfId="40903" xr:uid="{CF3D0C78-15B0-4498-B03F-AF665D18D87A}"/>
    <cellStyle name="Note 3 6 5 2 4" xfId="22675" xr:uid="{8A154880-C6EC-4A66-B60F-D098E866206F}"/>
    <cellStyle name="Note 3 6 5 2 4 2" xfId="49089" xr:uid="{1E70A6E9-C2EE-475B-A6F1-46C138B649B1}"/>
    <cellStyle name="Note 3 6 5 2 5" xfId="30369" xr:uid="{3ED65648-9738-41E3-91CF-9DF4D664F137}"/>
    <cellStyle name="Note 3 6 5 3" xfId="2635" xr:uid="{28E9283E-3B76-41A5-BCAE-8BD8B0409A11}"/>
    <cellStyle name="Note 3 6 5 3 2" xfId="10012" xr:uid="{5DE3DB2B-FC65-4A0F-8472-481F3ECF2C3C}"/>
    <cellStyle name="Note 3 6 5 3 2 2" xfId="20672" xr:uid="{02E2AE21-2EEA-45FC-AD06-BD6C490BDD42}"/>
    <cellStyle name="Note 3 6 5 3 2 2 2" xfId="47086" xr:uid="{3316AD19-11CD-4D3C-B45E-B4E58CE76D27}"/>
    <cellStyle name="Note 3 6 5 3 2 3" xfId="27756" xr:uid="{1C70BEB0-A3F5-4088-A4D0-264AA772BC05}"/>
    <cellStyle name="Note 3 6 5 3 2 3 2" xfId="54170" xr:uid="{B0DA3E80-7E59-4A16-A90F-9548C7049BDC}"/>
    <cellStyle name="Note 3 6 5 3 2 4" xfId="36508" xr:uid="{D17A88B9-CA22-4BBF-B0C8-9FEC1BE34B9D}"/>
    <cellStyle name="Note 3 6 5 3 3" xfId="13427" xr:uid="{FD091D26-8054-4562-9D56-A079286D325D}"/>
    <cellStyle name="Note 3 6 5 3 3 2" xfId="39847" xr:uid="{CF029028-A2F5-4B65-9B9E-53C92ACDB3B7}"/>
    <cellStyle name="Note 3 6 5 3 4" xfId="25023" xr:uid="{B3C33DA9-5470-493F-845A-BE5937F16C69}"/>
    <cellStyle name="Note 3 6 5 3 4 2" xfId="51437" xr:uid="{0288A553-FE87-4127-828D-5EAD84888EA0}"/>
    <cellStyle name="Note 3 6 5 3 5" xfId="29305" xr:uid="{A52D687E-2BAB-497C-9736-EA2ED7A76359}"/>
    <cellStyle name="Note 3 6 5 4" xfId="4183" xr:uid="{DBFA16F0-C10E-410B-9BDA-082B9A7C83B2}"/>
    <cellStyle name="Note 3 6 5 4 2" xfId="10846" xr:uid="{A20804C5-0238-4B4C-8D96-5008DB432BA4}"/>
    <cellStyle name="Note 3 6 5 4 2 2" xfId="21491" xr:uid="{5541AB54-AC62-4341-8074-78539E0417C4}"/>
    <cellStyle name="Note 3 6 5 4 2 2 2" xfId="47905" xr:uid="{BC0CDC54-B56C-4CA1-99B9-C3D2F503C375}"/>
    <cellStyle name="Note 3 6 5 4 2 3" xfId="28580" xr:uid="{95005D28-D841-4F16-A731-A51A5313FB9A}"/>
    <cellStyle name="Note 3 6 5 4 2 3 2" xfId="54994" xr:uid="{1763C977-9AE9-4AC3-9704-736A839764CD}"/>
    <cellStyle name="Note 3 6 5 4 2 4" xfId="37267" xr:uid="{82BB5023-67F2-4DA7-99C9-3D3B66F0078E}"/>
    <cellStyle name="Note 3 6 5 4 3" xfId="14963" xr:uid="{6A64C49C-15D2-4ECB-AD19-85B34FC34275}"/>
    <cellStyle name="Note 3 6 5 4 3 2" xfId="41383" xr:uid="{97376939-AE3E-447C-9DE6-C5C987277C53}"/>
    <cellStyle name="Note 3 6 5 4 4" xfId="27463" xr:uid="{62984C54-9C0C-4823-8D46-FC09731661B2}"/>
    <cellStyle name="Note 3 6 5 4 4 2" xfId="53877" xr:uid="{63777D4F-F31C-4D32-818F-88DBDCF6F951}"/>
    <cellStyle name="Note 3 6 5 4 5" xfId="30853" xr:uid="{3533DFCD-0430-415D-8ABB-D2A83D0878C6}"/>
    <cellStyle name="Note 3 6 5 5" xfId="3949" xr:uid="{5268E20C-4652-472D-877E-B14905E48E0B}"/>
    <cellStyle name="Note 3 6 5 5 2" xfId="14732" xr:uid="{64F6B853-184A-4E77-A764-FC60AF04EE63}"/>
    <cellStyle name="Note 3 6 5 5 2 2" xfId="41152" xr:uid="{ED9DCD7D-1093-4ED5-8238-D0B625D02519}"/>
    <cellStyle name="Note 3 6 5 5 3" xfId="24028" xr:uid="{428DA307-C902-4E5D-A9B8-3E965B000081}"/>
    <cellStyle name="Note 3 6 5 5 3 2" xfId="50442" xr:uid="{12D875BD-26A1-4E27-9242-77B791669711}"/>
    <cellStyle name="Note 3 6 5 5 4" xfId="30619" xr:uid="{10CBF267-07D6-4ADC-B5FE-D23193651B13}"/>
    <cellStyle name="Note 3 6 5 6" xfId="5569" xr:uid="{CB725AE3-B1D3-44C4-9E03-A4F3A35A2DDA}"/>
    <cellStyle name="Note 3 6 5 6 2" xfId="16339" xr:uid="{8398A12C-FF82-4FE1-9759-2C2C3CCEA7B1}"/>
    <cellStyle name="Note 3 6 5 6 2 2" xfId="42758" xr:uid="{44F90416-0B98-48C5-A7ED-E03908F8131E}"/>
    <cellStyle name="Note 3 6 5 6 3" xfId="25480" xr:uid="{A1D8E254-8173-499C-8490-A1634BBEA196}"/>
    <cellStyle name="Note 3 6 5 6 3 2" xfId="51894" xr:uid="{70FC02E9-A895-4BBB-BFE7-E4020ABD923F}"/>
    <cellStyle name="Note 3 6 5 6 4" xfId="32239" xr:uid="{29D9D4CF-BA25-45C6-A462-05D82AB6DBBD}"/>
    <cellStyle name="Note 3 6 5 7" xfId="5565" xr:uid="{FE265CA8-EAAA-403A-B5D6-575B244229D6}"/>
    <cellStyle name="Note 3 6 5 7 2" xfId="26821" xr:uid="{84A13DF5-845B-4CB0-8287-3371E158320F}"/>
    <cellStyle name="Note 3 6 5 7 2 2" xfId="53235" xr:uid="{BFAAEFC3-DA00-42AB-B5BD-B4A64518C2B3}"/>
    <cellStyle name="Note 3 6 5 7 3" xfId="32235" xr:uid="{6F691E59-47DE-4732-AE37-D7332425919F}"/>
    <cellStyle name="Note 3 6 5 8" xfId="5919" xr:uid="{EC1E9156-7275-458E-9FC3-1A48519AC99C}"/>
    <cellStyle name="Note 3 6 5 8 2" xfId="16671" xr:uid="{46B733D4-122E-429D-B070-13FF2CE56BA0}"/>
    <cellStyle name="Note 3 6 5 8 2 2" xfId="43089" xr:uid="{ADFDF816-5AFB-4143-800D-CCCEA4AB67A9}"/>
    <cellStyle name="Note 3 6 5 8 3" xfId="22432" xr:uid="{2B2FFA1F-0C75-4FF5-BB47-B48087F76940}"/>
    <cellStyle name="Note 3 6 5 8 3 2" xfId="48846" xr:uid="{73CBAEE7-D532-4940-B6EA-15255C3806BC}"/>
    <cellStyle name="Note 3 6 5 8 4" xfId="32589" xr:uid="{00EF84BF-66DF-4CDC-AA67-6AB9D588784A}"/>
    <cellStyle name="Note 3 6 5 9" xfId="7818" xr:uid="{E9738AD0-59DA-47BE-9BFD-B4CFECCECDFD}"/>
    <cellStyle name="Note 3 6 5 9 2" xfId="18485" xr:uid="{C3859B6A-5532-49CF-841A-A3237E49AB5D}"/>
    <cellStyle name="Note 3 6 5 9 2 2" xfId="44900" xr:uid="{9552E2EC-47C7-4432-A288-DB2429BE2803}"/>
    <cellStyle name="Note 3 6 5 9 3" xfId="27695" xr:uid="{8A2BFA91-9E39-46DB-BE15-D49533148F92}"/>
    <cellStyle name="Note 3 6 5 9 3 2" xfId="54109" xr:uid="{F36B6B72-1256-4790-89A9-CBD61ADDC194}"/>
    <cellStyle name="Note 3 6 5 9 4" xfId="34488" xr:uid="{67EE7800-8A4F-4CBA-B52F-43AAF4FFFDCE}"/>
    <cellStyle name="Note 3 6 6" xfId="2480" xr:uid="{BE83BA58-9750-4A1E-A127-FE0E46447DB3}"/>
    <cellStyle name="Note 3 6 6 10" xfId="26852" xr:uid="{B11DE58E-9847-4DDE-B7C4-CD7528C19158}"/>
    <cellStyle name="Note 3 6 6 10 2" xfId="53266" xr:uid="{72CF2447-7E83-42F1-AD3B-FE9BB501DB92}"/>
    <cellStyle name="Note 3 6 6 2" xfId="4375" xr:uid="{56D2A01A-64F9-4ACE-82FF-D989D4C9B324}"/>
    <cellStyle name="Note 3 6 6 2 2" xfId="9814" xr:uid="{4A95237B-E80A-40FB-8F63-3DA36F7509A3}"/>
    <cellStyle name="Note 3 6 6 2 2 2" xfId="20474" xr:uid="{EBF99208-8226-4CFC-9398-CB7A2FDC3991}"/>
    <cellStyle name="Note 3 6 6 2 2 2 2" xfId="46888" xr:uid="{4C92429B-84A1-4836-A36E-87AA8BE12E21}"/>
    <cellStyle name="Note 3 6 6 2 2 3" xfId="11436" xr:uid="{FB6FACEA-9CCA-485E-9D50-58D4EC03715E}"/>
    <cellStyle name="Note 3 6 6 2 2 3 2" xfId="37857" xr:uid="{A85FF9EB-26B7-42B3-9B6C-4A0E34E1BBB2}"/>
    <cellStyle name="Note 3 6 6 2 2 4" xfId="36310" xr:uid="{BF06E2C4-7E9E-4750-B201-3DA29E760263}"/>
    <cellStyle name="Note 3 6 6 2 3" xfId="15153" xr:uid="{EF9C3591-33EA-4D54-ACBB-B06C2839BAB0}"/>
    <cellStyle name="Note 3 6 6 2 3 2" xfId="41573" xr:uid="{6920C5E5-4893-45A1-A38C-5F631B5F9D25}"/>
    <cellStyle name="Note 3 6 6 2 4" xfId="23088" xr:uid="{E426ED0B-4491-48A4-8E41-3977D302BDD7}"/>
    <cellStyle name="Note 3 6 6 2 4 2" xfId="49502" xr:uid="{5A700DC7-5F6A-493E-9F86-82F336541B02}"/>
    <cellStyle name="Note 3 6 6 2 5" xfId="31045" xr:uid="{945BDE84-4EAC-4616-908B-BFFF44C8279A}"/>
    <cellStyle name="Note 3 6 6 3" xfId="5108" xr:uid="{70DD9F34-760A-4946-A701-73EFB8F50D06}"/>
    <cellStyle name="Note 3 6 6 3 2" xfId="10347" xr:uid="{518CE48E-DEF7-4170-91DA-DEF9D27F9692}"/>
    <cellStyle name="Note 3 6 6 3 2 2" xfId="21007" xr:uid="{916BD5BF-BE7A-4099-B335-F8392BEBA980}"/>
    <cellStyle name="Note 3 6 6 3 2 2 2" xfId="47421" xr:uid="{D19FE415-6B57-4BB1-8C6D-A78FBF1622D2}"/>
    <cellStyle name="Note 3 6 6 3 2 3" xfId="28272" xr:uid="{B6716F70-59FA-422A-AA52-4E5024D1405F}"/>
    <cellStyle name="Note 3 6 6 3 2 3 2" xfId="54686" xr:uid="{684A2206-F46F-4C07-98F6-DB145E2F4FD3}"/>
    <cellStyle name="Note 3 6 6 3 2 4" xfId="36843" xr:uid="{AE28A12C-6E0D-4997-BB52-E204351AF858}"/>
    <cellStyle name="Note 3 6 6 3 3" xfId="15885" xr:uid="{27EC08E6-3EDC-4E29-9DD9-AC50DE5FDA92}"/>
    <cellStyle name="Note 3 6 6 3 3 2" xfId="42304" xr:uid="{3786AFFC-9076-429A-810F-9F0894634600}"/>
    <cellStyle name="Note 3 6 6 3 4" xfId="25486" xr:uid="{3A5B13FF-DC37-4B41-A6D7-24F0B67AFAEC}"/>
    <cellStyle name="Note 3 6 6 3 4 2" xfId="51900" xr:uid="{EA2E0C2B-22FC-41FB-AC50-53AB68912770}"/>
    <cellStyle name="Note 3 6 6 3 5" xfId="31778" xr:uid="{F846BA1E-B9D6-455E-AF90-6209C57DAFC8}"/>
    <cellStyle name="Note 3 6 6 4" xfId="6290" xr:uid="{66390B88-6FF1-40EE-8464-372916A9673E}"/>
    <cellStyle name="Note 3 6 6 4 2" xfId="10973" xr:uid="{8620072D-64D6-40D3-BF63-D75AB4D6CE17}"/>
    <cellStyle name="Note 3 6 6 4 2 2" xfId="21618" xr:uid="{D860619C-BC39-4BB4-AAD9-9D0507161B80}"/>
    <cellStyle name="Note 3 6 6 4 2 2 2" xfId="48032" xr:uid="{A49E13EA-2F76-4D7F-AA68-9D7819444DF9}"/>
    <cellStyle name="Note 3 6 6 4 2 3" xfId="28707" xr:uid="{CDC45532-7928-4A61-A536-68B297DDDB12}"/>
    <cellStyle name="Note 3 6 6 4 2 3 2" xfId="55121" xr:uid="{AF04E704-FB78-4E26-AFC9-B11564612C88}"/>
    <cellStyle name="Note 3 6 6 4 2 4" xfId="37394" xr:uid="{E74F1F18-3BE6-4969-A21D-F9422E9AB9FB}"/>
    <cellStyle name="Note 3 6 6 4 3" xfId="17029" xr:uid="{FE607AAD-1FEB-4BA9-B7E1-B8DC5CD6B12C}"/>
    <cellStyle name="Note 3 6 6 4 3 2" xfId="43447" xr:uid="{3AD96A98-1AC0-4A3C-92EF-4C5439F84F75}"/>
    <cellStyle name="Note 3 6 6 4 4" xfId="24899" xr:uid="{72361EBE-9C6E-4096-A5E5-C7168D34CA60}"/>
    <cellStyle name="Note 3 6 6 4 4 2" xfId="51313" xr:uid="{9DF4F03F-B47B-4BF7-BB0C-F88F2D300D3D}"/>
    <cellStyle name="Note 3 6 6 4 5" xfId="32960" xr:uid="{056895ED-7270-4474-A21D-ED29F71BA1D0}"/>
    <cellStyle name="Note 3 6 6 5" xfId="6866" xr:uid="{B01DEB22-4CBC-4B95-9962-3B63ED92A444}"/>
    <cellStyle name="Note 3 6 6 5 2" xfId="17571" xr:uid="{C4F3EA18-6E1C-482D-A081-FC81B158F5D9}"/>
    <cellStyle name="Note 3 6 6 5 2 2" xfId="43988" xr:uid="{7098D568-6EB2-49BF-A804-386CC9C0B414}"/>
    <cellStyle name="Note 3 6 6 5 3" xfId="24862" xr:uid="{0D621C58-2272-417C-864A-57092B30D502}"/>
    <cellStyle name="Note 3 6 6 5 3 2" xfId="51276" xr:uid="{0F77061B-97DF-46D8-9F73-217A4D0F90CB}"/>
    <cellStyle name="Note 3 6 6 5 4" xfId="33536" xr:uid="{B5BAAF36-5097-4B24-816E-7B28029E304F}"/>
    <cellStyle name="Note 3 6 6 6" xfId="7391" xr:uid="{DB42B409-7CCF-4BDB-8094-7AC647161BAA}"/>
    <cellStyle name="Note 3 6 6 6 2" xfId="18058" xr:uid="{4BF7B5A5-FDB0-4DDD-80D8-254EC2255004}"/>
    <cellStyle name="Note 3 6 6 6 2 2" xfId="44474" xr:uid="{21ED9242-5063-4C89-A798-07F9F6934932}"/>
    <cellStyle name="Note 3 6 6 6 3" xfId="26384" xr:uid="{983107A2-12BD-4B84-A206-06EB6CB68DE2}"/>
    <cellStyle name="Note 3 6 6 6 3 2" xfId="52798" xr:uid="{A0B8D7B5-AC07-49BB-8DC6-D827D0092DD4}"/>
    <cellStyle name="Note 3 6 6 6 4" xfId="34061" xr:uid="{2D4EBA1D-97D3-4875-BA04-BA88C7DF47A7}"/>
    <cellStyle name="Note 3 6 6 7" xfId="8013" xr:uid="{8EAC9189-9DF1-48C1-80FE-5764856B1076}"/>
    <cellStyle name="Note 3 6 6 7 2" xfId="18680" xr:uid="{0CC329C7-5C94-413C-A5F6-2E3CF1FFC89C}"/>
    <cellStyle name="Note 3 6 6 7 2 2" xfId="45094" xr:uid="{281980C7-B0EF-40A4-84B5-98CC768EF3C7}"/>
    <cellStyle name="Note 3 6 6 7 3" xfId="11428" xr:uid="{D9B26276-F63A-425F-B39D-F267EC8A0E67}"/>
    <cellStyle name="Note 3 6 6 7 3 2" xfId="37849" xr:uid="{680E0CF9-C037-4717-ADE0-05DE5905C286}"/>
    <cellStyle name="Note 3 6 6 7 4" xfId="34618" xr:uid="{C87E03D7-2A10-4A37-AE75-695F6A14603B}"/>
    <cellStyle name="Note 3 6 6 8" xfId="13276" xr:uid="{9E336CCF-691D-4251-A63C-DA5B59005F79}"/>
    <cellStyle name="Note 3 6 6 8 2" xfId="39696" xr:uid="{3F2BFE8F-C78D-4DB3-B6C0-369E7FBF12B7}"/>
    <cellStyle name="Note 3 6 6 9" xfId="21193" xr:uid="{C6B7A4D1-7EF0-44A6-958C-5C049E3869AB}"/>
    <cellStyle name="Note 3 6 6 9 2" xfId="47607" xr:uid="{4EE4461B-BC25-486E-B50D-66CB4D81975C}"/>
    <cellStyle name="Note 3 6 7" xfId="3131" xr:uid="{4985E119-C69D-4E89-B192-CA9B3756BBC7}"/>
    <cellStyle name="Note 3 6 7 2" xfId="9591" xr:uid="{F55B6A61-DA45-4599-9D23-E22258471F7F}"/>
    <cellStyle name="Note 3 6 7 2 2" xfId="20251" xr:uid="{67C45875-2B68-4482-99F8-231AB37B5D4C}"/>
    <cellStyle name="Note 3 6 7 2 2 2" xfId="46665" xr:uid="{E947C7AB-8A4E-4718-AC93-C6D47EEB8190}"/>
    <cellStyle name="Note 3 6 7 2 3" xfId="11594" xr:uid="{8050EC4B-9AE5-4466-88CF-8F1A2D41A479}"/>
    <cellStyle name="Note 3 6 7 2 3 2" xfId="38015" xr:uid="{C086A253-4BD3-4251-A1C2-6EB14BE8CB5A}"/>
    <cellStyle name="Note 3 6 7 2 4" xfId="36087" xr:uid="{617DBDE3-34C8-4D60-9A7F-F2BABD68F177}"/>
    <cellStyle name="Note 3 6 7 3" xfId="13922" xr:uid="{DA4901B6-5972-4E57-801A-6AEA6CD9CB37}"/>
    <cellStyle name="Note 3 6 7 3 2" xfId="40342" xr:uid="{0AD098CE-FF00-4B4B-9FCA-0443D13F5539}"/>
    <cellStyle name="Note 3 6 7 4" xfId="25846" xr:uid="{DF184B4C-5BD7-403F-AD53-5E90BA1E88A6}"/>
    <cellStyle name="Note 3 6 7 4 2" xfId="52260" xr:uid="{66991B88-7079-4FAB-A63A-8F106F595B8D}"/>
    <cellStyle name="Note 3 6 7 5" xfId="29801" xr:uid="{1458EAB0-EEA5-4C7D-B15B-35714567F279}"/>
    <cellStyle name="Note 3 6 8" xfId="2960" xr:uid="{70BB659D-A9F6-47ED-B7D0-99ECCE9AED48}"/>
    <cellStyle name="Note 3 6 8 2" xfId="9757" xr:uid="{12F30950-6105-456E-B205-2F00692630B4}"/>
    <cellStyle name="Note 3 6 8 2 2" xfId="20417" xr:uid="{CFD3207F-7D5E-4538-B137-D5F136DAE82C}"/>
    <cellStyle name="Note 3 6 8 2 2 2" xfId="46831" xr:uid="{609A77F6-E201-44F7-B562-ADE177031CB0}"/>
    <cellStyle name="Note 3 6 8 2 3" xfId="25863" xr:uid="{BE461C30-FB9C-490D-B29B-C42B3BF39BC9}"/>
    <cellStyle name="Note 3 6 8 2 3 2" xfId="52277" xr:uid="{2AE71326-7B2C-4B62-8A9E-5B0B50729131}"/>
    <cellStyle name="Note 3 6 8 2 4" xfId="36253" xr:uid="{A369EC3F-9017-4298-A634-0A2538CEB08D}"/>
    <cellStyle name="Note 3 6 8 3" xfId="13752" xr:uid="{986B5353-C005-4402-90B5-280BD3ABF77B}"/>
    <cellStyle name="Note 3 6 8 3 2" xfId="40172" xr:uid="{62644B1F-249F-4272-A644-E925C526F76D}"/>
    <cellStyle name="Note 3 6 8 4" xfId="26082" xr:uid="{98773EF4-6093-469C-AEE3-BCD9D7FB5CDE}"/>
    <cellStyle name="Note 3 6 8 4 2" xfId="52496" xr:uid="{F5ABFCB9-3F7A-431C-8A97-5F5C2C3E96FE}"/>
    <cellStyle name="Note 3 6 8 5" xfId="29630" xr:uid="{6BD921C2-D92C-4332-9374-3903D6AD2B16}"/>
    <cellStyle name="Note 3 6 9" xfId="4019" xr:uid="{9EE3CD6F-8EE8-4273-8A59-EC4CFE792FC6}"/>
    <cellStyle name="Note 3 6 9 2" xfId="9744" xr:uid="{BED41385-985D-4FD7-96A4-13588C8406C7}"/>
    <cellStyle name="Note 3 6 9 2 2" xfId="20404" xr:uid="{5CCA76E8-2E90-42BC-951F-1D2DEDAA7F04}"/>
    <cellStyle name="Note 3 6 9 2 2 2" xfId="46818" xr:uid="{3478C3B6-6482-47B2-9C4B-B1F7B8C21E47}"/>
    <cellStyle name="Note 3 6 9 2 3" xfId="26710" xr:uid="{CE9B37CE-908C-41F5-BA45-241E93FE99CC}"/>
    <cellStyle name="Note 3 6 9 2 3 2" xfId="53124" xr:uid="{A4762295-020D-44DB-AF89-E7B4163EBC5E}"/>
    <cellStyle name="Note 3 6 9 2 4" xfId="36240" xr:uid="{3CBA334C-A2B7-4695-828E-1108D65CEE25}"/>
    <cellStyle name="Note 3 6 9 3" xfId="14801" xr:uid="{AE83AE6D-C600-4219-8489-501852665AD3}"/>
    <cellStyle name="Note 3 6 9 3 2" xfId="41221" xr:uid="{DE0A6019-7D25-45E6-B715-6BD66CD51E68}"/>
    <cellStyle name="Note 3 6 9 4" xfId="25646" xr:uid="{1FAEF8DD-FC8E-4836-B91D-302988EB719F}"/>
    <cellStyle name="Note 3 6 9 4 2" xfId="52060" xr:uid="{948DCB4C-6C51-4FA2-8D43-9620E19B95CD}"/>
    <cellStyle name="Note 3 6 9 5" xfId="30689" xr:uid="{04622AA3-880D-4596-8725-58A90773EADE}"/>
    <cellStyle name="Note 3 7" xfId="1100" xr:uid="{F74B854C-A4CB-4BDC-B7FC-37B23334F90C}"/>
    <cellStyle name="Note 3 7 10" xfId="5613" xr:uid="{7DCCD506-9CEC-44C9-969C-7781D02E68D1}"/>
    <cellStyle name="Note 3 7 10 2" xfId="26599" xr:uid="{1C0954CA-16D1-4B6B-AF2D-E0F7C2043A37}"/>
    <cellStyle name="Note 3 7 10 2 2" xfId="53013" xr:uid="{B546455A-10EA-4F0C-970C-46E6CABF9831}"/>
    <cellStyle name="Note 3 7 10 3" xfId="32283" xr:uid="{5E4B0129-01AF-4DDF-9724-E43B876F920A}"/>
    <cellStyle name="Note 3 7 11" xfId="12426" xr:uid="{24CE6476-1EA4-4E12-8957-60D64249DFFF}"/>
    <cellStyle name="Note 3 7 11 2" xfId="38847" xr:uid="{DE1BE2FC-7C69-4ED9-B3E1-6CACB8137FD6}"/>
    <cellStyle name="Note 3 7 12" xfId="24379" xr:uid="{45FD5ED8-EE1E-4059-BF73-130544CA346C}"/>
    <cellStyle name="Note 3 7 12 2" xfId="50793" xr:uid="{32882196-BA35-425B-BFF2-5BDE13C36ADD}"/>
    <cellStyle name="Note 3 7 2" xfId="1448" xr:uid="{A7C2C84B-C673-405C-8527-6FA1F91A3BA5}"/>
    <cellStyle name="Note 3 7 2 10" xfId="8386" xr:uid="{2BC0460B-64AA-4EC9-8522-0670BA8FFC22}"/>
    <cellStyle name="Note 3 7 2 10 2" xfId="19046" xr:uid="{64BF9808-67E4-4708-8E88-EEDDC7B0F433}"/>
    <cellStyle name="Note 3 7 2 10 2 2" xfId="45460" xr:uid="{131F782A-E2FE-46A6-B6FD-85CD411FE807}"/>
    <cellStyle name="Note 3 7 2 10 3" xfId="13788" xr:uid="{A7B54E41-3F19-4912-A17D-3FB32058308F}"/>
    <cellStyle name="Note 3 7 2 10 3 2" xfId="40208" xr:uid="{EF86E188-9A6A-43DA-B697-36DAE8AC0475}"/>
    <cellStyle name="Note 3 7 2 10 4" xfId="34882" xr:uid="{B3B53E96-54B8-4830-9318-29DE0BEA117A}"/>
    <cellStyle name="Note 3 7 2 11" xfId="13362" xr:uid="{313FD974-C6C2-4846-9A0E-D6A56516ECA7}"/>
    <cellStyle name="Note 3 7 2 11 2" xfId="39782" xr:uid="{F42173F8-D2E0-4DA9-834A-080D337B8896}"/>
    <cellStyle name="Note 3 7 2 12" xfId="25626" xr:uid="{C995722E-AA52-47FC-A410-E92FC729A0D7}"/>
    <cellStyle name="Note 3 7 2 12 2" xfId="52040" xr:uid="{4B30ACCB-37D2-43CF-8D3F-BE9462ABAA23}"/>
    <cellStyle name="Note 3 7 2 2" xfId="3442" xr:uid="{FD782D2E-4F17-41FA-9FFD-70A236C03B36}"/>
    <cellStyle name="Note 3 7 2 2 2" xfId="9032" xr:uid="{13F5FCF1-EFA4-4110-8781-73ADF0709265}"/>
    <cellStyle name="Note 3 7 2 2 2 2" xfId="19692" xr:uid="{4972B1A2-6872-4878-B539-2F3BA63CDDDC}"/>
    <cellStyle name="Note 3 7 2 2 2 2 2" xfId="46106" xr:uid="{85A1FDC0-DE5A-4201-ACA3-5F2DBFF55315}"/>
    <cellStyle name="Note 3 7 2 2 2 3" xfId="11177" xr:uid="{D7122F31-E41E-43B7-814C-1984EFAA1A67}"/>
    <cellStyle name="Note 3 7 2 2 2 3 2" xfId="37598" xr:uid="{2B27A001-2AA8-45E1-BCA0-EF7AD304BCEF}"/>
    <cellStyle name="Note 3 7 2 2 2 4" xfId="35528" xr:uid="{05AE1874-3DBF-4B79-BA71-EA77130D252A}"/>
    <cellStyle name="Note 3 7 2 2 3" xfId="10386" xr:uid="{5F816EC7-65B6-4C9B-AEBC-914B07EF899B}"/>
    <cellStyle name="Note 3 7 2 2 3 2" xfId="21046" xr:uid="{EDF713AD-AC02-4289-8E86-6C261582A4B2}"/>
    <cellStyle name="Note 3 7 2 2 3 2 2" xfId="47460" xr:uid="{996F8E99-9F0A-43F5-8E39-C64E372CD730}"/>
    <cellStyle name="Note 3 7 2 2 3 3" xfId="28311" xr:uid="{5200ADA0-2B07-46CC-9E5A-D14139F5F532}"/>
    <cellStyle name="Note 3 7 2 2 3 3 2" xfId="54725" xr:uid="{CD8F1478-70DC-49E5-A902-D4777275B841}"/>
    <cellStyle name="Note 3 7 2 2 3 4" xfId="36882" xr:uid="{52DEFE3E-786F-4E5E-BCCA-EF2D8FCF71F5}"/>
    <cellStyle name="Note 3 7 2 2 4" xfId="10920" xr:uid="{E177D280-98FD-4AEE-99F4-D2E49A162491}"/>
    <cellStyle name="Note 3 7 2 2 4 2" xfId="21565" xr:uid="{C93568D4-BE1D-4E5B-B7FC-A5F274643949}"/>
    <cellStyle name="Note 3 7 2 2 4 2 2" xfId="47979" xr:uid="{1028CDB8-7FA6-4262-82BC-0043B30B295C}"/>
    <cellStyle name="Note 3 7 2 2 4 3" xfId="28654" xr:uid="{6E79DA87-546A-44FA-9610-E8A427B3FBFB}"/>
    <cellStyle name="Note 3 7 2 2 4 3 2" xfId="55068" xr:uid="{4441CFDB-C358-494B-9F76-4F11130F8428}"/>
    <cellStyle name="Note 3 7 2 2 4 4" xfId="37341" xr:uid="{80B91A1E-D7AC-4675-BE42-89BF611A97EC}"/>
    <cellStyle name="Note 3 7 2 2 5" xfId="8693" xr:uid="{23F87AA1-1234-47D1-B9BB-8F4F040334CD}"/>
    <cellStyle name="Note 3 7 2 2 5 2" xfId="19353" xr:uid="{31934515-4DC0-4E0D-AF1A-2CE53146F5B0}"/>
    <cellStyle name="Note 3 7 2 2 5 2 2" xfId="45767" xr:uid="{0709D8F4-743C-4ED8-A148-5B0627D4CDA5}"/>
    <cellStyle name="Note 3 7 2 2 5 3" xfId="12994" xr:uid="{C3B4A3E6-0A28-4820-9267-3C66A7235E8E}"/>
    <cellStyle name="Note 3 7 2 2 5 3 2" xfId="39415" xr:uid="{3F5E5CF1-5B32-4830-8C7F-B88A12A5584D}"/>
    <cellStyle name="Note 3 7 2 2 5 4" xfId="35189" xr:uid="{45CA87E1-3B3C-425B-A154-80205AEA2409}"/>
    <cellStyle name="Note 3 7 2 2 6" xfId="14227" xr:uid="{B098390B-771D-48FA-B6F0-76369BBAFB85}"/>
    <cellStyle name="Note 3 7 2 2 6 2" xfId="40647" xr:uid="{1300E399-A9F5-4376-9022-34ACE5998463}"/>
    <cellStyle name="Note 3 7 2 2 7" xfId="24198" xr:uid="{D51B2D77-8127-4EAB-A3C0-37F1BCD32375}"/>
    <cellStyle name="Note 3 7 2 2 7 2" xfId="50612" xr:uid="{EFEA1FE1-BD3F-48F3-96E9-0923BAD30119}"/>
    <cellStyle name="Note 3 7 2 2 8" xfId="30112" xr:uid="{FF4C383A-4BF4-4C86-9E88-ED060FB66BC3}"/>
    <cellStyle name="Note 3 7 2 3" xfId="3360" xr:uid="{0D62F318-8392-45C7-877E-A051BB5A06F6}"/>
    <cellStyle name="Note 3 7 2 3 2" xfId="9400" xr:uid="{3FB88F71-58BE-4615-BBEB-145CC3B00A8D}"/>
    <cellStyle name="Note 3 7 2 3 2 2" xfId="20060" xr:uid="{A8B4EBBA-A071-445E-A47D-55C4CEF98691}"/>
    <cellStyle name="Note 3 7 2 3 2 2 2" xfId="46474" xr:uid="{4AC50B3B-D8EB-43AA-AA38-1DD5D473F7BC}"/>
    <cellStyle name="Note 3 7 2 3 2 3" xfId="28220" xr:uid="{E45DF0D9-80E0-48EC-9688-94209B7EA4AA}"/>
    <cellStyle name="Note 3 7 2 3 2 3 2" xfId="54634" xr:uid="{43926D4A-7E8E-4BB2-9D20-DD49D9F400AE}"/>
    <cellStyle name="Note 3 7 2 3 2 4" xfId="35896" xr:uid="{373C2185-F98A-4F40-A731-4E0D170CF0CB}"/>
    <cellStyle name="Note 3 7 2 3 3" xfId="14147" xr:uid="{D5045769-EDCB-483E-AFD8-4296C8B90455}"/>
    <cellStyle name="Note 3 7 2 3 3 2" xfId="40567" xr:uid="{2D0B7B50-CF15-488F-B49B-0323C21E8B16}"/>
    <cellStyle name="Note 3 7 2 3 4" xfId="24765" xr:uid="{DEE36E72-E9C6-4AC5-9CAA-75A7EAA69648}"/>
    <cellStyle name="Note 3 7 2 3 4 2" xfId="51179" xr:uid="{1C69607F-2261-428D-AD55-39CBAB329EC4}"/>
    <cellStyle name="Note 3 7 2 3 5" xfId="30030" xr:uid="{99C1FF31-97B3-427D-BEB3-6B9DF4928C19}"/>
    <cellStyle name="Note 3 7 2 4" xfId="2602" xr:uid="{9C312292-5C6B-4866-8523-882EC0DD4EC2}"/>
    <cellStyle name="Note 3 7 2 4 2" xfId="10292" xr:uid="{D2BC0CD7-4E70-43A0-A59F-2016ABD6502A}"/>
    <cellStyle name="Note 3 7 2 4 2 2" xfId="20952" xr:uid="{071EF3DF-B166-4EBE-A58B-ADFBB72B0ABD}"/>
    <cellStyle name="Note 3 7 2 4 2 2 2" xfId="47366" xr:uid="{8C96200C-D8E8-4D7D-9E82-65F5F369161E}"/>
    <cellStyle name="Note 3 7 2 4 2 3" xfId="12509" xr:uid="{0E8EA4DB-D298-474B-99BC-9FFFA4A3007F}"/>
    <cellStyle name="Note 3 7 2 4 2 3 2" xfId="38930" xr:uid="{0B6E3AFD-57D8-4E2E-BD42-22F66BE3942F}"/>
    <cellStyle name="Note 3 7 2 4 2 4" xfId="36788" xr:uid="{0340C4FB-0BC4-47F1-8A8E-DF387AB7BF68}"/>
    <cellStyle name="Note 3 7 2 4 3" xfId="13394" xr:uid="{7A495547-D188-4C15-BEF1-4BF9CF45D376}"/>
    <cellStyle name="Note 3 7 2 4 3 2" xfId="39814" xr:uid="{2B089ABD-D7F9-4888-B2D4-5ED156A89E34}"/>
    <cellStyle name="Note 3 7 2 4 4" xfId="23987" xr:uid="{C6D2CAAB-B03E-407F-840F-AC568BB48993}"/>
    <cellStyle name="Note 3 7 2 4 4 2" xfId="50401" xr:uid="{6537D778-E2F4-47AE-AB3E-47D6DA99BFB2}"/>
    <cellStyle name="Note 3 7 2 4 5" xfId="29272" xr:uid="{95E21B0E-5792-4416-9C0B-0FA9A0179F7F}"/>
    <cellStyle name="Note 3 7 2 5" xfId="5659" xr:uid="{A4988B2B-5ADC-4686-8E03-3A1E7A1C061E}"/>
    <cellStyle name="Note 3 7 2 5 2" xfId="10721" xr:uid="{38788964-6AAC-4BB9-B90F-8619EDBF15FC}"/>
    <cellStyle name="Note 3 7 2 5 2 2" xfId="21366" xr:uid="{6F2C4063-530B-4A84-8B88-AB6B14EA1760}"/>
    <cellStyle name="Note 3 7 2 5 2 2 2" xfId="47780" xr:uid="{7EE31D34-6C29-4D1C-A06E-6627820D1151}"/>
    <cellStyle name="Note 3 7 2 5 2 3" xfId="28461" xr:uid="{E8B2040D-B8CB-4F60-AC97-624A4AAC7319}"/>
    <cellStyle name="Note 3 7 2 5 2 3 2" xfId="54875" xr:uid="{4F6BA7F3-6E3B-4F24-BC32-096C1130C6CF}"/>
    <cellStyle name="Note 3 7 2 5 2 4" xfId="37142" xr:uid="{DA65126B-5326-4802-9D97-D8776FC2AFFE}"/>
    <cellStyle name="Note 3 7 2 5 3" xfId="16423" xr:uid="{23F2D308-A73D-45F4-A4E8-86AE0862899D}"/>
    <cellStyle name="Note 3 7 2 5 3 2" xfId="42841" xr:uid="{6AD4D340-1671-4AFA-8BB1-4073E0AA8173}"/>
    <cellStyle name="Note 3 7 2 5 4" xfId="27134" xr:uid="{09DF3747-614C-423A-AE44-16679BF39CC2}"/>
    <cellStyle name="Note 3 7 2 5 4 2" xfId="53548" xr:uid="{48E0F885-3C80-4C93-8356-EC0226AEBB69}"/>
    <cellStyle name="Note 3 7 2 5 5" xfId="32329" xr:uid="{E8A88EBB-2B99-41F9-B0B8-AC8601219B5C}"/>
    <cellStyle name="Note 3 7 2 6" xfId="5295" xr:uid="{82257A58-28B1-43E9-925F-61259FBFE68E}"/>
    <cellStyle name="Note 3 7 2 6 2" xfId="16069" xr:uid="{9038FF66-EB83-47D4-8E3B-B75EE30ADD12}"/>
    <cellStyle name="Note 3 7 2 6 2 2" xfId="42488" xr:uid="{5089A577-F736-4489-AEBC-24E36E0478DD}"/>
    <cellStyle name="Note 3 7 2 6 3" xfId="22521" xr:uid="{6F020149-5FD0-4224-8B19-E3FCF6ACC794}"/>
    <cellStyle name="Note 3 7 2 6 3 2" xfId="48935" xr:uid="{DF31B54E-8B94-4CE0-A858-EAB55B812DB7}"/>
    <cellStyle name="Note 3 7 2 6 4" xfId="31965" xr:uid="{1079EC13-EA0B-4127-8C7D-F0D0E7B43D4F}"/>
    <cellStyle name="Note 3 7 2 7" xfId="5593" xr:uid="{A85BC755-CA8E-4720-B3AC-B7CE50FC94C6}"/>
    <cellStyle name="Note 3 7 2 7 2" xfId="21792" xr:uid="{B6B46641-6D0D-4B30-B67E-B45E40BA418C}"/>
    <cellStyle name="Note 3 7 2 7 2 2" xfId="48206" xr:uid="{BC063CC0-8CF4-4511-A816-042AB331C657}"/>
    <cellStyle name="Note 3 7 2 7 3" xfId="32263" xr:uid="{863F7EBC-90DD-41C6-A000-1802A26397F3}"/>
    <cellStyle name="Note 3 7 2 8" xfId="7363" xr:uid="{857E66D9-A85E-4017-9382-D0B210DE6E00}"/>
    <cellStyle name="Note 3 7 2 8 2" xfId="18030" xr:uid="{C627842A-73C7-481E-9BD1-AE0E492DA774}"/>
    <cellStyle name="Note 3 7 2 8 2 2" xfId="44446" xr:uid="{C536CED1-04A0-463B-B7B7-77F78609CF35}"/>
    <cellStyle name="Note 3 7 2 8 3" xfId="22666" xr:uid="{E970079D-4106-451E-A204-3A3E189CE959}"/>
    <cellStyle name="Note 3 7 2 8 3 2" xfId="49080" xr:uid="{8E6F8B84-E033-436F-8ACD-3A5C7C5C5CE0}"/>
    <cellStyle name="Note 3 7 2 8 4" xfId="34033" xr:uid="{CB24C668-48F5-4B15-9DF2-F320CFF5BAB7}"/>
    <cellStyle name="Note 3 7 2 9" xfId="2906" xr:uid="{A85FA6AD-B637-4312-9A76-58FCE3DA3DA2}"/>
    <cellStyle name="Note 3 7 2 9 2" xfId="13698" xr:uid="{0305CBD0-7015-42A7-BD97-20CD59DEAF32}"/>
    <cellStyle name="Note 3 7 2 9 2 2" xfId="40118" xr:uid="{BBDE4078-F19E-4165-9B96-A6329270BDC9}"/>
    <cellStyle name="Note 3 7 2 9 3" xfId="27106" xr:uid="{1079B0F7-4429-4E81-A2CC-1F58471AA379}"/>
    <cellStyle name="Note 3 7 2 9 3 2" xfId="53520" xr:uid="{817F7891-B50F-4238-89B7-0DD33AD7F463}"/>
    <cellStyle name="Note 3 7 2 9 4" xfId="29576" xr:uid="{8AC623A2-B96C-4261-9EBA-75E039265254}"/>
    <cellStyle name="Note 3 7 3" xfId="1612" xr:uid="{C2DDD63E-D606-4ABF-ACFE-29A5AB242DA9}"/>
    <cellStyle name="Note 3 7 3 10" xfId="8353" xr:uid="{C90FC9BA-BD51-4A0B-A740-E91FB6A61DF0}"/>
    <cellStyle name="Note 3 7 3 10 2" xfId="19013" xr:uid="{F6923C3F-3775-4E58-A3BD-A18D291D1CCE}"/>
    <cellStyle name="Note 3 7 3 10 2 2" xfId="45427" xr:uid="{D04517B2-461D-4D1A-AEE3-1F0DCFEB4066}"/>
    <cellStyle name="Note 3 7 3 10 3" xfId="12545" xr:uid="{82EA7C9D-8D6A-47C6-AB2E-DBAEE2D78A73}"/>
    <cellStyle name="Note 3 7 3 10 3 2" xfId="38966" xr:uid="{78FB0876-8CD4-4BD2-B0E6-246A15A60328}"/>
    <cellStyle name="Note 3 7 3 10 4" xfId="34849" xr:uid="{F3ED54BF-0FA0-4FA1-85BA-A15338803E31}"/>
    <cellStyle name="Note 3 7 3 11" xfId="11950" xr:uid="{119A950F-6541-47A4-8C1F-B6DE6AB7882C}"/>
    <cellStyle name="Note 3 7 3 11 2" xfId="38371" xr:uid="{5AD271A0-3D85-4C73-965B-09350F35B004}"/>
    <cellStyle name="Note 3 7 3 12" xfId="23995" xr:uid="{DBDDC01C-360D-472B-8540-8B0FDAAEB878}"/>
    <cellStyle name="Note 3 7 3 12 2" xfId="50409" xr:uid="{678E7B61-7534-41FC-A406-1B60AE940B0F}"/>
    <cellStyle name="Note 3 7 3 2" xfId="3605" xr:uid="{1D2CEDD4-F28D-4EC5-9C94-48366C3BABB0}"/>
    <cellStyle name="Note 3 7 3 2 2" xfId="9063" xr:uid="{8177E1D3-6AF4-4DD5-9E37-95D707C19545}"/>
    <cellStyle name="Note 3 7 3 2 2 2" xfId="19723" xr:uid="{300A6B36-276B-4C0D-9C76-D5CE071987E3}"/>
    <cellStyle name="Note 3 7 3 2 2 2 2" xfId="46137" xr:uid="{4EE600EF-65AE-44B9-91F0-2881A4B3C53F}"/>
    <cellStyle name="Note 3 7 3 2 2 3" xfId="11553" xr:uid="{80D127FF-8188-4926-8E16-B84D862935D6}"/>
    <cellStyle name="Note 3 7 3 2 2 3 2" xfId="37974" xr:uid="{EDA69261-FAE5-4EA5-8A1D-48016901DB64}"/>
    <cellStyle name="Note 3 7 3 2 2 4" xfId="35559" xr:uid="{B037B455-80EF-43A2-BBA1-3FC2543AB2C7}"/>
    <cellStyle name="Note 3 7 3 2 3" xfId="10102" xr:uid="{28BF8B70-9257-49EC-B879-D88380EF603F}"/>
    <cellStyle name="Note 3 7 3 2 3 2" xfId="20762" xr:uid="{1ACBB67F-E88A-498D-8FDD-B87392641B58}"/>
    <cellStyle name="Note 3 7 3 2 3 2 2" xfId="47176" xr:uid="{E79E7A0F-BF0B-4BDD-B16E-792EFC2D8E0E}"/>
    <cellStyle name="Note 3 7 3 2 3 3" xfId="27745" xr:uid="{21328267-DFD1-4BE2-BB19-67AA01682989}"/>
    <cellStyle name="Note 3 7 3 2 3 3 2" xfId="54159" xr:uid="{0F39EDE1-5B18-4C78-B8B2-6061C5C7B7E7}"/>
    <cellStyle name="Note 3 7 3 2 3 4" xfId="36598" xr:uid="{4EF50D31-943B-4177-8808-92713FA4BD33}"/>
    <cellStyle name="Note 3 7 3 2 4" xfId="10888" xr:uid="{3151132F-85A5-4291-BE21-9CDB4EF2E777}"/>
    <cellStyle name="Note 3 7 3 2 4 2" xfId="21533" xr:uid="{61C663C3-479A-4968-8CA4-2BB387F9B33E}"/>
    <cellStyle name="Note 3 7 3 2 4 2 2" xfId="47947" xr:uid="{5EAA74CF-90BC-43C0-9EE1-9AA84B318063}"/>
    <cellStyle name="Note 3 7 3 2 4 3" xfId="28622" xr:uid="{CD79DDCC-69A2-4431-96F4-D133C86CC199}"/>
    <cellStyle name="Note 3 7 3 2 4 3 2" xfId="55036" xr:uid="{02C1D84C-1124-4823-AD62-C81180A90EB8}"/>
    <cellStyle name="Note 3 7 3 2 4 4" xfId="37309" xr:uid="{0912BE39-AFE2-4111-950D-DBB8CBCCFE48}"/>
    <cellStyle name="Note 3 7 3 2 5" xfId="8660" xr:uid="{E99AC246-CD2A-49CF-917C-B5A832BBBC42}"/>
    <cellStyle name="Note 3 7 3 2 5 2" xfId="19320" xr:uid="{92F3CEDE-CEEC-4B2E-9898-0D3DE1B29216}"/>
    <cellStyle name="Note 3 7 3 2 5 2 2" xfId="45734" xr:uid="{BA2FB845-A9BA-4E61-A25B-863716DE1AA1}"/>
    <cellStyle name="Note 3 7 3 2 5 3" xfId="16245" xr:uid="{88943EF2-EA08-44D8-B1ED-666D82F979F5}"/>
    <cellStyle name="Note 3 7 3 2 5 3 2" xfId="42664" xr:uid="{349067DE-E560-4DA3-9E46-F005F749FC9D}"/>
    <cellStyle name="Note 3 7 3 2 5 4" xfId="35156" xr:uid="{B1CCB2EF-D02B-417A-B1EE-F2DC70F02329}"/>
    <cellStyle name="Note 3 7 3 2 6" xfId="14390" xr:uid="{028BD829-871C-478F-8A99-83C061B30FC2}"/>
    <cellStyle name="Note 3 7 3 2 6 2" xfId="40810" xr:uid="{CA7618C3-B3BF-457B-888B-5D7EDAA7EBAA}"/>
    <cellStyle name="Note 3 7 3 2 7" xfId="23939" xr:uid="{BACDE37E-E1F1-43D6-9B08-722BBA00D1C5}"/>
    <cellStyle name="Note 3 7 3 2 7 2" xfId="50353" xr:uid="{8F6DAF34-8876-449D-A3F1-BD76E32EE335}"/>
    <cellStyle name="Note 3 7 3 2 8" xfId="30275" xr:uid="{C07A1EEA-08EA-4561-BFF0-8FB3172C81A9}"/>
    <cellStyle name="Note 3 7 3 3" xfId="4127" xr:uid="{2BFA95C4-1CB8-41F4-9BAC-69527741E5E9}"/>
    <cellStyle name="Note 3 7 3 3 2" xfId="9432" xr:uid="{0F4E7549-9B5A-4F4D-B322-DDA09C7FD4F9}"/>
    <cellStyle name="Note 3 7 3 3 2 2" xfId="20092" xr:uid="{BA5B2CD9-837E-4624-9405-728003AD55C6}"/>
    <cellStyle name="Note 3 7 3 3 2 2 2" xfId="46506" xr:uid="{9B5B8D23-6D8A-4083-9BCD-2E0DCA9F0B93}"/>
    <cellStyle name="Note 3 7 3 3 2 3" xfId="11578" xr:uid="{7BD223EF-4986-4B26-BB03-D41D0B99E3BA}"/>
    <cellStyle name="Note 3 7 3 3 2 3 2" xfId="37999" xr:uid="{28D42732-2F76-4774-9C53-CA28C68D858C}"/>
    <cellStyle name="Note 3 7 3 3 2 4" xfId="35928" xr:uid="{80E4A693-8425-4D44-8AFA-B649CABFC989}"/>
    <cellStyle name="Note 3 7 3 3 3" xfId="14909" xr:uid="{F6CA554D-9F45-4971-9D5E-DD8371E288DF}"/>
    <cellStyle name="Note 3 7 3 3 3 2" xfId="41329" xr:uid="{92F9AF0A-B199-406C-AC73-5B54EDC5D806}"/>
    <cellStyle name="Note 3 7 3 3 4" xfId="24673" xr:uid="{4C9F5003-8CB2-4FA5-9ABF-2DD153320A32}"/>
    <cellStyle name="Note 3 7 3 3 4 2" xfId="51087" xr:uid="{DF0A8D9C-5BFB-4B56-A182-AA7AA7DD05D9}"/>
    <cellStyle name="Note 3 7 3 3 5" xfId="30797" xr:uid="{C9788D5E-53BD-4824-AD43-E447CAACB8A3}"/>
    <cellStyle name="Note 3 7 3 4" xfId="3075" xr:uid="{75B460DE-27CB-4C45-875C-58664ADC9F31}"/>
    <cellStyle name="Note 3 7 3 4 2" xfId="10449" xr:uid="{D1A1B5C8-6006-4B88-A3E1-519FFD890927}"/>
    <cellStyle name="Note 3 7 3 4 2 2" xfId="21109" xr:uid="{A22559BC-C07D-4B36-AE12-AB0A48E1C459}"/>
    <cellStyle name="Note 3 7 3 4 2 2 2" xfId="47523" xr:uid="{AECA1D80-F58B-4F8B-9F9A-EA1C21B71A4F}"/>
    <cellStyle name="Note 3 7 3 4 2 3" xfId="28373" xr:uid="{94985102-F1DD-452C-8BD7-474CEBB5F7D5}"/>
    <cellStyle name="Note 3 7 3 4 2 3 2" xfId="54787" xr:uid="{8B33E9D8-42DE-473A-8281-B8A57C94AFE2}"/>
    <cellStyle name="Note 3 7 3 4 2 4" xfId="36945" xr:uid="{06EC62EA-305B-43BB-8734-B481CF952770}"/>
    <cellStyle name="Note 3 7 3 4 3" xfId="13867" xr:uid="{B8FADC9B-DC1A-4740-9806-AB48A92EB2A4}"/>
    <cellStyle name="Note 3 7 3 4 3 2" xfId="40287" xr:uid="{B041B1DE-67BB-4D06-9F0E-80A4FDBF605D}"/>
    <cellStyle name="Note 3 7 3 4 4" xfId="22683" xr:uid="{F13979C3-263C-41A0-A0CC-CC6F151FC869}"/>
    <cellStyle name="Note 3 7 3 4 4 2" xfId="49097" xr:uid="{A2552E2E-8709-4EF4-A23C-A524C173B2CF}"/>
    <cellStyle name="Note 3 7 3 4 5" xfId="29745" xr:uid="{5D0E74AB-C823-47BA-8931-E4A0F8FA9E62}"/>
    <cellStyle name="Note 3 7 3 5" xfId="4936" xr:uid="{21EC672B-DC6A-419D-A755-AB3AA5979299}"/>
    <cellStyle name="Note 3 7 3 5 2" xfId="10780" xr:uid="{F3E6BDD8-93A1-4165-8468-908AF5FBEFEB}"/>
    <cellStyle name="Note 3 7 3 5 2 2" xfId="21425" xr:uid="{47940049-5972-41BA-B90A-1E9761BB63CF}"/>
    <cellStyle name="Note 3 7 3 5 2 2 2" xfId="47839" xr:uid="{70C0C6A1-C788-42AF-977F-0B5031655F82}"/>
    <cellStyle name="Note 3 7 3 5 2 3" xfId="28514" xr:uid="{2A543D79-7490-4CC0-8001-9F27BFE15C21}"/>
    <cellStyle name="Note 3 7 3 5 2 3 2" xfId="54928" xr:uid="{A75106CC-1630-4112-8318-78B53A463488}"/>
    <cellStyle name="Note 3 7 3 5 2 4" xfId="37201" xr:uid="{1814B57A-1D0D-4944-9834-21AF6E71A681}"/>
    <cellStyle name="Note 3 7 3 5 3" xfId="15713" xr:uid="{D4591FDD-9092-4C64-A422-38C708B26BBB}"/>
    <cellStyle name="Note 3 7 3 5 3 2" xfId="42133" xr:uid="{7CEC8797-1E0D-4221-9E40-3C0E00E75084}"/>
    <cellStyle name="Note 3 7 3 5 4" xfId="25804" xr:uid="{7A34F07E-88BB-4EB4-97C5-5B6F485B340F}"/>
    <cellStyle name="Note 3 7 3 5 4 2" xfId="52218" xr:uid="{DA95A1F5-ED3E-473F-9C6B-3177C8464F09}"/>
    <cellStyle name="Note 3 7 3 5 5" xfId="31606" xr:uid="{037D4B67-D1BB-494B-9C89-BE8E83892015}"/>
    <cellStyle name="Note 3 7 3 6" xfId="5503" xr:uid="{ADFD4B6B-66AB-4E45-A2ED-5E2C440B1F0D}"/>
    <cellStyle name="Note 3 7 3 6 2" xfId="16274" xr:uid="{2AD67095-B36D-4763-A834-890CCF661492}"/>
    <cellStyle name="Note 3 7 3 6 2 2" xfId="42693" xr:uid="{74B19CC5-0199-49E2-B917-DBF5430BF41B}"/>
    <cellStyle name="Note 3 7 3 6 3" xfId="25085" xr:uid="{7C3356DA-FDBE-4C22-BF74-323566FC7719}"/>
    <cellStyle name="Note 3 7 3 6 3 2" xfId="51499" xr:uid="{16FB9E33-B193-4D09-B516-32B288B163DC}"/>
    <cellStyle name="Note 3 7 3 6 4" xfId="32173" xr:uid="{63767BED-D60E-4687-A261-7EB99975267F}"/>
    <cellStyle name="Note 3 7 3 7" xfId="6121" xr:uid="{737CDB2E-DBA1-4D5C-897B-322ECCA3A4A3}"/>
    <cellStyle name="Note 3 7 3 7 2" xfId="24502" xr:uid="{8B4BE88F-2F36-4C45-87F9-94C75F7CD500}"/>
    <cellStyle name="Note 3 7 3 7 2 2" xfId="50916" xr:uid="{7BE7D4B3-65B5-4654-A119-9093A91158D5}"/>
    <cellStyle name="Note 3 7 3 7 3" xfId="32791" xr:uid="{89254AB9-E885-41EA-82CD-7D465FE10955}"/>
    <cellStyle name="Note 3 7 3 8" xfId="6076" xr:uid="{4C17DCB8-BBBA-4A79-8979-40AEA99D64AB}"/>
    <cellStyle name="Note 3 7 3 8 2" xfId="16827" xr:uid="{DA3A3E46-BB6F-4908-BCE7-51CDB543A359}"/>
    <cellStyle name="Note 3 7 3 8 2 2" xfId="43245" xr:uid="{D32AF860-A65A-4B99-88E1-67E46CA042D9}"/>
    <cellStyle name="Note 3 7 3 8 3" xfId="26605" xr:uid="{C69836CB-4D14-4AC0-B462-82A2CC11688D}"/>
    <cellStyle name="Note 3 7 3 8 3 2" xfId="53019" xr:uid="{C9F5B0B3-B42B-42C7-AC57-C0BD2AD80169}"/>
    <cellStyle name="Note 3 7 3 8 4" xfId="32746" xr:uid="{72CAC02E-081D-44EF-8F02-FC27DE9CB403}"/>
    <cellStyle name="Note 3 7 3 9" xfId="7650" xr:uid="{06EB0F5B-79E6-44FE-B8A3-D8C3964D3A65}"/>
    <cellStyle name="Note 3 7 3 9 2" xfId="18317" xr:uid="{84175304-4090-48C7-8421-69B74E17D75B}"/>
    <cellStyle name="Note 3 7 3 9 2 2" xfId="44733" xr:uid="{F6C1834B-79FB-4269-BA18-4F293BCF3DAB}"/>
    <cellStyle name="Note 3 7 3 9 3" xfId="27192" xr:uid="{7BEE6A6B-A138-4122-A2F2-9E8F127888C8}"/>
    <cellStyle name="Note 3 7 3 9 3 2" xfId="53606" xr:uid="{19528996-4B06-4AA3-B412-39CCE9978D0E}"/>
    <cellStyle name="Note 3 7 3 9 4" xfId="34320" xr:uid="{DC526C8A-E94F-41AF-851B-643311540745}"/>
    <cellStyle name="Note 3 7 4" xfId="1827" xr:uid="{BECA192E-64A1-4FDB-AC6D-EB995C6D1308}"/>
    <cellStyle name="Note 3 7 4 10" xfId="8377" xr:uid="{0D7C9A3A-5B9D-4547-93B6-28C5C5F35970}"/>
    <cellStyle name="Note 3 7 4 10 2" xfId="19037" xr:uid="{56CFBCB9-6B8E-41F1-8C05-0853F0128219}"/>
    <cellStyle name="Note 3 7 4 10 2 2" xfId="45451" xr:uid="{7A8768B2-AE00-421C-B2F4-370F90970A1E}"/>
    <cellStyle name="Note 3 7 4 10 3" xfId="12773" xr:uid="{78BF02D8-E69D-49E0-94C5-CF344B1E867C}"/>
    <cellStyle name="Note 3 7 4 10 3 2" xfId="39194" xr:uid="{66A20A1A-598F-4680-9595-3BD96FF3B19D}"/>
    <cellStyle name="Note 3 7 4 10 4" xfId="34873" xr:uid="{588ADEE6-E648-4C3C-8865-953FAA0165EA}"/>
    <cellStyle name="Note 3 7 4 11" xfId="11753" xr:uid="{FBC61B9D-754F-4C6A-816F-BDF7C8B4225C}"/>
    <cellStyle name="Note 3 7 4 11 2" xfId="38174" xr:uid="{70908583-8521-4100-9E1B-5472E13F3692}"/>
    <cellStyle name="Note 3 7 4 12" xfId="22106" xr:uid="{9559AA27-61B3-4CF8-928C-5C29B1EF7425}"/>
    <cellStyle name="Note 3 7 4 12 2" xfId="48520" xr:uid="{280F8942-833E-445D-A109-E018737DE434}"/>
    <cellStyle name="Note 3 7 4 2" xfId="3804" xr:uid="{6BFEEF72-D95E-4602-BEDC-2FB046593C6C}"/>
    <cellStyle name="Note 3 7 4 2 2" xfId="9040" xr:uid="{D4F7BD0D-B9E1-422C-935F-E4F100F75EAA}"/>
    <cellStyle name="Note 3 7 4 2 2 2" xfId="19700" xr:uid="{E3947508-D1D2-4BDB-AB87-86B64D094FD5}"/>
    <cellStyle name="Note 3 7 4 2 2 2 2" xfId="46114" xr:uid="{F0EA5786-7E81-44DF-ACD0-AE7B4B2736E3}"/>
    <cellStyle name="Note 3 7 4 2 2 3" xfId="13353" xr:uid="{6DFEC322-67BE-42D3-9180-6329B4E9FFE7}"/>
    <cellStyle name="Note 3 7 4 2 2 3 2" xfId="39773" xr:uid="{BC54DECA-5229-4191-A32D-5A284E6C5F29}"/>
    <cellStyle name="Note 3 7 4 2 2 4" xfId="35536" xr:uid="{D96245E4-9948-4EB5-A751-79B9AC96C847}"/>
    <cellStyle name="Note 3 7 4 2 3" xfId="10101" xr:uid="{A4A9E563-01F2-428D-A70F-79CE049ABB00}"/>
    <cellStyle name="Note 3 7 4 2 3 2" xfId="20761" xr:uid="{4A631F16-646C-4FD8-AF32-EB352D07BF96}"/>
    <cellStyle name="Note 3 7 4 2 3 2 2" xfId="47175" xr:uid="{92B1E18A-D2CF-4A8D-90FD-E4B55A389F40}"/>
    <cellStyle name="Note 3 7 4 2 3 3" xfId="12497" xr:uid="{6409915C-9128-4743-A249-551F293B0DAF}"/>
    <cellStyle name="Note 3 7 4 2 3 3 2" xfId="38918" xr:uid="{4D919538-25BB-49B2-94CF-6E7D9E4943E1}"/>
    <cellStyle name="Note 3 7 4 2 3 4" xfId="36597" xr:uid="{1C113E56-2A94-48DB-A840-EC58ABF2EC57}"/>
    <cellStyle name="Note 3 7 4 2 4" xfId="10911" xr:uid="{FE1E68F1-A5D3-42BE-95C5-A5A755586B28}"/>
    <cellStyle name="Note 3 7 4 2 4 2" xfId="21556" xr:uid="{9204A776-AD71-417F-B23E-0B10A2995474}"/>
    <cellStyle name="Note 3 7 4 2 4 2 2" xfId="47970" xr:uid="{39207E07-44E3-49DC-9B07-205DBD9D76F2}"/>
    <cellStyle name="Note 3 7 4 2 4 3" xfId="28645" xr:uid="{CFEF62C0-4061-4924-9BA3-CB11129E16AE}"/>
    <cellStyle name="Note 3 7 4 2 4 3 2" xfId="55059" xr:uid="{ADE8786E-0ED2-4060-830B-E17FAD416091}"/>
    <cellStyle name="Note 3 7 4 2 4 4" xfId="37332" xr:uid="{FDA65266-ACAD-4792-8D31-C87D4156E05A}"/>
    <cellStyle name="Note 3 7 4 2 5" xfId="8684" xr:uid="{DD9F98C0-1983-411A-B33E-063FA1BD564C}"/>
    <cellStyle name="Note 3 7 4 2 5 2" xfId="19344" xr:uid="{BD36771D-4EDE-4F0B-AEDA-5D64BABC91DC}"/>
    <cellStyle name="Note 3 7 4 2 5 2 2" xfId="45758" xr:uid="{C0CD1881-EF03-4A90-841F-FB9DB66F8CE5}"/>
    <cellStyle name="Note 3 7 4 2 5 3" xfId="12571" xr:uid="{24F44847-658E-4DBE-A390-9F842711976E}"/>
    <cellStyle name="Note 3 7 4 2 5 3 2" xfId="38992" xr:uid="{8C4E34B5-F6C4-4900-8D82-08BB132C4402}"/>
    <cellStyle name="Note 3 7 4 2 5 4" xfId="35180" xr:uid="{9AEB6A13-FA64-4D1D-B19F-D5D5039713E0}"/>
    <cellStyle name="Note 3 7 4 2 6" xfId="14587" xr:uid="{99E79762-E601-4EAD-841C-A89539939D96}"/>
    <cellStyle name="Note 3 7 4 2 6 2" xfId="41007" xr:uid="{5E4AA67D-2532-4BB5-ADCD-04A4D9DAA44C}"/>
    <cellStyle name="Note 3 7 4 2 7" xfId="26969" xr:uid="{DC6FB7C8-AD22-40B1-88BA-5C19E1BDEC49}"/>
    <cellStyle name="Note 3 7 4 2 7 2" xfId="53383" xr:uid="{C5B7BDD3-A8DE-43FC-A3F0-C4B7CA789402}"/>
    <cellStyle name="Note 3 7 4 2 8" xfId="30474" xr:uid="{245B88BA-4139-4B1F-BADC-FC8D860C25F6}"/>
    <cellStyle name="Note 3 7 4 3" xfId="4531" xr:uid="{663E04C0-F854-439C-9FC5-5FE9C227362B}"/>
    <cellStyle name="Note 3 7 4 3 2" xfId="9409" xr:uid="{83BC6A98-10C3-4C3A-924A-18B6E6F3A554}"/>
    <cellStyle name="Note 3 7 4 3 2 2" xfId="20069" xr:uid="{25F6E886-F27D-41C1-B5CD-571346CB9653}"/>
    <cellStyle name="Note 3 7 4 3 2 2 2" xfId="46483" xr:uid="{746308B9-BCCD-4505-93DC-BC00F39F15B6}"/>
    <cellStyle name="Note 3 7 4 3 2 3" xfId="28219" xr:uid="{115C277D-B855-4442-AE0A-5A1FDA2D4A3F}"/>
    <cellStyle name="Note 3 7 4 3 2 3 2" xfId="54633" xr:uid="{5C86F064-7014-4B6D-9D7B-13E826B0544F}"/>
    <cellStyle name="Note 3 7 4 3 2 4" xfId="35905" xr:uid="{E2B7B64E-EF63-4E8E-B353-CB6EC5908A8D}"/>
    <cellStyle name="Note 3 7 4 3 3" xfId="15309" xr:uid="{6AD9DD8D-9A0F-4D22-AD58-F2CC8586F168}"/>
    <cellStyle name="Note 3 7 4 3 3 2" xfId="41729" xr:uid="{C7ABE12B-F202-4BC0-B656-7E17C4DEF36D}"/>
    <cellStyle name="Note 3 7 4 3 4" xfId="22449" xr:uid="{E13FE42B-DDB6-4127-B40C-3E526F606B76}"/>
    <cellStyle name="Note 3 7 4 3 4 2" xfId="48863" xr:uid="{0D36276C-A39A-44B5-8C2D-827EA1B5A3A9}"/>
    <cellStyle name="Note 3 7 4 3 5" xfId="31201" xr:uid="{9E08C91F-0688-43AF-924A-AAA04CFB9ED1}"/>
    <cellStyle name="Note 3 7 4 4" xfId="3182" xr:uid="{F90C080C-712E-455B-B49F-5A271FD17398}"/>
    <cellStyle name="Note 3 7 4 4 2" xfId="9706" xr:uid="{498007C7-C0A1-4E8C-BA4A-458CD3C4EAFA}"/>
    <cellStyle name="Note 3 7 4 4 2 2" xfId="20366" xr:uid="{9F1BAE46-7BE7-46EB-A68E-36375A5ED323}"/>
    <cellStyle name="Note 3 7 4 4 2 2 2" xfId="46780" xr:uid="{A539132B-04D6-413C-8250-21D500476BE2}"/>
    <cellStyle name="Note 3 7 4 4 2 3" xfId="27829" xr:uid="{FB718014-BBBA-4D9B-86E8-3943667A9F1E}"/>
    <cellStyle name="Note 3 7 4 4 2 3 2" xfId="54243" xr:uid="{29E19383-7C9A-40B8-A4FF-E6873E71CAF8}"/>
    <cellStyle name="Note 3 7 4 4 2 4" xfId="36202" xr:uid="{52B938BD-A8D6-46E7-8019-8BB4E983C70F}"/>
    <cellStyle name="Note 3 7 4 4 3" xfId="13972" xr:uid="{6CD05FE1-F252-407B-A597-3AA45D0CA124}"/>
    <cellStyle name="Note 3 7 4 4 3 2" xfId="40392" xr:uid="{904AA28A-CA62-4808-99D8-EA24662F9B23}"/>
    <cellStyle name="Note 3 7 4 4 4" xfId="26210" xr:uid="{BF0792B2-403B-4970-B8DD-D1556D0F96AA}"/>
    <cellStyle name="Note 3 7 4 4 4 2" xfId="52624" xr:uid="{64905C73-5EB7-4A8C-8918-D6A97FFD33E8}"/>
    <cellStyle name="Note 3 7 4 4 5" xfId="29852" xr:uid="{C76A638A-E846-413B-840B-D1C56C9ECCBE}"/>
    <cellStyle name="Note 3 7 4 5" xfId="3395" xr:uid="{A2495231-73DB-43AA-97DF-5E3110C1FA30}"/>
    <cellStyle name="Note 3 7 4 5 2" xfId="10799" xr:uid="{F4811B9A-CA2C-4AA1-BDE0-9D4AE32862B1}"/>
    <cellStyle name="Note 3 7 4 5 2 2" xfId="21444" xr:uid="{233D1202-3554-4B36-99C9-B1B6C64C3CE6}"/>
    <cellStyle name="Note 3 7 4 5 2 2 2" xfId="47858" xr:uid="{3E2EEA06-F773-437D-B91E-44D985CBF902}"/>
    <cellStyle name="Note 3 7 4 5 2 3" xfId="28533" xr:uid="{68F8179C-E621-4F51-A54D-A274B3F5FE04}"/>
    <cellStyle name="Note 3 7 4 5 2 3 2" xfId="54947" xr:uid="{A89A4FE6-01B4-451D-8DFE-9648A5D4FA1C}"/>
    <cellStyle name="Note 3 7 4 5 2 4" xfId="37220" xr:uid="{68BF218D-07BF-4D36-A554-89B6B46F369F}"/>
    <cellStyle name="Note 3 7 4 5 3" xfId="14181" xr:uid="{88942F33-B7B1-4DA2-B81F-E2C95CB2C01E}"/>
    <cellStyle name="Note 3 7 4 5 3 2" xfId="40601" xr:uid="{6BAB4058-3353-4D7E-9447-AFEB99AF3481}"/>
    <cellStyle name="Note 3 7 4 5 4" xfId="22621" xr:uid="{039A379A-0165-4553-9C79-4D23A73031CE}"/>
    <cellStyle name="Note 3 7 4 5 4 2" xfId="49035" xr:uid="{A0A56055-6DDB-495F-85FD-80915D04E38D}"/>
    <cellStyle name="Note 3 7 4 5 5" xfId="30065" xr:uid="{7D08CD6B-8684-4887-9656-D9E92DE7D193}"/>
    <cellStyle name="Note 3 7 4 6" xfId="5742" xr:uid="{DD8C4BE9-FAFF-4435-A79A-9892C7B91FF1}"/>
    <cellStyle name="Note 3 7 4 6 2" xfId="16504" xr:uid="{84605FA8-5D1E-48F4-BB02-7A03325F108F}"/>
    <cellStyle name="Note 3 7 4 6 2 2" xfId="42922" xr:uid="{BFE0B5DD-5D7F-49FE-8CE6-3D2C0D9AD962}"/>
    <cellStyle name="Note 3 7 4 6 3" xfId="23765" xr:uid="{455617E7-1A14-4838-878D-E4516EA5C73E}"/>
    <cellStyle name="Note 3 7 4 6 3 2" xfId="50179" xr:uid="{5E62D60A-3683-49D2-973C-663712D25744}"/>
    <cellStyle name="Note 3 7 4 6 4" xfId="32412" xr:uid="{58712A0B-B075-457C-A7F1-DAAEB0A95318}"/>
    <cellStyle name="Note 3 7 4 7" xfId="6629" xr:uid="{FA72F4A9-CCCD-42AC-B81A-F26BA1536D0B}"/>
    <cellStyle name="Note 3 7 4 7 2" xfId="22404" xr:uid="{7B5EB475-4811-4C2E-80AB-05B8B003E3F1}"/>
    <cellStyle name="Note 3 7 4 7 2 2" xfId="48818" xr:uid="{A1247D0F-113E-4F71-9556-E1F31CBD638E}"/>
    <cellStyle name="Note 3 7 4 7 3" xfId="33299" xr:uid="{70E61C53-553B-4DBA-9ADD-0056FB83E12B}"/>
    <cellStyle name="Note 3 7 4 8" xfId="7490" xr:uid="{B7370B15-B896-46C9-9A29-C521686B0434}"/>
    <cellStyle name="Note 3 7 4 8 2" xfId="18157" xr:uid="{D671547E-7B26-4A4A-AB1A-FFBB41D8926D}"/>
    <cellStyle name="Note 3 7 4 8 2 2" xfId="44573" xr:uid="{6040D3CF-86A4-45C4-A192-23188B68655F}"/>
    <cellStyle name="Note 3 7 4 8 3" xfId="23794" xr:uid="{85306EF9-9C2C-4CA6-9BAC-F8F2EBC339AA}"/>
    <cellStyle name="Note 3 7 4 8 3 2" xfId="50208" xr:uid="{F8C8722E-C5A6-43EB-8947-E70B28AF2300}"/>
    <cellStyle name="Note 3 7 4 8 4" xfId="34160" xr:uid="{6492CC45-AC39-4499-96E7-C0EC36C52433}"/>
    <cellStyle name="Note 3 7 4 9" xfId="6678" xr:uid="{B3EB8659-414D-4A17-9E25-E15297D92A1A}"/>
    <cellStyle name="Note 3 7 4 9 2" xfId="17390" xr:uid="{353FA82C-5FB5-4C59-BE16-C5497633ECD2}"/>
    <cellStyle name="Note 3 7 4 9 2 2" xfId="43808" xr:uid="{189BC6E0-94AE-4874-BEAF-43B5502F26C0}"/>
    <cellStyle name="Note 3 7 4 9 3" xfId="22019" xr:uid="{AB8681E1-26C8-44D3-8826-AADEECDB244C}"/>
    <cellStyle name="Note 3 7 4 9 3 2" xfId="48433" xr:uid="{842C75DF-F8C8-40AD-8688-5D50FEEAF907}"/>
    <cellStyle name="Note 3 7 4 9 4" xfId="33348" xr:uid="{6038A7CF-796A-4596-B59E-769E45BFE2F4}"/>
    <cellStyle name="Note 3 7 5" xfId="1707" xr:uid="{E8E740A8-E222-4917-ABD3-5B16CEEA6380}"/>
    <cellStyle name="Note 3 7 5 10" xfId="8524" xr:uid="{DD847CF2-6170-415F-9DEE-DE51C68A3E84}"/>
    <cellStyle name="Note 3 7 5 10 2" xfId="19184" xr:uid="{A34AA519-7033-4E4C-A079-C556BBAC190E}"/>
    <cellStyle name="Note 3 7 5 10 2 2" xfId="45598" xr:uid="{892CE6DB-4580-4382-950C-16ECDB22A4FE}"/>
    <cellStyle name="Note 3 7 5 10 3" xfId="17772" xr:uid="{271D7181-8BEE-4B2D-9854-D68BDC6092F2}"/>
    <cellStyle name="Note 3 7 5 10 3 2" xfId="44189" xr:uid="{FAD31630-6B4F-498F-B6B5-7643D8C2124A}"/>
    <cellStyle name="Note 3 7 5 10 4" xfId="35020" xr:uid="{F163EE51-DF7D-4498-AD05-7949AA92E1EA}"/>
    <cellStyle name="Note 3 7 5 11" xfId="11863" xr:uid="{E99A5E56-18ED-43D3-A000-1D01F7C78302}"/>
    <cellStyle name="Note 3 7 5 11 2" xfId="38284" xr:uid="{038517F8-21FC-40EC-8F13-32FB5DC406BA}"/>
    <cellStyle name="Note 3 7 5 12" xfId="22811" xr:uid="{4F79FE51-218A-4669-A2F3-C03864FBA240}"/>
    <cellStyle name="Note 3 7 5 12 2" xfId="49225" xr:uid="{F3BCFEA4-A9C0-4AAC-8D42-E78640A0409F}"/>
    <cellStyle name="Note 3 7 5 2" xfId="3698" xr:uid="{E558510F-6E4C-4E28-978B-3794C6C927F4}"/>
    <cellStyle name="Note 3 7 5 2 2" xfId="9738" xr:uid="{4E0BBEDE-C8EC-4F1A-9357-6D05C6B837E6}"/>
    <cellStyle name="Note 3 7 5 2 2 2" xfId="20398" xr:uid="{2216D9BC-14FE-47B1-9D8B-630A0D6539FB}"/>
    <cellStyle name="Note 3 7 5 2 2 2 2" xfId="46812" xr:uid="{1EE9AB59-1274-4518-ACDE-73228A088ADC}"/>
    <cellStyle name="Note 3 7 5 2 2 3" xfId="12492" xr:uid="{ED52553B-2BEE-4610-AB52-D7C58AF2284D}"/>
    <cellStyle name="Note 3 7 5 2 2 3 2" xfId="38913" xr:uid="{00E8BCBB-FE22-4D20-8BC2-6F6D9686E85F}"/>
    <cellStyle name="Note 3 7 5 2 2 4" xfId="36234" xr:uid="{D7F3825B-B3B4-424D-9B43-1B8C0D27F3F0}"/>
    <cellStyle name="Note 3 7 5 2 3" xfId="14482" xr:uid="{9CD4D2BB-41ED-41BC-8772-EF40C4AD70D7}"/>
    <cellStyle name="Note 3 7 5 2 3 2" xfId="40902" xr:uid="{BF625E4E-68A5-47CE-815C-681DD747DBA1}"/>
    <cellStyle name="Note 3 7 5 2 4" xfId="27926" xr:uid="{AA959BB2-8800-4251-91CF-A47C3C487AFC}"/>
    <cellStyle name="Note 3 7 5 2 4 2" xfId="54340" xr:uid="{3AA6A1F1-93F8-4417-ADAA-FA1BD6D4576C}"/>
    <cellStyle name="Note 3 7 5 2 5" xfId="30368" xr:uid="{C4825EF6-6B85-43D0-9B1B-4EA611631A69}"/>
    <cellStyle name="Note 3 7 5 3" xfId="2636" xr:uid="{4FAFF05D-6328-4F30-AE1F-9F2B9DC57621}"/>
    <cellStyle name="Note 3 7 5 3 2" xfId="9603" xr:uid="{3B650276-DEE6-41DE-AA7F-BCC7CCFB7FEC}"/>
    <cellStyle name="Note 3 7 5 3 2 2" xfId="20263" xr:uid="{6A67AC2F-7A68-41BB-B2DD-79FE821E9B95}"/>
    <cellStyle name="Note 3 7 5 3 2 2 2" xfId="46677" xr:uid="{849625C8-9C6A-47E3-BEC0-98DA97D2D6EA}"/>
    <cellStyle name="Note 3 7 5 3 2 3" xfId="25924" xr:uid="{E8313E1D-CAD3-4F94-9A60-437903BBA770}"/>
    <cellStyle name="Note 3 7 5 3 2 3 2" xfId="52338" xr:uid="{D034A56D-63AF-45D6-8607-3E27E8A0F555}"/>
    <cellStyle name="Note 3 7 5 3 2 4" xfId="36099" xr:uid="{02C13CCF-1D61-4385-96D5-E41CFD0A7830}"/>
    <cellStyle name="Note 3 7 5 3 3" xfId="13428" xr:uid="{DCEAC97A-74BE-4110-B8DD-D73557E8F2C9}"/>
    <cellStyle name="Note 3 7 5 3 3 2" xfId="39848" xr:uid="{7D49DF16-91D5-4E96-987F-CA6CE6799B59}"/>
    <cellStyle name="Note 3 7 5 3 4" xfId="24570" xr:uid="{57DE430E-4FBF-46E5-93EF-743DCB6B55F9}"/>
    <cellStyle name="Note 3 7 5 3 4 2" xfId="50984" xr:uid="{EDED1C4D-1327-415C-B41A-2E2F0DB87C33}"/>
    <cellStyle name="Note 3 7 5 3 5" xfId="29306" xr:uid="{DB70B238-5A53-4111-BB36-5017E995A8B6}"/>
    <cellStyle name="Note 3 7 5 4" xfId="4860" xr:uid="{8BEA568F-5EE8-4029-856A-C72F809E2B65}"/>
    <cellStyle name="Note 3 7 5 4 2" xfId="10847" xr:uid="{F165CFE2-86B9-447E-B19E-3B36AC23BF62}"/>
    <cellStyle name="Note 3 7 5 4 2 2" xfId="21492" xr:uid="{1D900193-14B6-473A-9C66-2BF4A0353FC6}"/>
    <cellStyle name="Note 3 7 5 4 2 2 2" xfId="47906" xr:uid="{B76D6226-79C3-4B8F-A86D-980DB3076078}"/>
    <cellStyle name="Note 3 7 5 4 2 3" xfId="28581" xr:uid="{847B6DF8-E0D3-413C-9410-7F7A3AAA7BCE}"/>
    <cellStyle name="Note 3 7 5 4 2 3 2" xfId="54995" xr:uid="{7B5F6063-A20D-4EA0-82FF-49FCD6DB134A}"/>
    <cellStyle name="Note 3 7 5 4 2 4" xfId="37268" xr:uid="{78041A36-0474-4E4B-9E58-DC784496AB17}"/>
    <cellStyle name="Note 3 7 5 4 3" xfId="15637" xr:uid="{34C7FDD3-0599-4F33-B093-F0629C725795}"/>
    <cellStyle name="Note 3 7 5 4 3 2" xfId="42057" xr:uid="{C4F5F4EF-31CD-4524-9A4C-D4D13AC26423}"/>
    <cellStyle name="Note 3 7 5 4 4" xfId="22128" xr:uid="{B6EFC28D-03A2-4059-989B-7F22DF8B277C}"/>
    <cellStyle name="Note 3 7 5 4 4 2" xfId="48542" xr:uid="{5F296287-3D6D-41FD-AEB4-94786BD658E8}"/>
    <cellStyle name="Note 3 7 5 4 5" xfId="31530" xr:uid="{C892DEED-742A-4603-B109-E1397DDF339A}"/>
    <cellStyle name="Note 3 7 5 5" xfId="2724" xr:uid="{905730CA-E944-4380-95E5-ED0436D492A9}"/>
    <cellStyle name="Note 3 7 5 5 2" xfId="13516" xr:uid="{FC67B57D-AD53-46FC-AA97-124CF23CE1F1}"/>
    <cellStyle name="Note 3 7 5 5 2 2" xfId="39936" xr:uid="{D31AAD76-24B2-40B2-8070-3D42191A14E6}"/>
    <cellStyle name="Note 3 7 5 5 3" xfId="26284" xr:uid="{AEA1127D-3466-488B-A21C-2E68FBABBA85}"/>
    <cellStyle name="Note 3 7 5 5 3 2" xfId="52698" xr:uid="{FF39EB20-B576-4093-9482-3809EC740734}"/>
    <cellStyle name="Note 3 7 5 5 4" xfId="29394" xr:uid="{4316F35C-3DB3-4CB4-8810-66D7B8AAB960}"/>
    <cellStyle name="Note 3 7 5 6" xfId="5570" xr:uid="{71A52074-0A6B-4BBA-B41E-2AB2FB57C2CE}"/>
    <cellStyle name="Note 3 7 5 6 2" xfId="16340" xr:uid="{A5100A4C-E23B-434D-95E8-D264DE5DFBC5}"/>
    <cellStyle name="Note 3 7 5 6 2 2" xfId="42759" xr:uid="{FD5B971E-51EE-413A-966D-5CC766CE16A3}"/>
    <cellStyle name="Note 3 7 5 6 3" xfId="25084" xr:uid="{3ED95A6D-4A34-4214-B73E-46E9FC3498B7}"/>
    <cellStyle name="Note 3 7 5 6 3 2" xfId="51498" xr:uid="{9726DC17-1191-47B6-A349-67507F70531B}"/>
    <cellStyle name="Note 3 7 5 6 4" xfId="32240" xr:uid="{3C3BA83F-D913-46A5-893B-912B373DD80D}"/>
    <cellStyle name="Note 3 7 5 7" xfId="6466" xr:uid="{40FC38CF-3825-4AA3-8BD3-C6DAD16A635A}"/>
    <cellStyle name="Note 3 7 5 7 2" xfId="21976" xr:uid="{446C3E53-19A2-468C-8600-80F521E225FF}"/>
    <cellStyle name="Note 3 7 5 7 2 2" xfId="48390" xr:uid="{C375CB7C-20CC-4C80-8F2D-CD8D6FA48132}"/>
    <cellStyle name="Note 3 7 5 7 3" xfId="33136" xr:uid="{5082DDD8-9ED9-4B2C-8376-9FC9BCB30690}"/>
    <cellStyle name="Note 3 7 5 8" xfId="3754" xr:uid="{04D57969-7712-41B7-8E82-6D9005AF0F72}"/>
    <cellStyle name="Note 3 7 5 8 2" xfId="14537" xr:uid="{19E478BE-350F-4470-8211-AE86A4D084DD}"/>
    <cellStyle name="Note 3 7 5 8 2 2" xfId="40957" xr:uid="{F19A4435-D228-4F5D-ADDC-0AA2CB86AA60}"/>
    <cellStyle name="Note 3 7 5 8 3" xfId="22313" xr:uid="{8B2A207D-227B-4DB1-BF89-9F42616E3FF6}"/>
    <cellStyle name="Note 3 7 5 8 3 2" xfId="48727" xr:uid="{4FD17768-C9CB-45FC-B894-230671D3ABA6}"/>
    <cellStyle name="Note 3 7 5 8 4" xfId="30424" xr:uid="{ACF1F9E0-4FD3-4C6F-B09F-99BB2955AF3E}"/>
    <cellStyle name="Note 3 7 5 9" xfId="7820" xr:uid="{2B2DCA2C-FD32-4259-8385-6E1E99C5AC62}"/>
    <cellStyle name="Note 3 7 5 9 2" xfId="18487" xr:uid="{BDFF876E-99A9-498A-9CA9-8AB0BCDB40A1}"/>
    <cellStyle name="Note 3 7 5 9 2 2" xfId="44902" xr:uid="{551DF88B-6889-42FD-B5DA-AB16739AF652}"/>
    <cellStyle name="Note 3 7 5 9 3" xfId="22661" xr:uid="{983397C0-55E2-4D92-980D-359910D7B317}"/>
    <cellStyle name="Note 3 7 5 9 3 2" xfId="49075" xr:uid="{C72BBDB5-B6E9-40D8-8A2F-B579C83104A4}"/>
    <cellStyle name="Note 3 7 5 9 4" xfId="34490" xr:uid="{39527D07-CF8B-43E5-A2FF-F255AF113F74}"/>
    <cellStyle name="Note 3 7 6" xfId="2481" xr:uid="{D1B77E18-5871-467A-AFF5-BABC9900778E}"/>
    <cellStyle name="Note 3 7 6 10" xfId="21823" xr:uid="{12CB5A13-82C1-4235-9DE2-E7C3CF104A0D}"/>
    <cellStyle name="Note 3 7 6 10 2" xfId="48237" xr:uid="{F9AA33B6-AD0B-4DE6-97FE-AC36A734D4F3}"/>
    <cellStyle name="Note 3 7 6 2" xfId="4376" xr:uid="{7798C618-254A-449D-AF9B-6E5F83AB6623}"/>
    <cellStyle name="Note 3 7 6 2 2" xfId="9899" xr:uid="{2BCD3F45-6C28-4DFE-8B76-7948E92A869F}"/>
    <cellStyle name="Note 3 7 6 2 2 2" xfId="20559" xr:uid="{EB0EA0DB-C9B3-43D9-B1B4-5AD69E59E2D2}"/>
    <cellStyle name="Note 3 7 6 2 2 2 2" xfId="46973" xr:uid="{8FDAF09C-C76A-41D7-8FE7-B4BFCAD697E6}"/>
    <cellStyle name="Note 3 7 6 2 2 3" xfId="25566" xr:uid="{20FB6F4F-EBF4-40C2-89F2-4DCCC2DFE293}"/>
    <cellStyle name="Note 3 7 6 2 2 3 2" xfId="51980" xr:uid="{ECEFB012-8149-4428-B512-6DD530AE520D}"/>
    <cellStyle name="Note 3 7 6 2 2 4" xfId="36395" xr:uid="{EC589302-6BE1-4F97-841C-63C670DBA4EA}"/>
    <cellStyle name="Note 3 7 6 2 3" xfId="15154" xr:uid="{3624A428-39FA-49B6-8611-CA049B016DF0}"/>
    <cellStyle name="Note 3 7 6 2 3 2" xfId="41574" xr:uid="{EFE32CA4-CB28-45A4-800E-EC5ABF5AC0AF}"/>
    <cellStyle name="Note 3 7 6 2 4" xfId="27488" xr:uid="{B6C6CDCF-A882-4294-873F-45F1DCE9852A}"/>
    <cellStyle name="Note 3 7 6 2 4 2" xfId="53902" xr:uid="{D9721D79-763F-4BDB-ACB5-E5F5C71F8524}"/>
    <cellStyle name="Note 3 7 6 2 5" xfId="31046" xr:uid="{897326FF-A9E4-40CB-BC62-40A0169520B0}"/>
    <cellStyle name="Note 3 7 6 3" xfId="5109" xr:uid="{14D2C0D0-CD90-4D75-AFE1-3487A84C05A8}"/>
    <cellStyle name="Note 3 7 6 3 2" xfId="10400" xr:uid="{C16BF305-6831-4B7A-AEE5-7301957BBCFD}"/>
    <cellStyle name="Note 3 7 6 3 2 2" xfId="21060" xr:uid="{BE5F3EB5-21B8-4507-9EF6-ED518267C57C}"/>
    <cellStyle name="Note 3 7 6 3 2 2 2" xfId="47474" xr:uid="{8DB3471E-2DDC-4965-B3B2-6682DB824286}"/>
    <cellStyle name="Note 3 7 6 3 2 3" xfId="28325" xr:uid="{4A1AC527-FEB3-47D8-981C-F71305665F26}"/>
    <cellStyle name="Note 3 7 6 3 2 3 2" xfId="54739" xr:uid="{17FCF5F7-39C5-463E-AAEF-8002B58DF78A}"/>
    <cellStyle name="Note 3 7 6 3 2 4" xfId="36896" xr:uid="{6CB77D65-B5A2-45D5-9E5F-CCE0F1F5A10E}"/>
    <cellStyle name="Note 3 7 6 3 3" xfId="15886" xr:uid="{FA0B6978-D73D-4C9B-BF78-E17A6A1F83CD}"/>
    <cellStyle name="Note 3 7 6 3 3 2" xfId="42305" xr:uid="{8BB40807-7C87-4BD6-AE4D-345F432D9193}"/>
    <cellStyle name="Note 3 7 6 3 4" xfId="25090" xr:uid="{B2E45CF4-3031-4ADF-853D-2950C44BC1F4}"/>
    <cellStyle name="Note 3 7 6 3 4 2" xfId="51504" xr:uid="{3520F4CB-06C8-497C-85F0-482323EA829E}"/>
    <cellStyle name="Note 3 7 6 3 5" xfId="31779" xr:uid="{54477A78-2CC1-4620-AFA7-B5BAE041F38A}"/>
    <cellStyle name="Note 3 7 6 4" xfId="6291" xr:uid="{C1E8920C-03F0-48B6-BCB1-47207B881C78}"/>
    <cellStyle name="Note 3 7 6 4 2" xfId="11004" xr:uid="{D8815671-D3EE-4CCC-9787-331CAB45D3FF}"/>
    <cellStyle name="Note 3 7 6 4 2 2" xfId="21649" xr:uid="{88D92105-50E4-443B-82BB-14D5931C5552}"/>
    <cellStyle name="Note 3 7 6 4 2 2 2" xfId="48063" xr:uid="{6BD51176-0E71-4CCD-9328-D938AC5DE408}"/>
    <cellStyle name="Note 3 7 6 4 2 3" xfId="28738" xr:uid="{3C3E87F4-C715-4ABA-B5A2-3774598E0213}"/>
    <cellStyle name="Note 3 7 6 4 2 3 2" xfId="55152" xr:uid="{2E7C1C82-2D69-4167-A68C-B62C56D86687}"/>
    <cellStyle name="Note 3 7 6 4 2 4" xfId="37425" xr:uid="{057C62D4-F236-462F-BD0B-80E2DCDA8A55}"/>
    <cellStyle name="Note 3 7 6 4 3" xfId="17030" xr:uid="{6A36C6D0-34EF-4119-A0E9-6579F64D4BAA}"/>
    <cellStyle name="Note 3 7 6 4 3 2" xfId="43448" xr:uid="{DF97EBBA-3339-48E4-AE3B-59F963808EBE}"/>
    <cellStyle name="Note 3 7 6 4 4" xfId="23572" xr:uid="{71F2917F-5939-4317-AF8C-115E391032D6}"/>
    <cellStyle name="Note 3 7 6 4 4 2" xfId="49986" xr:uid="{6C2D3C9B-106D-40FB-A750-FA4E7A30CCC8}"/>
    <cellStyle name="Note 3 7 6 4 5" xfId="32961" xr:uid="{0D592711-8619-4C5D-9868-71ABB1CC9714}"/>
    <cellStyle name="Note 3 7 6 5" xfId="6867" xr:uid="{6F1603BC-CB7A-4CF7-B7E1-17CDF7BF7760}"/>
    <cellStyle name="Note 3 7 6 5 2" xfId="17572" xr:uid="{A28D8721-B125-4E6C-8B0B-D2758431F4BC}"/>
    <cellStyle name="Note 3 7 6 5 2 2" xfId="43989" xr:uid="{80EE4372-08AB-45ED-A142-FA23A7006BC8}"/>
    <cellStyle name="Note 3 7 6 5 3" xfId="23532" xr:uid="{48B3B2CD-8FCC-4438-A4C1-C7E9CEFA98E4}"/>
    <cellStyle name="Note 3 7 6 5 3 2" xfId="49946" xr:uid="{11602C34-091C-4392-9448-57FA29F1721D}"/>
    <cellStyle name="Note 3 7 6 5 4" xfId="33537" xr:uid="{85F8E41A-CC06-4F01-8F5C-5BB6FB7B008B}"/>
    <cellStyle name="Note 3 7 6 6" xfId="7392" xr:uid="{F0FCB7EA-355C-4D9B-8F30-7E86BEAC1531}"/>
    <cellStyle name="Note 3 7 6 6 2" xfId="18059" xr:uid="{C794BE6C-2E82-420D-A458-1DE50CF02071}"/>
    <cellStyle name="Note 3 7 6 6 2 2" xfId="44475" xr:uid="{0F6AF145-0A56-44FA-8279-7059EAC9D301}"/>
    <cellStyle name="Note 3 7 6 6 3" xfId="28108" xr:uid="{275D7B23-BD3F-4633-83E1-8185DC5E1763}"/>
    <cellStyle name="Note 3 7 6 6 3 2" xfId="54522" xr:uid="{64CA4769-4D7D-4667-9A9F-D8794E6D64EB}"/>
    <cellStyle name="Note 3 7 6 6 4" xfId="34062" xr:uid="{C78857DF-7006-4109-BCFF-B23C7D7316FC}"/>
    <cellStyle name="Note 3 7 6 7" xfId="8014" xr:uid="{9E598266-039D-41B3-8050-9D088110D79E}"/>
    <cellStyle name="Note 3 7 6 7 2" xfId="18681" xr:uid="{A04E8DE6-4B6A-44D2-80AC-841058237331}"/>
    <cellStyle name="Note 3 7 6 7 2 2" xfId="45095" xr:uid="{C78651B6-64AE-4E83-AC38-36645E58ADD5}"/>
    <cellStyle name="Note 3 7 6 7 3" xfId="12290" xr:uid="{28D4B7B1-62A0-4F01-9191-FCC1B0AF2E89}"/>
    <cellStyle name="Note 3 7 6 7 3 2" xfId="38711" xr:uid="{E5B1BBE0-7868-48B1-8A48-72E34138E603}"/>
    <cellStyle name="Note 3 7 6 7 4" xfId="34619" xr:uid="{6B070CD7-D102-4B0A-959A-4CDC0E7DDB89}"/>
    <cellStyle name="Note 3 7 6 8" xfId="13277" xr:uid="{2CE75520-C374-49DF-A6E3-B4A59E223E82}"/>
    <cellStyle name="Note 3 7 6 8 2" xfId="39697" xr:uid="{3B3B5753-D9CF-44F3-B910-E0A8089E8245}"/>
    <cellStyle name="Note 3 7 6 9" xfId="11239" xr:uid="{CB1E02E5-C094-425A-82A9-7B379A65FF8B}"/>
    <cellStyle name="Note 3 7 6 9 2" xfId="37660" xr:uid="{2CFF327D-945E-4E73-A0AC-DD7CF62788E8}"/>
    <cellStyle name="Note 3 7 7" xfId="3132" xr:uid="{570561BC-E045-4623-ADA5-7C5ED4CA5E59}"/>
    <cellStyle name="Note 3 7 7 2" xfId="9590" xr:uid="{C5AA55F0-E2BE-470F-BA66-9182BCAD6268}"/>
    <cellStyle name="Note 3 7 7 2 2" xfId="20250" xr:uid="{033D5E49-6D30-4A47-8021-EC7F9E84633C}"/>
    <cellStyle name="Note 3 7 7 2 2 2" xfId="46664" xr:uid="{72643EA9-96A0-4579-8AFB-77DFC584AD28}"/>
    <cellStyle name="Note 3 7 7 2 3" xfId="26725" xr:uid="{08516DDC-4F0D-48BA-8B22-75D93D3C1155}"/>
    <cellStyle name="Note 3 7 7 2 3 2" xfId="53139" xr:uid="{F8146B3C-8812-43BF-86C2-3DEA89968A29}"/>
    <cellStyle name="Note 3 7 7 2 4" xfId="36086" xr:uid="{69F82873-2B48-444C-ACB8-5B6CB4CC8BB2}"/>
    <cellStyle name="Note 3 7 7 3" xfId="13923" xr:uid="{210991DB-B7AF-4C9E-A3D8-F84F120193F3}"/>
    <cellStyle name="Note 3 7 7 3 2" xfId="40343" xr:uid="{65164C88-A3B4-4228-BB70-889022590F34}"/>
    <cellStyle name="Note 3 7 7 4" xfId="25389" xr:uid="{19B58309-818F-44C0-9A39-35DEC0252AD1}"/>
    <cellStyle name="Note 3 7 7 4 2" xfId="51803" xr:uid="{1D670600-4020-4E0E-B618-7A7C84DEDE3B}"/>
    <cellStyle name="Note 3 7 7 5" xfId="29802" xr:uid="{7CE164AA-62C4-4BCA-A8D3-2684A8CD6B5A}"/>
    <cellStyle name="Note 3 7 8" xfId="2961" xr:uid="{015DA8D1-3D5F-4A32-A144-F9B79A58742D}"/>
    <cellStyle name="Note 3 7 8 2" xfId="9704" xr:uid="{7C50FC13-3189-4821-8910-40A7398D057E}"/>
    <cellStyle name="Note 3 7 8 2 2" xfId="20364" xr:uid="{AB6237C9-3E78-4B58-95B9-D4FDE14D28D6}"/>
    <cellStyle name="Note 3 7 8 2 2 2" xfId="46778" xr:uid="{869B83F6-9555-45B6-B045-410D21B59022}"/>
    <cellStyle name="Note 3 7 8 2 3" xfId="28188" xr:uid="{74DC42CB-897D-4DBE-8D87-3D48163A86F4}"/>
    <cellStyle name="Note 3 7 8 2 3 2" xfId="54602" xr:uid="{EA55B5F5-80F8-4903-938C-CD07BB11CF73}"/>
    <cellStyle name="Note 3 7 8 2 4" xfId="36200" xr:uid="{56F78DA7-5167-4BC4-BC6A-784B2D174B3F}"/>
    <cellStyle name="Note 3 7 8 3" xfId="13753" xr:uid="{8858BB98-3B3E-4372-BD47-CBF3AE659855}"/>
    <cellStyle name="Note 3 7 8 3 2" xfId="40173" xr:uid="{E116903C-1BB0-454D-AC67-18294B4DC5E7}"/>
    <cellStyle name="Note 3 7 8 4" xfId="25559" xr:uid="{489D8BCA-EF7D-4C1B-8A94-BA12C18A54C4}"/>
    <cellStyle name="Note 3 7 8 4 2" xfId="51973" xr:uid="{F2287696-FCA3-4612-8443-59810540EE5E}"/>
    <cellStyle name="Note 3 7 8 5" xfId="29631" xr:uid="{984F66EB-33F0-4479-8AC7-CF5C6356C6F5}"/>
    <cellStyle name="Note 3 7 9" xfId="3585" xr:uid="{24B05E43-50E5-4EC9-A21D-B6854DDECFB9}"/>
    <cellStyle name="Note 3 7 9 2" xfId="9503" xr:uid="{4C2C808D-1E87-4131-AD2F-BA8C59427508}"/>
    <cellStyle name="Note 3 7 9 2 2" xfId="20163" xr:uid="{9F718CDF-7293-4A32-874F-329828EE9162}"/>
    <cellStyle name="Note 3 7 9 2 2 2" xfId="46577" xr:uid="{72EAAF07-066A-4BA4-8B14-FD8231ADA8C3}"/>
    <cellStyle name="Note 3 7 9 2 3" xfId="28209" xr:uid="{2872FF7D-7C4A-4279-87ED-015E7F1502C2}"/>
    <cellStyle name="Note 3 7 9 2 3 2" xfId="54623" xr:uid="{06945F7B-0F42-4074-87C3-CFEFC98C2698}"/>
    <cellStyle name="Note 3 7 9 2 4" xfId="35999" xr:uid="{F6381725-27C7-466F-B6C8-A4B3E9031282}"/>
    <cellStyle name="Note 3 7 9 3" xfId="14370" xr:uid="{6CD9212D-4310-4E4E-997C-B7BFDF21E3EA}"/>
    <cellStyle name="Note 3 7 9 3 2" xfId="40790" xr:uid="{DFE09FFB-A68E-40F7-9DA1-0BBECEEEC31E}"/>
    <cellStyle name="Note 3 7 9 4" xfId="27694" xr:uid="{2C604237-D9D9-41D7-86A0-ED5E18ED218C}"/>
    <cellStyle name="Note 3 7 9 4 2" xfId="54108" xr:uid="{F1AFBFFF-6A61-4229-A96A-14161FD5D63A}"/>
    <cellStyle name="Note 3 7 9 5" xfId="30255" xr:uid="{6A1341EB-766B-4AED-8369-5911273C2C69}"/>
    <cellStyle name="Note 3 8" xfId="1101" xr:uid="{DCBDE4C3-39A9-4B37-9BC9-F4799690AF53}"/>
    <cellStyle name="Note 3 8 10" xfId="6533" xr:uid="{80B0BB6B-854A-4B82-8787-153F8BBEA9B1}"/>
    <cellStyle name="Note 3 8 10 2" xfId="23214" xr:uid="{B7BBD855-31F0-44E5-A36B-57A4DCA1BCF3}"/>
    <cellStyle name="Note 3 8 10 2 2" xfId="49628" xr:uid="{58DF7978-F4BC-42AE-9F7C-BD4EC386CB00}"/>
    <cellStyle name="Note 3 8 10 3" xfId="33203" xr:uid="{FF09D621-F581-4831-8072-644CC6B5B121}"/>
    <cellStyle name="Note 3 8 11" xfId="12153" xr:uid="{ABD5C686-5B2F-4A92-8D56-97A4B6ABDF50}"/>
    <cellStyle name="Note 3 8 11 2" xfId="38574" xr:uid="{05EDC53D-52F0-4981-BDDC-0AF555880180}"/>
    <cellStyle name="Note 3 8 12" xfId="21875" xr:uid="{948F5756-4AB2-488B-969B-953AF8D9ADE7}"/>
    <cellStyle name="Note 3 8 12 2" xfId="48289" xr:uid="{05C16992-FE35-4AE1-B93D-D6E1FCAAE924}"/>
    <cellStyle name="Note 3 8 2" xfId="1449" xr:uid="{EAA1377C-F80D-4DDD-B2FB-C7327C908E2C}"/>
    <cellStyle name="Note 3 8 2 10" xfId="8387" xr:uid="{CCB00AAD-BD32-42F5-B7F3-FB46E5F34FCF}"/>
    <cellStyle name="Note 3 8 2 10 2" xfId="19047" xr:uid="{C1A2CB70-9EF8-4A9B-B97D-15B10A51E1D5}"/>
    <cellStyle name="Note 3 8 2 10 2 2" xfId="45461" xr:uid="{E8B1B46A-4C5D-4D36-BFF1-14B693D8F12E}"/>
    <cellStyle name="Note 3 8 2 10 3" xfId="12548" xr:uid="{E00C90CD-A104-41D9-8748-96B462381070}"/>
    <cellStyle name="Note 3 8 2 10 3 2" xfId="38969" xr:uid="{9379CE6B-3D37-4791-9A30-8DDC4B2C7EC9}"/>
    <cellStyle name="Note 3 8 2 10 4" xfId="34883" xr:uid="{26883548-E36D-42CF-A71A-65BB2A12F37F}"/>
    <cellStyle name="Note 3 8 2 11" xfId="13345" xr:uid="{0C08D2E5-E3F0-4538-A623-525A817BEE1F}"/>
    <cellStyle name="Note 3 8 2 11 2" xfId="39765" xr:uid="{671D68C3-97B0-4E5D-BD71-6695AD79D402}"/>
    <cellStyle name="Note 3 8 2 12" xfId="25216" xr:uid="{47A27425-398A-4D1D-A8B6-7462F2F3599A}"/>
    <cellStyle name="Note 3 8 2 12 2" xfId="51630" xr:uid="{3FAD5E19-2E99-4C43-8261-FC5BE205AB27}"/>
    <cellStyle name="Note 3 8 2 2" xfId="3443" xr:uid="{70988AA7-D283-48FC-A44F-46E057012E43}"/>
    <cellStyle name="Note 3 8 2 2 2" xfId="9031" xr:uid="{B3CBFB4A-C897-4568-857F-CBCBE38B24E9}"/>
    <cellStyle name="Note 3 8 2 2 2 2" xfId="19691" xr:uid="{DE8075AA-06AC-4780-B557-72B53D50D787}"/>
    <cellStyle name="Note 3 8 2 2 2 2 2" xfId="46105" xr:uid="{55DDB81D-7464-4EB6-B7A1-50E2A7EFE059}"/>
    <cellStyle name="Note 3 8 2 2 2 3" xfId="25966" xr:uid="{33FADB97-1418-41D5-B89F-0E20BEDA2973}"/>
    <cellStyle name="Note 3 8 2 2 2 3 2" xfId="52380" xr:uid="{62A5570A-CADD-4B57-99D6-73C8FEA335FB}"/>
    <cellStyle name="Note 3 8 2 2 2 4" xfId="35527" xr:uid="{00ABFC4E-A502-4D52-A11B-0A1E98D896B7}"/>
    <cellStyle name="Note 3 8 2 2 3" xfId="10468" xr:uid="{98548299-AF4F-47ED-8300-1CA7C5C9D168}"/>
    <cellStyle name="Note 3 8 2 2 3 2" xfId="21128" xr:uid="{1845C0DD-5D55-4AAB-9C4F-AFE8585526C5}"/>
    <cellStyle name="Note 3 8 2 2 3 2 2" xfId="47542" xr:uid="{3ADD13FE-7DE5-4FD2-B242-4C1CC4AD0F27}"/>
    <cellStyle name="Note 3 8 2 2 3 3" xfId="28392" xr:uid="{33E3C033-7718-4C7F-9F49-F3B4F94F1A80}"/>
    <cellStyle name="Note 3 8 2 2 3 3 2" xfId="54806" xr:uid="{1C153A79-4918-4BD3-B521-914225201FFE}"/>
    <cellStyle name="Note 3 8 2 2 3 4" xfId="36964" xr:uid="{6B74777B-DEDD-4B1B-A667-A0160D3E7506}"/>
    <cellStyle name="Note 3 8 2 2 4" xfId="10921" xr:uid="{503605A7-733A-4D0F-8FBC-AD67D5DAEEA7}"/>
    <cellStyle name="Note 3 8 2 2 4 2" xfId="21566" xr:uid="{EDDAA3B5-286C-406F-8FA5-F8171F1750A4}"/>
    <cellStyle name="Note 3 8 2 2 4 2 2" xfId="47980" xr:uid="{72CFDF90-E990-4D93-8E58-A0E6110D234B}"/>
    <cellStyle name="Note 3 8 2 2 4 3" xfId="28655" xr:uid="{F7A4F918-282E-471A-AB21-FABF6EE23DFC}"/>
    <cellStyle name="Note 3 8 2 2 4 3 2" xfId="55069" xr:uid="{4F6F8025-7C72-4329-AF28-6793CF50509C}"/>
    <cellStyle name="Note 3 8 2 2 4 4" xfId="37342" xr:uid="{6E88E7E1-1152-4E54-BFC8-AB08E500EDB0}"/>
    <cellStyle name="Note 3 8 2 2 5" xfId="8694" xr:uid="{FA3BCC90-A1BB-48DA-B6D7-E8E0896174ED}"/>
    <cellStyle name="Note 3 8 2 2 5 2" xfId="19354" xr:uid="{A05078C6-6306-43F6-A14C-768335A1F80B}"/>
    <cellStyle name="Note 3 8 2 2 5 2 2" xfId="45768" xr:uid="{ADDD6434-9E46-492E-AA2F-B793863C329C}"/>
    <cellStyle name="Note 3 8 2 2 5 3" xfId="11244" xr:uid="{26882FF8-A8C4-4D37-93A3-3CA4A00D56A0}"/>
    <cellStyle name="Note 3 8 2 2 5 3 2" xfId="37665" xr:uid="{482B8D29-A628-466C-AD1C-A9B8F0AEDD9C}"/>
    <cellStyle name="Note 3 8 2 2 5 4" xfId="35190" xr:uid="{DF3108F4-ADCA-4829-A08A-17C04EC0664E}"/>
    <cellStyle name="Note 3 8 2 2 6" xfId="14228" xr:uid="{3FF241A4-B6BE-4FF0-9C0D-A611C898C962}"/>
    <cellStyle name="Note 3 8 2 2 6 2" xfId="40648" xr:uid="{286318C3-4EDA-4AC7-8FBC-33BCF14092B4}"/>
    <cellStyle name="Note 3 8 2 2 7" xfId="22755" xr:uid="{05AF2C5E-EA4C-4A94-A129-4C64CB052DE3}"/>
    <cellStyle name="Note 3 8 2 2 7 2" xfId="49169" xr:uid="{6CFDAF52-C906-4D7D-8A54-30957C483B16}"/>
    <cellStyle name="Note 3 8 2 2 8" xfId="30113" xr:uid="{57505FDC-F542-47E4-B9E0-3C38CBB9C09C}"/>
    <cellStyle name="Note 3 8 2 3" xfId="2813" xr:uid="{83B0ABFE-32B5-4555-9690-EAFCAE513BDE}"/>
    <cellStyle name="Note 3 8 2 3 2" xfId="9399" xr:uid="{E6AB0362-8ECC-42AC-9ACF-B7E4E3766EFB}"/>
    <cellStyle name="Note 3 8 2 3 2 2" xfId="20059" xr:uid="{703CA2B6-7209-43C4-8DB1-DA2FBDEC0CF7}"/>
    <cellStyle name="Note 3 8 2 3 2 2 2" xfId="46473" xr:uid="{870E5461-56A4-4515-AABF-C3768004BFFD}"/>
    <cellStyle name="Note 3 8 2 3 2 3" xfId="25944" xr:uid="{8CBC1538-E072-45B7-886E-FC8539014409}"/>
    <cellStyle name="Note 3 8 2 3 2 3 2" xfId="52358" xr:uid="{DD68885E-CB68-408A-B764-6F5A3C53E880}"/>
    <cellStyle name="Note 3 8 2 3 2 4" xfId="35895" xr:uid="{AD8670CF-B0E4-47D9-BBCE-93F3F58B229D}"/>
    <cellStyle name="Note 3 8 2 3 3" xfId="13605" xr:uid="{F004AA71-A835-4863-875F-5B47191DD168}"/>
    <cellStyle name="Note 3 8 2 3 3 2" xfId="40025" xr:uid="{C608B245-DD1F-469A-BCFF-797F427619C3}"/>
    <cellStyle name="Note 3 8 2 3 4" xfId="27550" xr:uid="{A4ECD5B4-0F29-4CC6-BEF4-E917CDAB5AC3}"/>
    <cellStyle name="Note 3 8 2 3 4 2" xfId="53964" xr:uid="{DC19C5DA-4BB4-465B-A852-6AE8BF7242E5}"/>
    <cellStyle name="Note 3 8 2 3 5" xfId="29483" xr:uid="{0FF32171-9070-4C35-8579-E456FF892B66}"/>
    <cellStyle name="Note 3 8 2 4" xfId="4708" xr:uid="{76F5CC59-E5DB-4138-A848-2FB1074DE06E}"/>
    <cellStyle name="Note 3 8 2 4 2" xfId="9997" xr:uid="{012987E5-B15B-48C0-B75C-2A3263E27FED}"/>
    <cellStyle name="Note 3 8 2 4 2 2" xfId="20657" xr:uid="{2769F69A-388B-485F-9402-1B269C6071E8}"/>
    <cellStyle name="Note 3 8 2 4 2 2 2" xfId="47071" xr:uid="{AFF6781F-9E45-4AAD-A1E7-AD40B1FA04BB}"/>
    <cellStyle name="Note 3 8 2 4 2 3" xfId="27491" xr:uid="{18B76CD4-4257-4FD4-9D06-0504E4FB6610}"/>
    <cellStyle name="Note 3 8 2 4 2 3 2" xfId="53905" xr:uid="{13DD9A39-4DA1-4518-8C5F-93E2F6910FB9}"/>
    <cellStyle name="Note 3 8 2 4 2 4" xfId="36493" xr:uid="{769DCBC2-4CCA-46D0-90C4-B2516A834F9F}"/>
    <cellStyle name="Note 3 8 2 4 3" xfId="15485" xr:uid="{613DDA81-04A1-4247-A007-E3C8D1904993}"/>
    <cellStyle name="Note 3 8 2 4 3 2" xfId="41905" xr:uid="{2B46CA15-B7C6-44A0-B066-91C0AEA688B7}"/>
    <cellStyle name="Note 3 8 2 4 4" xfId="26965" xr:uid="{175F5275-3AF5-4043-9860-B46571F0F773}"/>
    <cellStyle name="Note 3 8 2 4 4 2" xfId="53379" xr:uid="{8BDCB88E-0F16-426D-9FEF-F4E76E624136}"/>
    <cellStyle name="Note 3 8 2 4 5" xfId="31378" xr:uid="{F1D835D2-3175-4D1A-BA7D-1705C452EA57}"/>
    <cellStyle name="Note 3 8 2 5" xfId="3331" xr:uid="{69664184-E0FF-4626-A743-53CC5BF736EC}"/>
    <cellStyle name="Note 3 8 2 5 2" xfId="10722" xr:uid="{B483EC8D-8BCD-4F9F-BBBF-EF79BCB45567}"/>
    <cellStyle name="Note 3 8 2 5 2 2" xfId="21367" xr:uid="{5EEF7C51-D8ED-423F-892F-98EC962B8355}"/>
    <cellStyle name="Note 3 8 2 5 2 2 2" xfId="47781" xr:uid="{E52719DD-93C5-433B-BEEC-1FF81A238013}"/>
    <cellStyle name="Note 3 8 2 5 2 3" xfId="28462" xr:uid="{00BF9643-4F64-4BA7-9D8B-D106C065F3E6}"/>
    <cellStyle name="Note 3 8 2 5 2 3 2" xfId="54876" xr:uid="{CBF55FF6-40EB-4201-B9F6-6E17EE309094}"/>
    <cellStyle name="Note 3 8 2 5 2 4" xfId="37143" xr:uid="{5D168174-14FA-4A07-8911-F68D28C4BB03}"/>
    <cellStyle name="Note 3 8 2 5 3" xfId="14119" xr:uid="{91824385-F257-4863-8A5D-19D8A1BD8416}"/>
    <cellStyle name="Note 3 8 2 5 3 2" xfId="40539" xr:uid="{21B2B094-4E8C-4A93-AC52-B488DAD649D3}"/>
    <cellStyle name="Note 3 8 2 5 4" xfId="21831" xr:uid="{8293F7E7-41AE-43C5-871C-5B678EFB1748}"/>
    <cellStyle name="Note 3 8 2 5 4 2" xfId="48245" xr:uid="{0FFAD6BD-60C1-4B1E-942A-7109EE866CF3}"/>
    <cellStyle name="Note 3 8 2 5 5" xfId="30001" xr:uid="{E9E3C8CE-B76B-4319-9AB8-29B7D09A0B09}"/>
    <cellStyle name="Note 3 8 2 6" xfId="5704" xr:uid="{32AE3206-5AEE-4FAD-84BF-8249D9782C6F}"/>
    <cellStyle name="Note 3 8 2 6 2" xfId="16467" xr:uid="{568D78D3-B844-4FE0-B8D0-A15A35366E0F}"/>
    <cellStyle name="Note 3 8 2 6 2 2" xfId="42885" xr:uid="{23291D6B-961A-466E-AE08-A773C96DEDEB}"/>
    <cellStyle name="Note 3 8 2 6 3" xfId="26515" xr:uid="{66C079AF-7DA2-4840-9468-A1D361A609A3}"/>
    <cellStyle name="Note 3 8 2 6 3 2" xfId="52929" xr:uid="{F4F7FCF9-7BEA-4EBB-8880-C4B45CAA7267}"/>
    <cellStyle name="Note 3 8 2 6 4" xfId="32374" xr:uid="{88951382-6793-4BBB-8150-956C49C22B10}"/>
    <cellStyle name="Note 3 8 2 7" xfId="6495" xr:uid="{763C6A29-28BB-4C11-A212-F3FFCD9163F5}"/>
    <cellStyle name="Note 3 8 2 7 2" xfId="25254" xr:uid="{1361C383-AC8A-4F4F-B0AA-833FC64A9806}"/>
    <cellStyle name="Note 3 8 2 7 2 2" xfId="51668" xr:uid="{93031202-557C-4525-B15D-046765A93424}"/>
    <cellStyle name="Note 3 8 2 7 3" xfId="33165" xr:uid="{A5B7BE19-487F-4E48-8E11-0BCF458A073F}"/>
    <cellStyle name="Note 3 8 2 8" xfId="6175" xr:uid="{BBC30217-D9F4-41E9-80BB-AC83DCF0E4CA}"/>
    <cellStyle name="Note 3 8 2 8 2" xfId="16916" xr:uid="{EF621773-3863-4B4F-89F6-FF2B6802C0DE}"/>
    <cellStyle name="Note 3 8 2 8 2 2" xfId="43334" xr:uid="{28CA5F3F-51F2-426E-A447-68C673991F79}"/>
    <cellStyle name="Note 3 8 2 8 3" xfId="23579" xr:uid="{437D1810-992F-4EF4-9342-E17F655377CE}"/>
    <cellStyle name="Note 3 8 2 8 3 2" xfId="49993" xr:uid="{97D5121A-F41D-4ABC-BA4C-19E651E91917}"/>
    <cellStyle name="Note 3 8 2 8 4" xfId="32845" xr:uid="{2B2C63EF-20F4-4989-B0B5-3A9A78812379}"/>
    <cellStyle name="Note 3 8 2 9" xfId="7805" xr:uid="{5D4BB900-D7DC-4CBD-A5EA-2432C2207C77}"/>
    <cellStyle name="Note 3 8 2 9 2" xfId="18472" xr:uid="{BB609685-7558-4D18-8D19-7D1DA08515D3}"/>
    <cellStyle name="Note 3 8 2 9 2 2" xfId="44887" xr:uid="{EED02157-4C49-45D3-8A96-18782E1279B8}"/>
    <cellStyle name="Note 3 8 2 9 3" xfId="26233" xr:uid="{7E29F041-15AB-406C-94BB-96A0869004B3}"/>
    <cellStyle name="Note 3 8 2 9 3 2" xfId="52647" xr:uid="{408242C0-3C9A-4AAC-81CF-5079DC19EC51}"/>
    <cellStyle name="Note 3 8 2 9 4" xfId="34475" xr:uid="{5B9D01F7-68DC-45D6-B3D3-EBE1C40C17D2}"/>
    <cellStyle name="Note 3 8 3" xfId="1613" xr:uid="{192A14C6-50B4-48A5-856C-08A11787E3B5}"/>
    <cellStyle name="Note 3 8 3 10" xfId="8352" xr:uid="{85EFD9E3-B713-49E0-8B73-7651FAD1C278}"/>
    <cellStyle name="Note 3 8 3 10 2" xfId="19012" xr:uid="{07D53881-63CF-4DE6-91C2-83409FB4C8F5}"/>
    <cellStyle name="Note 3 8 3 10 2 2" xfId="45426" xr:uid="{B07078B5-476F-405E-95BE-C28D71FF9762}"/>
    <cellStyle name="Note 3 8 3 10 3" xfId="16262" xr:uid="{CB22A9DE-A196-4589-8F0C-C7F7F87C44D3}"/>
    <cellStyle name="Note 3 8 3 10 3 2" xfId="42681" xr:uid="{8E6E9577-7DB8-425D-8A1B-3423892EE5DE}"/>
    <cellStyle name="Note 3 8 3 10 4" xfId="34848" xr:uid="{DB5FEA8C-4122-47A1-8801-7E90D3F4C1EB}"/>
    <cellStyle name="Note 3 8 3 11" xfId="11949" xr:uid="{EFD5BD9C-4F5F-4F86-89BA-DAADBD485F15}"/>
    <cellStyle name="Note 3 8 3 11 2" xfId="38370" xr:uid="{AD20EBFB-D579-4D6B-B1BF-5F7576F443CA}"/>
    <cellStyle name="Note 3 8 3 12" xfId="22627" xr:uid="{BFA82025-9208-468F-A55F-7740D517DF3F}"/>
    <cellStyle name="Note 3 8 3 12 2" xfId="49041" xr:uid="{D314FF59-E2EA-4A4A-9BEC-8A3515362A4E}"/>
    <cellStyle name="Note 3 8 3 2" xfId="3606" xr:uid="{C5863483-2930-4820-8199-C019EE2FEE79}"/>
    <cellStyle name="Note 3 8 3 2 2" xfId="9064" xr:uid="{B1CD687C-812D-4AF8-9741-338249C06B30}"/>
    <cellStyle name="Note 3 8 3 2 2 2" xfId="19724" xr:uid="{B9A94A6C-85DD-4E84-8B51-521553068051}"/>
    <cellStyle name="Note 3 8 3 2 2 2 2" xfId="46138" xr:uid="{15E8D519-54FD-4EBE-A8BD-8E554E2767BD}"/>
    <cellStyle name="Note 3 8 3 2 2 3" xfId="13083" xr:uid="{A0B5C428-AD02-4CB0-A658-7EC3F24FA7D2}"/>
    <cellStyle name="Note 3 8 3 2 2 3 2" xfId="39504" xr:uid="{1BC89CB8-9F25-49E2-B902-4B5A816328ED}"/>
    <cellStyle name="Note 3 8 3 2 2 4" xfId="35560" xr:uid="{E4A84BE0-BC73-4CCA-99E0-28B9A418A656}"/>
    <cellStyle name="Note 3 8 3 2 3" xfId="10329" xr:uid="{596CEE86-E8BF-46AE-B8BA-88976834A809}"/>
    <cellStyle name="Note 3 8 3 2 3 2" xfId="20989" xr:uid="{CAB4817B-95D4-4340-B676-36A52C544C92}"/>
    <cellStyle name="Note 3 8 3 2 3 2 2" xfId="47403" xr:uid="{57824DA4-114C-46C1-A015-93CD9CFD4DF0}"/>
    <cellStyle name="Note 3 8 3 2 3 3" xfId="12837" xr:uid="{8578D240-1CC1-4424-83F6-3169CE279CC3}"/>
    <cellStyle name="Note 3 8 3 2 3 3 2" xfId="39258" xr:uid="{92E08EB5-0FB0-440B-899A-28028CE51ED0}"/>
    <cellStyle name="Note 3 8 3 2 3 4" xfId="36825" xr:uid="{DCD623EE-AEDF-4D57-8248-4EEAFF50E58D}"/>
    <cellStyle name="Note 3 8 3 2 4" xfId="10887" xr:uid="{8DFE49D1-0F0E-46C7-BB9B-93D60AB2EE42}"/>
    <cellStyle name="Note 3 8 3 2 4 2" xfId="21532" xr:uid="{305891FC-24B9-4CBA-A85A-04F3CBA601FF}"/>
    <cellStyle name="Note 3 8 3 2 4 2 2" xfId="47946" xr:uid="{B3F19431-653D-43D1-9702-3D1FEF7A6589}"/>
    <cellStyle name="Note 3 8 3 2 4 3" xfId="28621" xr:uid="{6F8537C0-AF4B-4F3D-80D1-F8FBD9668BE5}"/>
    <cellStyle name="Note 3 8 3 2 4 3 2" xfId="55035" xr:uid="{5C718D62-7834-48A1-BFD4-E825D9455D9F}"/>
    <cellStyle name="Note 3 8 3 2 4 4" xfId="37308" xr:uid="{9E4FB295-F57E-4112-BE1E-97C19A9CA960}"/>
    <cellStyle name="Note 3 8 3 2 5" xfId="8659" xr:uid="{FDE0187C-BE8A-46AE-9416-D03EAC320013}"/>
    <cellStyle name="Note 3 8 3 2 5 2" xfId="19319" xr:uid="{DE9F4B0A-B148-4973-A889-A07871F6968D}"/>
    <cellStyle name="Note 3 8 3 2 5 2 2" xfId="45733" xr:uid="{66AA0BD4-F23E-4108-A369-E132EF1DAC8B}"/>
    <cellStyle name="Note 3 8 3 2 5 3" xfId="12569" xr:uid="{6F0E03A2-C3FB-4544-9F7A-E695D33570DF}"/>
    <cellStyle name="Note 3 8 3 2 5 3 2" xfId="38990" xr:uid="{C875D347-78AB-438B-BED9-5C033045658B}"/>
    <cellStyle name="Note 3 8 3 2 5 4" xfId="35155" xr:uid="{A19D43A1-5C73-436D-9D9F-BF00D01AA973}"/>
    <cellStyle name="Note 3 8 3 2 6" xfId="14391" xr:uid="{B29713CA-ADF0-4119-ADE5-D602A03DBF5B}"/>
    <cellStyle name="Note 3 8 3 2 6 2" xfId="40811" xr:uid="{1C69DBBE-5248-4807-BBE7-BC538EE036E8}"/>
    <cellStyle name="Note 3 8 3 2 7" xfId="23815" xr:uid="{C41EEA84-F332-4F4F-B69E-0C03672E7A32}"/>
    <cellStyle name="Note 3 8 3 2 7 2" xfId="50229" xr:uid="{28ED8C5F-AA6A-47B9-B305-EE4EDCB40828}"/>
    <cellStyle name="Note 3 8 3 2 8" xfId="30276" xr:uid="{9AA94F20-8BD5-45C4-8E96-C5B03FE12B38}"/>
    <cellStyle name="Note 3 8 3 3" xfId="2715" xr:uid="{FA7EAABC-DAE2-44C7-8343-DB3DFCED9A14}"/>
    <cellStyle name="Note 3 8 3 3 2" xfId="9433" xr:uid="{6562DB39-EBA1-4B85-825E-019D91EEB5DA}"/>
    <cellStyle name="Note 3 8 3 3 2 2" xfId="20093" xr:uid="{9CF35581-6FA6-414D-B433-BAF6D40ADE9F}"/>
    <cellStyle name="Note 3 8 3 3 2 2 2" xfId="46507" xr:uid="{E7C8C476-8004-4362-B779-73D96B19E96B}"/>
    <cellStyle name="Note 3 8 3 3 2 3" xfId="12615" xr:uid="{803BA5F5-6669-4A70-9211-24BA7FD53E9E}"/>
    <cellStyle name="Note 3 8 3 3 2 3 2" xfId="39036" xr:uid="{9F280CD0-C6BB-4BA6-A782-68EA33DD2D08}"/>
    <cellStyle name="Note 3 8 3 3 2 4" xfId="35929" xr:uid="{E6FDC29D-A6E8-4454-B24D-6E1A6CD5B144}"/>
    <cellStyle name="Note 3 8 3 3 3" xfId="13507" xr:uid="{A758B804-5171-4F11-89E5-FD6CF618FF45}"/>
    <cellStyle name="Note 3 8 3 3 3 2" xfId="39927" xr:uid="{EA1AF7E7-BF9A-4FA4-B711-D027CA01CD5C}"/>
    <cellStyle name="Note 3 8 3 3 4" xfId="25521" xr:uid="{16145ED7-A1D3-4BF7-B933-93F59DDE44F2}"/>
    <cellStyle name="Note 3 8 3 3 4 2" xfId="51935" xr:uid="{7BAF271F-4D12-4909-B1BC-5DF1C595A22B}"/>
    <cellStyle name="Note 3 8 3 3 5" xfId="29385" xr:uid="{7854163F-C50C-466C-BEDB-625709951A67}"/>
    <cellStyle name="Note 3 8 3 4" xfId="5034" xr:uid="{5F526FAC-1920-4D6C-AB8E-9DF5FBAE8812}"/>
    <cellStyle name="Note 3 8 3 4 2" xfId="10149" xr:uid="{1217C88F-F548-4E99-B0D8-FB6E4170E813}"/>
    <cellStyle name="Note 3 8 3 4 2 2" xfId="20809" xr:uid="{35F44A97-13E1-4581-8FF6-F222181BEDF4}"/>
    <cellStyle name="Note 3 8 3 4 2 2 2" xfId="47223" xr:uid="{852A660A-33AE-432D-896C-B10032C09C9D}"/>
    <cellStyle name="Note 3 8 3 4 2 3" xfId="27796" xr:uid="{1A32DC28-E52B-4555-9855-74297127D6F4}"/>
    <cellStyle name="Note 3 8 3 4 2 3 2" xfId="54210" xr:uid="{229F76FC-263C-4B1F-A2A1-15AABF406501}"/>
    <cellStyle name="Note 3 8 3 4 2 4" xfId="36645" xr:uid="{307B73EB-03F2-4387-8CFD-179288C9AFAC}"/>
    <cellStyle name="Note 3 8 3 4 3" xfId="15811" xr:uid="{88149EB4-94FA-4776-BC73-8CDEF698A90A}"/>
    <cellStyle name="Note 3 8 3 4 3 2" xfId="42230" xr:uid="{E0D2685A-2C65-4A9F-9980-9E46D2C6F621}"/>
    <cellStyle name="Note 3 8 3 4 4" xfId="27566" xr:uid="{6EA81A83-9E04-4083-BD28-C157A137F0D8}"/>
    <cellStyle name="Note 3 8 3 4 4 2" xfId="53980" xr:uid="{29E62F14-A932-4A1C-8EEF-A677A4F3991B}"/>
    <cellStyle name="Note 3 8 3 4 5" xfId="31704" xr:uid="{50B018A8-1EAD-42A0-8CDE-5CCC5F9592F6}"/>
    <cellStyle name="Note 3 8 3 5" xfId="5457" xr:uid="{BF41246E-7A67-496A-B9A7-D33B2880AF5E}"/>
    <cellStyle name="Note 3 8 3 5 2" xfId="10779" xr:uid="{CB852EBE-D821-4D04-90CE-84D8408F5412}"/>
    <cellStyle name="Note 3 8 3 5 2 2" xfId="21424" xr:uid="{B8DB9EB8-52C8-458E-85A9-87D7557E96FE}"/>
    <cellStyle name="Note 3 8 3 5 2 2 2" xfId="47838" xr:uid="{084E93EB-C8BF-4781-A7F3-6E6B36989CCD}"/>
    <cellStyle name="Note 3 8 3 5 2 3" xfId="28513" xr:uid="{55A59FC1-83DA-4A40-BB50-6A0C5AAD3277}"/>
    <cellStyle name="Note 3 8 3 5 2 3 2" xfId="54927" xr:uid="{5E4F0786-CAD0-4F47-AF76-255BAC4949C6}"/>
    <cellStyle name="Note 3 8 3 5 2 4" xfId="37200" xr:uid="{D14A9CEA-3DD4-484B-A695-AFD781A73B71}"/>
    <cellStyle name="Note 3 8 3 5 3" xfId="16230" xr:uid="{DD8AC4A7-05A4-410A-8CF3-1D9EDDD7B9DA}"/>
    <cellStyle name="Note 3 8 3 5 3 2" xfId="42649" xr:uid="{8D20F3B3-F247-488E-B2D9-5F25EB76BD86}"/>
    <cellStyle name="Note 3 8 3 5 4" xfId="24260" xr:uid="{0D6DC942-EE9C-4A0A-859E-FE431BB4DCB5}"/>
    <cellStyle name="Note 3 8 3 5 4 2" xfId="50674" xr:uid="{F0428199-856F-4497-BA55-5748EAD9E362}"/>
    <cellStyle name="Note 3 8 3 5 5" xfId="32127" xr:uid="{BC20F518-AC66-4A80-8DAA-889A63A7ED24}"/>
    <cellStyle name="Note 3 8 3 6" xfId="5505" xr:uid="{A137F243-1DF1-4284-873D-F04DCE04AF77}"/>
    <cellStyle name="Note 3 8 3 6 2" xfId="16276" xr:uid="{E086F5AA-EBE4-4A98-BC12-B16846B3C371}"/>
    <cellStyle name="Note 3 8 3 6 2 2" xfId="42695" xr:uid="{114B588A-8E69-446D-B603-CAB6AA569A89}"/>
    <cellStyle name="Note 3 8 3 6 3" xfId="23152" xr:uid="{A39EA4E4-24C9-4108-ABDE-77453B3F03C3}"/>
    <cellStyle name="Note 3 8 3 6 3 2" xfId="49566" xr:uid="{0E148F05-2B39-4C68-A564-6F250B6839E1}"/>
    <cellStyle name="Note 3 8 3 6 4" xfId="32175" xr:uid="{89A92971-0FD1-4A5F-8552-C90D62E8923A}"/>
    <cellStyle name="Note 3 8 3 7" xfId="6120" xr:uid="{04ABE2D4-1881-40FE-BE7D-97F466B1E23A}"/>
    <cellStyle name="Note 3 8 3 7 2" xfId="24684" xr:uid="{4A5C5395-6999-42E9-8A59-CD7CCD8BB14F}"/>
    <cellStyle name="Note 3 8 3 7 2 2" xfId="51098" xr:uid="{C851C216-4E2F-4D40-95F3-BD37B593DE7B}"/>
    <cellStyle name="Note 3 8 3 7 3" xfId="32790" xr:uid="{40BB612E-7FBB-43FF-8652-0038D1295C5A}"/>
    <cellStyle name="Note 3 8 3 8" xfId="3982" xr:uid="{AB52D835-6731-4FA8-BF73-05C96F1403AF}"/>
    <cellStyle name="Note 3 8 3 8 2" xfId="14765" xr:uid="{419E0B74-D2B4-4889-8E37-DB6100A00FF2}"/>
    <cellStyle name="Note 3 8 3 8 2 2" xfId="41185" xr:uid="{34ED55DA-F304-4100-BAE2-1D455CA2A116}"/>
    <cellStyle name="Note 3 8 3 8 3" xfId="25379" xr:uid="{62D840E8-E72C-4171-B56C-ACC0702F1568}"/>
    <cellStyle name="Note 3 8 3 8 3 2" xfId="51793" xr:uid="{6E840B47-FE91-499F-8639-973FEA87345D}"/>
    <cellStyle name="Note 3 8 3 8 4" xfId="30652" xr:uid="{BBB71D2E-C696-4373-8323-236474D94821}"/>
    <cellStyle name="Note 3 8 3 9" xfId="7369" xr:uid="{DA2D611F-1D58-4FAB-AF92-626E98070F1C}"/>
    <cellStyle name="Note 3 8 3 9 2" xfId="18036" xr:uid="{A8BD4C19-F7B0-4365-B6E9-147B48240860}"/>
    <cellStyle name="Note 3 8 3 9 2 2" xfId="44452" xr:uid="{50FB87C0-5914-491F-B24F-3699DA13A838}"/>
    <cellStyle name="Note 3 8 3 9 3" xfId="27989" xr:uid="{6FCA5DBA-1DEA-47E1-AA1C-5C31D5140D28}"/>
    <cellStyle name="Note 3 8 3 9 3 2" xfId="54403" xr:uid="{2B61EBFD-BF5E-4EF5-8123-B661F852E166}"/>
    <cellStyle name="Note 3 8 3 9 4" xfId="34039" xr:uid="{E97202B4-5A78-4F79-A44A-FD8751EF1CEA}"/>
    <cellStyle name="Note 3 8 4" xfId="1828" xr:uid="{2AE5821D-D444-4CF0-B0AA-16FD4C14B117}"/>
    <cellStyle name="Note 3 8 4 10" xfId="8378" xr:uid="{927688FF-CDA0-4B07-B53E-2867DD42F34E}"/>
    <cellStyle name="Note 3 8 4 10 2" xfId="19038" xr:uid="{2E3AD6FB-1A86-40EB-908C-B4A9AB54D06D}"/>
    <cellStyle name="Note 3 8 4 10 2 2" xfId="45452" xr:uid="{EB518E08-DE25-4392-A2AB-824AB292951C}"/>
    <cellStyle name="Note 3 8 4 10 3" xfId="17706" xr:uid="{EBBCA51C-8BBA-483D-B53C-4DD62AA7E04D}"/>
    <cellStyle name="Note 3 8 4 10 3 2" xfId="44123" xr:uid="{0E208217-B131-4C32-BC89-DCC500F7EE05}"/>
    <cellStyle name="Note 3 8 4 10 4" xfId="34874" xr:uid="{598D607F-30EF-4A34-9A61-700F0038BA5D}"/>
    <cellStyle name="Note 3 8 4 11" xfId="11752" xr:uid="{8F7CC4C3-937E-4591-9A50-F3183FF9D119}"/>
    <cellStyle name="Note 3 8 4 11 2" xfId="38173" xr:uid="{85A5E3E4-07D6-4B0F-AB42-D489BBE4BF53}"/>
    <cellStyle name="Note 3 8 4 12" xfId="26832" xr:uid="{7B8ED3EE-4C6D-4660-8724-199623AF2B1D}"/>
    <cellStyle name="Note 3 8 4 12 2" xfId="53246" xr:uid="{CD4785F8-7608-445A-A1ED-983A700A7BB5}"/>
    <cellStyle name="Note 3 8 4 2" xfId="3805" xr:uid="{C3CDA45A-4C51-43B8-908B-A6112FE70FBA}"/>
    <cellStyle name="Note 3 8 4 2 2" xfId="9039" xr:uid="{9E914AC6-386D-4E1F-B609-929EFB2F0A85}"/>
    <cellStyle name="Note 3 8 4 2 2 2" xfId="19699" xr:uid="{61248C5F-A5FE-4D07-A287-DF4D9F4114DA}"/>
    <cellStyle name="Note 3 8 4 2 2 2 2" xfId="46113" xr:uid="{336A563E-5F4B-40B5-B79C-614B9246C357}"/>
    <cellStyle name="Note 3 8 4 2 2 3" xfId="11554" xr:uid="{04913A48-3C24-4396-8944-AA8EB22208F0}"/>
    <cellStyle name="Note 3 8 4 2 2 3 2" xfId="37975" xr:uid="{DB8B2473-E78F-4314-95FA-00B69BFAF936}"/>
    <cellStyle name="Note 3 8 4 2 2 4" xfId="35535" xr:uid="{DE817615-0DF8-4892-8C5C-BBFAF34428AE}"/>
    <cellStyle name="Note 3 8 4 2 3" xfId="10356" xr:uid="{77B77EE9-7763-4CDB-AB5F-3E0C53468061}"/>
    <cellStyle name="Note 3 8 4 2 3 2" xfId="21016" xr:uid="{EA8E3021-42F0-47E3-B944-9032A0211AFF}"/>
    <cellStyle name="Note 3 8 4 2 3 2 2" xfId="47430" xr:uid="{B89DC458-5B05-4BC7-B2FE-70D3DB8D67FB}"/>
    <cellStyle name="Note 3 8 4 2 3 3" xfId="28281" xr:uid="{1502B952-3CDC-427B-AB33-447CD352E388}"/>
    <cellStyle name="Note 3 8 4 2 3 3 2" xfId="54695" xr:uid="{695A9FB5-00BA-4229-A4F0-627DC3E11FB3}"/>
    <cellStyle name="Note 3 8 4 2 3 4" xfId="36852" xr:uid="{247C7990-CBD8-4A52-9EAF-6A167795CCF2}"/>
    <cellStyle name="Note 3 8 4 2 4" xfId="10912" xr:uid="{51ABDF59-2C91-434D-A13C-3401E7C32112}"/>
    <cellStyle name="Note 3 8 4 2 4 2" xfId="21557" xr:uid="{59FA5F4B-BA6B-4296-A50F-042ECE8E5373}"/>
    <cellStyle name="Note 3 8 4 2 4 2 2" xfId="47971" xr:uid="{38CFB52B-5EE5-4A03-B44D-4ADC477AFDE3}"/>
    <cellStyle name="Note 3 8 4 2 4 3" xfId="28646" xr:uid="{98F47B6D-54D0-4D47-B8EF-DE9B8420C4DA}"/>
    <cellStyle name="Note 3 8 4 2 4 3 2" xfId="55060" xr:uid="{9FC3962D-E83C-4BC6-8B1A-BFBBFD9F38F4}"/>
    <cellStyle name="Note 3 8 4 2 4 4" xfId="37333" xr:uid="{130C3CFB-31AA-411B-B184-766DD9F6592D}"/>
    <cellStyle name="Note 3 8 4 2 5" xfId="8685" xr:uid="{0FC97486-04BA-4BC5-9FFF-FD18B848FE4C}"/>
    <cellStyle name="Note 3 8 4 2 5 2" xfId="19345" xr:uid="{F01465D7-E456-478E-83F3-CEEC2E605EF8}"/>
    <cellStyle name="Note 3 8 4 2 5 2 2" xfId="45759" xr:uid="{82F00E90-744F-4C22-8527-57AC95221459}"/>
    <cellStyle name="Note 3 8 4 2 5 3" xfId="16889" xr:uid="{384E342B-7ECA-404D-8B62-8A14FB3DE4FD}"/>
    <cellStyle name="Note 3 8 4 2 5 3 2" xfId="43307" xr:uid="{1F76324A-C814-48CC-A55A-26359CAB7CF4}"/>
    <cellStyle name="Note 3 8 4 2 5 4" xfId="35181" xr:uid="{E2D366A2-4C26-41A2-92CC-618FBA578BC1}"/>
    <cellStyle name="Note 3 8 4 2 6" xfId="14588" xr:uid="{17C033A1-C756-4E80-B1AD-EC3443DD0FF0}"/>
    <cellStyle name="Note 3 8 4 2 6 2" xfId="41008" xr:uid="{D40EA841-8D63-4F1F-B064-61091C520523}"/>
    <cellStyle name="Note 3 8 4 2 7" xfId="22571" xr:uid="{4F899EEB-349B-49AA-A723-6EDD729DAF54}"/>
    <cellStyle name="Note 3 8 4 2 7 2" xfId="48985" xr:uid="{9362140F-29AE-4F00-A5DE-40677596204A}"/>
    <cellStyle name="Note 3 8 4 2 8" xfId="30475" xr:uid="{411ED3D2-0253-4562-8253-AEA8A1716FFA}"/>
    <cellStyle name="Note 3 8 4 3" xfId="4532" xr:uid="{EA45C08C-E9E5-4377-814C-8906CAE14894}"/>
    <cellStyle name="Note 3 8 4 3 2" xfId="9408" xr:uid="{982B6364-B2A4-41B4-A783-BD03C4A18F66}"/>
    <cellStyle name="Note 3 8 4 3 2 2" xfId="20068" xr:uid="{F0B82D49-59F8-4AFD-BDA4-9F2A594A5943}"/>
    <cellStyle name="Note 3 8 4 3 2 2 2" xfId="46482" xr:uid="{3C93E31E-D5D1-4DBA-B079-67873BE0969A}"/>
    <cellStyle name="Note 3 8 4 3 2 3" xfId="25943" xr:uid="{45B582F9-9AAA-47C0-BAF8-34D9157E5165}"/>
    <cellStyle name="Note 3 8 4 3 2 3 2" xfId="52357" xr:uid="{85FEA338-8816-4BF6-A9C3-4FF9D16843E2}"/>
    <cellStyle name="Note 3 8 4 3 2 4" xfId="35904" xr:uid="{CE723512-F952-4CB9-A066-970D6C606F4F}"/>
    <cellStyle name="Note 3 8 4 3 3" xfId="15310" xr:uid="{6BDBC6ED-B11B-480D-90C9-AB0D501D283D}"/>
    <cellStyle name="Note 3 8 4 3 3 2" xfId="41730" xr:uid="{330AAE68-D70A-48F0-8B1E-143B2DDEC6DF}"/>
    <cellStyle name="Note 3 8 4 3 4" xfId="26170" xr:uid="{70280006-F6C4-4696-BD52-A44E35534FA7}"/>
    <cellStyle name="Note 3 8 4 3 4 2" xfId="52584" xr:uid="{42F35E28-BA33-4FB8-A0DF-7BA767E6027E}"/>
    <cellStyle name="Note 3 8 4 3 5" xfId="31202" xr:uid="{4166B835-D1EF-46D8-8D86-1A51A6E284C2}"/>
    <cellStyle name="Note 3 8 4 4" xfId="3183" xr:uid="{0F2D9092-03BE-445E-92D0-EA87F3B7AEE3}"/>
    <cellStyle name="Note 3 8 4 4 2" xfId="10036" xr:uid="{5AA7CC17-797C-4B56-BCF3-493E578BA534}"/>
    <cellStyle name="Note 3 8 4 4 2 2" xfId="20696" xr:uid="{8B6487D3-9F0B-4AAF-8E77-46E402FA5ECF}"/>
    <cellStyle name="Note 3 8 4 4 2 2 2" xfId="47110" xr:uid="{2AF3BC08-AF15-4800-9628-639C7FE0B820}"/>
    <cellStyle name="Note 3 8 4 4 2 3" xfId="12495" xr:uid="{6BF362D9-FE60-43E6-B1C9-ED83FD68EE04}"/>
    <cellStyle name="Note 3 8 4 4 2 3 2" xfId="38916" xr:uid="{39B87276-C6BC-49DC-BDC4-89490EDD2FD5}"/>
    <cellStyle name="Note 3 8 4 4 2 4" xfId="36532" xr:uid="{BBE4C4B3-728E-49F9-9477-6D017A39BFF3}"/>
    <cellStyle name="Note 3 8 4 4 3" xfId="13973" xr:uid="{726FDE6C-D6F3-4D43-BA96-5680F22A8D32}"/>
    <cellStyle name="Note 3 8 4 4 3 2" xfId="40393" xr:uid="{1BEFC7C8-84AE-4D77-88F8-1DB02B71F091}"/>
    <cellStyle name="Note 3 8 4 4 4" xfId="22317" xr:uid="{104C6138-78D4-4C6E-9CE0-EBD1A1C0C5B7}"/>
    <cellStyle name="Note 3 8 4 4 4 2" xfId="48731" xr:uid="{0AD42106-9AB8-4CDA-9A44-1E8862E638C7}"/>
    <cellStyle name="Note 3 8 4 4 5" xfId="29853" xr:uid="{DB8415A2-4881-44B7-B50E-2BDFB1E84F5F}"/>
    <cellStyle name="Note 3 8 4 5" xfId="2870" xr:uid="{7DFBBD68-32CA-4966-B8C1-AB5B8C3473E5}"/>
    <cellStyle name="Note 3 8 4 5 2" xfId="10800" xr:uid="{8C570E2B-0AE7-4A14-9151-61D135269B2A}"/>
    <cellStyle name="Note 3 8 4 5 2 2" xfId="21445" xr:uid="{9170B571-48FD-4ED1-8D0A-974FD6155C74}"/>
    <cellStyle name="Note 3 8 4 5 2 2 2" xfId="47859" xr:uid="{1C722233-0576-456F-80D2-8DF6875F073C}"/>
    <cellStyle name="Note 3 8 4 5 2 3" xfId="28534" xr:uid="{49FD4221-3F51-4DA0-B048-F6930D385CE7}"/>
    <cellStyle name="Note 3 8 4 5 2 3 2" xfId="54948" xr:uid="{9A1390E6-FBF3-4A0B-B2D5-80FC0A9C5BA7}"/>
    <cellStyle name="Note 3 8 4 5 2 4" xfId="37221" xr:uid="{1B60310E-04EE-4149-B0B1-1524791D1895}"/>
    <cellStyle name="Note 3 8 4 5 3" xfId="13662" xr:uid="{E468C6B2-7E54-491F-9739-F77161A841C7}"/>
    <cellStyle name="Note 3 8 4 5 3 2" xfId="40082" xr:uid="{1C14CB07-09AF-4AB9-9D19-FE09BC673DE5}"/>
    <cellStyle name="Note 3 8 4 5 4" xfId="26733" xr:uid="{B5478A1A-9333-498F-B8B5-63B3C8B743F5}"/>
    <cellStyle name="Note 3 8 4 5 4 2" xfId="53147" xr:uid="{B07E5AF8-F028-4218-8221-6145F771FDBC}"/>
    <cellStyle name="Note 3 8 4 5 5" xfId="29540" xr:uid="{A25555B4-7ACE-414D-8E71-82019541E032}"/>
    <cellStyle name="Note 3 8 4 6" xfId="5743" xr:uid="{66E29717-F677-4CC0-B621-66135034912C}"/>
    <cellStyle name="Note 3 8 4 6 2" xfId="16505" xr:uid="{A05D50DF-B240-42AB-B1D8-9C543971F1B8}"/>
    <cellStyle name="Note 3 8 4 6 2 2" xfId="42923" xr:uid="{66B49DD4-C44C-4826-ACC3-1B89F267ADC7}"/>
    <cellStyle name="Note 3 8 4 6 3" xfId="27222" xr:uid="{D600A87A-57EE-4BE3-93E3-2CD52B970A2A}"/>
    <cellStyle name="Note 3 8 4 6 3 2" xfId="53636" xr:uid="{A9C762A9-2956-4D87-9AEF-B9A72C2D37E6}"/>
    <cellStyle name="Note 3 8 4 6 4" xfId="32413" xr:uid="{72F429E3-F370-4885-9AA9-47560390444E}"/>
    <cellStyle name="Note 3 8 4 7" xfId="6217" xr:uid="{2A1A584D-E51B-4243-A23D-1857B42CD2F7}"/>
    <cellStyle name="Note 3 8 4 7 2" xfId="12296" xr:uid="{2367468E-7439-40C5-984D-64876A2F0538}"/>
    <cellStyle name="Note 3 8 4 7 2 2" xfId="38717" xr:uid="{F6CA8538-7A06-4200-82F5-E9C4B0886969}"/>
    <cellStyle name="Note 3 8 4 7 3" xfId="32887" xr:uid="{0723D8D8-E659-43E0-BBBC-5018EEA99798}"/>
    <cellStyle name="Note 3 8 4 8" xfId="7491" xr:uid="{EDA6926A-2017-451F-891B-8391215329B8}"/>
    <cellStyle name="Note 3 8 4 8 2" xfId="18158" xr:uid="{F8266433-7177-4DC4-B82D-E056F96F50AD}"/>
    <cellStyle name="Note 3 8 4 8 2 2" xfId="44574" xr:uid="{5765A7EF-0592-45AF-B5AC-CDCCBD80A90E}"/>
    <cellStyle name="Note 3 8 4 8 3" xfId="24377" xr:uid="{7156C9B6-BB9A-4656-843E-517ECE0B43F9}"/>
    <cellStyle name="Note 3 8 4 8 3 2" xfId="50791" xr:uid="{845E8905-2F63-4269-988C-836103342BA2}"/>
    <cellStyle name="Note 3 8 4 8 4" xfId="34161" xr:uid="{B8B897DB-A7E4-42C4-A226-E6AD05E4DAF7}"/>
    <cellStyle name="Note 3 8 4 9" xfId="7199" xr:uid="{03898A6C-9105-4D1E-911F-388860A6F358}"/>
    <cellStyle name="Note 3 8 4 9 2" xfId="17866" xr:uid="{1239EF63-DD8F-4096-8256-B87227FEF089}"/>
    <cellStyle name="Note 3 8 4 9 2 2" xfId="44283" xr:uid="{6F2319E9-802D-44D7-9E29-2D22539E95D4}"/>
    <cellStyle name="Note 3 8 4 9 3" xfId="22828" xr:uid="{080F015C-3CCA-4065-9C32-B69AE9D084B3}"/>
    <cellStyle name="Note 3 8 4 9 3 2" xfId="49242" xr:uid="{0AA6B622-6BC4-47AC-944D-37B8250DB7BE}"/>
    <cellStyle name="Note 3 8 4 9 4" xfId="33869" xr:uid="{6A77F01D-F2C8-4E63-9912-28F926781127}"/>
    <cellStyle name="Note 3 8 5" xfId="2058" xr:uid="{670C6C3D-ABEE-4C6E-9C9F-7427B8601517}"/>
    <cellStyle name="Note 3 8 5 10" xfId="8525" xr:uid="{D7036856-9479-4B24-A169-7B6A1C508032}"/>
    <cellStyle name="Note 3 8 5 10 2" xfId="19185" xr:uid="{F8E4D13F-E6B3-4D25-A9BC-2A5CABBF2212}"/>
    <cellStyle name="Note 3 8 5 10 2 2" xfId="45599" xr:uid="{212CD3C8-5F60-47B2-94E0-9ECD70F4C7C5}"/>
    <cellStyle name="Note 3 8 5 10 3" xfId="12195" xr:uid="{E78C5971-F472-4FCC-99C7-B63810BE14E3}"/>
    <cellStyle name="Note 3 8 5 10 3 2" xfId="38616" xr:uid="{A77C2FFA-E739-46C2-B91E-98D05AD37F1D}"/>
    <cellStyle name="Note 3 8 5 10 4" xfId="35021" xr:uid="{5847A623-6488-4F5F-9AC3-8DBA236D8291}"/>
    <cellStyle name="Note 3 8 5 11" xfId="11542" xr:uid="{F5C11859-1B8E-4BD2-9BD1-AC4FC9D70D9D}"/>
    <cellStyle name="Note 3 8 5 11 2" xfId="37963" xr:uid="{D64CF92D-BA5B-4B08-9C37-A6EC1B8CDB6C}"/>
    <cellStyle name="Note 3 8 5 12" xfId="27112" xr:uid="{C19621A1-8D69-440D-A144-D4C50717DAD0}"/>
    <cellStyle name="Note 3 8 5 12 2" xfId="53526" xr:uid="{67CB7B0F-11D2-4BBD-B387-A77E8DC7B0B1}"/>
    <cellStyle name="Note 3 8 5 2" xfId="4023" xr:uid="{FBD3CD73-4F0E-43F7-B13C-98B07F159A49}"/>
    <cellStyle name="Note 3 8 5 2 2" xfId="9682" xr:uid="{9987DF74-8729-4251-B574-DAAD6EEFCE3F}"/>
    <cellStyle name="Note 3 8 5 2 2 2" xfId="20342" xr:uid="{54144846-BDC6-47ED-9DEC-64D67D65B4EE}"/>
    <cellStyle name="Note 3 8 5 2 2 2 2" xfId="46756" xr:uid="{50424633-C861-4ACB-B810-41410B0CA39E}"/>
    <cellStyle name="Note 3 8 5 2 2 3" xfId="12392" xr:uid="{B78D5ED5-F6FC-4294-8828-CD4F98C1692B}"/>
    <cellStyle name="Note 3 8 5 2 2 3 2" xfId="38813" xr:uid="{9FFFB8BA-337F-4BD3-B002-5237E010D634}"/>
    <cellStyle name="Note 3 8 5 2 2 4" xfId="36178" xr:uid="{36E3A43C-BB0A-471C-A6F1-E9AC5D511984}"/>
    <cellStyle name="Note 3 8 5 2 3" xfId="14805" xr:uid="{1E96914D-2269-4E6D-8CB1-CD51408EB4CD}"/>
    <cellStyle name="Note 3 8 5 2 3 2" xfId="41225" xr:uid="{46AA60F2-CBEC-4B82-AB81-BE6C9299F105}"/>
    <cellStyle name="Note 3 8 5 2 4" xfId="22585" xr:uid="{EA68586D-76E7-44CA-B4CD-59C006461A63}"/>
    <cellStyle name="Note 3 8 5 2 4 2" xfId="48999" xr:uid="{421C0CE8-E744-484F-8A2F-506E6219E3B3}"/>
    <cellStyle name="Note 3 8 5 2 5" xfId="30693" xr:uid="{C1C72CDF-40B6-4166-8B98-2E5544E00BA8}"/>
    <cellStyle name="Note 3 8 5 3" xfId="4751" xr:uid="{C331D221-5C85-479F-BD8D-F786626077A5}"/>
    <cellStyle name="Note 3 8 5 3 2" xfId="9621" xr:uid="{6DF7D8FE-A730-4E01-921A-B05D824A1631}"/>
    <cellStyle name="Note 3 8 5 3 2 2" xfId="20281" xr:uid="{98AB61C8-BC05-4B16-B1BC-9F51F852EE1F}"/>
    <cellStyle name="Note 3 8 5 3 2 2 2" xfId="46695" xr:uid="{F2F31302-0E5F-4517-9DCE-5B3BDB3B98FD}"/>
    <cellStyle name="Note 3 8 5 3 2 3" xfId="25922" xr:uid="{C424436C-7C85-41E0-BF3A-16EEFAECBC84}"/>
    <cellStyle name="Note 3 8 5 3 2 3 2" xfId="52336" xr:uid="{0207DEE6-1F8E-4904-86ED-7460CD4811B4}"/>
    <cellStyle name="Note 3 8 5 3 2 4" xfId="36117" xr:uid="{FB0E21C0-0E7D-4F36-A333-5CCE01EBD62B}"/>
    <cellStyle name="Note 3 8 5 3 3" xfId="15528" xr:uid="{A90D638D-D022-4C83-ABE9-298E97A2BDE2}"/>
    <cellStyle name="Note 3 8 5 3 3 2" xfId="41948" xr:uid="{AF1F8962-D3EC-4446-9B0D-11C2E836FFCE}"/>
    <cellStyle name="Note 3 8 5 3 4" xfId="24744" xr:uid="{139BD2D8-0748-40D3-9A67-A166E2B811D0}"/>
    <cellStyle name="Note 3 8 5 3 4 2" xfId="51158" xr:uid="{DE5A5334-82E1-4E6A-A7B1-D6797FC1570D}"/>
    <cellStyle name="Note 3 8 5 3 5" xfId="31421" xr:uid="{4AB0C7A5-4E42-411E-9A78-F94F35E1C7A1}"/>
    <cellStyle name="Note 3 8 5 4" xfId="5331" xr:uid="{051D1E59-BA1B-49EA-B18B-7F8CBC2C8C04}"/>
    <cellStyle name="Note 3 8 5 4 2" xfId="10848" xr:uid="{6C5940F1-C00D-43E4-A112-03CAEAFC195C}"/>
    <cellStyle name="Note 3 8 5 4 2 2" xfId="21493" xr:uid="{860260F3-18E4-4179-BDD1-0560715FACDF}"/>
    <cellStyle name="Note 3 8 5 4 2 2 2" xfId="47907" xr:uid="{DBF7ECBA-2B94-4164-A566-2616272FDEF8}"/>
    <cellStyle name="Note 3 8 5 4 2 3" xfId="28582" xr:uid="{EC617881-9A02-43EE-BADC-4798A35C25AD}"/>
    <cellStyle name="Note 3 8 5 4 2 3 2" xfId="54996" xr:uid="{CEEF965B-469B-4835-9DDD-DC0DDEFBCDD3}"/>
    <cellStyle name="Note 3 8 5 4 2 4" xfId="37269" xr:uid="{6A29F0D6-B005-4D87-A53F-A6BD68A312B5}"/>
    <cellStyle name="Note 3 8 5 4 3" xfId="16104" xr:uid="{A48587C4-212C-40EB-91B6-ABD71E9C126D}"/>
    <cellStyle name="Note 3 8 5 4 3 2" xfId="42523" xr:uid="{7AE811BD-74A0-44E7-B08F-B5418B56FECC}"/>
    <cellStyle name="Note 3 8 5 4 4" xfId="23028" xr:uid="{59E3BEB3-4E25-48AB-845E-47E04BED8C18}"/>
    <cellStyle name="Note 3 8 5 4 4 2" xfId="49442" xr:uid="{86EC683E-FDD9-4BC0-A150-66D8DA7EBF60}"/>
    <cellStyle name="Note 3 8 5 4 5" xfId="32001" xr:uid="{C4A0CFCC-6CFF-4C7F-A3BE-8672B98A8274}"/>
    <cellStyle name="Note 3 8 5 5" xfId="5938" xr:uid="{A6C75E12-175B-4DF3-8E09-DB2567BBF347}"/>
    <cellStyle name="Note 3 8 5 5 2" xfId="16690" xr:uid="{66C117B3-FC22-4580-AA3C-18F2D7D45FE7}"/>
    <cellStyle name="Note 3 8 5 5 2 2" xfId="43108" xr:uid="{B392A774-66EA-4D06-8AC4-3C1D732A374D}"/>
    <cellStyle name="Note 3 8 5 5 3" xfId="27286" xr:uid="{7BD52C42-03C9-49BE-942C-95376B8189C6}"/>
    <cellStyle name="Note 3 8 5 5 3 2" xfId="53700" xr:uid="{359CC9F2-1934-4C4A-87B4-762C46F57509}"/>
    <cellStyle name="Note 3 8 5 5 4" xfId="32608" xr:uid="{212F1506-936D-4E2D-8A99-36E339C29A72}"/>
    <cellStyle name="Note 3 8 5 6" xfId="6538" xr:uid="{04305F50-5847-48AE-8BC8-693BB69755B5}"/>
    <cellStyle name="Note 3 8 5 6 2" xfId="17263" xr:uid="{6321D2A5-7EE5-41D9-930F-71386DB154B9}"/>
    <cellStyle name="Note 3 8 5 6 2 2" xfId="43681" xr:uid="{A62350E7-186E-4A77-81FD-00334958617D}"/>
    <cellStyle name="Note 3 8 5 6 3" xfId="11304" xr:uid="{3E83B9DC-F95E-43E5-8DD0-EE149E4F4941}"/>
    <cellStyle name="Note 3 8 5 6 3 2" xfId="37725" xr:uid="{6B261E45-BC3A-4108-8D75-A4A697D3EBF9}"/>
    <cellStyle name="Note 3 8 5 6 4" xfId="33208" xr:uid="{7749E917-6429-42FD-ABA8-0F056D39B294}"/>
    <cellStyle name="Note 3 8 5 7" xfId="7110" xr:uid="{8373A28E-DDCE-48A5-B7B8-8D1AD7951539}"/>
    <cellStyle name="Note 3 8 5 7 2" xfId="23828" xr:uid="{D0A4B29D-B175-4ADF-B564-864DB0474FA9}"/>
    <cellStyle name="Note 3 8 5 7 2 2" xfId="50242" xr:uid="{836B3009-EAD4-4696-B70F-260B9E4E9A74}"/>
    <cellStyle name="Note 3 8 5 7 3" xfId="33780" xr:uid="{B6A04008-DF09-43F4-A6F0-6783C24F33B1}"/>
    <cellStyle name="Note 3 8 5 8" xfId="7669" xr:uid="{31DA7E59-FE8D-499C-B156-CD852097F18E}"/>
    <cellStyle name="Note 3 8 5 8 2" xfId="18336" xr:uid="{CB973E62-FFB5-44D4-9586-152B8B8AFE4D}"/>
    <cellStyle name="Note 3 8 5 8 2 2" xfId="44752" xr:uid="{D8C38819-C433-4290-8B93-3A8C3D9EF524}"/>
    <cellStyle name="Note 3 8 5 8 3" xfId="24547" xr:uid="{512E9326-7173-4041-82FC-69DDBD773BC9}"/>
    <cellStyle name="Note 3 8 5 8 3 2" xfId="50961" xr:uid="{13EB8C24-39C7-47B9-BE59-99113DEB3546}"/>
    <cellStyle name="Note 3 8 5 8 4" xfId="34339" xr:uid="{7184891A-92F8-4062-9F78-D05A8F949E10}"/>
    <cellStyle name="Note 3 8 5 9" xfId="7821" xr:uid="{EB1CD5EF-1694-4CD9-B8D6-159527B5EB74}"/>
    <cellStyle name="Note 3 8 5 9 2" xfId="18488" xr:uid="{1F9EB4D1-3134-4DC2-B548-34DC04E994A8}"/>
    <cellStyle name="Note 3 8 5 9 2 2" xfId="44903" xr:uid="{DFF2948D-75CA-44D3-9973-D2D2D2AEA12F}"/>
    <cellStyle name="Note 3 8 5 9 3" xfId="26129" xr:uid="{0853A941-D380-458F-AB5C-20E4001F5253}"/>
    <cellStyle name="Note 3 8 5 9 3 2" xfId="52543" xr:uid="{CF8A3F14-3FFD-4659-86BA-F9C3DDDA7B2B}"/>
    <cellStyle name="Note 3 8 5 9 4" xfId="34491" xr:uid="{5F0522A7-688A-4D0D-B5DE-6964D7766C96}"/>
    <cellStyle name="Note 3 8 6" xfId="2482" xr:uid="{DBF760FB-5E66-4D46-A644-5678061C269F}"/>
    <cellStyle name="Note 3 8 6 10" xfId="26447" xr:uid="{301B3DB5-B2D8-4C72-A1A0-8B99DEE2DFD2}"/>
    <cellStyle name="Note 3 8 6 10 2" xfId="52861" xr:uid="{BBA870E8-6F04-47F5-A25B-9814D327EC2B}"/>
    <cellStyle name="Note 3 8 6 2" xfId="4377" xr:uid="{9493A8AA-C1B2-48D2-A828-FAD76B8C57D9}"/>
    <cellStyle name="Note 3 8 6 2 2" xfId="9884" xr:uid="{1C2BA043-E037-4BA3-B209-BB8B220BCC3C}"/>
    <cellStyle name="Note 3 8 6 2 2 2" xfId="20544" xr:uid="{2CEEA938-E5C5-4975-86C3-558E101E3304}"/>
    <cellStyle name="Note 3 8 6 2 2 2 2" xfId="46958" xr:uid="{AD7500E5-90A8-4F35-9F22-B478C305D37A}"/>
    <cellStyle name="Note 3 8 6 2 2 3" xfId="22605" xr:uid="{1F1E6378-0E51-44C4-86EA-D3F38BCB6E53}"/>
    <cellStyle name="Note 3 8 6 2 2 3 2" xfId="49019" xr:uid="{5A832EB1-7161-41AE-85CE-782EB765FF92}"/>
    <cellStyle name="Note 3 8 6 2 2 4" xfId="36380" xr:uid="{747448AF-3833-40D9-949A-5CDF62191846}"/>
    <cellStyle name="Note 3 8 6 2 3" xfId="15155" xr:uid="{FA472878-F94E-44D7-8225-B128D1CC4AD3}"/>
    <cellStyle name="Note 3 8 6 2 3 2" xfId="41575" xr:uid="{0F036AF0-8E01-4A02-B9BE-115F610E6D28}"/>
    <cellStyle name="Note 3 8 6 2 4" xfId="22603" xr:uid="{433B47FE-45AD-47AC-B3EA-8D0CA844CB82}"/>
    <cellStyle name="Note 3 8 6 2 4 2" xfId="49017" xr:uid="{30292785-724A-49EF-A745-5B02E83350A1}"/>
    <cellStyle name="Note 3 8 6 2 5" xfId="31047" xr:uid="{2F507F73-5A79-4F1F-B66D-AC6DA08A077F}"/>
    <cellStyle name="Note 3 8 6 3" xfId="5110" xr:uid="{B5B8C2BA-830E-473D-98E3-9F0E48A41BBC}"/>
    <cellStyle name="Note 3 8 6 3 2" xfId="9934" xr:uid="{36267275-BEFE-48C9-909D-D1BBE9889D66}"/>
    <cellStyle name="Note 3 8 6 3 2 2" xfId="20594" xr:uid="{03CDFBF5-505D-444D-A051-DEA6BD41C3DC}"/>
    <cellStyle name="Note 3 8 6 3 2 2 2" xfId="47008" xr:uid="{7983C182-3F54-452E-8F52-AFDCA1CC8084}"/>
    <cellStyle name="Note 3 8 6 3 2 3" xfId="27109" xr:uid="{E56DA01B-1402-4D3C-9611-FB1F55D2CB45}"/>
    <cellStyle name="Note 3 8 6 3 2 3 2" xfId="53523" xr:uid="{FD2CB068-48C6-4207-B765-4ED82E4BB605}"/>
    <cellStyle name="Note 3 8 6 3 2 4" xfId="36430" xr:uid="{88DFFB83-CCBA-45E2-A3B3-10BF9D25BE5A}"/>
    <cellStyle name="Note 3 8 6 3 3" xfId="15887" xr:uid="{7A280302-E8FA-4967-8E72-C4B6A3E877B1}"/>
    <cellStyle name="Note 3 8 6 3 3 2" xfId="42306" xr:uid="{A3CB4365-3617-43AC-960B-8C5AAEF34EE5}"/>
    <cellStyle name="Note 3 8 6 3 4" xfId="24619" xr:uid="{5FC4FEEF-C8DB-4420-9C0E-A0C94F38B99E}"/>
    <cellStyle name="Note 3 8 6 3 4 2" xfId="51033" xr:uid="{88B1E172-66EC-4122-BE47-3B9AC6979F58}"/>
    <cellStyle name="Note 3 8 6 3 5" xfId="31780" xr:uid="{129BC963-0554-4D8F-A230-AF49D06A6224}"/>
    <cellStyle name="Note 3 8 6 4" xfId="6292" xr:uid="{836EC7E9-EF26-4E2B-8052-2238F00F501B}"/>
    <cellStyle name="Note 3 8 6 4 2" xfId="10994" xr:uid="{F198F5D6-77E0-44CD-8C5B-92C12D13E8E7}"/>
    <cellStyle name="Note 3 8 6 4 2 2" xfId="21639" xr:uid="{8206DA2A-2296-4BCF-8B7B-4817F545724F}"/>
    <cellStyle name="Note 3 8 6 4 2 2 2" xfId="48053" xr:uid="{ABD081BB-F572-45B7-A887-71C64576D696}"/>
    <cellStyle name="Note 3 8 6 4 2 3" xfId="28728" xr:uid="{EE111CEE-B476-4F66-ADB8-35EBCB5F0E62}"/>
    <cellStyle name="Note 3 8 6 4 2 3 2" xfId="55142" xr:uid="{57AD0419-581C-4E48-BB1E-66A514D4BD17}"/>
    <cellStyle name="Note 3 8 6 4 2 4" xfId="37415" xr:uid="{D407B209-5D50-42B1-A28E-A4D4A890B1E3}"/>
    <cellStyle name="Note 3 8 6 4 3" xfId="17031" xr:uid="{82C5AE4D-A8C9-4C3B-9890-C341267C0A9C}"/>
    <cellStyle name="Note 3 8 6 4 3 2" xfId="43449" xr:uid="{9B2318E2-8EF5-46A7-977E-5AB04F2BEBF8}"/>
    <cellStyle name="Note 3 8 6 4 4" xfId="23007" xr:uid="{071DC056-3E0E-4576-8E3B-B297FADFD264}"/>
    <cellStyle name="Note 3 8 6 4 4 2" xfId="49421" xr:uid="{1D838301-EB60-479F-9E27-5D17E4C77401}"/>
    <cellStyle name="Note 3 8 6 4 5" xfId="32962" xr:uid="{44AA03BB-B913-4048-A72E-776766AC6A4B}"/>
    <cellStyle name="Note 3 8 6 5" xfId="6868" xr:uid="{5901D156-9265-46B3-80CD-922850D1C139}"/>
    <cellStyle name="Note 3 8 6 5 2" xfId="17573" xr:uid="{B97825A4-9CA4-48BC-B275-27C9FD06B7F0}"/>
    <cellStyle name="Note 3 8 6 5 2 2" xfId="43990" xr:uid="{8B6BBF73-A50B-4872-B16D-0362769B9F77}"/>
    <cellStyle name="Note 3 8 6 5 3" xfId="22968" xr:uid="{ED7754B0-41BB-4B55-8925-3CCB5EAF777A}"/>
    <cellStyle name="Note 3 8 6 5 3 2" xfId="49382" xr:uid="{B4B46DAF-4CA1-4EC8-AE8F-E6A41F11F004}"/>
    <cellStyle name="Note 3 8 6 5 4" xfId="33538" xr:uid="{EA681726-8661-4999-A912-D3B99F66DE51}"/>
    <cellStyle name="Note 3 8 6 6" xfId="7393" xr:uid="{B315DDD4-7CA8-4AA5-A3E4-DD84A5A3CFD9}"/>
    <cellStyle name="Note 3 8 6 6 2" xfId="18060" xr:uid="{EB3E190E-0986-41BF-8552-ACFF53FEF672}"/>
    <cellStyle name="Note 3 8 6 6 2 2" xfId="44476" xr:uid="{2D0EA023-9687-48B5-ACD6-9286F3CF064A}"/>
    <cellStyle name="Note 3 8 6 6 3" xfId="27670" xr:uid="{9271EF86-33DA-4135-8801-B728683980C7}"/>
    <cellStyle name="Note 3 8 6 6 3 2" xfId="54084" xr:uid="{B681BB74-6B1B-4247-9AB5-2D954134035C}"/>
    <cellStyle name="Note 3 8 6 6 4" xfId="34063" xr:uid="{97706142-2501-4F61-B5A7-C6DD27D7C8F3}"/>
    <cellStyle name="Note 3 8 6 7" xfId="8015" xr:uid="{037BAC1C-72EA-4CE9-B5C7-155C0F29ED99}"/>
    <cellStyle name="Note 3 8 6 7 2" xfId="18682" xr:uid="{E2303501-B008-4855-80A4-F79D98FFE799}"/>
    <cellStyle name="Note 3 8 6 7 2 2" xfId="45096" xr:uid="{455E38C5-5261-425E-95D1-D589FB96B74D}"/>
    <cellStyle name="Note 3 8 6 7 3" xfId="12525" xr:uid="{EC3200FE-019C-4E36-8E79-E29458C64A18}"/>
    <cellStyle name="Note 3 8 6 7 3 2" xfId="38946" xr:uid="{1E74916F-5D93-41DF-BD1D-DD831309A920}"/>
    <cellStyle name="Note 3 8 6 7 4" xfId="34620" xr:uid="{4B607347-40AC-46B5-857D-D055C6CFFCDD}"/>
    <cellStyle name="Note 3 8 6 8" xfId="13278" xr:uid="{E4A63033-1B50-4732-8AAA-E8F62DE409CB}"/>
    <cellStyle name="Note 3 8 6 8 2" xfId="39698" xr:uid="{54AFB5B5-2A28-44B2-8625-AF4680F6852A}"/>
    <cellStyle name="Note 3 8 6 9" xfId="18765" xr:uid="{3F1DF3AE-7937-488C-84B7-EDC5EDEDB314}"/>
    <cellStyle name="Note 3 8 6 9 2" xfId="45179" xr:uid="{EF53EB9A-4C67-4D6A-9E2A-BCC0902B9098}"/>
    <cellStyle name="Note 3 8 7" xfId="3133" xr:uid="{4DDBE869-9CDE-41EE-96CA-3143020E6F23}"/>
    <cellStyle name="Note 3 8 7 2" xfId="9589" xr:uid="{BDCCCEA7-CF14-44D3-945F-34C298105888}"/>
    <cellStyle name="Note 3 8 7 2 2" xfId="20249" xr:uid="{397AFC07-2A22-4252-ADAC-780908720822}"/>
    <cellStyle name="Note 3 8 7 2 2 2" xfId="46663" xr:uid="{F7CF283A-DB5E-4DB9-AA39-CBAB5FE2925C}"/>
    <cellStyle name="Note 3 8 7 2 3" xfId="12216" xr:uid="{168F69F0-6FAA-4624-8381-BB6D9BC89F33}"/>
    <cellStyle name="Note 3 8 7 2 3 2" xfId="38637" xr:uid="{50668836-A5D5-4573-A797-4A2827FF962A}"/>
    <cellStyle name="Note 3 8 7 2 4" xfId="36085" xr:uid="{901120C9-3B7F-49CD-905A-85E8BC8A759E}"/>
    <cellStyle name="Note 3 8 7 3" xfId="13924" xr:uid="{567F45CB-982D-410F-A5E7-891B26B1A3B5}"/>
    <cellStyle name="Note 3 8 7 3 2" xfId="40344" xr:uid="{50299B37-598B-456E-9B8E-3ED899679DDE}"/>
    <cellStyle name="Note 3 8 7 4" xfId="25018" xr:uid="{BCC92BA0-C9D5-445A-AFDE-756E2BD6C7DD}"/>
    <cellStyle name="Note 3 8 7 4 2" xfId="51432" xr:uid="{7D7B963B-0100-4C1C-B025-FC0248F2108A}"/>
    <cellStyle name="Note 3 8 7 5" xfId="29803" xr:uid="{E75993C2-55D4-4211-9D64-856534263B4A}"/>
    <cellStyle name="Note 3 8 8" xfId="4837" xr:uid="{32160AB8-6329-4E15-AB88-6D9575674664}"/>
    <cellStyle name="Note 3 8 8 2" xfId="9766" xr:uid="{62CEA808-1E68-4791-85EC-1A1675D248B1}"/>
    <cellStyle name="Note 3 8 8 2 2" xfId="20426" xr:uid="{35F6BDD6-E352-401D-8667-B10B1D3F034F}"/>
    <cellStyle name="Note 3 8 8 2 2 2" xfId="46840" xr:uid="{E0B7DE88-08CE-4238-966A-6EB7C73DC8B4}"/>
    <cellStyle name="Note 3 8 8 2 3" xfId="13530" xr:uid="{CB3289B8-E2D6-4F83-8940-2883FB2CE8CB}"/>
    <cellStyle name="Note 3 8 8 2 3 2" xfId="39950" xr:uid="{A275ED6A-05E9-4D61-A1E9-1A12246379B2}"/>
    <cellStyle name="Note 3 8 8 2 4" xfId="36262" xr:uid="{95A9FDBE-F51F-4B6A-AD26-B942C93CF3C8}"/>
    <cellStyle name="Note 3 8 8 3" xfId="15614" xr:uid="{F83FDED9-57DD-461C-8C16-187609F37643}"/>
    <cellStyle name="Note 3 8 8 3 2" xfId="42034" xr:uid="{809172B0-256C-47E7-A8F5-E1541F02D528}"/>
    <cellStyle name="Note 3 8 8 4" xfId="24177" xr:uid="{9A54F45F-AC84-4E5D-94FF-F23FE04B928D}"/>
    <cellStyle name="Note 3 8 8 4 2" xfId="50591" xr:uid="{2352FA88-7D64-4910-87A1-99A8871BE1CB}"/>
    <cellStyle name="Note 3 8 8 5" xfId="31507" xr:uid="{82A8590F-83DB-40E3-9B30-D648F64DB008}"/>
    <cellStyle name="Note 3 8 9" xfId="3324" xr:uid="{BB2D12A0-365D-4A02-B891-8609815D19FC}"/>
    <cellStyle name="Note 3 8 9 2" xfId="9600" xr:uid="{2A4484D5-47C8-47EC-877E-BF577118160C}"/>
    <cellStyle name="Note 3 8 9 2 2" xfId="20260" xr:uid="{B7433421-DAD6-45A2-9919-1F5B4697CD51}"/>
    <cellStyle name="Note 3 8 9 2 2 2" xfId="46674" xr:uid="{37220A2D-857C-42DB-BD18-DBD45B0B0FC8}"/>
    <cellStyle name="Note 3 8 9 2 3" xfId="12976" xr:uid="{8A632B3B-27FA-4B9A-A14A-67ED63CA07CF}"/>
    <cellStyle name="Note 3 8 9 2 3 2" xfId="39397" xr:uid="{386B016C-3441-4653-9E87-C29DD0109E98}"/>
    <cellStyle name="Note 3 8 9 2 4" xfId="36096" xr:uid="{442D2D31-4DD3-4D50-BA8A-8C926A129CDB}"/>
    <cellStyle name="Note 3 8 9 3" xfId="14112" xr:uid="{A188C07D-DA8D-47C8-978F-E30DAB993F49}"/>
    <cellStyle name="Note 3 8 9 3 2" xfId="40532" xr:uid="{D0D45D7A-F9DD-40CC-8DFB-99BD6D562435}"/>
    <cellStyle name="Note 3 8 9 4" xfId="25241" xr:uid="{523A1647-FB05-4C0D-8C4E-DAE4F6F030C6}"/>
    <cellStyle name="Note 3 8 9 4 2" xfId="51655" xr:uid="{B08A57B0-7421-4DB9-8925-E70476FF5329}"/>
    <cellStyle name="Note 3 8 9 5" xfId="29994" xr:uid="{DF03025B-D039-4012-93AC-8A7A3EE2D544}"/>
    <cellStyle name="Note 3 9" xfId="1442" xr:uid="{228E37FA-0242-42C4-BFC5-828828FD3892}"/>
    <cellStyle name="Note 3 9 10" xfId="8380" xr:uid="{6BAD9D22-1FE5-4102-82D9-E7EBD6DA641D}"/>
    <cellStyle name="Note 3 9 10 2" xfId="19040" xr:uid="{06FFBDCD-9984-4B3A-998C-83F80C2F38DE}"/>
    <cellStyle name="Note 3 9 10 2 2" xfId="45454" xr:uid="{D73DC5A4-CEFA-417E-8415-5AB7D4AB4756}"/>
    <cellStyle name="Note 3 9 10 3" xfId="17808" xr:uid="{0D827FF1-429A-45DA-86FF-2887F284F8E8}"/>
    <cellStyle name="Note 3 9 10 3 2" xfId="44225" xr:uid="{6BDD52D4-8D61-4A35-AD14-9045AED32CAB}"/>
    <cellStyle name="Note 3 9 10 4" xfId="34876" xr:uid="{0E9D9AE3-C021-43E2-BFE9-9A883BDBAA33}"/>
    <cellStyle name="Note 3 9 11" xfId="12081" xr:uid="{9016C3B2-4761-4EAE-89E8-E14D6D3B1B37}"/>
    <cellStyle name="Note 3 9 11 2" xfId="38502" xr:uid="{4FB6AB32-4F84-4C8F-91C8-E9AD1C6BD50F}"/>
    <cellStyle name="Note 3 9 12" xfId="22190" xr:uid="{F142D70B-5F07-4027-9CCF-1ED0A3EC3058}"/>
    <cellStyle name="Note 3 9 12 2" xfId="48604" xr:uid="{E2DE94DF-EBBE-4269-B3CA-B6E409C53DC2}"/>
    <cellStyle name="Note 3 9 2" xfId="3436" xr:uid="{EDF6B667-2C19-485A-B3C6-50DAFF30ADF9}"/>
    <cellStyle name="Note 3 9 2 2" xfId="8918" xr:uid="{DF9DC746-847B-4C29-A608-99F23B981E66}"/>
    <cellStyle name="Note 3 9 2 2 2" xfId="19578" xr:uid="{F8CFB75A-E2ED-44DA-84E1-3E842325566F}"/>
    <cellStyle name="Note 3 9 2 2 2 2" xfId="45992" xr:uid="{424E996F-82AA-4F39-A08C-60657F93036E}"/>
    <cellStyle name="Note 3 9 2 2 3" xfId="12210" xr:uid="{6976DAD6-0E30-4E19-BD13-40040CD4AF74}"/>
    <cellStyle name="Note 3 9 2 2 3 2" xfId="38631" xr:uid="{86F9BE19-C6D7-45E2-8B0F-48ACEE021B0F}"/>
    <cellStyle name="Note 3 9 2 2 4" xfId="35414" xr:uid="{4A5977F9-05CD-44FA-A417-28B83AA6AE07}"/>
    <cellStyle name="Note 3 9 2 3" xfId="10465" xr:uid="{F59F47CC-24BC-4A89-80CD-CA96A7778A89}"/>
    <cellStyle name="Note 3 9 2 3 2" xfId="21125" xr:uid="{64F4259C-5C23-4EDF-987D-9F83AB8B8C79}"/>
    <cellStyle name="Note 3 9 2 3 2 2" xfId="47539" xr:uid="{F03CE7C9-EC5F-4357-8EA7-8EB2201379B7}"/>
    <cellStyle name="Note 3 9 2 3 3" xfId="28389" xr:uid="{3824DF77-B45D-4DE5-AC86-D4453E28BCCF}"/>
    <cellStyle name="Note 3 9 2 3 3 2" xfId="54803" xr:uid="{02259B2D-2F3C-4C73-A04E-155C2FCA038A}"/>
    <cellStyle name="Note 3 9 2 3 4" xfId="36961" xr:uid="{788B1836-97B3-4387-B141-BBD2089855C0}"/>
    <cellStyle name="Note 3 9 2 4" xfId="10914" xr:uid="{04D83197-893D-4899-8B5E-80209793BE6C}"/>
    <cellStyle name="Note 3 9 2 4 2" xfId="21559" xr:uid="{5BEB3E0B-9886-490D-93E5-F3D8E3D098F0}"/>
    <cellStyle name="Note 3 9 2 4 2 2" xfId="47973" xr:uid="{3C59C9E9-7D31-4566-98BF-B65412E5892D}"/>
    <cellStyle name="Note 3 9 2 4 3" xfId="28648" xr:uid="{9CBDAF3D-E658-427F-AFBB-5451DCBB90DA}"/>
    <cellStyle name="Note 3 9 2 4 3 2" xfId="55062" xr:uid="{97CC6BF5-28D6-4C4D-81DF-E958C3291572}"/>
    <cellStyle name="Note 3 9 2 4 4" xfId="37335" xr:uid="{0C3DCDC7-BBBC-4A27-A66A-4A791AB95587}"/>
    <cellStyle name="Note 3 9 2 5" xfId="8687" xr:uid="{7984A6EF-9715-4E7E-B588-C7999D86F326}"/>
    <cellStyle name="Note 3 9 2 5 2" xfId="19347" xr:uid="{72E4C696-A633-448A-965B-898C003A3F59}"/>
    <cellStyle name="Note 3 9 2 5 2 2" xfId="45761" xr:uid="{C1A65A8E-E5EA-4B00-84C9-4C35D00B4EB7}"/>
    <cellStyle name="Note 3 9 2 5 3" xfId="17731" xr:uid="{9F7E2C57-5B84-4A74-96D3-650650F22635}"/>
    <cellStyle name="Note 3 9 2 5 3 2" xfId="44148" xr:uid="{6DFE776D-65DA-4669-8C41-5FBD8CE48B4D}"/>
    <cellStyle name="Note 3 9 2 5 4" xfId="35183" xr:uid="{FBBFC621-8606-411B-8523-27BAECFF35C8}"/>
    <cellStyle name="Note 3 9 2 6" xfId="14221" xr:uid="{81ADDFA8-82CD-4A77-B5B8-9604F762972A}"/>
    <cellStyle name="Note 3 9 2 6 2" xfId="40641" xr:uid="{BB3AF417-3F76-4FB0-9AAF-E07627320268}"/>
    <cellStyle name="Note 3 9 2 7" xfId="22869" xr:uid="{A2750DBB-9946-40B7-8436-2F3D7F27A003}"/>
    <cellStyle name="Note 3 9 2 7 2" xfId="49283" xr:uid="{B938349E-5386-458D-9C6A-1924DCB8119D}"/>
    <cellStyle name="Note 3 9 2 8" xfId="30106" xr:uid="{42C5217D-918D-4C46-BA81-408FC4A6B61A}"/>
    <cellStyle name="Note 3 9 3" xfId="3958" xr:uid="{3A917F12-4061-4C92-BECA-903D5DCE876A}"/>
    <cellStyle name="Note 3 9 3 2" xfId="9406" xr:uid="{3AA87E24-1F12-45DC-8B45-C8A6E3B18081}"/>
    <cellStyle name="Note 3 9 3 2 2" xfId="20066" xr:uid="{C40BD105-0D80-475F-93AC-EC3204D0D0E7}"/>
    <cellStyle name="Note 3 9 3 2 2 2" xfId="46480" xr:uid="{053B634F-B887-4D08-BC98-BF90D9F5FFE3}"/>
    <cellStyle name="Note 3 9 3 2 3" xfId="16866" xr:uid="{8558B365-6D8C-4774-9B96-035E8FF5950A}"/>
    <cellStyle name="Note 3 9 3 2 3 2" xfId="43284" xr:uid="{A2058CF3-F1FE-4F98-A00D-6B1E6F935116}"/>
    <cellStyle name="Note 3 9 3 2 4" xfId="35902" xr:uid="{5010F01E-B054-4630-AB02-321D0AD8EE58}"/>
    <cellStyle name="Note 3 9 3 3" xfId="14741" xr:uid="{3D2B08BF-251E-4C10-90A8-39456DAE31A2}"/>
    <cellStyle name="Note 3 9 3 3 2" xfId="41161" xr:uid="{0FDE2313-63E4-4469-B855-0075F6409FC7}"/>
    <cellStyle name="Note 3 9 3 4" xfId="26321" xr:uid="{FAF272E8-F923-45D0-A5BD-D026DF5DFB8A}"/>
    <cellStyle name="Note 3 9 3 4 2" xfId="52735" xr:uid="{13C4D35C-A0B6-457C-AE11-3D21481728FC}"/>
    <cellStyle name="Note 3 9 3 5" xfId="30628" xr:uid="{58B7BC5C-591D-471D-845C-C90C0F07ED99}"/>
    <cellStyle name="Note 3 9 4" xfId="5064" xr:uid="{9A998B7F-962B-4416-902A-457F05E8BF13}"/>
    <cellStyle name="Note 3 9 4 2" xfId="9998" xr:uid="{131812FD-FE96-4923-9F3C-8D559502B836}"/>
    <cellStyle name="Note 3 9 4 2 2" xfId="20658" xr:uid="{8D5DA7E8-1411-40F6-8417-F57AF30B7CC8}"/>
    <cellStyle name="Note 3 9 4 2 2 2" xfId="47072" xr:uid="{CA08416C-8913-4CF2-A1C8-E402E0FEF2B8}"/>
    <cellStyle name="Note 3 9 4 2 3" xfId="23654" xr:uid="{BABFED3A-05C7-451C-98C5-502FEFABA503}"/>
    <cellStyle name="Note 3 9 4 2 3 2" xfId="50068" xr:uid="{65D46C13-B0C6-4AC6-B7C7-99C2D1F94EA9}"/>
    <cellStyle name="Note 3 9 4 2 4" xfId="36494" xr:uid="{F8F19086-B525-444F-816B-64E9F68D2C1A}"/>
    <cellStyle name="Note 3 9 4 3" xfId="15841" xr:uid="{CB84FE92-E522-4E81-B9F8-DAF05E8B723A}"/>
    <cellStyle name="Note 3 9 4 3 2" xfId="42260" xr:uid="{65F623BD-6DFD-4C67-AE08-05EF67E5837E}"/>
    <cellStyle name="Note 3 9 4 4" xfId="27960" xr:uid="{42F4054D-4460-4774-9043-2F8155F01A12}"/>
    <cellStyle name="Note 3 9 4 4 2" xfId="54374" xr:uid="{468E971B-1F62-4A60-91F9-92D207FD1BC8}"/>
    <cellStyle name="Note 3 9 4 5" xfId="31734" xr:uid="{C84F809E-161D-4166-BE9F-5DA27C824416}"/>
    <cellStyle name="Note 3 9 5" xfId="3140" xr:uid="{32D4025D-815F-4668-B99A-E8AC1BDFB7CA}"/>
    <cellStyle name="Note 3 9 5 2" xfId="10715" xr:uid="{173F6A13-51A5-4DEF-B4A1-9AD3D13231BD}"/>
    <cellStyle name="Note 3 9 5 2 2" xfId="21360" xr:uid="{2BDF50F8-146F-4713-B08F-8B497CEAE0D3}"/>
    <cellStyle name="Note 3 9 5 2 2 2" xfId="47774" xr:uid="{FB1D46C8-F38B-48FA-9DC4-56429DCB0F26}"/>
    <cellStyle name="Note 3 9 5 2 3" xfId="28455" xr:uid="{466530AB-0CBB-4F7A-8ACA-E3887DEA151B}"/>
    <cellStyle name="Note 3 9 5 2 3 2" xfId="54869" xr:uid="{58D99944-3B88-4C02-B0A7-DA3739841409}"/>
    <cellStyle name="Note 3 9 5 2 4" xfId="37136" xr:uid="{559E4D4A-3297-4C2B-9CB2-A12CAB99914A}"/>
    <cellStyle name="Note 3 9 5 3" xfId="13931" xr:uid="{150CA273-080B-4C47-9039-7D8400B7CE34}"/>
    <cellStyle name="Note 3 9 5 3 2" xfId="40351" xr:uid="{300EC8D2-2BBF-4200-8272-4C3C1F8D8D4E}"/>
    <cellStyle name="Note 3 9 5 4" xfId="23647" xr:uid="{7AF823E5-D9CF-4683-8611-95A5A946B46E}"/>
    <cellStyle name="Note 3 9 5 4 2" xfId="50061" xr:uid="{12EBF7D8-52EC-4549-BABA-2F3C3B786541}"/>
    <cellStyle name="Note 3 9 5 5" xfId="29810" xr:uid="{DA20A0C2-67AD-40C7-951C-52C1B97F2DE8}"/>
    <cellStyle name="Note 3 9 6" xfId="5890" xr:uid="{9D905A60-A5AB-47C2-88FA-A7524383A8A1}"/>
    <cellStyle name="Note 3 9 6 2" xfId="16645" xr:uid="{D9A1007B-189B-499A-9614-12E40A31A91A}"/>
    <cellStyle name="Note 3 9 6 2 2" xfId="43063" xr:uid="{724724B4-B118-414A-AAB3-110ECD00F3F7}"/>
    <cellStyle name="Note 3 9 6 3" xfId="24276" xr:uid="{FE801884-8965-4517-8D38-62B51F995B72}"/>
    <cellStyle name="Note 3 9 6 3 2" xfId="50690" xr:uid="{1B9AD36C-5A69-4DB5-B85C-E1706E711D51}"/>
    <cellStyle name="Note 3 9 6 4" xfId="32560" xr:uid="{98BB7F5E-683D-4E8E-8E81-761759B88EBA}"/>
    <cellStyle name="Note 3 9 7" xfId="6826" xr:uid="{55C4B471-A455-4342-8C8D-76F1D0C02CF1}"/>
    <cellStyle name="Note 3 9 7 2" xfId="21929" xr:uid="{8F18F242-68A0-42C5-BBB8-0DA992D2987D}"/>
    <cellStyle name="Note 3 9 7 2 2" xfId="48343" xr:uid="{5D3E5BE6-2D3A-4BF2-96B0-FBE86B422609}"/>
    <cellStyle name="Note 3 9 7 3" xfId="33496" xr:uid="{4E4A37A8-1085-43E8-865E-B6C7CDE414E7}"/>
    <cellStyle name="Note 3 9 8" xfId="6689" xr:uid="{41439282-0058-4E78-87D7-8D217CAE3113}"/>
    <cellStyle name="Note 3 9 8 2" xfId="17401" xr:uid="{43D8CF57-1762-4A7F-A072-388B61EAFA9B}"/>
    <cellStyle name="Note 3 9 8 2 2" xfId="43819" xr:uid="{E9915D0F-3E10-4051-AE5D-A5A76E5BC10C}"/>
    <cellStyle name="Note 3 9 8 3" xfId="22400" xr:uid="{10B043EC-5BF1-4C36-8465-EB9DEC072776}"/>
    <cellStyle name="Note 3 9 8 3 2" xfId="48814" xr:uid="{A2C74343-16CC-4BEC-B5DC-1F2A6F956A2E}"/>
    <cellStyle name="Note 3 9 8 4" xfId="33359" xr:uid="{BD8AFE92-E7F0-4775-B4EB-FE3BE394A814}"/>
    <cellStyle name="Note 3 9 9" xfId="7663" xr:uid="{BEECF06B-AABA-4272-BBBB-3003C8536D33}"/>
    <cellStyle name="Note 3 9 9 2" xfId="18330" xr:uid="{601F184E-0DF2-4652-9B90-1AE4563FC993}"/>
    <cellStyle name="Note 3 9 9 2 2" xfId="44746" xr:uid="{C0E080CE-2A36-4DAD-BC39-BFDEA101102E}"/>
    <cellStyle name="Note 3 9 9 3" xfId="26371" xr:uid="{D3E8CE18-29C5-47C8-975F-B371FA46F00C}"/>
    <cellStyle name="Note 3 9 9 3 2" xfId="52785" xr:uid="{65548DA3-032E-49E7-B2D2-2E0DBFA6C752}"/>
    <cellStyle name="Note 3 9 9 4" xfId="34333" xr:uid="{3327AED2-F5D0-4E51-A3F6-0BF3B532DECC}"/>
    <cellStyle name="Note 4" xfId="55206" xr:uid="{9BABB0C6-307E-404C-B5DD-4DA22ABAB150}"/>
    <cellStyle name="Note 5" xfId="55232" xr:uid="{0CD693CD-1525-40B5-A7C5-3636EE84B980}"/>
    <cellStyle name="Output" xfId="8086" builtinId="21" customBuiltin="1"/>
    <cellStyle name="Output 2" xfId="1102" xr:uid="{36A2E3BC-888C-4010-8BF1-388AAD7007DD}"/>
    <cellStyle name="Output 2 10" xfId="2902" xr:uid="{D598AAFA-93B0-47D0-AFA3-AF4A47DEC615}"/>
    <cellStyle name="Output 2 10 2" xfId="13694" xr:uid="{EBD3DC01-7F0B-42AB-A121-E002F165ECFE}"/>
    <cellStyle name="Output 2 10 2 2" xfId="40114" xr:uid="{5BD2FD38-C5B1-4788-B1F3-F11E1D283D5B}"/>
    <cellStyle name="Output 2 10 3" xfId="21896" xr:uid="{06C8E6DA-2351-47D1-917A-3C270AB3C0ED}"/>
    <cellStyle name="Output 2 10 3 2" xfId="48310" xr:uid="{17E0DC7F-0D91-423E-A0D8-FBA832D0F200}"/>
    <cellStyle name="Output 2 10 4" xfId="29572" xr:uid="{2BF24AEC-9701-4471-9BD6-01BDFA34AB7E}"/>
    <cellStyle name="Output 2 11" xfId="6248" xr:uid="{FFC3D1C4-53F4-4474-A0B4-30BFCD99BB48}"/>
    <cellStyle name="Output 2 11 2" xfId="23010" xr:uid="{2FA377C2-734B-413F-B960-D0D44A86CE07}"/>
    <cellStyle name="Output 2 11 2 2" xfId="49424" xr:uid="{D9509109-4CE3-4CAD-9449-E744D63DE23C}"/>
    <cellStyle name="Output 2 11 3" xfId="32918" xr:uid="{68C1AD45-9957-4589-A919-1A033CA13422}"/>
    <cellStyle name="Output 2 12" xfId="12152" xr:uid="{1F414743-18BA-42F6-A419-507AE973BA85}"/>
    <cellStyle name="Output 2 12 2" xfId="38573" xr:uid="{57FFC6E6-BDC2-41CA-A3A3-B47E571FEFB3}"/>
    <cellStyle name="Output 2 13" xfId="24029" xr:uid="{761321A1-3700-44B7-AF35-2AE02AB360B3}"/>
    <cellStyle name="Output 2 13 2" xfId="50443" xr:uid="{E77AB647-5927-48EC-99DF-4CAF71D51E47}"/>
    <cellStyle name="Output 2 2" xfId="1450" xr:uid="{58998854-8AFA-411C-9BF6-78091B2F6109}"/>
    <cellStyle name="Output 2 2 10" xfId="8388" xr:uid="{2A53E49A-F038-4856-801B-3080FCC4520F}"/>
    <cellStyle name="Output 2 2 10 2" xfId="19048" xr:uid="{A7A4471C-04D1-4967-A24A-61C828E4C783}"/>
    <cellStyle name="Output 2 2 10 2 2" xfId="45462" xr:uid="{D60F3711-99D0-4180-9B16-89BCCC88E8CD}"/>
    <cellStyle name="Output 2 2 10 3" xfId="16874" xr:uid="{E6DE0140-F6BB-481E-BDC0-E434D0EA7413}"/>
    <cellStyle name="Output 2 2 10 3 2" xfId="43292" xr:uid="{0F7DFAD3-E500-4F11-B263-FFC9336DA96D}"/>
    <cellStyle name="Output 2 2 10 4" xfId="34884" xr:uid="{4847D55E-B3E9-4B90-BCAD-CED31542FC41}"/>
    <cellStyle name="Output 2 2 11" xfId="13081" xr:uid="{447E5FB3-EF6F-4DC1-8D54-C78CE64776B4}"/>
    <cellStyle name="Output 2 2 11 2" xfId="39502" xr:uid="{54DE1840-2E35-47F7-90F8-F6B684EFB9B3}"/>
    <cellStyle name="Output 2 2 12" xfId="24782" xr:uid="{EF7B4A39-FF0C-4310-B481-C1D75BD13A7B}"/>
    <cellStyle name="Output 2 2 12 2" xfId="51196" xr:uid="{5C1BF5B1-3A32-4945-9E67-6CABC36ED82C}"/>
    <cellStyle name="Output 2 2 2" xfId="3444" xr:uid="{719B05E8-DF81-4426-BE26-B477272D564F}"/>
    <cellStyle name="Output 2 2 2 2" xfId="9030" xr:uid="{4C370B6E-DD33-4A81-B4A9-FCA940932C2A}"/>
    <cellStyle name="Output 2 2 2 2 2" xfId="19690" xr:uid="{9AD7BCA2-D145-497B-9AAB-BF628D1D02A7}"/>
    <cellStyle name="Output 2 2 2 2 2 2" xfId="46104" xr:uid="{8644C28A-FAA1-4D2D-9F95-53D6AA78B3EF}"/>
    <cellStyle name="Output 2 2 2 2 3" xfId="12477" xr:uid="{418ABB15-22AF-4405-BFAA-CA52928BF7E2}"/>
    <cellStyle name="Output 2 2 2 2 3 2" xfId="38898" xr:uid="{6F4892A3-91DF-4D60-BCFD-DD73FE189785}"/>
    <cellStyle name="Output 2 2 2 2 4" xfId="35526" xr:uid="{24181494-3402-4C24-A52C-C91B1866DE65}"/>
    <cellStyle name="Output 2 2 2 3" xfId="10138" xr:uid="{C11F17EF-20F8-4635-959A-AE6C32A1F081}"/>
    <cellStyle name="Output 2 2 2 3 2" xfId="20798" xr:uid="{80E4557A-555D-4EC3-ADDA-233F170CCB71}"/>
    <cellStyle name="Output 2 2 2 3 2 2" xfId="47212" xr:uid="{229EF1F6-4F49-4DB4-8517-A83ECCC89C1D}"/>
    <cellStyle name="Output 2 2 2 3 3" xfId="27767" xr:uid="{6BE9D0DD-1674-48FB-8579-F5C2D35E2FDA}"/>
    <cellStyle name="Output 2 2 2 3 3 2" xfId="54181" xr:uid="{B079B5D3-BA1A-40F4-ABA2-9DBAA49701ED}"/>
    <cellStyle name="Output 2 2 2 3 4" xfId="36634" xr:uid="{0B756FAD-00AE-41EB-A8DA-BA89D9963991}"/>
    <cellStyle name="Output 2 2 2 4" xfId="8695" xr:uid="{C22E653F-3A61-4C4E-97AA-456941CA0AC8}"/>
    <cellStyle name="Output 2 2 2 4 2" xfId="19355" xr:uid="{1EF409C2-4D06-4AE4-8FA7-7CEF2B8378F2}"/>
    <cellStyle name="Output 2 2 2 4 2 2" xfId="45769" xr:uid="{70645D1B-BF59-4350-AAE6-463C48D2513B}"/>
    <cellStyle name="Output 2 2 2 4 3" xfId="12536" xr:uid="{0B822FDA-62BD-499C-8C93-41D6E67BCC93}"/>
    <cellStyle name="Output 2 2 2 4 3 2" xfId="38957" xr:uid="{5EA05336-120C-4202-B0F0-7C99D83C7473}"/>
    <cellStyle name="Output 2 2 2 4 4" xfId="35191" xr:uid="{01E524B2-0713-475F-947C-D8FE9D3862AF}"/>
    <cellStyle name="Output 2 2 2 5" xfId="14229" xr:uid="{9F3DCD02-B54D-40A1-82B9-662478AD76EA}"/>
    <cellStyle name="Output 2 2 2 5 2" xfId="40649" xr:uid="{D2EB0CD3-7C0B-473C-BD11-B88743D8E8BD}"/>
    <cellStyle name="Output 2 2 2 6" xfId="27511" xr:uid="{E5E27480-DEE0-4D53-8CCD-BCD15AA458C3}"/>
    <cellStyle name="Output 2 2 2 6 2" xfId="53925" xr:uid="{8F6FFAB9-19EC-4473-8921-2261A34DBD5E}"/>
    <cellStyle name="Output 2 2 2 7" xfId="30114" xr:uid="{2B0131DD-8BD9-4683-827E-8A184622D719}"/>
    <cellStyle name="Output 2 2 3" xfId="4310" xr:uid="{BE67E6F0-3F0A-4D25-B730-41B2A7FE70B0}"/>
    <cellStyle name="Output 2 2 3 2" xfId="10802" xr:uid="{32282C52-D98F-4D03-AF6C-3D3F9F808F56}"/>
    <cellStyle name="Output 2 2 3 2 2" xfId="21447" xr:uid="{8AC2A004-4594-4DFF-9112-C3C29E3AC0DB}"/>
    <cellStyle name="Output 2 2 3 2 2 2" xfId="47861" xr:uid="{E09F5EA6-BD50-435E-8CB3-13F312FA28E6}"/>
    <cellStyle name="Output 2 2 3 2 3" xfId="28536" xr:uid="{5ED21C7A-58D6-476E-B510-771DC2C47046}"/>
    <cellStyle name="Output 2 2 3 2 3 2" xfId="54950" xr:uid="{D9519A16-02CA-43D3-AEE7-C4EE20D10FC9}"/>
    <cellStyle name="Output 2 2 3 2 4" xfId="37223" xr:uid="{3D0EF979-69C2-445B-8396-5BF65DA04B91}"/>
    <cellStyle name="Output 2 2 3 3" xfId="9398" xr:uid="{EC1946A1-8DC1-4CCF-AB1E-A09E2D1C6247}"/>
    <cellStyle name="Output 2 2 3 3 2" xfId="20058" xr:uid="{14723294-9B52-49F8-976C-5B329F4252B1}"/>
    <cellStyle name="Output 2 2 3 3 2 2" xfId="46472" xr:uid="{708CF7D4-AC0F-41AF-B899-E902683E6CE8}"/>
    <cellStyle name="Output 2 2 3 3 3" xfId="17097" xr:uid="{09BF4019-6378-4D62-94DE-A21060E7CE00}"/>
    <cellStyle name="Output 2 2 3 3 3 2" xfId="43515" xr:uid="{7E7E8E83-F223-4CC6-9B94-26E4F7E3350F}"/>
    <cellStyle name="Output 2 2 3 3 4" xfId="35894" xr:uid="{3C92E339-7EFF-4944-9E7B-0A7F1FFD9E99}"/>
    <cellStyle name="Output 2 2 3 4" xfId="15089" xr:uid="{3C684B23-C428-4D6E-B3E7-39EF79BAE38F}"/>
    <cellStyle name="Output 2 2 3 4 2" xfId="41509" xr:uid="{627001DC-A2DD-4D46-83AC-596AA66A82CF}"/>
    <cellStyle name="Output 2 2 3 5" xfId="26670" xr:uid="{BC0B79F9-0AFC-4CD2-BC04-A9BF27FE3B12}"/>
    <cellStyle name="Output 2 2 3 5 2" xfId="53084" xr:uid="{2B2CBEC2-47DB-4E84-8A54-E6B55A4528B3}"/>
    <cellStyle name="Output 2 2 3 6" xfId="30980" xr:uid="{A5974B09-29B7-4F94-8B06-882A9DBD8E25}"/>
    <cellStyle name="Output 2 2 4" xfId="4323" xr:uid="{4BC1CC91-2C57-4F3C-BB18-8532AE73114F}"/>
    <cellStyle name="Output 2 2 4 2" xfId="10254" xr:uid="{72C950AA-9FF4-4F14-89FA-73F638AE1BDF}"/>
    <cellStyle name="Output 2 2 4 2 2" xfId="20914" xr:uid="{67860CDD-2C55-482D-893E-7E00ECFD353E}"/>
    <cellStyle name="Output 2 2 4 2 2 2" xfId="47328" xr:uid="{51FAAE3F-3B7C-4B2F-B884-CC81AF13BB2D}"/>
    <cellStyle name="Output 2 2 4 2 3" xfId="17691" xr:uid="{781B19C6-8BA6-470F-872E-925CA4DC569F}"/>
    <cellStyle name="Output 2 2 4 2 3 2" xfId="44108" xr:uid="{EFDEBFA4-6263-4775-91DA-6DBB7893DCEF}"/>
    <cellStyle name="Output 2 2 4 2 4" xfId="36750" xr:uid="{36217F93-38A3-4464-B577-4BB36E47C421}"/>
    <cellStyle name="Output 2 2 4 3" xfId="15101" xr:uid="{C906C7E1-71C8-4A32-A194-7B504EF4A84B}"/>
    <cellStyle name="Output 2 2 4 3 2" xfId="41521" xr:uid="{9C7D834F-4E1C-400E-BDB3-9EF1584B539E}"/>
    <cellStyle name="Output 2 2 4 4" xfId="27437" xr:uid="{47D9F274-9020-4630-9754-E96C2EA85F23}"/>
    <cellStyle name="Output 2 2 4 4 2" xfId="53851" xr:uid="{3C668817-4FC4-4DA5-829F-C0A18BB7D101}"/>
    <cellStyle name="Output 2 2 4 5" xfId="30993" xr:uid="{85D77BD8-E5C6-4BF9-839A-B8774DEA7938}"/>
    <cellStyle name="Output 2 2 5" xfId="5282" xr:uid="{D7BBA1BE-D0A2-437D-9689-186FFB90C8F0}"/>
    <cellStyle name="Output 2 2 5 2" xfId="16057" xr:uid="{F7DF7FB5-FC9D-4E24-B9C2-759FD14DC0AD}"/>
    <cellStyle name="Output 2 2 5 2 2" xfId="42476" xr:uid="{B332945D-6C82-4654-A3F1-FDC818A5C353}"/>
    <cellStyle name="Output 2 2 5 3" xfId="22283" xr:uid="{5D37E6CB-D012-48BA-981B-79446589665F}"/>
    <cellStyle name="Output 2 2 5 3 2" xfId="48697" xr:uid="{ADFEFC86-2E9B-4AF1-BBEE-6B501D246C86}"/>
    <cellStyle name="Output 2 2 5 4" xfId="31952" xr:uid="{C3A40A81-5549-4672-A09F-56D9EF40A863}"/>
    <cellStyle name="Output 2 2 6" xfId="6244" xr:uid="{A41F1460-8FDD-4E8F-89D5-1371750466E3}"/>
    <cellStyle name="Output 2 2 6 2" xfId="16985" xr:uid="{BA49BA38-77F6-496E-9E36-8E5DD0512836}"/>
    <cellStyle name="Output 2 2 6 2 2" xfId="43403" xr:uid="{1DCD37EC-DC51-4E33-BB95-6C9E054AA4CD}"/>
    <cellStyle name="Output 2 2 6 3" xfId="23385" xr:uid="{DFF526F2-E011-471A-BE5E-BE72C82862B3}"/>
    <cellStyle name="Output 2 2 6 3 2" xfId="49799" xr:uid="{1A025905-A1CC-43D6-987C-2618FEFE0623}"/>
    <cellStyle name="Output 2 2 6 4" xfId="32914" xr:uid="{F17E9D02-E6EA-4E9B-866D-B66CEB58F70F}"/>
    <cellStyle name="Output 2 2 7" xfId="6255" xr:uid="{1E94E79A-A422-42C4-9C3A-6F0664DFD731}"/>
    <cellStyle name="Output 2 2 7 2" xfId="22423" xr:uid="{55B7EB6A-C09B-47AE-B72A-E7D319F3C0AA}"/>
    <cellStyle name="Output 2 2 7 2 2" xfId="48837" xr:uid="{96D805F2-C351-46BE-94E5-823B453E65D9}"/>
    <cellStyle name="Output 2 2 7 3" xfId="32925" xr:uid="{80FBBF36-4871-4439-88EE-7BADF93870BF}"/>
    <cellStyle name="Output 2 2 8" xfId="7092" xr:uid="{B3A7874A-27A9-4607-A0F4-30111159ECD5}"/>
    <cellStyle name="Output 2 2 8 2" xfId="17780" xr:uid="{0D132BED-0C52-4C80-A28B-131190909084}"/>
    <cellStyle name="Output 2 2 8 2 2" xfId="44197" xr:uid="{618E6C86-62F4-4AC5-B083-00143EBF59DB}"/>
    <cellStyle name="Output 2 2 8 3" xfId="24546" xr:uid="{EF680060-483F-4EF2-ADA7-A738FB7050E5}"/>
    <cellStyle name="Output 2 2 8 3 2" xfId="50960" xr:uid="{D8803271-B99B-442A-90A2-F77B6D2E6C3A}"/>
    <cellStyle name="Output 2 2 8 4" xfId="33762" xr:uid="{25184383-E7C0-4B8D-BBA3-A604A0E6D0AC}"/>
    <cellStyle name="Output 2 2 9" xfId="7463" xr:uid="{79808D8E-1A77-4F46-B4CB-EA60C76EC820}"/>
    <cellStyle name="Output 2 2 9 2" xfId="18130" xr:uid="{2EFA000D-9C3E-4565-8FCD-FC3306B5CB65}"/>
    <cellStyle name="Output 2 2 9 2 2" xfId="44546" xr:uid="{179EC634-8DA2-4B9D-BE62-8A9C3A9F68F3}"/>
    <cellStyle name="Output 2 2 9 3" xfId="27402" xr:uid="{05BF4158-6852-4CF8-BC85-37813E6FCE96}"/>
    <cellStyle name="Output 2 2 9 3 2" xfId="53816" xr:uid="{43FE9B68-2CF1-4FEE-BAAE-3468702717F7}"/>
    <cellStyle name="Output 2 2 9 4" xfId="34133" xr:uid="{CB087C37-88C7-4C02-B568-8382A3E46BFF}"/>
    <cellStyle name="Output 2 3" xfId="1614" xr:uid="{D0870D84-78B4-41F5-84ED-F0739E8A432F}"/>
    <cellStyle name="Output 2 3 10" xfId="8351" xr:uid="{15244F6A-9DEC-402F-8420-F139B9AE1C23}"/>
    <cellStyle name="Output 2 3 10 2" xfId="19011" xr:uid="{688EC102-9CA9-4B77-9AF4-40FBA079F4DE}"/>
    <cellStyle name="Output 2 3 10 2 2" xfId="45425" xr:uid="{8A52C960-8392-42D6-960B-8F9C1D8A3C88}"/>
    <cellStyle name="Output 2 3 10 3" xfId="12452" xr:uid="{3ED3459F-2A4C-4C41-9A9A-37AC05F991AA}"/>
    <cellStyle name="Output 2 3 10 3 2" xfId="38873" xr:uid="{39286292-873D-44A1-B0AA-E2105F8BBD69}"/>
    <cellStyle name="Output 2 3 10 4" xfId="34847" xr:uid="{B5C8ED01-101C-409F-ADC3-7776DF4ADB79}"/>
    <cellStyle name="Output 2 3 11" xfId="11948" xr:uid="{AB6EB5FD-2050-44BC-80D0-1B6A7EDEE391}"/>
    <cellStyle name="Output 2 3 11 2" xfId="38369" xr:uid="{A7FB6AD7-380E-4C65-80BF-85DD4AFEEE70}"/>
    <cellStyle name="Output 2 3 12" xfId="27613" xr:uid="{B5DFADE4-D5C6-4DB4-B050-BAF3017B0E33}"/>
    <cellStyle name="Output 2 3 12 2" xfId="54027" xr:uid="{19C12C86-EE50-4446-BD3F-BB7902DF1DCA}"/>
    <cellStyle name="Output 2 3 2" xfId="3607" xr:uid="{9E5EA60E-14DD-4D2E-A131-DF66440AD400}"/>
    <cellStyle name="Output 2 3 2 2" xfId="9065" xr:uid="{3603C71F-88ED-4B90-852F-1868F543BEBE}"/>
    <cellStyle name="Output 2 3 2 2 2" xfId="19725" xr:uid="{DAED294B-D44B-427C-869B-6461FED1F074}"/>
    <cellStyle name="Output 2 3 2 2 2 2" xfId="46139" xr:uid="{0DE38E41-243A-4577-8860-0C9626F71487}"/>
    <cellStyle name="Output 2 3 2 2 3" xfId="25969" xr:uid="{7B112D4D-4DE3-4262-884B-B211C39C7CF2}"/>
    <cellStyle name="Output 2 3 2 2 3 2" xfId="52383" xr:uid="{D99A0FB3-8B97-46C8-A85F-21D44ED91E90}"/>
    <cellStyle name="Output 2 3 2 2 4" xfId="35561" xr:uid="{0622668F-B2E3-4353-91E6-C310106E9D24}"/>
    <cellStyle name="Output 2 3 2 3" xfId="10073" xr:uid="{0AB31F17-1C58-4AE0-A2B9-71589BFD80A4}"/>
    <cellStyle name="Output 2 3 2 3 2" xfId="20733" xr:uid="{8795E9F0-9BF9-416F-A79D-B471DCB043BA}"/>
    <cellStyle name="Output 2 3 2 3 2 2" xfId="47147" xr:uid="{4B1AD27B-8C27-464D-9647-6205B5AB835D}"/>
    <cellStyle name="Output 2 3 2 3 3" xfId="27809" xr:uid="{5AC396DE-61C0-4C04-A4F3-7DFF2A69F8C3}"/>
    <cellStyle name="Output 2 3 2 3 3 2" xfId="54223" xr:uid="{3DE35E7A-EAAA-4A8F-92A9-DB8052FAB6F1}"/>
    <cellStyle name="Output 2 3 2 3 4" xfId="36569" xr:uid="{85F73968-1B98-49CB-97A4-115C522DD1A1}"/>
    <cellStyle name="Output 2 3 2 4" xfId="8658" xr:uid="{6108539B-6DA9-45A1-AFB7-4BA0BD9C7300}"/>
    <cellStyle name="Output 2 3 2 4 2" xfId="19318" xr:uid="{70E7536B-6180-4DC8-A271-25BBDC97ACA3}"/>
    <cellStyle name="Output 2 3 2 4 2 2" xfId="45732" xr:uid="{3113D8DD-B632-40A8-B471-D3ED8F57B489}"/>
    <cellStyle name="Output 2 3 2 4 3" xfId="17373" xr:uid="{D5CA6A02-36B5-4AF1-BCFD-F83F0DAB7612}"/>
    <cellStyle name="Output 2 3 2 4 3 2" xfId="43791" xr:uid="{8EE9FBCE-EE6A-4A93-97A1-C6631F36B3AD}"/>
    <cellStyle name="Output 2 3 2 4 4" xfId="35154" xr:uid="{402187B6-D631-423B-8CF6-D3B03D8AAE72}"/>
    <cellStyle name="Output 2 3 2 5" xfId="14392" xr:uid="{9E28950F-B921-4EA7-9990-9554CB864F55}"/>
    <cellStyle name="Output 2 3 2 5 2" xfId="40812" xr:uid="{7AB65C9E-15E2-4C5D-8A71-D089687FBFC8}"/>
    <cellStyle name="Output 2 3 2 6" xfId="23492" xr:uid="{CB27601C-7388-44EA-8179-85C2A5F07D4B}"/>
    <cellStyle name="Output 2 3 2 6 2" xfId="49906" xr:uid="{38AB6936-37E7-424F-9D66-7F84D17E69B8}"/>
    <cellStyle name="Output 2 3 2 7" xfId="30277" xr:uid="{5B3678FE-4243-417B-880E-55AFCD8C87AF}"/>
    <cellStyle name="Output 2 3 3" xfId="2714" xr:uid="{DE99276B-5631-4D33-97B9-C5F60875F55B}"/>
    <cellStyle name="Output 2 3 3 2" xfId="9434" xr:uid="{5AE8C125-AAEF-4D3A-BDFA-461C7CD3FB05}"/>
    <cellStyle name="Output 2 3 3 2 2" xfId="20094" xr:uid="{D7FE9779-B7D0-4BE5-AC0D-9BB01B8BC5C3}"/>
    <cellStyle name="Output 2 3 3 2 2 2" xfId="46508" xr:uid="{BB8D96E5-D44C-47E3-B4C9-481A63E6B9E4}"/>
    <cellStyle name="Output 2 3 3 2 3" xfId="17371" xr:uid="{E495D016-FF9B-4834-8637-BD5E5531AB7C}"/>
    <cellStyle name="Output 2 3 3 2 3 2" xfId="43789" xr:uid="{1F8340AE-5763-42C6-9A8E-B9C1939B6E1A}"/>
    <cellStyle name="Output 2 3 3 2 4" xfId="35930" xr:uid="{BA575492-2AF2-479E-B874-5E21293A59B7}"/>
    <cellStyle name="Output 2 3 3 3" xfId="13506" xr:uid="{4819E72B-73E9-45F9-9407-1C443E935DE2}"/>
    <cellStyle name="Output 2 3 3 3 2" xfId="39926" xr:uid="{D108B18C-05A9-495F-99D9-7ACFCC1DDEA5}"/>
    <cellStyle name="Output 2 3 3 4" xfId="25296" xr:uid="{0114794E-E94F-4612-8760-822A61270397}"/>
    <cellStyle name="Output 2 3 3 4 2" xfId="51710" xr:uid="{D541E70A-B2A5-41B5-B9FA-88340FD689A7}"/>
    <cellStyle name="Output 2 3 3 5" xfId="29384" xr:uid="{ACDF98BE-39C3-49C0-A91A-D74086CB9F80}"/>
    <cellStyle name="Output 2 3 4" xfId="2621" xr:uid="{69FD8756-EC49-45C3-9929-9CA73B60E253}"/>
    <cellStyle name="Output 2 3 4 2" xfId="10277" xr:uid="{5E21FA4C-1F50-4C9B-AAA0-23F25136285D}"/>
    <cellStyle name="Output 2 3 4 2 2" xfId="20937" xr:uid="{2E1DC2AE-7329-4A35-A405-3BD5457E37CB}"/>
    <cellStyle name="Output 2 3 4 2 2 2" xfId="47351" xr:uid="{88EF548B-A7BA-4FD5-B11D-1E35F7849246}"/>
    <cellStyle name="Output 2 3 4 2 3" xfId="12596" xr:uid="{C590F338-6528-4113-BECB-82F0C2FCA629}"/>
    <cellStyle name="Output 2 3 4 2 3 2" xfId="39017" xr:uid="{A14697AE-879E-42BA-BE0B-C25326D0077A}"/>
    <cellStyle name="Output 2 3 4 2 4" xfId="36773" xr:uid="{5CE5E8B3-C0D6-4921-B593-2219CB88FA68}"/>
    <cellStyle name="Output 2 3 4 3" xfId="13413" xr:uid="{4468E5B2-CBDB-4CE0-B6D3-10DFBBEAF3D7}"/>
    <cellStyle name="Output 2 3 4 3 2" xfId="39833" xr:uid="{A7B2B2D6-C091-491B-88BA-6ECEF72F672A}"/>
    <cellStyle name="Output 2 3 4 4" xfId="21824" xr:uid="{017842F9-DB67-4D81-9D13-D5240B95AB4D}"/>
    <cellStyle name="Output 2 3 4 4 2" xfId="48238" xr:uid="{B876C73A-06AC-4C9A-841D-BBB13D63C0D7}"/>
    <cellStyle name="Output 2 3 4 5" xfId="29291" xr:uid="{BCF3D175-FF53-44F0-BF6C-337A63AB0EDF}"/>
    <cellStyle name="Output 2 3 5" xfId="3113" xr:uid="{29240804-40CF-4195-89B3-2EFBEF6B63A0}"/>
    <cellStyle name="Output 2 3 5 2" xfId="13905" xr:uid="{ED4D3400-B880-43F1-A817-DAC18F33ACB6}"/>
    <cellStyle name="Output 2 3 5 2 2" xfId="40325" xr:uid="{95C9188C-CD0D-4D6F-A9E7-F2C84AE0FDDC}"/>
    <cellStyle name="Output 2 3 5 3" xfId="25656" xr:uid="{E66565B9-4B1F-41B9-8852-E194CF8E8044}"/>
    <cellStyle name="Output 2 3 5 3 2" xfId="52070" xr:uid="{25572DEA-F935-4221-A866-620C83AF2776}"/>
    <cellStyle name="Output 2 3 5 4" xfId="29783" xr:uid="{216E62B1-7BBD-4E9A-9217-C35C69EBE817}"/>
    <cellStyle name="Output 2 3 6" xfId="5504" xr:uid="{BF5C2162-9D46-4194-8009-F683AE01F5BA}"/>
    <cellStyle name="Output 2 3 6 2" xfId="16275" xr:uid="{8BE8370A-03CC-481A-B646-147DC46779E8}"/>
    <cellStyle name="Output 2 3 6 2 2" xfId="42694" xr:uid="{5C845B62-4304-426D-ABA2-B1641D5CA823}"/>
    <cellStyle name="Output 2 3 6 3" xfId="24614" xr:uid="{111362BE-843B-40A1-ADE1-E4347581B211}"/>
    <cellStyle name="Output 2 3 6 3 2" xfId="51028" xr:uid="{82A08779-11DB-4D71-B228-0E57B24CB27B}"/>
    <cellStyle name="Output 2 3 6 4" xfId="32174" xr:uid="{7B5B7CEF-1CD0-4F05-B2F3-EBD665005EA7}"/>
    <cellStyle name="Output 2 3 7" xfId="6122" xr:uid="{66D5E733-73E8-4DD1-8BCE-E10459CE0539}"/>
    <cellStyle name="Output 2 3 7 2" xfId="23783" xr:uid="{DD1F679B-4353-4AAC-A7E4-7BF9FE91FE3B}"/>
    <cellStyle name="Output 2 3 7 2 2" xfId="50197" xr:uid="{272197DB-D815-4FCA-9BCB-6EAA3A5A38D8}"/>
    <cellStyle name="Output 2 3 7 3" xfId="32792" xr:uid="{0D1423F8-C4B3-42F1-8B40-9CF19E00F607}"/>
    <cellStyle name="Output 2 3 8" xfId="4022" xr:uid="{94876F8C-81A9-4BC0-ADFA-7C582AE13C94}"/>
    <cellStyle name="Output 2 3 8 2" xfId="14804" xr:uid="{F69B0AC1-71CF-4331-B487-52A221FE7B8B}"/>
    <cellStyle name="Output 2 3 8 2 2" xfId="41224" xr:uid="{4AD917B9-8EFB-414D-94F0-0A26103F9F15}"/>
    <cellStyle name="Output 2 3 8 3" xfId="24365" xr:uid="{42D137C4-4503-4945-B762-DC349472BEE5}"/>
    <cellStyle name="Output 2 3 8 3 2" xfId="50779" xr:uid="{88EA1286-2DA1-44A9-8885-1755702A1707}"/>
    <cellStyle name="Output 2 3 8 4" xfId="30692" xr:uid="{9D2536D6-8518-4202-937A-A3C59FA2E050}"/>
    <cellStyle name="Output 2 3 9" xfId="4020" xr:uid="{484D248E-8069-44A6-8C2C-20A19C6095FC}"/>
    <cellStyle name="Output 2 3 9 2" xfId="14802" xr:uid="{D8460CBE-D533-4E74-8217-3B57150B276C}"/>
    <cellStyle name="Output 2 3 9 2 2" xfId="41222" xr:uid="{B2863544-C367-4864-A9AA-9DD00C80E975}"/>
    <cellStyle name="Output 2 3 9 3" xfId="25230" xr:uid="{4B3E60C5-EE67-4550-9321-12C05957B451}"/>
    <cellStyle name="Output 2 3 9 3 2" xfId="51644" xr:uid="{A059FE22-1DED-4B09-A6F4-E3225319B309}"/>
    <cellStyle name="Output 2 3 9 4" xfId="30690" xr:uid="{46B421D8-DD3A-4814-8BC8-76696C70A984}"/>
    <cellStyle name="Output 2 4" xfId="1829" xr:uid="{49E68EE0-55CC-40A5-9E68-343D4EE2FB12}"/>
    <cellStyle name="Output 2 4 10" xfId="8526" xr:uid="{58EBBD9A-8DA4-4441-9F8F-82428DDB584C}"/>
    <cellStyle name="Output 2 4 10 2" xfId="19186" xr:uid="{09F5DAAF-22F2-40B4-B2CE-110BEF2A3A14}"/>
    <cellStyle name="Output 2 4 10 2 2" xfId="45600" xr:uid="{A9A348F7-E178-40F4-BAC7-564E5D48DD1C}"/>
    <cellStyle name="Output 2 4 10 3" xfId="14540" xr:uid="{8F0C61AF-5CEC-4D79-A9F5-3DBC0066369A}"/>
    <cellStyle name="Output 2 4 10 3 2" xfId="40960" xr:uid="{9875C8F1-FFCE-4CFF-9CEE-93D20992F496}"/>
    <cellStyle name="Output 2 4 10 4" xfId="35022" xr:uid="{D698F60A-F2A9-41FC-9247-6918ECE9275D}"/>
    <cellStyle name="Output 2 4 11" xfId="11751" xr:uid="{EE70F600-E6A8-402E-BF1D-10A361F2F375}"/>
    <cellStyle name="Output 2 4 11 2" xfId="38172" xr:uid="{0F417BF2-1E5D-4FD8-AF8F-BA4D6AB54953}"/>
    <cellStyle name="Output 2 4 12" xfId="21756" xr:uid="{3062ACA8-565C-492E-924A-F875B62FCA67}"/>
    <cellStyle name="Output 2 4 12 2" xfId="48170" xr:uid="{D328D422-5886-4AD0-8240-C8B654DF2166}"/>
    <cellStyle name="Output 2 4 2" xfId="3806" xr:uid="{45256962-629C-4542-B58D-1D6C473497DE}"/>
    <cellStyle name="Output 2 4 2 2" xfId="9275" xr:uid="{446DB712-AB99-42B3-96D6-819919CE2432}"/>
    <cellStyle name="Output 2 4 2 2 2" xfId="19935" xr:uid="{E95A7D85-EFE4-499F-B11C-5DCDE47E8267}"/>
    <cellStyle name="Output 2 4 2 2 2 2" xfId="46349" xr:uid="{1F6D1AEA-7EC4-4B0C-84D0-3CDF8F03D5C1}"/>
    <cellStyle name="Output 2 4 2 2 3" xfId="26781" xr:uid="{F35D1F6E-A4E0-485C-9BFD-861FA2DBDF04}"/>
    <cellStyle name="Output 2 4 2 2 3 2" xfId="53195" xr:uid="{2C502CE9-BE6E-451A-B75F-A4B690599330}"/>
    <cellStyle name="Output 2 4 2 2 4" xfId="35771" xr:uid="{641B1498-8F6B-4FB7-B19B-EB4EC068BDCB}"/>
    <cellStyle name="Output 2 4 2 3" xfId="14589" xr:uid="{BBED278C-64EB-4DB7-911D-0CEA0D287859}"/>
    <cellStyle name="Output 2 4 2 3 2" xfId="41009" xr:uid="{1B8186A4-0743-4653-8FA4-F7CC42834E47}"/>
    <cellStyle name="Output 2 4 2 4" xfId="26329" xr:uid="{64A4DA16-ED95-42E1-964D-EA40AFF54468}"/>
    <cellStyle name="Output 2 4 2 4 2" xfId="52743" xr:uid="{3187EDDC-D00D-4095-91D7-7D2CCB83AA12}"/>
    <cellStyle name="Output 2 4 2 5" xfId="30476" xr:uid="{61E48A7D-9A61-4A89-BA0B-603147A3EDAD}"/>
    <cellStyle name="Output 2 4 3" xfId="4533" xr:uid="{DC6B9976-ED7A-4541-9D4F-F42B294874AA}"/>
    <cellStyle name="Output 2 4 3 2" xfId="9602" xr:uid="{5FCAD4D9-BB59-4C21-B2A8-842E83DE1A9E}"/>
    <cellStyle name="Output 2 4 3 2 2" xfId="20262" xr:uid="{E7FF7CF4-2ADB-47B3-BCF5-701A9B6099F6}"/>
    <cellStyle name="Output 2 4 3 2 2 2" xfId="46676" xr:uid="{97347B9A-8A7B-45B5-BA5B-0BDA3A582FED}"/>
    <cellStyle name="Output 2 4 3 2 3" xfId="12751" xr:uid="{6D6D5930-8AA3-4227-BFE4-6CF7AED7F019}"/>
    <cellStyle name="Output 2 4 3 2 3 2" xfId="39172" xr:uid="{8DBA624A-03DA-4472-88B2-B11E9ADF7347}"/>
    <cellStyle name="Output 2 4 3 2 4" xfId="36098" xr:uid="{B04F4C0C-F8AA-4A89-8383-D53E185C9922}"/>
    <cellStyle name="Output 2 4 3 3" xfId="15311" xr:uid="{923F622F-2307-4157-873F-6B3B9EC2F850}"/>
    <cellStyle name="Output 2 4 3 3 2" xfId="41731" xr:uid="{E5CDC1FF-12BD-4768-ACAB-FE90AFA8A429}"/>
    <cellStyle name="Output 2 4 3 4" xfId="23207" xr:uid="{CD84B372-C94C-4751-B8EC-2D8090DCF81C}"/>
    <cellStyle name="Output 2 4 3 4 2" xfId="49621" xr:uid="{85FA42B6-F2D5-4006-B0A3-328493E455B2}"/>
    <cellStyle name="Output 2 4 3 5" xfId="31203" xr:uid="{877E06E4-2863-46F3-B343-6CC1D9CB845C}"/>
    <cellStyle name="Output 2 4 4" xfId="3184" xr:uid="{8F23FCC3-DFF4-409E-817D-5F3DCA918B05}"/>
    <cellStyle name="Output 2 4 4 2" xfId="13974" xr:uid="{5583E5A4-A7CA-4D75-9291-CBF08B5C2D7B}"/>
    <cellStyle name="Output 2 4 4 2 2" xfId="40394" xr:uid="{8F54A1FF-C116-4137-B1DD-D6B3A7FED0F2}"/>
    <cellStyle name="Output 2 4 4 3" xfId="21973" xr:uid="{3D0D3904-E8A2-4897-889B-18A96724FDE0}"/>
    <cellStyle name="Output 2 4 4 3 2" xfId="48387" xr:uid="{271EC1FB-DA68-4302-A190-9A2FDC18BCB7}"/>
    <cellStyle name="Output 2 4 4 4" xfId="29854" xr:uid="{574DA44D-0581-4C71-BF25-B7D49812A10A}"/>
    <cellStyle name="Output 2 4 5" xfId="4339" xr:uid="{ED79F984-BBE6-4E93-8447-1F499D58006D}"/>
    <cellStyle name="Output 2 4 5 2" xfId="15117" xr:uid="{CC217B9B-B58A-4223-8FFC-F1B212B0A6E8}"/>
    <cellStyle name="Output 2 4 5 2 2" xfId="41537" xr:uid="{045D7C0B-BC34-42F6-A277-5191080A06AA}"/>
    <cellStyle name="Output 2 4 5 3" xfId="25264" xr:uid="{B7443BAF-4DF7-401A-9C9F-A93AE96A2CD9}"/>
    <cellStyle name="Output 2 4 5 3 2" xfId="51678" xr:uid="{B73B81DD-D031-4B58-A707-936B6123FACA}"/>
    <cellStyle name="Output 2 4 5 4" xfId="31009" xr:uid="{9FB6C0C5-701F-40FF-839F-F8FFE5DB65BC}"/>
    <cellStyle name="Output 2 4 6" xfId="5744" xr:uid="{16941DDC-4E99-43E8-83C1-F4C4BE15F07D}"/>
    <cellStyle name="Output 2 4 6 2" xfId="16506" xr:uid="{DD91CCC1-360F-4549-AD37-DA97DAC874CD}"/>
    <cellStyle name="Output 2 4 6 2 2" xfId="42924" xr:uid="{7210EDD7-2D97-475A-B6DA-7519A3584906}"/>
    <cellStyle name="Output 2 4 6 3" xfId="23337" xr:uid="{1D7A0B61-9F16-47A7-B8C0-8733C3DEE53D}"/>
    <cellStyle name="Output 2 4 6 3 2" xfId="49751" xr:uid="{E2007724-B138-4D7B-9EF3-8A1EF5B0F38A}"/>
    <cellStyle name="Output 2 4 6 4" xfId="32414" xr:uid="{25B7A25A-1033-4B83-B8BD-11A5A7C6F33C}"/>
    <cellStyle name="Output 2 4 7" xfId="2589" xr:uid="{5D05EBC2-D588-4432-8ED8-410BA4717012}"/>
    <cellStyle name="Output 2 4 7 2" xfId="25523" xr:uid="{2313B4E4-74B3-46A6-922C-9D8CD1C0C3A2}"/>
    <cellStyle name="Output 2 4 7 2 2" xfId="51937" xr:uid="{8BC5EE42-EA3B-4946-85F9-46EFEA34D3B5}"/>
    <cellStyle name="Output 2 4 7 3" xfId="29259" xr:uid="{F20A4129-FFA0-44D4-A82E-F05F49526F87}"/>
    <cellStyle name="Output 2 4 8" xfId="7492" xr:uid="{37FF9B02-EC96-4C11-908B-57BFB1766746}"/>
    <cellStyle name="Output 2 4 8 2" xfId="18159" xr:uid="{1744B4C9-5083-4D71-952F-0C50DC4CC177}"/>
    <cellStyle name="Output 2 4 8 2 2" xfId="44575" xr:uid="{7580A3D2-8193-4A5D-9F51-5FA8605A08CA}"/>
    <cellStyle name="Output 2 4 8 3" xfId="24356" xr:uid="{456410CD-2B77-4593-A2D0-C9B307A38DB8}"/>
    <cellStyle name="Output 2 4 8 3 2" xfId="50770" xr:uid="{BB5944A3-6369-439D-8405-7D1072E68A16}"/>
    <cellStyle name="Output 2 4 8 4" xfId="34162" xr:uid="{0BB5F766-BD55-49F1-951D-4EAA8C059669}"/>
    <cellStyle name="Output 2 4 9" xfId="7448" xr:uid="{9017607C-F667-419B-9195-A4B5869843D4}"/>
    <cellStyle name="Output 2 4 9 2" xfId="18115" xr:uid="{620592C6-BDBD-4C49-AB9C-0300A07FEE66}"/>
    <cellStyle name="Output 2 4 9 2 2" xfId="44531" xr:uid="{F53549AE-C84C-413C-85CE-6E9859A2191C}"/>
    <cellStyle name="Output 2 4 9 3" xfId="21890" xr:uid="{73CA0FB7-83B2-487F-8AB5-5E5B73D77E87}"/>
    <cellStyle name="Output 2 4 9 3 2" xfId="48304" xr:uid="{77ECD681-FB5B-4675-862B-696288C08402}"/>
    <cellStyle name="Output 2 4 9 4" xfId="34118" xr:uid="{54A54720-D600-4F6D-AFFB-0B2FFAD260CC}"/>
    <cellStyle name="Output 2 5" xfId="2059" xr:uid="{B293B742-5BFB-4C15-9E11-1DE6F187A52B}"/>
    <cellStyle name="Output 2 5 10" xfId="8895" xr:uid="{B1C0BFC3-7DBE-4E0D-89F5-6029635C6754}"/>
    <cellStyle name="Output 2 5 10 2" xfId="19555" xr:uid="{6C10EB09-5E7A-4038-B3F0-50EC5FFDE35E}"/>
    <cellStyle name="Output 2 5 10 2 2" xfId="45969" xr:uid="{850B7422-847A-4886-9949-A65B153D1A29}"/>
    <cellStyle name="Output 2 5 10 3" xfId="27901" xr:uid="{997D4713-DC87-41E2-B110-D0F88FBA39B6}"/>
    <cellStyle name="Output 2 5 10 3 2" xfId="54315" xr:uid="{50677A10-EE5E-428B-B2A0-BCEC8B3CEB6C}"/>
    <cellStyle name="Output 2 5 10 4" xfId="35391" xr:uid="{11A40FDC-4C5B-4685-BF51-C4B8C11D4792}"/>
    <cellStyle name="Output 2 5 11" xfId="11541" xr:uid="{1B82A825-D596-4920-83D6-CB3BA88F4F12}"/>
    <cellStyle name="Output 2 5 11 2" xfId="37962" xr:uid="{715A3315-D058-4517-9D47-C03C3D493EF3}"/>
    <cellStyle name="Output 2 5 12" xfId="25811" xr:uid="{1FB4CE7D-3181-4B9F-A3F8-6A52CB3B7AAA}"/>
    <cellStyle name="Output 2 5 12 2" xfId="52225" xr:uid="{6DDBFEDF-526C-4539-9DD0-9B437A825E7F}"/>
    <cellStyle name="Output 2 5 2" xfId="4024" xr:uid="{AB34F145-CA24-42FE-A2A6-04D38F1E4EB1}"/>
    <cellStyle name="Output 2 5 2 2" xfId="9883" xr:uid="{1D0B84CE-8577-4D6D-8F14-9F8265B0081C}"/>
    <cellStyle name="Output 2 5 2 2 2" xfId="20543" xr:uid="{A671BA6A-383E-4A12-AD3E-3D46CFCCABF0}"/>
    <cellStyle name="Output 2 5 2 2 2 2" xfId="46957" xr:uid="{35C523B0-8384-4701-BC7B-81F5FB1B979B}"/>
    <cellStyle name="Output 2 5 2 2 3" xfId="25229" xr:uid="{3D174AE7-FA0A-4966-A6AB-EC5E951F03D4}"/>
    <cellStyle name="Output 2 5 2 2 3 2" xfId="51643" xr:uid="{8CE4C778-0A7D-46D8-94A6-37E3AD086F31}"/>
    <cellStyle name="Output 2 5 2 2 4" xfId="36379" xr:uid="{3ED68F04-3448-4F22-AB37-97C518CA2B5F}"/>
    <cellStyle name="Output 2 5 2 3" xfId="14806" xr:uid="{806F792D-2AFD-43AB-A052-09181F6F5C65}"/>
    <cellStyle name="Output 2 5 2 3 2" xfId="41226" xr:uid="{19BB4D91-07A5-4FEB-8015-C047BB5E3884}"/>
    <cellStyle name="Output 2 5 2 4" xfId="27593" xr:uid="{C007942B-5EDA-4890-A72A-729D6AC04FEE}"/>
    <cellStyle name="Output 2 5 2 4 2" xfId="54007" xr:uid="{EB29CECD-FAEB-4D91-8126-2188B8736A3B}"/>
    <cellStyle name="Output 2 5 2 5" xfId="30694" xr:uid="{A7946524-9E79-4806-AB14-23D46B3395BC}"/>
    <cellStyle name="Output 2 5 3" xfId="4752" xr:uid="{67B05BE7-76C5-4034-8442-C937C6DA0EAD}"/>
    <cellStyle name="Output 2 5 3 2" xfId="9933" xr:uid="{9D285A29-BF88-499B-9FD0-1AA23440EC8A}"/>
    <cellStyle name="Output 2 5 3 2 2" xfId="20593" xr:uid="{C678775E-73C7-459D-B0C6-8071D0180ABD}"/>
    <cellStyle name="Output 2 5 3 2 2 2" xfId="47007" xr:uid="{A2545F41-8446-4BF8-ABAC-CDA07C49A113}"/>
    <cellStyle name="Output 2 5 3 2 3" xfId="23966" xr:uid="{EA226E52-1845-439A-81AE-2C076E841799}"/>
    <cellStyle name="Output 2 5 3 2 3 2" xfId="50380" xr:uid="{CBCB415F-1871-4D94-B8FD-63BFE114BF67}"/>
    <cellStyle name="Output 2 5 3 2 4" xfId="36429" xr:uid="{241CEC90-B70E-42DE-A163-FC4BE940CCEE}"/>
    <cellStyle name="Output 2 5 3 3" xfId="15529" xr:uid="{E9280B82-DD3A-47BC-9572-58FFF89CE8C7}"/>
    <cellStyle name="Output 2 5 3 3 2" xfId="41949" xr:uid="{025050BC-ABD8-459A-A7F0-31F4709EC837}"/>
    <cellStyle name="Output 2 5 3 4" xfId="24302" xr:uid="{74ABA786-F289-441E-8C7D-FF9E3EFAD14D}"/>
    <cellStyle name="Output 2 5 3 4 2" xfId="50716" xr:uid="{7A7736B8-23A4-46FD-8452-C2FEC1656126}"/>
    <cellStyle name="Output 2 5 3 5" xfId="31422" xr:uid="{75DE7875-FDE0-42B5-A0D9-0B3AF12BED9F}"/>
    <cellStyle name="Output 2 5 4" xfId="5332" xr:uid="{4FF9BC35-553A-4BA2-974B-86902613DAC3}"/>
    <cellStyle name="Output 2 5 4 2" xfId="16105" xr:uid="{E056C416-C790-438C-BF36-32D08CABF2F7}"/>
    <cellStyle name="Output 2 5 4 2 2" xfId="42524" xr:uid="{4AD8C09F-0949-467A-9773-AB604C105D84}"/>
    <cellStyle name="Output 2 5 4 3" xfId="25682" xr:uid="{304996CC-E193-4A0F-82BF-857B37794D31}"/>
    <cellStyle name="Output 2 5 4 3 2" xfId="52096" xr:uid="{6EF33107-7458-4ECA-AE40-22C4D5DBB543}"/>
    <cellStyle name="Output 2 5 4 4" xfId="32002" xr:uid="{FF7F5348-17D9-461A-90E4-A63B49017CE9}"/>
    <cellStyle name="Output 2 5 5" xfId="5939" xr:uid="{D03F1ED5-E07A-4668-B77B-0EC3B0C67436}"/>
    <cellStyle name="Output 2 5 5 2" xfId="16691" xr:uid="{20498981-69E4-467A-846E-24DD83A29C3E}"/>
    <cellStyle name="Output 2 5 5 2 2" xfId="43109" xr:uid="{C77AD710-2BD5-4460-86D3-EE32AE238716}"/>
    <cellStyle name="Output 2 5 5 3" xfId="23021" xr:uid="{BC2D0B01-D6D1-498E-B150-F050ED3912D4}"/>
    <cellStyle name="Output 2 5 5 3 2" xfId="49435" xr:uid="{C33ECEB7-94E7-4B03-BC92-2938C2035634}"/>
    <cellStyle name="Output 2 5 5 4" xfId="32609" xr:uid="{97273761-2976-43D8-9C30-F58B2663ABBD}"/>
    <cellStyle name="Output 2 5 6" xfId="6539" xr:uid="{09DCF6B6-31F3-464F-8E71-E6EC27FB082E}"/>
    <cellStyle name="Output 2 5 6 2" xfId="17264" xr:uid="{6EBF6CA3-1797-48D4-BAAA-217B0DCDFF93}"/>
    <cellStyle name="Output 2 5 6 2 2" xfId="43682" xr:uid="{72BFE796-A270-43A6-BC67-BFEAC67F4B09}"/>
    <cellStyle name="Output 2 5 6 3" xfId="21961" xr:uid="{2E90FA68-1EEF-4090-922E-EA984BC7B4F4}"/>
    <cellStyle name="Output 2 5 6 3 2" xfId="48375" xr:uid="{17C1DFF1-EE4C-4E48-9788-8A7BC524429E}"/>
    <cellStyle name="Output 2 5 6 4" xfId="33209" xr:uid="{63FEDC99-113A-4FDB-918E-343F42D902D4}"/>
    <cellStyle name="Output 2 5 7" xfId="7111" xr:uid="{8B620595-F5EC-4EB7-8B80-6A735480D4EB}"/>
    <cellStyle name="Output 2 5 7 2" xfId="27154" xr:uid="{C58F7791-B15F-4503-920D-B0D2145296D1}"/>
    <cellStyle name="Output 2 5 7 2 2" xfId="53568" xr:uid="{38FB1CC5-7DAA-46DA-8ED3-62DE775D58B9}"/>
    <cellStyle name="Output 2 5 7 3" xfId="33781" xr:uid="{63485137-6BBD-461E-8D85-E8B357B6A93E}"/>
    <cellStyle name="Output 2 5 8" xfId="7670" xr:uid="{61CA9B2B-BCB0-444A-8C4C-58914AF2AACD}"/>
    <cellStyle name="Output 2 5 8 2" xfId="18337" xr:uid="{927BCDFE-E4D3-4003-B618-68DF222FD490}"/>
    <cellStyle name="Output 2 5 8 2 2" xfId="44753" xr:uid="{BF28D95E-C0D3-47E7-A9B2-F58DB1FF102C}"/>
    <cellStyle name="Output 2 5 8 3" xfId="24272" xr:uid="{44683114-8AA3-4E8D-B4F9-3B9301B285D7}"/>
    <cellStyle name="Output 2 5 8 3 2" xfId="50686" xr:uid="{532B69DE-60A6-4B6B-A3E9-FD7A9D249A3D}"/>
    <cellStyle name="Output 2 5 8 4" xfId="34340" xr:uid="{286AAFF5-BC4F-4097-B69F-C4A839C6B03B}"/>
    <cellStyle name="Output 2 5 9" xfId="7822" xr:uid="{FE2E359F-A2EF-43E2-AD50-D377463ABD77}"/>
    <cellStyle name="Output 2 5 9 2" xfId="18489" xr:uid="{77908996-78D4-4675-BB00-87642E4B8112}"/>
    <cellStyle name="Output 2 5 9 2 2" xfId="44904" xr:uid="{6B46D530-3F07-4302-B1AA-3AF35D4AA1C2}"/>
    <cellStyle name="Output 2 5 9 3" xfId="23774" xr:uid="{1938B87C-270A-4EDC-8D06-ED6E44C50FD6}"/>
    <cellStyle name="Output 2 5 9 3 2" xfId="50188" xr:uid="{B047696D-3973-4048-B641-6E053AAB8140}"/>
    <cellStyle name="Output 2 5 9 4" xfId="34492" xr:uid="{7F819670-535A-4A6E-BA58-6895155F4134}"/>
    <cellStyle name="Output 2 6" xfId="1808" xr:uid="{AB8AD2D0-D4DB-47B7-899C-C0FFE0017949}"/>
    <cellStyle name="Output 2 6 10" xfId="9588" xr:uid="{6EA3DA48-A0E8-46CE-B1D7-056B6510A735}"/>
    <cellStyle name="Output 2 6 10 2" xfId="20248" xr:uid="{FA335984-7655-451B-8928-ABF6FAAC34C1}"/>
    <cellStyle name="Output 2 6 10 2 2" xfId="46662" xr:uid="{D3C500DA-995A-4DA1-8FB2-91335261366F}"/>
    <cellStyle name="Output 2 6 10 3" xfId="17680" xr:uid="{AD2705B5-296B-4B22-B32B-0DBEEA3780DD}"/>
    <cellStyle name="Output 2 6 10 3 2" xfId="44097" xr:uid="{F69718BB-7C8D-4E51-A853-F87598EA1968}"/>
    <cellStyle name="Output 2 6 10 4" xfId="36084" xr:uid="{C02ED89B-4AD8-430A-8601-3AF172DB4E0F}"/>
    <cellStyle name="Output 2 6 11" xfId="11772" xr:uid="{EDB2EC26-7753-429D-9F3D-6C12C0B5A2A6}"/>
    <cellStyle name="Output 2 6 11 2" xfId="38193" xr:uid="{BFD4BBE9-5CA0-40A1-9095-6974D84DB892}"/>
    <cellStyle name="Output 2 6 12" xfId="22887" xr:uid="{3293CBA3-4AE3-4BBB-8357-AC142EC9006F}"/>
    <cellStyle name="Output 2 6 12 2" xfId="49301" xr:uid="{27B3C23B-229C-4464-9F46-16587BA4DBB2}"/>
    <cellStyle name="Output 2 6 2" xfId="3785" xr:uid="{6A7E9E5D-5204-4279-BC68-A5E847583CB2}"/>
    <cellStyle name="Output 2 6 2 2" xfId="10706" xr:uid="{A4CC351A-54CF-4992-AAD6-24ACDC2918DD}"/>
    <cellStyle name="Output 2 6 2 2 2" xfId="21351" xr:uid="{8B60AAD6-1D0C-42CD-9503-C6B123086B55}"/>
    <cellStyle name="Output 2 6 2 2 2 2" xfId="47765" xr:uid="{2C10951C-9E6B-4A2C-B3E3-C2382F6EF134}"/>
    <cellStyle name="Output 2 6 2 2 3" xfId="28449" xr:uid="{C5B1ABC1-74B6-40A2-A014-E4CECB709684}"/>
    <cellStyle name="Output 2 6 2 2 3 2" xfId="54863" xr:uid="{B42C51DB-A412-43A6-ACAA-9877DBDE628B}"/>
    <cellStyle name="Output 2 6 2 2 4" xfId="37130" xr:uid="{6EF645C9-139F-4D01-9A5B-8C4900B2D70E}"/>
    <cellStyle name="Output 2 6 2 3" xfId="14568" xr:uid="{A6367B3B-4825-4BFF-A54A-429BA0F8EC72}"/>
    <cellStyle name="Output 2 6 2 3 2" xfId="40988" xr:uid="{B648DEE3-8E21-4343-BC64-7E7236914FA3}"/>
    <cellStyle name="Output 2 6 2 4" xfId="26503" xr:uid="{2AB14E04-6BEA-4325-8A36-B3B042D63ED5}"/>
    <cellStyle name="Output 2 6 2 4 2" xfId="52917" xr:uid="{CA147FC4-6AA9-462C-88CC-DBC833928206}"/>
    <cellStyle name="Output 2 6 2 5" xfId="30455" xr:uid="{649F12D5-0956-488A-9228-23B643A4751E}"/>
    <cellStyle name="Output 2 6 3" xfId="4512" xr:uid="{DD4F90E2-0EDA-4AF7-BD77-CCC995ACC9B0}"/>
    <cellStyle name="Output 2 6 3 2" xfId="15290" xr:uid="{E3E79EEA-9325-44E1-8B19-83197392DB23}"/>
    <cellStyle name="Output 2 6 3 2 2" xfId="41710" xr:uid="{E5BBCA69-E3A8-44CE-9031-EE2F85301DA5}"/>
    <cellStyle name="Output 2 6 3 3" xfId="28064" xr:uid="{4A42BDBE-356A-4EC1-AA9B-431C409F67B6}"/>
    <cellStyle name="Output 2 6 3 3 2" xfId="54478" xr:uid="{E6C75D06-14D4-4AC9-A50F-293079FDB76A}"/>
    <cellStyle name="Output 2 6 3 4" xfId="31182" xr:uid="{850706A7-62AE-4A21-83A4-7550D255ECCC}"/>
    <cellStyle name="Output 2 6 4" xfId="3167" xr:uid="{BA8BEFCD-B3AA-41A9-B405-AD738BB24896}"/>
    <cellStyle name="Output 2 6 4 2" xfId="13957" xr:uid="{977D649F-8ABA-432C-A5F2-3BE2BC498458}"/>
    <cellStyle name="Output 2 6 4 2 2" xfId="40377" xr:uid="{7F17764D-FE2B-49E4-B9DD-2A2D4ADC84C4}"/>
    <cellStyle name="Output 2 6 4 3" xfId="22737" xr:uid="{AF9828F8-CD15-4DFA-BB88-B29AE32813C2}"/>
    <cellStyle name="Output 2 6 4 3 2" xfId="49151" xr:uid="{0924F26C-4C1C-468A-8A21-E9EF87D5A435}"/>
    <cellStyle name="Output 2 6 4 4" xfId="29837" xr:uid="{965E5DFA-431B-44C0-81B3-7D558D2FD036}"/>
    <cellStyle name="Output 2 6 5" xfId="3993" xr:uid="{A0B6BDA1-CEBE-4789-932D-74753735E019}"/>
    <cellStyle name="Output 2 6 5 2" xfId="14776" xr:uid="{876D9335-9C55-4F83-BEEA-5D59E2301506}"/>
    <cellStyle name="Output 2 6 5 2 2" xfId="41196" xr:uid="{A49DCEA5-E885-4BE8-A225-E5A999C891F1}"/>
    <cellStyle name="Output 2 6 5 3" xfId="23243" xr:uid="{CDD48686-E5BA-4829-BCC0-555CB477D3B7}"/>
    <cellStyle name="Output 2 6 5 3 2" xfId="49657" xr:uid="{F1D6F64F-3B37-4F6D-BAE5-2EB11A3CBB6E}"/>
    <cellStyle name="Output 2 6 5 4" xfId="30663" xr:uid="{4309F099-CEB2-45B0-B902-678439201A78}"/>
    <cellStyle name="Output 2 6 6" xfId="5614" xr:uid="{B5701B48-49A8-488A-833C-8E2238E4D2DD}"/>
    <cellStyle name="Output 2 6 6 2" xfId="16378" xr:uid="{03B17D2E-B9D0-49D0-88AB-DA96C8870625}"/>
    <cellStyle name="Output 2 6 6 2 2" xfId="42796" xr:uid="{D74EDB0A-F818-4929-A9E1-F5612F6F8766}"/>
    <cellStyle name="Output 2 6 6 3" xfId="22436" xr:uid="{BE6CF703-5427-4215-9DA8-F94A9EE381AF}"/>
    <cellStyle name="Output 2 6 6 3 2" xfId="48850" xr:uid="{9F706BF5-9AF3-448D-AF1A-DD6F5231AEBA}"/>
    <cellStyle name="Output 2 6 6 4" xfId="32284" xr:uid="{D54A3000-5876-48F0-80EB-76D040D44319}"/>
    <cellStyle name="Output 2 6 7" xfId="5843" xr:uid="{8B30AA3D-9703-4EA1-B8B9-D54C538F4D52}"/>
    <cellStyle name="Output 2 6 7 2" xfId="24976" xr:uid="{7F921C64-597B-417E-B8AB-36F083356E1A}"/>
    <cellStyle name="Output 2 6 7 2 2" xfId="51390" xr:uid="{A8C18BC5-D3E4-4520-B8F7-80F367EE4B46}"/>
    <cellStyle name="Output 2 6 7 3" xfId="32513" xr:uid="{CB4AEF37-30F8-479E-B979-36FC2BC02F31}"/>
    <cellStyle name="Output 2 6 8" xfId="7471" xr:uid="{629D6D7B-1CBB-4915-A94C-ABEAED2EF8E0}"/>
    <cellStyle name="Output 2 6 8 2" xfId="18138" xr:uid="{959127B6-409A-4080-A186-B0EEAB399049}"/>
    <cellStyle name="Output 2 6 8 2 2" xfId="44554" xr:uid="{856A845B-4F03-4325-A5F1-7326E8A17F2E}"/>
    <cellStyle name="Output 2 6 8 3" xfId="22376" xr:uid="{1AE26489-911B-4A0D-BA03-7D7FDAE0A44F}"/>
    <cellStyle name="Output 2 6 8 3 2" xfId="48790" xr:uid="{B428F546-88DF-4F94-949F-191B536F288F}"/>
    <cellStyle name="Output 2 6 8 4" xfId="34141" xr:uid="{2B23CF98-B7A0-466C-8200-7A4A1A93FDAA}"/>
    <cellStyle name="Output 2 6 9" xfId="7244" xr:uid="{5CEA63E8-E1A3-440A-96C9-ED028E84ECD2}"/>
    <cellStyle name="Output 2 6 9 2" xfId="17911" xr:uid="{960639BC-C90A-4069-A219-9EC42951ADC4}"/>
    <cellStyle name="Output 2 6 9 2 2" xfId="44328" xr:uid="{2055DD08-11E3-49CC-BE39-9AF3A033D2A7}"/>
    <cellStyle name="Output 2 6 9 3" xfId="22371" xr:uid="{7A4385C6-4883-4D46-B28F-A7F1F6E1C6DA}"/>
    <cellStyle name="Output 2 6 9 3 2" xfId="48785" xr:uid="{E72CD81F-A340-478A-9FE1-4E6863019864}"/>
    <cellStyle name="Output 2 6 9 4" xfId="33914" xr:uid="{B241D3E3-B5AE-45D8-858A-7267212F2CCA}"/>
    <cellStyle name="Output 2 7" xfId="2483" xr:uid="{AB037C6E-744C-4429-B7D4-ABF66BFB0DB4}"/>
    <cellStyle name="Output 2 7 10" xfId="27724" xr:uid="{B8B0846A-3CAD-47CF-BBB5-918E13246D0C}"/>
    <cellStyle name="Output 2 7 10 2" xfId="54138" xr:uid="{85D92108-C80F-4F01-BB89-4B60F20E9145}"/>
    <cellStyle name="Output 2 7 2" xfId="4378" xr:uid="{61006FD7-C5CF-4064-906E-905D5040A676}"/>
    <cellStyle name="Output 2 7 2 2" xfId="15156" xr:uid="{BC1859E7-AE0A-4B2A-92E7-8D47C7B90ECE}"/>
    <cellStyle name="Output 2 7 2 2 2" xfId="41576" xr:uid="{9967BE27-49C4-4E8B-A8EF-A1E1D6FF6278}"/>
    <cellStyle name="Output 2 7 2 3" xfId="26971" xr:uid="{C467A95D-BEC8-48FE-9FFE-A6B4847F31CC}"/>
    <cellStyle name="Output 2 7 2 3 2" xfId="53385" xr:uid="{907EBA71-D0D1-4906-B033-B0D31ECC66C0}"/>
    <cellStyle name="Output 2 7 2 4" xfId="31048" xr:uid="{7043915D-2B03-48C7-B5EB-A67AD22BB017}"/>
    <cellStyle name="Output 2 7 3" xfId="5111" xr:uid="{63D20E88-3996-45E1-B141-F0BD7571C77F}"/>
    <cellStyle name="Output 2 7 3 2" xfId="15888" xr:uid="{E29C1753-0FE6-4376-BF79-B8C1AEECDAD6}"/>
    <cellStyle name="Output 2 7 3 2 2" xfId="42307" xr:uid="{FB35D7D1-94FB-49C5-8E0D-670098159EF1}"/>
    <cellStyle name="Output 2 7 3 3" xfId="28018" xr:uid="{80D7C70F-01BA-4FAE-866A-F7AEA8281BFE}"/>
    <cellStyle name="Output 2 7 3 3 2" xfId="54432" xr:uid="{D12C9CA6-7926-4E8B-B5D1-220F7267CD26}"/>
    <cellStyle name="Output 2 7 3 4" xfId="31781" xr:uid="{6AAC8B6E-0C85-4D45-956C-295978D3915C}"/>
    <cellStyle name="Output 2 7 4" xfId="6293" xr:uid="{1095894E-78D3-4150-9121-3B3C45E9AE92}"/>
    <cellStyle name="Output 2 7 4 2" xfId="17032" xr:uid="{10627B6E-5202-461E-B72C-9589348B56B0}"/>
    <cellStyle name="Output 2 7 4 2 2" xfId="43450" xr:uid="{556EE47D-3A97-4195-B8B3-5272AAC10229}"/>
    <cellStyle name="Output 2 7 4 3" xfId="11295" xr:uid="{DE6A3986-57EE-4DCF-863D-608C5F89C0DC}"/>
    <cellStyle name="Output 2 7 4 3 2" xfId="37716" xr:uid="{31D87A32-CFD4-4066-BF00-B272F90E6A7F}"/>
    <cellStyle name="Output 2 7 4 4" xfId="32963" xr:uid="{AB9A173C-A25F-43E4-8F28-D6E1339E8694}"/>
    <cellStyle name="Output 2 7 5" xfId="6869" xr:uid="{6091221D-3E35-44D9-87A5-C9DF27387ED6}"/>
    <cellStyle name="Output 2 7 5 2" xfId="17574" xr:uid="{DEF6E60A-0F45-4D7D-B3D4-593B773EA54A}"/>
    <cellStyle name="Output 2 7 5 2 2" xfId="43991" xr:uid="{B8BE1B4C-18E1-4861-B6CB-9B57901830AA}"/>
    <cellStyle name="Output 2 7 5 3" xfId="13058" xr:uid="{EC61FEEE-0DE5-4ECE-9CA8-61C2D1724D6F}"/>
    <cellStyle name="Output 2 7 5 3 2" xfId="39479" xr:uid="{51E2BFCA-DF87-435C-A3C3-1FC7178A07E3}"/>
    <cellStyle name="Output 2 7 5 4" xfId="33539" xr:uid="{E32B9B06-8593-4E1F-8E2B-8010C3431591}"/>
    <cellStyle name="Output 2 7 6" xfId="7394" xr:uid="{9D333947-5890-4BE4-B010-C388689E98B1}"/>
    <cellStyle name="Output 2 7 6 2" xfId="18061" xr:uid="{F70CA4FA-C271-45B1-89E3-DEB0A4B5C8B3}"/>
    <cellStyle name="Output 2 7 6 2 2" xfId="44477" xr:uid="{A01E65E4-35EC-4AF8-978E-1A7874EB6B1D}"/>
    <cellStyle name="Output 2 7 6 3" xfId="26614" xr:uid="{563D1DE7-237E-4EBA-BD6D-9B4BBADCFAF1}"/>
    <cellStyle name="Output 2 7 6 3 2" xfId="53028" xr:uid="{10C7C870-FDF4-4493-9E46-2A392976D069}"/>
    <cellStyle name="Output 2 7 6 4" xfId="34064" xr:uid="{AA9372D7-BA9C-44AD-BAC1-7C795C3EACA2}"/>
    <cellStyle name="Output 2 7 7" xfId="8016" xr:uid="{0BB2CE15-BBEC-45BD-99D1-0F5598563629}"/>
    <cellStyle name="Output 2 7 7 2" xfId="18683" xr:uid="{62966655-219B-4986-9F15-4DA3702C5F2B}"/>
    <cellStyle name="Output 2 7 7 2 2" xfId="45097" xr:uid="{39E9FD1C-E7A3-47FC-9FBF-5DE86749D384}"/>
    <cellStyle name="Output 2 7 7 3" xfId="21155" xr:uid="{1629537D-284D-4F82-9ED5-F457B6290EF7}"/>
    <cellStyle name="Output 2 7 7 3 2" xfId="47569" xr:uid="{C746C1A1-CADF-4429-B8DE-8637A4010CE7}"/>
    <cellStyle name="Output 2 7 7 4" xfId="34621" xr:uid="{FA48C640-8755-4AC0-8081-454FC6459A2B}"/>
    <cellStyle name="Output 2 7 8" xfId="13279" xr:uid="{9891013D-B023-4AB1-AC14-E253828B0EF3}"/>
    <cellStyle name="Output 2 7 8 2" xfId="39699" xr:uid="{7F7C70A6-5057-4D8C-928C-BA7B5E3AA88F}"/>
    <cellStyle name="Output 2 7 9" xfId="11238" xr:uid="{DBEB574E-E0D9-4430-93D6-63605A7757E5}"/>
    <cellStyle name="Output 2 7 9 2" xfId="37659" xr:uid="{B676E557-3ADB-4F50-BEAC-CE1378B9AA7E}"/>
    <cellStyle name="Output 2 8" xfId="3134" xr:uid="{DB065B2E-B34B-4E63-A60B-62A908DBF4A4}"/>
    <cellStyle name="Output 2 8 2" xfId="10502" xr:uid="{E40E8A57-2D26-46AF-B552-D396580BBD84}"/>
    <cellStyle name="Output 2 8 3" xfId="13925" xr:uid="{17CF9743-891E-4232-BD2E-A95D198ADC38}"/>
    <cellStyle name="Output 2 8 3 2" xfId="40345" xr:uid="{9CEFFD4D-1F48-402E-8FDA-C2B51FD1BB8B}"/>
    <cellStyle name="Output 2 8 4" xfId="24565" xr:uid="{111CD00D-2E1A-4AEB-9276-2020C0D3D020}"/>
    <cellStyle name="Output 2 8 4 2" xfId="50979" xr:uid="{77BEB966-7127-4998-BF80-E56D3FFD3FC0}"/>
    <cellStyle name="Output 2 8 5" xfId="29804" xr:uid="{0CE680E8-2355-4A95-B725-0E84C7708655}"/>
    <cellStyle name="Output 2 9" xfId="2962" xr:uid="{E76939F3-A067-48D1-8E20-B824E13D58D7}"/>
    <cellStyle name="Output 2 9 2" xfId="13754" xr:uid="{09EE1E54-5D0B-46C2-9D99-C92346E20DF0}"/>
    <cellStyle name="Output 2 9 2 2" xfId="40174" xr:uid="{5FF8AD78-A297-47AC-829C-B687E2AE470A}"/>
    <cellStyle name="Output 2 9 3" xfId="22618" xr:uid="{A4AC83E0-998C-4A55-ACF8-07BA671697F1}"/>
    <cellStyle name="Output 2 9 3 2" xfId="49032" xr:uid="{6116B6FA-E844-4667-8F4F-97B13900F929}"/>
    <cellStyle name="Output 2 9 4" xfId="29632" xr:uid="{10CAB478-52E4-4385-8A96-83429F058FA2}"/>
    <cellStyle name="Output 3" xfId="1103" xr:uid="{4D5DD77F-223B-434F-A073-847CBFD79B73}"/>
    <cellStyle name="Output 3 10" xfId="4163" xr:uid="{A0058148-05F2-4FD9-846C-919764F4A101}"/>
    <cellStyle name="Output 3 10 2" xfId="14944" xr:uid="{9C04C0A5-34AC-48A8-BB91-48C330E3A32F}"/>
    <cellStyle name="Output 3 10 2 2" xfId="41364" xr:uid="{4FBD28BB-8698-447F-B201-0F372F720C6E}"/>
    <cellStyle name="Output 3 10 3" xfId="22773" xr:uid="{7A09F5E2-61C1-4501-8015-5F7D3436B384}"/>
    <cellStyle name="Output 3 10 3 2" xfId="49187" xr:uid="{B91BF38D-A847-4F95-B3D6-F642F8D021EC}"/>
    <cellStyle name="Output 3 10 4" xfId="30833" xr:uid="{47F8D6B5-2A2E-4804-808A-3EA25B0C15F3}"/>
    <cellStyle name="Output 3 11" xfId="6023" xr:uid="{35ABCC59-F0AF-4B44-A0EF-5D26CDBE43DB}"/>
    <cellStyle name="Output 3 11 2" xfId="24285" xr:uid="{E85049F2-7A35-4500-B7BC-4FB64F26D4A6}"/>
    <cellStyle name="Output 3 11 2 2" xfId="50699" xr:uid="{0C5F7605-E109-4740-BD02-4F2AC10F6385}"/>
    <cellStyle name="Output 3 11 3" xfId="32693" xr:uid="{CEF39FF9-9663-4DF4-86E5-13CFABE088EA}"/>
    <cellStyle name="Output 3 12" xfId="16191" xr:uid="{E04482A0-6447-434D-9D5A-3F5D257584F8}"/>
    <cellStyle name="Output 3 12 2" xfId="42610" xr:uid="{8F60D462-9195-4B9E-B480-444DC08EAA35}"/>
    <cellStyle name="Output 3 13" xfId="21920" xr:uid="{7FEEDA76-97CF-4775-8E9E-6BB98CBC894B}"/>
    <cellStyle name="Output 3 13 2" xfId="48334" xr:uid="{6F03E1F5-9485-4AEB-89B4-7C14040729E4}"/>
    <cellStyle name="Output 3 2" xfId="1451" xr:uid="{D0791F3A-6277-4670-A175-A918DDFC2AD5}"/>
    <cellStyle name="Output 3 2 10" xfId="8389" xr:uid="{4DE8BDCE-D83B-4E19-B2AF-F6155ED24D1E}"/>
    <cellStyle name="Output 3 2 10 2" xfId="19049" xr:uid="{219D88E8-F3E8-4859-996E-EFF518512E8E}"/>
    <cellStyle name="Output 3 2 10 2 2" xfId="45463" xr:uid="{838467CD-8625-4FCF-BEB2-BA224C299B3C}"/>
    <cellStyle name="Output 3 2 10 3" xfId="12774" xr:uid="{3F0E4558-5D92-400B-ABE2-28562C9D8369}"/>
    <cellStyle name="Output 3 2 10 3 2" xfId="39195" xr:uid="{92FAD951-9181-491D-93CE-11DB5E0D8DF6}"/>
    <cellStyle name="Output 3 2 10 4" xfId="34885" xr:uid="{A3E63E3A-C359-4382-A745-432B99C616F5}"/>
    <cellStyle name="Output 3 2 11" xfId="12076" xr:uid="{DF64590C-DE49-4289-B5F6-7452FFBFE73E}"/>
    <cellStyle name="Output 3 2 11 2" xfId="38497" xr:uid="{2CE4AB7A-32B5-414E-87A2-F3247211B0BA}"/>
    <cellStyle name="Output 3 2 12" xfId="24342" xr:uid="{893D8247-F5FC-4334-AF3E-EFA0B857A1E3}"/>
    <cellStyle name="Output 3 2 12 2" xfId="50756" xr:uid="{876909BE-CDA9-47A1-B82A-7F02390E77F6}"/>
    <cellStyle name="Output 3 2 2" xfId="3445" xr:uid="{99D429AB-E276-4BDD-9A68-AC3D0075410C}"/>
    <cellStyle name="Output 3 2 2 2" xfId="9029" xr:uid="{ECC25AB5-F358-4427-83C0-707A9B1CD58A}"/>
    <cellStyle name="Output 3 2 2 2 2" xfId="19689" xr:uid="{D81A3F69-4889-4BD7-AC23-0163AAC101CC}"/>
    <cellStyle name="Output 3 2 2 2 2 2" xfId="46103" xr:uid="{F3895B77-17EF-4306-8A51-40E873F99301}"/>
    <cellStyle name="Output 3 2 2 2 3" xfId="22328" xr:uid="{1B13F4A6-68B1-441A-87F6-AF0A56823DDA}"/>
    <cellStyle name="Output 3 2 2 2 3 2" xfId="48742" xr:uid="{A8688A88-E7BA-4A7F-92DD-1F78AE42FF35}"/>
    <cellStyle name="Output 3 2 2 2 4" xfId="35525" xr:uid="{28A8D8F4-9827-4400-B47C-95BFEB1012F4}"/>
    <cellStyle name="Output 3 2 2 3" xfId="9585" xr:uid="{A0CBD8CD-601F-4328-A147-002285967514}"/>
    <cellStyle name="Output 3 2 2 3 2" xfId="20245" xr:uid="{70A9CA23-FB56-4FED-BA58-19CA7CA60397}"/>
    <cellStyle name="Output 3 2 2 3 2 2" xfId="46659" xr:uid="{513F07BF-3B80-4A7C-A070-269540A99805}"/>
    <cellStyle name="Output 3 2 2 3 3" xfId="25926" xr:uid="{058B6795-1C4D-4955-81D0-F399ED15FCCF}"/>
    <cellStyle name="Output 3 2 2 3 3 2" xfId="52340" xr:uid="{A042848C-FEBD-423A-AAD6-A64A0858DD3D}"/>
    <cellStyle name="Output 3 2 2 3 4" xfId="36081" xr:uid="{0D075C79-EE1F-43BC-8C0D-DCD4383C7E6F}"/>
    <cellStyle name="Output 3 2 2 4" xfId="8696" xr:uid="{AFB05143-7EF8-496A-911C-6A73295461EE}"/>
    <cellStyle name="Output 3 2 2 4 2" xfId="19356" xr:uid="{14127977-6D00-4D25-8633-8BE3AC7C02C6}"/>
    <cellStyle name="Output 3 2 2 4 2 2" xfId="45770" xr:uid="{9E508B44-4EB9-40F3-8F17-0F02BA74A5A6}"/>
    <cellStyle name="Output 3 2 2 4 3" xfId="12838" xr:uid="{322E74E9-D6A8-4121-9620-6D640EC1409B}"/>
    <cellStyle name="Output 3 2 2 4 3 2" xfId="39259" xr:uid="{397156BE-FDE3-4C6F-A4D7-9796B209C9C1}"/>
    <cellStyle name="Output 3 2 2 4 4" xfId="35192" xr:uid="{A2EAA7E6-0FB2-41E9-B985-F3B5B38D601F}"/>
    <cellStyle name="Output 3 2 2 5" xfId="14230" xr:uid="{20592A3C-A229-4FC1-A5E8-59B79607A7B0}"/>
    <cellStyle name="Output 3 2 2 5 2" xfId="40650" xr:uid="{DDA7F358-E19A-467D-8AB5-1AD4CD2AE834}"/>
    <cellStyle name="Output 3 2 2 6" xfId="23304" xr:uid="{DA241DFD-2C28-4B64-B4E8-7F0A3009303E}"/>
    <cellStyle name="Output 3 2 2 6 2" xfId="49718" xr:uid="{56DA3A38-3E4F-4AFF-AB61-4E03BF00A54A}"/>
    <cellStyle name="Output 3 2 2 7" xfId="30115" xr:uid="{A9F1F9A6-1FE4-4D3A-9910-7EC059D3ED96}"/>
    <cellStyle name="Output 3 2 3" xfId="3716" xr:uid="{F7AE4884-4CB8-4DC7-948E-06858318F096}"/>
    <cellStyle name="Output 3 2 3 2" xfId="9397" xr:uid="{F5C1BAA9-607A-4B66-A577-84ED0E6218E1}"/>
    <cellStyle name="Output 3 2 3 2 2" xfId="20057" xr:uid="{44B599D4-A208-44E7-9E36-BAA2CF26D84D}"/>
    <cellStyle name="Output 3 2 3 2 2 2" xfId="46471" xr:uid="{A72DDA26-3B88-4105-BFD1-795A4310D0D2}"/>
    <cellStyle name="Output 3 2 3 2 3" xfId="12529" xr:uid="{4EFE7744-A7D3-4CCB-9D88-499015FF050C}"/>
    <cellStyle name="Output 3 2 3 2 3 2" xfId="38950" xr:uid="{D9CA7FE0-F196-4B35-AF98-DBCD59FB2586}"/>
    <cellStyle name="Output 3 2 3 2 4" xfId="35893" xr:uid="{2C9A84A3-AF8A-44A7-850F-F46A7F26E61F}"/>
    <cellStyle name="Output 3 2 3 3" xfId="14500" xr:uid="{16260139-3EF2-4063-864F-A294D42442C2}"/>
    <cellStyle name="Output 3 2 3 3 2" xfId="40920" xr:uid="{E20E0EA6-CE27-4C8D-BA4C-7D681FCBD10D}"/>
    <cellStyle name="Output 3 2 3 4" xfId="24194" xr:uid="{14193918-2540-4633-A44E-095DAD5BC7F5}"/>
    <cellStyle name="Output 3 2 3 4 2" xfId="50608" xr:uid="{D23AE63E-5E13-4F29-8CDD-CAA2F31D36FC}"/>
    <cellStyle name="Output 3 2 3 5" xfId="30386" xr:uid="{0A3D9647-3910-4C3C-AC70-59C671144EF5}"/>
    <cellStyle name="Output 3 2 4" xfId="3037" xr:uid="{44616DC1-E7B1-4889-A59C-BC039E364553}"/>
    <cellStyle name="Output 3 2 4 2" xfId="10025" xr:uid="{A9DFEE99-82DC-48B1-821E-C1D55C9A776C}"/>
    <cellStyle name="Output 3 2 4 2 2" xfId="20685" xr:uid="{61121029-3688-497F-BDF5-BE8536E1E00A}"/>
    <cellStyle name="Output 3 2 4 2 2 2" xfId="47099" xr:uid="{368E6AB5-76CF-478D-B81D-CC1992956680}"/>
    <cellStyle name="Output 3 2 4 2 3" xfId="17846" xr:uid="{0E226F8D-75A4-48F7-8DEE-74C76EC91F66}"/>
    <cellStyle name="Output 3 2 4 2 3 2" xfId="44263" xr:uid="{084364EB-7B06-4D2D-A3C1-FC6DBAAA336C}"/>
    <cellStyle name="Output 3 2 4 2 4" xfId="36521" xr:uid="{6B3D3356-3C9C-4820-B17A-9D421E0B827D}"/>
    <cellStyle name="Output 3 2 4 3" xfId="13829" xr:uid="{9C0271EF-AAA5-473A-A1A5-70E21B205A5F}"/>
    <cellStyle name="Output 3 2 4 3 2" xfId="40249" xr:uid="{508A7532-F9CE-4E3A-940B-558089F14428}"/>
    <cellStyle name="Output 3 2 4 4" xfId="21767" xr:uid="{44075EC5-70AC-4909-80F9-0AD1C1A1AC72}"/>
    <cellStyle name="Output 3 2 4 4 2" xfId="48181" xr:uid="{BFBD9B7B-7018-4B95-8609-D652D6C24395}"/>
    <cellStyle name="Output 3 2 4 5" xfId="29707" xr:uid="{FA8F0917-A549-46DB-968E-388E111429ED}"/>
    <cellStyle name="Output 3 2 5" xfId="3371" xr:uid="{FF36F306-F345-4F7F-A687-512FBB36C6A8}"/>
    <cellStyle name="Output 3 2 5 2" xfId="14158" xr:uid="{090D0BAE-9246-422C-972C-47C8A841610A}"/>
    <cellStyle name="Output 3 2 5 2 2" xfId="40578" xr:uid="{309BF7D9-36A7-4432-B01A-F9C9D4204898}"/>
    <cellStyle name="Output 3 2 5 3" xfId="24645" xr:uid="{5D715589-1142-4EE0-9C01-416C23E96789}"/>
    <cellStyle name="Output 3 2 5 3 2" xfId="51059" xr:uid="{2E96A411-DD5B-481B-B45B-4471D77AF444}"/>
    <cellStyle name="Output 3 2 5 4" xfId="30041" xr:uid="{D88A90CE-7101-4384-A797-873F32C6DC54}"/>
    <cellStyle name="Output 3 2 6" xfId="4351" xr:uid="{00C85784-99A6-4E39-AD23-B67563303896}"/>
    <cellStyle name="Output 3 2 6 2" xfId="15129" xr:uid="{A546F671-A97A-4E50-90DC-64004239065E}"/>
    <cellStyle name="Output 3 2 6 2 2" xfId="41549" xr:uid="{CA197A6C-A557-411E-ABAB-7C278C4B6D2A}"/>
    <cellStyle name="Output 3 2 6 3" xfId="25184" xr:uid="{C75DF115-7873-4498-B573-0EC5AD7ED713}"/>
    <cellStyle name="Output 3 2 6 3 2" xfId="51598" xr:uid="{2DC946A1-5DC8-491C-B581-109CAA0792C9}"/>
    <cellStyle name="Output 3 2 6 4" xfId="31021" xr:uid="{EAD9F3BA-F2B5-461C-9FA3-4616D79EFE76}"/>
    <cellStyle name="Output 3 2 7" xfId="5758" xr:uid="{4F9DCAFD-55ED-4641-9F1B-4BA3C02FD8EC}"/>
    <cellStyle name="Output 3 2 7 2" xfId="23049" xr:uid="{49944FD1-8F13-46B7-8216-889A81DF4DD2}"/>
    <cellStyle name="Output 3 2 7 2 2" xfId="49463" xr:uid="{77E1C97B-6E1A-4182-B610-1D8A871EFB7D}"/>
    <cellStyle name="Output 3 2 7 3" xfId="32428" xr:uid="{4BDC9D06-DB4F-4CE3-87F5-018AC8E705AC}"/>
    <cellStyle name="Output 3 2 8" xfId="6356" xr:uid="{84C0BF0D-E515-4A22-804C-95EDE78323DF}"/>
    <cellStyle name="Output 3 2 8 2" xfId="17093" xr:uid="{3EA70827-3AA4-400D-AE54-5FA27B28BE1F}"/>
    <cellStyle name="Output 3 2 8 2 2" xfId="43511" xr:uid="{3712E553-2F14-4911-B338-3D8C0D2B1948}"/>
    <cellStyle name="Output 3 2 8 3" xfId="22898" xr:uid="{208866B6-B947-485F-8017-FCB35D28B9E0}"/>
    <cellStyle name="Output 3 2 8 3 2" xfId="49312" xr:uid="{BCB4E361-5822-4F47-97E1-406204DC9529}"/>
    <cellStyle name="Output 3 2 8 4" xfId="33026" xr:uid="{60CF85E0-2E99-4F3F-8FFA-78606AA6816C}"/>
    <cellStyle name="Output 3 2 9" xfId="7665" xr:uid="{18830C81-FE7D-4017-B085-E9F1E61B8F4D}"/>
    <cellStyle name="Output 3 2 9 2" xfId="18332" xr:uid="{64F2B975-7ACE-46E0-BCC0-9DB62E0B1519}"/>
    <cellStyle name="Output 3 2 9 2 2" xfId="44748" xr:uid="{D82F2EBF-E296-4E3C-96FA-588D68B4DC46}"/>
    <cellStyle name="Output 3 2 9 3" xfId="27172" xr:uid="{C94873AF-AAF4-4E15-9B7E-AAAB0D8B22DC}"/>
    <cellStyle name="Output 3 2 9 3 2" xfId="53586" xr:uid="{35DCD741-FFE3-41E5-A436-CAAE330808C7}"/>
    <cellStyle name="Output 3 2 9 4" xfId="34335" xr:uid="{6A1A906A-C8C2-44E6-BA36-4044900B7AB7}"/>
    <cellStyle name="Output 3 3" xfId="1615" xr:uid="{3F5026BD-9B4C-45EC-9115-56DEE4B49579}"/>
    <cellStyle name="Output 3 3 10" xfId="8350" xr:uid="{C669DFCF-7A68-4CD1-A70A-0C654CC51593}"/>
    <cellStyle name="Output 3 3 10 2" xfId="19010" xr:uid="{5A40D481-61C3-4E79-89D0-FA95DF40D0EE}"/>
    <cellStyle name="Output 3 3 10 2 2" xfId="45424" xr:uid="{AB9DE4CF-2ED8-45BD-88B6-FD1C2D9C42F9}"/>
    <cellStyle name="Output 3 3 10 3" xfId="17651" xr:uid="{A536B36A-F293-4983-A0FB-96C5203A2AE0}"/>
    <cellStyle name="Output 3 3 10 3 2" xfId="44068" xr:uid="{6FE7C5AE-2D02-489F-9270-1E8F490ADAC5}"/>
    <cellStyle name="Output 3 3 10 4" xfId="34846" xr:uid="{4287073F-6766-4FB9-B1A2-8CAEBD76BE24}"/>
    <cellStyle name="Output 3 3 11" xfId="11947" xr:uid="{3F22A3AA-843B-48E5-9CF8-21EEDF5987BB}"/>
    <cellStyle name="Output 3 3 11 2" xfId="38368" xr:uid="{F5F2A2E4-F568-4D6B-AFE3-4BDF52E74D71}"/>
    <cellStyle name="Output 3 3 12" xfId="23477" xr:uid="{14C0CF0E-ED74-4423-976F-0B039FBA5559}"/>
    <cellStyle name="Output 3 3 12 2" xfId="49891" xr:uid="{FEF7DB53-6EAB-40AD-B1F4-446C57CAE5B0}"/>
    <cellStyle name="Output 3 3 2" xfId="3608" xr:uid="{A433283F-036B-4C1E-B718-330A1FA293EA}"/>
    <cellStyle name="Output 3 3 2 2" xfId="9066" xr:uid="{21CA26AE-6BC0-47F1-B563-6E872F766881}"/>
    <cellStyle name="Output 3 3 2 2 2" xfId="19726" xr:uid="{ECE55F32-BECC-4B1D-86C1-5AB2D2E7A5D0}"/>
    <cellStyle name="Output 3 3 2 2 2 2" xfId="46140" xr:uid="{8CB2A9A5-DFE3-4261-813C-50CBCF159835}"/>
    <cellStyle name="Output 3 3 2 2 3" xfId="28246" xr:uid="{2364B088-05FE-4D35-BFD5-8C35B24B9C8C}"/>
    <cellStyle name="Output 3 3 2 2 3 2" xfId="54660" xr:uid="{36971A5E-9CA8-4893-8C7F-219DD233C92F}"/>
    <cellStyle name="Output 3 3 2 2 4" xfId="35562" xr:uid="{633329BA-3D8A-4CE3-B06D-06F003CD1D64}"/>
    <cellStyle name="Output 3 3 2 3" xfId="9671" xr:uid="{D60EF530-525B-4C53-A0DB-560A2AE81558}"/>
    <cellStyle name="Output 3 3 2 3 2" xfId="20331" xr:uid="{4CA01AAB-F85C-48E6-B687-A38298690C47}"/>
    <cellStyle name="Output 3 3 2 3 2 2" xfId="46745" xr:uid="{F0E9FDBD-B5EA-49EB-BAF9-EB87AE8327E9}"/>
    <cellStyle name="Output 3 3 2 3 3" xfId="26719" xr:uid="{09F1E740-4744-4EFE-8D90-55B31371338C}"/>
    <cellStyle name="Output 3 3 2 3 3 2" xfId="53133" xr:uid="{01E4D5F4-9F1D-43C7-9FEE-0E943BF4F95E}"/>
    <cellStyle name="Output 3 3 2 3 4" xfId="36167" xr:uid="{6130F211-3121-416F-ABC2-81A27B5BB28C}"/>
    <cellStyle name="Output 3 3 2 4" xfId="8657" xr:uid="{6C048571-BDCC-4245-A5EF-4E96D7356B0C}"/>
    <cellStyle name="Output 3 3 2 4 2" xfId="19317" xr:uid="{E874D2BE-8DC0-40FA-87D1-F6F0DF484832}"/>
    <cellStyle name="Output 3 3 2 4 2 2" xfId="45731" xr:uid="{68947738-9F14-4C84-A671-5C013EAEE01E}"/>
    <cellStyle name="Output 3 3 2 4 3" xfId="12478" xr:uid="{956C93FB-CEBD-4DC6-9B3F-AB43219C29E2}"/>
    <cellStyle name="Output 3 3 2 4 3 2" xfId="38899" xr:uid="{9E423D24-BF13-4C09-B2B5-15ECB5DCA53C}"/>
    <cellStyle name="Output 3 3 2 4 4" xfId="35153" xr:uid="{B861A8DE-4280-4A2D-AD80-93498CD851AE}"/>
    <cellStyle name="Output 3 3 2 5" xfId="14393" xr:uid="{82EBB078-9C63-4711-ABC3-7FC36B993B0F}"/>
    <cellStyle name="Output 3 3 2 5 2" xfId="40813" xr:uid="{13BC5CE9-2FA7-46F7-8517-1F0C87BF9182}"/>
    <cellStyle name="Output 3 3 2 6" xfId="22225" xr:uid="{F88E39DB-02EE-4CD2-86A6-E3C694AAC277}"/>
    <cellStyle name="Output 3 3 2 6 2" xfId="48639" xr:uid="{75F69D2B-3BFF-4346-8C90-0BF1F403CF27}"/>
    <cellStyle name="Output 3 3 2 7" xfId="30278" xr:uid="{F8E51B45-0160-40FE-943F-804F0DB1E423}"/>
    <cellStyle name="Output 3 3 3" xfId="2713" xr:uid="{77E912D7-DA75-4BB5-8F5E-A142B8904E84}"/>
    <cellStyle name="Output 3 3 3 2" xfId="9435" xr:uid="{D981972E-D2B0-41CF-8BBA-479BD04C82F1}"/>
    <cellStyle name="Output 3 3 3 2 2" xfId="20095" xr:uid="{CBFCDEA8-44C2-45CD-882E-C078EBB5409C}"/>
    <cellStyle name="Output 3 3 3 2 2 2" xfId="46509" xr:uid="{852A6578-68B3-4375-88F8-504A14F04C19}"/>
    <cellStyle name="Output 3 3 3 2 3" xfId="25940" xr:uid="{2B40BA6C-3942-445D-B838-00DE9B89E40F}"/>
    <cellStyle name="Output 3 3 3 2 3 2" xfId="52354" xr:uid="{B52BF444-6174-46FB-B793-9018BC76C6AF}"/>
    <cellStyle name="Output 3 3 3 2 4" xfId="35931" xr:uid="{D63326A2-D206-4C45-8479-BE9D7E089A48}"/>
    <cellStyle name="Output 3 3 3 3" xfId="13505" xr:uid="{74BBC6E2-7818-4D1F-BC83-9C996116A893}"/>
    <cellStyle name="Output 3 3 3 3 2" xfId="39925" xr:uid="{677466C3-521A-4D24-AB5F-E9228E4BC918}"/>
    <cellStyle name="Output 3 3 3 4" xfId="26473" xr:uid="{10F2AC19-AE0B-4C88-8F5E-159B1DA16E2B}"/>
    <cellStyle name="Output 3 3 3 4 2" xfId="52887" xr:uid="{CF6F1835-60AA-4E56-9A32-10FE3CC49E1D}"/>
    <cellStyle name="Output 3 3 3 5" xfId="29383" xr:uid="{450EB01E-50A5-4F70-9BDE-A3F6E754D2AB}"/>
    <cellStyle name="Output 3 3 4" xfId="4679" xr:uid="{CB1D94F7-0D12-4F3D-B918-0FA43EFA0FFF}"/>
    <cellStyle name="Output 3 3 4 2" xfId="10023" xr:uid="{D6D46BED-8C85-452D-8FC6-FF34FA7D6579}"/>
    <cellStyle name="Output 3 3 4 2 2" xfId="20683" xr:uid="{0619EF0A-2C93-4C7F-8C05-8F7EC74AF212}"/>
    <cellStyle name="Output 3 3 4 2 2 2" xfId="47097" xr:uid="{32C84C10-21D7-46BF-85B1-B29119B5BB67}"/>
    <cellStyle name="Output 3 3 4 2 3" xfId="12980" xr:uid="{9F5F3135-1425-48C4-9144-E311A45BEDD3}"/>
    <cellStyle name="Output 3 3 4 2 3 2" xfId="39401" xr:uid="{9217314A-B931-48C2-9673-976C0D7EFDDD}"/>
    <cellStyle name="Output 3 3 4 2 4" xfId="36519" xr:uid="{D7C363F7-4828-4B1A-B293-BBACBF22427C}"/>
    <cellStyle name="Output 3 3 4 3" xfId="15457" xr:uid="{D6CED9B4-B535-4EF8-B9CA-CAE49DADFEB7}"/>
    <cellStyle name="Output 3 3 4 3 2" xfId="41877" xr:uid="{24ED7E1F-C061-4648-B390-51772D0871C9}"/>
    <cellStyle name="Output 3 3 4 4" xfId="23226" xr:uid="{2911A194-1233-4586-A24A-C560BB786203}"/>
    <cellStyle name="Output 3 3 4 4 2" xfId="49640" xr:uid="{065FFF2F-290D-4194-9605-3249FBB4C8FB}"/>
    <cellStyle name="Output 3 3 4 5" xfId="31349" xr:uid="{3F76CBF0-C70D-41AA-908B-DA449330BC27}"/>
    <cellStyle name="Output 3 3 5" xfId="5251" xr:uid="{63E51E22-CBA7-4E74-9912-53F9053066A5}"/>
    <cellStyle name="Output 3 3 5 2" xfId="16026" xr:uid="{A14813AE-12D1-4EAB-9AC1-209DEDE80298}"/>
    <cellStyle name="Output 3 3 5 2 2" xfId="42445" xr:uid="{87DFD2D3-927A-4E23-9781-73B7DD139EE3}"/>
    <cellStyle name="Output 3 3 5 3" xfId="27277" xr:uid="{6A2D4FA8-E076-4DD2-BE42-40EF6E67A76B}"/>
    <cellStyle name="Output 3 3 5 3 2" xfId="53691" xr:uid="{B0B2347A-AC84-43AB-8F25-A349D7612FA5}"/>
    <cellStyle name="Output 3 3 5 4" xfId="31921" xr:uid="{12CA859A-DEAC-4783-82D3-7BFD3478C06C}"/>
    <cellStyle name="Output 3 3 6" xfId="5506" xr:uid="{E5DB142A-2CB9-4FF4-8182-F657F5872C22}"/>
    <cellStyle name="Output 3 3 6 2" xfId="16277" xr:uid="{54F308C4-2191-46BD-AD29-4C4C4D2820E1}"/>
    <cellStyle name="Output 3 3 6 2 2" xfId="42696" xr:uid="{20C84EA3-E8C1-4427-92A7-004F764F7E1A}"/>
    <cellStyle name="Output 3 3 6 3" xfId="23463" xr:uid="{68906FFB-8CD8-41E9-977C-512939057037}"/>
    <cellStyle name="Output 3 3 6 3 2" xfId="49877" xr:uid="{89AB3535-C116-4AE5-BF34-1C7E3B2F29DE}"/>
    <cellStyle name="Output 3 3 6 4" xfId="32176" xr:uid="{19C865EA-5236-4DCA-A024-9B4583879AB2}"/>
    <cellStyle name="Output 3 3 7" xfId="6647" xr:uid="{292D13BD-E2A4-4F10-B9A5-B181923CFE9C}"/>
    <cellStyle name="Output 3 3 7 2" xfId="24826" xr:uid="{39B929AB-7BDE-4615-8F16-817B6BC6CAA5}"/>
    <cellStyle name="Output 3 3 7 2 2" xfId="51240" xr:uid="{F2FBDB8D-6E23-4176-BB41-3E89E4F07500}"/>
    <cellStyle name="Output 3 3 7 3" xfId="33317" xr:uid="{35A9D8D9-A3F4-47D5-B3B6-354B52FFF5B3}"/>
    <cellStyle name="Output 3 3 8" xfId="2876" xr:uid="{84969B02-436E-4B8F-9597-DE8A04D26047}"/>
    <cellStyle name="Output 3 3 8 2" xfId="13668" xr:uid="{BA18B738-041C-4968-AEB1-801847D21905}"/>
    <cellStyle name="Output 3 3 8 2 2" xfId="40088" xr:uid="{D63CF3BB-6473-479F-9A3E-1069D8C64D06}"/>
    <cellStyle name="Output 3 3 8 3" xfId="24359" xr:uid="{24746FE2-54D0-45A2-ADB1-90E9244D1D84}"/>
    <cellStyle name="Output 3 3 8 3 2" xfId="50773" xr:uid="{499A18D9-7540-457A-9A10-BCBFAD909B82}"/>
    <cellStyle name="Output 3 3 8 4" xfId="29546" xr:uid="{0E37CFAD-8BD4-4B24-8273-720888F52372}"/>
    <cellStyle name="Output 3 3 9" xfId="7788" xr:uid="{C2C5F925-4FE9-4C72-A404-6DFFC37F0D7D}"/>
    <cellStyle name="Output 3 3 9 2" xfId="18455" xr:uid="{938BC8EE-9A47-4BB0-8C44-C3C1B8A8172C}"/>
    <cellStyle name="Output 3 3 9 2 2" xfId="44870" xr:uid="{BAA77F6C-57A9-42D1-ABA2-BFD56740310F}"/>
    <cellStyle name="Output 3 3 9 3" xfId="28167" xr:uid="{ED1143A1-10B7-470B-B7BA-A516FAF4F8CE}"/>
    <cellStyle name="Output 3 3 9 3 2" xfId="54581" xr:uid="{59360ECA-33B1-4096-B370-50C52840A7E4}"/>
    <cellStyle name="Output 3 3 9 4" xfId="34458" xr:uid="{1A1A7496-2CBC-4B59-A060-E2795D268866}"/>
    <cellStyle name="Output 3 4" xfId="1830" xr:uid="{2C3AE1E4-6F7C-4515-B6A0-D993BBC5A99E}"/>
    <cellStyle name="Output 3 4 10" xfId="8527" xr:uid="{18CB5AEE-95E5-46E5-90B9-AD88EEA188D9}"/>
    <cellStyle name="Output 3 4 10 2" xfId="19187" xr:uid="{1E061D86-C5BC-4758-8CC2-B2FB31009D54}"/>
    <cellStyle name="Output 3 4 10 2 2" xfId="45601" xr:uid="{36749857-668A-4E39-AF92-B40CB9BC02E7}"/>
    <cellStyle name="Output 3 4 10 3" xfId="12467" xr:uid="{3D50A5AE-D07C-4B71-B9D5-158E270BE161}"/>
    <cellStyle name="Output 3 4 10 3 2" xfId="38888" xr:uid="{C4E648F6-CAB5-418C-AEB5-B4BD51CFA7F4}"/>
    <cellStyle name="Output 3 4 10 4" xfId="35023" xr:uid="{BF311783-3296-4B04-9757-A9D314A81381}"/>
    <cellStyle name="Output 3 4 11" xfId="11750" xr:uid="{57EAE63F-6913-4869-BC94-025F66FC0B32}"/>
    <cellStyle name="Output 3 4 11 2" xfId="38171" xr:uid="{EE090089-0796-4281-A3CB-2A7CEE246E4A}"/>
    <cellStyle name="Output 3 4 12" xfId="26464" xr:uid="{FAAD48F2-64E5-49E2-AE7C-89971020B5A4}"/>
    <cellStyle name="Output 3 4 12 2" xfId="52878" xr:uid="{4EC4DA77-146F-4868-969B-D490B5BA7918}"/>
    <cellStyle name="Output 3 4 2" xfId="3807" xr:uid="{D1F9F2BA-A7D7-4282-BB65-234D555E6D12}"/>
    <cellStyle name="Output 3 4 2 2" xfId="9274" xr:uid="{B74DA5AA-6BB4-478F-95F2-B3A62AD8AE31}"/>
    <cellStyle name="Output 3 4 2 2 2" xfId="19934" xr:uid="{F1C9668E-302E-4262-A0B6-48ED77E95E9A}"/>
    <cellStyle name="Output 3 4 2 2 2 2" xfId="46348" xr:uid="{D1789F0D-61DF-4BD6-9FEC-5E6EE4F19B56}"/>
    <cellStyle name="Output 3 4 2 2 3" xfId="11799" xr:uid="{B144F011-E939-4CC0-8736-A76807A2871D}"/>
    <cellStyle name="Output 3 4 2 2 3 2" xfId="38220" xr:uid="{BEDA2AB6-2993-4264-97BF-E1C661A53EC8}"/>
    <cellStyle name="Output 3 4 2 2 4" xfId="35770" xr:uid="{54607147-4FDD-4ECF-B183-FCB2B172560A}"/>
    <cellStyle name="Output 3 4 2 3" xfId="14590" xr:uid="{BEEBF2CE-A86E-4A7D-ACE3-E760E5722AFF}"/>
    <cellStyle name="Output 3 4 2 3 2" xfId="41010" xr:uid="{29EEC2F4-3E55-48EC-A576-E2AF0DC25450}"/>
    <cellStyle name="Output 3 4 2 4" xfId="27519" xr:uid="{C8C510E9-08A9-4AB6-AE04-32493EED9187}"/>
    <cellStyle name="Output 3 4 2 4 2" xfId="53933" xr:uid="{267A0164-5C20-4B3F-8875-2AF5F033959E}"/>
    <cellStyle name="Output 3 4 2 5" xfId="30477" xr:uid="{17870C0C-9687-4249-B8B1-3796D35C49D1}"/>
    <cellStyle name="Output 3 4 3" xfId="4534" xr:uid="{9B04D47D-C580-4ED7-862E-D43F76985A8B}"/>
    <cellStyle name="Output 3 4 3 2" xfId="9620" xr:uid="{1E30C7AD-2925-4EDB-B22E-6AACE2E38DEC}"/>
    <cellStyle name="Output 3 4 3 2 2" xfId="20280" xr:uid="{2C654CFC-5B03-43D8-91FF-91D04913BD39}"/>
    <cellStyle name="Output 3 4 3 2 2 2" xfId="46694" xr:uid="{0DEE3FDA-12BD-4DBF-9DE1-A134E3EAC9E7}"/>
    <cellStyle name="Output 3 4 3 2 3" xfId="12217" xr:uid="{40F351F8-3553-4727-A067-08BF27D13741}"/>
    <cellStyle name="Output 3 4 3 2 3 2" xfId="38638" xr:uid="{95BCE078-50EF-40A5-9795-724160A461CD}"/>
    <cellStyle name="Output 3 4 3 2 4" xfId="36116" xr:uid="{F6465E77-0A7C-46B5-B5F5-44A920810055}"/>
    <cellStyle name="Output 3 4 3 3" xfId="15312" xr:uid="{D8FE2BCA-5DCF-4190-AABF-96643A0A8A3C}"/>
    <cellStyle name="Output 3 4 3 3 2" xfId="41732" xr:uid="{53CDF960-6674-48CC-ACB5-5D60B8139B83}"/>
    <cellStyle name="Output 3 4 3 4" xfId="22212" xr:uid="{33BFC798-E45B-44D9-91ED-B6F1E721352F}"/>
    <cellStyle name="Output 3 4 3 4 2" xfId="48626" xr:uid="{4E82E5E0-2AB6-408F-B730-AB134FB3F41E}"/>
    <cellStyle name="Output 3 4 3 5" xfId="31204" xr:uid="{A4A8FDFE-3411-47DF-9BC3-110E783BF527}"/>
    <cellStyle name="Output 3 4 4" xfId="3336" xr:uid="{A7ED838A-65D5-48C1-A364-FBB6189F47DB}"/>
    <cellStyle name="Output 3 4 4 2" xfId="14123" xr:uid="{EEDACF80-A24F-4F6C-B0CF-8B959CFFA9E8}"/>
    <cellStyle name="Output 3 4 4 2 2" xfId="40543" xr:uid="{77062F0E-A6A7-44AE-94AD-70269B5A48AE}"/>
    <cellStyle name="Output 3 4 4 3" xfId="26189" xr:uid="{FF234310-EF69-4DF7-BFC7-60E5FFBE5640}"/>
    <cellStyle name="Output 3 4 4 3 2" xfId="52603" xr:uid="{2B3D3653-3A20-46B2-8A61-65444B4C6A1F}"/>
    <cellStyle name="Output 3 4 4 4" xfId="30006" xr:uid="{289494AD-F14A-4307-903D-955F83682D5C}"/>
    <cellStyle name="Output 3 4 5" xfId="3747" xr:uid="{BD38A2D9-D96A-4493-997B-9F4C7CA624C3}"/>
    <cellStyle name="Output 3 4 5 2" xfId="14530" xr:uid="{0901E03E-0925-4495-AF20-1A118E02192A}"/>
    <cellStyle name="Output 3 4 5 2 2" xfId="40950" xr:uid="{D263367F-BA27-4E0B-BE6F-FE75B28CEF96}"/>
    <cellStyle name="Output 3 4 5 3" xfId="27635" xr:uid="{0B6D28C9-93D0-47D2-AB46-EF8BFFDC910E}"/>
    <cellStyle name="Output 3 4 5 3 2" xfId="54049" xr:uid="{75749108-439C-4144-94DB-9DB4B85143C0}"/>
    <cellStyle name="Output 3 4 5 4" xfId="30417" xr:uid="{CDF349E0-2829-4854-A118-0E9DEA6F87E2}"/>
    <cellStyle name="Output 3 4 6" xfId="5745" xr:uid="{71A812BE-0EAE-4B90-A1A6-48267C233ADF}"/>
    <cellStyle name="Output 3 4 6 2" xfId="16507" xr:uid="{0E19E353-2932-497E-B362-4845E60F8434}"/>
    <cellStyle name="Output 3 4 6 2 2" xfId="42925" xr:uid="{DFBE02D2-7141-4AD8-8B3F-3B647B0069D4}"/>
    <cellStyle name="Output 3 4 6 3" xfId="26952" xr:uid="{B9B99272-E522-47A1-B094-69B8DAA97AF3}"/>
    <cellStyle name="Output 3 4 6 3 2" xfId="53366" xr:uid="{7E4DD174-5239-48A0-84C5-5FCB4FF3D3FD}"/>
    <cellStyle name="Output 3 4 6 4" xfId="32415" xr:uid="{CB08A350-0B55-47D6-BB60-8BF209B8D1D9}"/>
    <cellStyle name="Output 3 4 7" xfId="5308" xr:uid="{63BF6147-A9FB-4EFC-8C4E-1FE18EB8AB8E}"/>
    <cellStyle name="Output 3 4 7 2" xfId="28129" xr:uid="{83115191-AF37-468C-A3CB-97FF6236ED30}"/>
    <cellStyle name="Output 3 4 7 2 2" xfId="54543" xr:uid="{FDD47C21-3851-43A7-858D-BCE45AA57716}"/>
    <cellStyle name="Output 3 4 7 3" xfId="31978" xr:uid="{EE61F6A5-6142-4348-A742-D6ABD7454100}"/>
    <cellStyle name="Output 3 4 8" xfId="7493" xr:uid="{64BAAAD6-C44D-4228-9BAE-617C9F5DE501}"/>
    <cellStyle name="Output 3 4 8 2" xfId="18160" xr:uid="{A17B59FB-5CC2-4049-BB85-974735BCC1F3}"/>
    <cellStyle name="Output 3 4 8 2 2" xfId="44576" xr:uid="{F1A4D6F3-FC77-4C67-869F-2D548C5F91BC}"/>
    <cellStyle name="Output 3 4 8 3" xfId="22583" xr:uid="{D611E42C-5F26-4BAB-BA32-CF51D1E27A0C}"/>
    <cellStyle name="Output 3 4 8 3 2" xfId="48997" xr:uid="{073953AE-D5D0-4396-96B2-C13E5A4ECC0C}"/>
    <cellStyle name="Output 3 4 8 4" xfId="34163" xr:uid="{0C6A1EE6-2864-4F66-99B3-D4C13D788787}"/>
    <cellStyle name="Output 3 4 9" xfId="5566" xr:uid="{B658555F-168F-4A92-BC37-92AAF11109FE}"/>
    <cellStyle name="Output 3 4 9 2" xfId="16336" xr:uid="{1922D075-A63B-4694-A2ED-0BE3A40798FE}"/>
    <cellStyle name="Output 3 4 9 2 2" xfId="42755" xr:uid="{948B522A-7B14-4AA5-9C47-FD709CD88E8F}"/>
    <cellStyle name="Output 3 4 9 3" xfId="22838" xr:uid="{F9DD1995-B17B-408F-8F72-0A31DF3028B5}"/>
    <cellStyle name="Output 3 4 9 3 2" xfId="49252" xr:uid="{84F53DE9-ABC2-4212-8BE9-3232F95FB676}"/>
    <cellStyle name="Output 3 4 9 4" xfId="32236" xr:uid="{0E14C7DD-74B3-4B4E-B8C3-5A002EE9087F}"/>
    <cellStyle name="Output 3 5" xfId="2060" xr:uid="{97A45172-7D03-4853-96A6-2F64AF4079A5}"/>
    <cellStyle name="Output 3 5 10" xfId="8894" xr:uid="{953541E9-D237-4C67-9ED0-5A6C75E2C1D8}"/>
    <cellStyle name="Output 3 5 10 2" xfId="19554" xr:uid="{1DF7941D-1F3F-49DB-89B9-1D6AEC66BB93}"/>
    <cellStyle name="Output 3 5 10 2 2" xfId="45968" xr:uid="{C4BC9789-87AF-4030-AB42-D7029DB7AAA2}"/>
    <cellStyle name="Output 3 5 10 3" xfId="27754" xr:uid="{35089FD7-FEBE-4B4A-9606-949E5CDB4322}"/>
    <cellStyle name="Output 3 5 10 3 2" xfId="54168" xr:uid="{56ECB2A9-D0F0-4A07-BAC5-76F81AAF8694}"/>
    <cellStyle name="Output 3 5 10 4" xfId="35390" xr:uid="{E644C9A2-1174-46EF-B138-090079A71902}"/>
    <cellStyle name="Output 3 5 11" xfId="11540" xr:uid="{068B7DC5-F511-418B-BE00-F18A31DEBBCA}"/>
    <cellStyle name="Output 3 5 11 2" xfId="37961" xr:uid="{7544C948-D4C0-4EB5-921B-9231BC62FA8E}"/>
    <cellStyle name="Output 3 5 12" xfId="25336" xr:uid="{23A0D181-9AE2-430C-AFCA-52B9E0FC8802}"/>
    <cellStyle name="Output 3 5 12 2" xfId="51750" xr:uid="{BE85F489-64DC-420F-A026-C786BDECA64D}"/>
    <cellStyle name="Output 3 5 2" xfId="4025" xr:uid="{30C08283-946D-4158-B563-46BC56D5F4B3}"/>
    <cellStyle name="Output 3 5 2 2" xfId="9882" xr:uid="{CDB9F7BC-B4C5-4AE1-AF0E-78EB0FE08E8E}"/>
    <cellStyle name="Output 3 5 2 2 2" xfId="20542" xr:uid="{9F2B33CB-3EA3-4E37-AB15-5578D7DFD8DC}"/>
    <cellStyle name="Output 3 5 2 2 2 2" xfId="46956" xr:uid="{44D5B1BF-E5F8-46B5-B361-BF904433F173}"/>
    <cellStyle name="Output 3 5 2 2 3" xfId="26229" xr:uid="{86797780-63CC-44E2-A16A-E61F0F2D87C6}"/>
    <cellStyle name="Output 3 5 2 2 3 2" xfId="52643" xr:uid="{C1A1D2B8-2E85-4D65-9F51-40151BE83780}"/>
    <cellStyle name="Output 3 5 2 2 4" xfId="36378" xr:uid="{D9FD71AF-AC92-4AD1-97B0-930F02FCF122}"/>
    <cellStyle name="Output 3 5 2 3" xfId="14807" xr:uid="{2BB99A2C-D555-484F-9A7C-2BA25675B947}"/>
    <cellStyle name="Output 3 5 2 3 2" xfId="41227" xr:uid="{4E120BCD-4374-4180-9714-8E0A3A4CEE74}"/>
    <cellStyle name="Output 3 5 2 4" xfId="21895" xr:uid="{3795E1F7-23CE-4EE7-AB66-410DC331E155}"/>
    <cellStyle name="Output 3 5 2 4 2" xfId="48309" xr:uid="{4FB28FFE-8302-49FA-A0D1-9C7AB060C5A6}"/>
    <cellStyle name="Output 3 5 2 5" xfId="30695" xr:uid="{058A26D6-426E-40A6-ACBC-683475228685}"/>
    <cellStyle name="Output 3 5 3" xfId="4753" xr:uid="{C7FCEDDB-55C5-4CCC-9E8C-05D990D6206F}"/>
    <cellStyle name="Output 3 5 3 2" xfId="9687" xr:uid="{FF875033-D9A4-499B-AFCD-42AEAF2425AE}"/>
    <cellStyle name="Output 3 5 3 2 2" xfId="20347" xr:uid="{C9B072EC-43BD-4383-BB29-6F701F03E14D}"/>
    <cellStyle name="Output 3 5 3 2 2 2" xfId="46761" xr:uid="{B472E009-93BD-4324-9826-E152AD9D299A}"/>
    <cellStyle name="Output 3 5 3 2 3" xfId="27832" xr:uid="{251BA8B5-104A-4977-9604-34D13DFBC532}"/>
    <cellStyle name="Output 3 5 3 2 3 2" xfId="54246" xr:uid="{7A445D53-93F7-4F81-9983-7C8B13AB2C1A}"/>
    <cellStyle name="Output 3 5 3 2 4" xfId="36183" xr:uid="{4A0D5DF4-6099-4B5F-A4DF-FB6B4E0B422A}"/>
    <cellStyle name="Output 3 5 3 3" xfId="15530" xr:uid="{726BE33B-3763-4B5D-A95E-3EB2F8C16B2A}"/>
    <cellStyle name="Output 3 5 3 3 2" xfId="41950" xr:uid="{17E5ECD7-C97A-4721-9598-80C22971125D}"/>
    <cellStyle name="Output 3 5 3 4" xfId="28056" xr:uid="{48DFBA4F-72E2-4B45-BAE8-DC53293B2E19}"/>
    <cellStyle name="Output 3 5 3 4 2" xfId="54470" xr:uid="{71980455-7495-4610-90AA-FB043F69607C}"/>
    <cellStyle name="Output 3 5 3 5" xfId="31423" xr:uid="{88CAA6CC-B17F-4D27-A4C9-91594765877C}"/>
    <cellStyle name="Output 3 5 4" xfId="5333" xr:uid="{FA2DD659-7F18-403A-8D19-8B716AD4F444}"/>
    <cellStyle name="Output 3 5 4 2" xfId="16106" xr:uid="{3B9F487C-BBA5-48A9-9CA8-7ECCAE3FD77A}"/>
    <cellStyle name="Output 3 5 4 2 2" xfId="42525" xr:uid="{D93A55CC-DBB8-476C-81CC-3862AECEE2B3}"/>
    <cellStyle name="Output 3 5 4 3" xfId="25578" xr:uid="{DC793988-BDD1-4A7E-B9FF-518354720CFF}"/>
    <cellStyle name="Output 3 5 4 3 2" xfId="51992" xr:uid="{F88CA921-B338-4D0B-B569-DEB3FFD297D2}"/>
    <cellStyle name="Output 3 5 4 4" xfId="32003" xr:uid="{E224A64E-F17E-4CCC-B900-507AA7BCE556}"/>
    <cellStyle name="Output 3 5 5" xfId="5940" xr:uid="{DBD6EB38-5B9C-4C7B-B69E-6EAD823AEAA6}"/>
    <cellStyle name="Output 3 5 5 2" xfId="16692" xr:uid="{252B94A4-DA88-45F6-9FD0-3BB570C84359}"/>
    <cellStyle name="Output 3 5 5 2 2" xfId="43110" xr:uid="{02EBD8A6-BC31-415E-9A1A-C7C4E76A6DEA}"/>
    <cellStyle name="Output 3 5 5 3" xfId="25674" xr:uid="{7BD7DDCD-2C09-4654-A581-C45F86805F03}"/>
    <cellStyle name="Output 3 5 5 3 2" xfId="52088" xr:uid="{AF974A03-92BD-40BC-84CB-0C03B6D84D58}"/>
    <cellStyle name="Output 3 5 5 4" xfId="32610" xr:uid="{D69C5B41-5A73-494B-9C45-E6AB14594343}"/>
    <cellStyle name="Output 3 5 6" xfId="6540" xr:uid="{E813E58F-5ED4-436F-8D22-F007A1F93CA0}"/>
    <cellStyle name="Output 3 5 6 2" xfId="17265" xr:uid="{0077CB08-C87F-4300-962A-5C4482FA86DF}"/>
    <cellStyle name="Output 3 5 6 2 2" xfId="43683" xr:uid="{AF5E1294-0BD6-4015-8CA9-01E9AC9A69D1}"/>
    <cellStyle name="Output 3 5 6 3" xfId="23933" xr:uid="{FA5EC1D1-B813-46CD-B036-19AF899DECBB}"/>
    <cellStyle name="Output 3 5 6 3 2" xfId="50347" xr:uid="{8E95AC80-8B46-4FDB-84FF-CD34D9FD8163}"/>
    <cellStyle name="Output 3 5 6 4" xfId="33210" xr:uid="{2FA654BE-F42A-4EE4-AF1B-709E51834EE5}"/>
    <cellStyle name="Output 3 5 7" xfId="7112" xr:uid="{93F4A2D3-E8E2-424E-9CE1-3CABA5EA361D}"/>
    <cellStyle name="Output 3 5 7 2" xfId="23390" xr:uid="{C454E615-3E16-4C36-96A1-09A5FBAD408D}"/>
    <cellStyle name="Output 3 5 7 2 2" xfId="49804" xr:uid="{46777883-5982-469F-837B-C1846D4ABE96}"/>
    <cellStyle name="Output 3 5 7 3" xfId="33782" xr:uid="{9F8D61C9-FD85-40B8-B005-879780DD2984}"/>
    <cellStyle name="Output 3 5 8" xfId="7671" xr:uid="{3551F44A-4869-401D-9ECE-4E5DEB9A2234}"/>
    <cellStyle name="Output 3 5 8 2" xfId="18338" xr:uid="{D05C3C96-CD2C-407B-AF68-77C21C7106EF}"/>
    <cellStyle name="Output 3 5 8 2 2" xfId="44754" xr:uid="{ADBB3F2B-FF8F-4B93-A82B-5C4E76D0A490}"/>
    <cellStyle name="Output 3 5 8 3" xfId="23823" xr:uid="{C5810904-774F-44E8-A788-BFE00DB79BC0}"/>
    <cellStyle name="Output 3 5 8 3 2" xfId="50237" xr:uid="{35151688-35B1-4735-8B8D-4A90CD0539BB}"/>
    <cellStyle name="Output 3 5 8 4" xfId="34341" xr:uid="{A1C815A4-85E4-4FA0-99C8-7661EAAF8B3A}"/>
    <cellStyle name="Output 3 5 9" xfId="7823" xr:uid="{D4D9FE16-740C-4495-A274-9683216F06F9}"/>
    <cellStyle name="Output 3 5 9 2" xfId="18490" xr:uid="{71B38E66-919B-455D-AB4C-A4203B21EC84}"/>
    <cellStyle name="Output 3 5 9 2 2" xfId="44905" xr:uid="{73FF1FA2-4F5F-42AC-B5A5-6DBBB6BFCF20}"/>
    <cellStyle name="Output 3 5 9 3" xfId="24385" xr:uid="{8B687E0A-B77D-4DE0-9D8C-857A78F19E9E}"/>
    <cellStyle name="Output 3 5 9 3 2" xfId="50799" xr:uid="{98545E16-0784-4829-913E-360762A3232A}"/>
    <cellStyle name="Output 3 5 9 4" xfId="34493" xr:uid="{AB0BB6D2-5F4A-4CFB-B82B-805FB9221037}"/>
    <cellStyle name="Output 3 6" xfId="1809" xr:uid="{3055B00E-59EC-4DBE-B5B1-A07332A39F75}"/>
    <cellStyle name="Output 3 6 10" xfId="9587" xr:uid="{959CAD06-1591-48F4-B5E0-87AC9A21F661}"/>
    <cellStyle name="Output 3 6 10 2" xfId="20247" xr:uid="{D9716C1D-134B-4AE9-A59F-4CDC891F58AB}"/>
    <cellStyle name="Output 3 6 10 2 2" xfId="46661" xr:uid="{7EE50161-FCBB-4656-9D94-EFBD23420BD3}"/>
    <cellStyle name="Output 3 6 10 3" xfId="21205" xr:uid="{2392EA5A-976B-477A-9207-39A7B84E8FA0}"/>
    <cellStyle name="Output 3 6 10 3 2" xfId="47619" xr:uid="{A2B8A52E-27F4-4E4F-AD0E-141C557CE3BE}"/>
    <cellStyle name="Output 3 6 10 4" xfId="36083" xr:uid="{E6555D56-1CDA-4FB2-AFBE-CBE7FDD4AF62}"/>
    <cellStyle name="Output 3 6 11" xfId="11771" xr:uid="{0AE8EFEF-E7A3-4F01-BC3C-413242BDE172}"/>
    <cellStyle name="Output 3 6 11 2" xfId="38192" xr:uid="{AEEB1458-351B-476D-89FA-13A3DDD6A440}"/>
    <cellStyle name="Output 3 6 12" xfId="26480" xr:uid="{57C05CC8-B611-4B10-9C52-970A47842DFA}"/>
    <cellStyle name="Output 3 6 12 2" xfId="52894" xr:uid="{E2BA4E36-EFEA-42A3-AE56-2AC936957097}"/>
    <cellStyle name="Output 3 6 2" xfId="3786" xr:uid="{EF6D7510-1E9D-4FFA-9A28-E9B896AB8D01}"/>
    <cellStyle name="Output 3 6 2 2" xfId="10705" xr:uid="{05A0C994-EA70-47D9-A2D8-2D2C0ADF9ECA}"/>
    <cellStyle name="Output 3 6 2 2 2" xfId="21350" xr:uid="{F9C925BC-4F62-48C4-94A1-E137FB635971}"/>
    <cellStyle name="Output 3 6 2 2 2 2" xfId="47764" xr:uid="{96E3F5A2-452A-4975-8C67-42584DBBC363}"/>
    <cellStyle name="Output 3 6 2 2 3" xfId="28448" xr:uid="{9A24BB10-6247-4CB0-9366-36A8537BD36F}"/>
    <cellStyle name="Output 3 6 2 2 3 2" xfId="54862" xr:uid="{9AB00439-0741-498E-8771-54D202A91ACD}"/>
    <cellStyle name="Output 3 6 2 2 4" xfId="37129" xr:uid="{45713C4E-66E0-4A6A-9C77-A9073BC45ABE}"/>
    <cellStyle name="Output 3 6 2 3" xfId="14569" xr:uid="{D2A86A80-9B5F-4B1E-B3DE-CF8FDBA9E405}"/>
    <cellStyle name="Output 3 6 2 3 2" xfId="40989" xr:uid="{22AC5D41-2FAB-42AF-88C1-43F2AAFFEBC0}"/>
    <cellStyle name="Output 3 6 2 4" xfId="25284" xr:uid="{02F98BEE-E5A8-4951-9CD3-74B9BF6CA782}"/>
    <cellStyle name="Output 3 6 2 4 2" xfId="51698" xr:uid="{E74D2DF9-02E5-4D81-B74B-84DCA9A43D49}"/>
    <cellStyle name="Output 3 6 2 5" xfId="30456" xr:uid="{51356A3F-9A31-459C-B73F-57174550F1FF}"/>
    <cellStyle name="Output 3 6 3" xfId="4513" xr:uid="{4064C9C7-92C6-4AC7-85D6-4D5FE5428568}"/>
    <cellStyle name="Output 3 6 3 2" xfId="15291" xr:uid="{79A82334-BF4A-4DF0-8D9A-8012496EF235}"/>
    <cellStyle name="Output 3 6 3 2 2" xfId="41711" xr:uid="{04069E9A-E8A9-4B0C-A00A-3A7691DA22DB}"/>
    <cellStyle name="Output 3 6 3 3" xfId="27121" xr:uid="{77137518-F7D6-4D9C-B2ED-0F840EDCBF73}"/>
    <cellStyle name="Output 3 6 3 3 2" xfId="53535" xr:uid="{6DF37292-C544-45B0-818B-E9BFD55E753D}"/>
    <cellStyle name="Output 3 6 3 4" xfId="31183" xr:uid="{0CC3EA17-8D9B-45AD-A563-4F4C181D5B9F}"/>
    <cellStyle name="Output 3 6 4" xfId="3168" xr:uid="{CF9E4CF9-8979-4726-991B-84B930BC56D6}"/>
    <cellStyle name="Output 3 6 4 2" xfId="13958" xr:uid="{8B51B970-DD08-430D-8AA8-28175FB3CD13}"/>
    <cellStyle name="Output 3 6 4 2 2" xfId="40378" xr:uid="{C21A4FE9-FE1C-4784-937A-D3BAA32F5257}"/>
    <cellStyle name="Output 3 6 4 3" xfId="26278" xr:uid="{BF543031-4CF2-42F6-A923-2F0469F96A1C}"/>
    <cellStyle name="Output 3 6 4 3 2" xfId="52692" xr:uid="{30F9463A-297A-4A2C-91D1-3D70D0560516}"/>
    <cellStyle name="Output 3 6 4 4" xfId="29838" xr:uid="{A9FCDC11-4173-431B-95F4-A4455538C186}"/>
    <cellStyle name="Output 3 6 5" xfId="3398" xr:uid="{2B4ABED8-F0AE-4FE2-B367-E0E16EC05C1B}"/>
    <cellStyle name="Output 3 6 5 2" xfId="14184" xr:uid="{30E04CA6-4461-4D54-9C90-44800ECACCD6}"/>
    <cellStyle name="Output 3 6 5 2 2" xfId="40604" xr:uid="{95E8F7B5-CF67-4F01-BE3C-F4EF35A17CC3}"/>
    <cellStyle name="Output 3 6 5 3" xfId="27410" xr:uid="{F686DC03-8954-4C67-A9F9-75A8DAA5F2CA}"/>
    <cellStyle name="Output 3 6 5 3 2" xfId="53824" xr:uid="{65FE7D0D-ADE9-48DD-BC95-3543436D723D}"/>
    <cellStyle name="Output 3 6 5 4" xfId="30068" xr:uid="{262C625E-9463-42F7-BFB9-00174ACA6D04}"/>
    <cellStyle name="Output 3 6 6" xfId="5727" xr:uid="{680C9E32-EE80-442F-92EF-103034FBBAAA}"/>
    <cellStyle name="Output 3 6 6 2" xfId="16489" xr:uid="{B9AAB069-A909-4BAF-AEA7-CADFC2C17B49}"/>
    <cellStyle name="Output 3 6 6 2 2" xfId="42907" xr:uid="{A26B3A6B-8802-404E-922A-03F6254CF6F6}"/>
    <cellStyle name="Output 3 6 6 3" xfId="27174" xr:uid="{4C6F376E-615E-4B1E-9458-7396B8112ADC}"/>
    <cellStyle name="Output 3 6 6 3 2" xfId="53588" xr:uid="{DF1EF8AF-EEFC-4622-8DFA-60984D4DE4BD}"/>
    <cellStyle name="Output 3 6 6 4" xfId="32397" xr:uid="{F8D037AE-B8F4-4CEC-B94E-823BCAEBD72A}"/>
    <cellStyle name="Output 3 6 7" xfId="6337" xr:uid="{F0B0D722-60AF-4D6D-8877-F5BBF249F169}"/>
    <cellStyle name="Output 3 6 7 2" xfId="22626" xr:uid="{BB664BC3-99FF-4FF8-AC0B-F768E6621F96}"/>
    <cellStyle name="Output 3 6 7 2 2" xfId="49040" xr:uid="{5A6C163B-6039-4463-A1DF-29CA4037EC1F}"/>
    <cellStyle name="Output 3 6 7 3" xfId="33007" xr:uid="{84A50536-7101-4252-A6AF-72006FB4678F}"/>
    <cellStyle name="Output 3 6 8" xfId="7472" xr:uid="{38DE9E0A-D4C8-4824-A9F6-CD75A1D1F7FF}"/>
    <cellStyle name="Output 3 6 8 2" xfId="18139" xr:uid="{336DEF78-9A60-4677-9A55-20068D0B0968}"/>
    <cellStyle name="Output 3 6 8 2 2" xfId="44555" xr:uid="{6DF3831B-2300-4C67-AF4D-20F967D1E894}"/>
    <cellStyle name="Output 3 6 8 3" xfId="26141" xr:uid="{452ACCEA-FEE6-48F9-8160-6ECF412FAAB0}"/>
    <cellStyle name="Output 3 6 8 3 2" xfId="52555" xr:uid="{B25070DB-2AF0-459F-B453-8FE5B930292E}"/>
    <cellStyle name="Output 3 6 8 4" xfId="34142" xr:uid="{2302F7B1-4BE4-4202-AA73-3B09DE2A6757}"/>
    <cellStyle name="Output 3 6 9" xfId="7454" xr:uid="{05ED5C89-DB65-4F63-9FC7-79121ECB1A68}"/>
    <cellStyle name="Output 3 6 9 2" xfId="18121" xr:uid="{92C2C2CA-C9F1-4B65-B780-CE8200A458D0}"/>
    <cellStyle name="Output 3 6 9 2 2" xfId="44537" xr:uid="{AC49C95E-7DBC-414F-82EE-633CA884BD53}"/>
    <cellStyle name="Output 3 6 9 3" xfId="26642" xr:uid="{9F588D2D-AEEA-4A40-80E4-9203DCE2C938}"/>
    <cellStyle name="Output 3 6 9 3 2" xfId="53056" xr:uid="{C0F3759C-5E6A-4BD4-BE21-75B988426C12}"/>
    <cellStyle name="Output 3 6 9 4" xfId="34124" xr:uid="{3C503F99-7AD8-49DC-B6A8-9A8C69753012}"/>
    <cellStyle name="Output 3 7" xfId="2484" xr:uid="{A48B4059-BC41-4456-A15D-572B4ED4083F}"/>
    <cellStyle name="Output 3 7 10" xfId="26561" xr:uid="{DF05AD23-3B23-458B-BBEF-16B1C419D796}"/>
    <cellStyle name="Output 3 7 10 2" xfId="52975" xr:uid="{C0113AF2-C4C4-4855-A9ED-64C3FDB1990D}"/>
    <cellStyle name="Output 3 7 2" xfId="4379" xr:uid="{981C84F9-3D87-4739-9098-2E1323EC15D5}"/>
    <cellStyle name="Output 3 7 2 2" xfId="15157" xr:uid="{BA1669BB-3DB4-4CED-91FD-12347AC8FCB3}"/>
    <cellStyle name="Output 3 7 2 2 2" xfId="41577" xr:uid="{D7789564-401A-44F8-AF2C-308C1045DF08}"/>
    <cellStyle name="Output 3 7 2 3" xfId="22295" xr:uid="{E0CDEDB5-8426-4FF8-B094-57D31D1B3377}"/>
    <cellStyle name="Output 3 7 2 3 2" xfId="48709" xr:uid="{C2B1D9FF-7C1A-445D-8A0D-FFC0374CAB9C}"/>
    <cellStyle name="Output 3 7 2 4" xfId="31049" xr:uid="{9C0A80AC-1A8E-4AFB-8881-AD8D746D2101}"/>
    <cellStyle name="Output 3 7 3" xfId="5112" xr:uid="{7BFA86BA-13A1-42FB-9C37-D0126E2DCB18}"/>
    <cellStyle name="Output 3 7 3 2" xfId="15889" xr:uid="{42A09440-4DD7-44C7-BB6C-C6DE88C1B439}"/>
    <cellStyle name="Output 3 7 3 2 2" xfId="42308" xr:uid="{D42036AD-4540-4059-93A6-02FDA5F1F3E8}"/>
    <cellStyle name="Output 3 7 3 3" xfId="24173" xr:uid="{7D86333D-1603-45A5-B158-1931E71EECB0}"/>
    <cellStyle name="Output 3 7 3 3 2" xfId="50587" xr:uid="{DA5F6BD5-286A-4D46-8D1B-4F0320E66B5B}"/>
    <cellStyle name="Output 3 7 3 4" xfId="31782" xr:uid="{9C498A8E-CBAE-45E9-9C6B-11200C7553FF}"/>
    <cellStyle name="Output 3 7 4" xfId="6294" xr:uid="{343E2114-173C-42B7-BAF7-55CB61860304}"/>
    <cellStyle name="Output 3 7 4 2" xfId="17033" xr:uid="{F5DC3FBE-D0DB-4A0F-AB1D-252CCECC0135}"/>
    <cellStyle name="Output 3 7 4 2 2" xfId="43451" xr:uid="{62491BBF-1015-4C23-BFA1-65268795DE7D}"/>
    <cellStyle name="Output 3 7 4 3" xfId="25252" xr:uid="{78FE990A-2546-4DC6-AD68-32DA20E9259C}"/>
    <cellStyle name="Output 3 7 4 3 2" xfId="51666" xr:uid="{63D3776E-C5AC-4D78-B16B-45FABCF27B73}"/>
    <cellStyle name="Output 3 7 4 4" xfId="32964" xr:uid="{E60F6727-AB21-4C9E-9692-0B81E2290BF0}"/>
    <cellStyle name="Output 3 7 5" xfId="6870" xr:uid="{CC644663-0120-4E3A-9443-1651871E7438}"/>
    <cellStyle name="Output 3 7 5 2" xfId="17575" xr:uid="{B4918783-9BDB-4B29-B76A-426B6446DCE3}"/>
    <cellStyle name="Output 3 7 5 2 2" xfId="43992" xr:uid="{96B1BBB0-B5EF-4D89-B587-7AFA8BC85E1C}"/>
    <cellStyle name="Output 3 7 5 3" xfId="24277" xr:uid="{771C7B0D-3F22-4974-AE31-55AF3D22E96D}"/>
    <cellStyle name="Output 3 7 5 3 2" xfId="50691" xr:uid="{2E717DA2-8C4A-42DB-96AE-84363D9E9361}"/>
    <cellStyle name="Output 3 7 5 4" xfId="33540" xr:uid="{C4771615-B4A6-4116-941B-E260DE998C38}"/>
    <cellStyle name="Output 3 7 6" xfId="7395" xr:uid="{9AD7205D-1755-4959-A5E6-A93F3CA2FA64}"/>
    <cellStyle name="Output 3 7 6 2" xfId="18062" xr:uid="{452D5C99-F61B-4983-AFBA-FD9805DA0F8D}"/>
    <cellStyle name="Output 3 7 6 2 2" xfId="44478" xr:uid="{67A97FBF-B6E8-48D8-9C6A-8DC2DAE97380}"/>
    <cellStyle name="Output 3 7 6 3" xfId="22377" xr:uid="{8EF08944-4805-4337-84A9-EF272E33753D}"/>
    <cellStyle name="Output 3 7 6 3 2" xfId="48791" xr:uid="{FCA7BEE1-B86D-4749-8CDE-B26B2D90B478}"/>
    <cellStyle name="Output 3 7 6 4" xfId="34065" xr:uid="{C398E204-BC88-4490-8915-E18BA35B947B}"/>
    <cellStyle name="Output 3 7 7" xfId="8017" xr:uid="{E483C130-B492-49D4-AFF5-DE22707B799A}"/>
    <cellStyle name="Output 3 7 7 2" xfId="18684" xr:uid="{723D1558-EC1E-4CC4-A42E-DEF6C1CD850C}"/>
    <cellStyle name="Output 3 7 7 2 2" xfId="45098" xr:uid="{D3B96FFB-33F3-4A57-8D3E-F251A8E2E091}"/>
    <cellStyle name="Output 3 7 7 3" xfId="17258" xr:uid="{DAA99A50-65B8-4C6D-BD9D-05930447A954}"/>
    <cellStyle name="Output 3 7 7 3 2" xfId="43676" xr:uid="{1DC9B5E6-A5A3-481C-A26F-50E30864F780}"/>
    <cellStyle name="Output 3 7 7 4" xfId="34622" xr:uid="{B52CA744-8BA4-43D0-8914-11787B2B96BC}"/>
    <cellStyle name="Output 3 7 8" xfId="13280" xr:uid="{6449AE2E-1F45-4F46-A15A-230A76856917}"/>
    <cellStyle name="Output 3 7 8 2" xfId="39700" xr:uid="{D063BE76-AEA5-4873-AC73-E7C8C99572AA}"/>
    <cellStyle name="Output 3 7 9" xfId="21192" xr:uid="{5BE6E069-1F15-41F7-8154-DAE33E9B0FD0}"/>
    <cellStyle name="Output 3 7 9 2" xfId="47606" xr:uid="{25AEB6F9-8CFB-4FD9-8B06-CBF49A634957}"/>
    <cellStyle name="Output 3 8" xfId="3135" xr:uid="{418E6BAA-0725-4CF6-BAA7-0E76035F0E47}"/>
    <cellStyle name="Output 3 8 2" xfId="13926" xr:uid="{8B56D6FB-A994-4F60-97EB-8C93561C82B4}"/>
    <cellStyle name="Output 3 8 2 2" xfId="40346" xr:uid="{CD528A12-3782-41F3-8E26-399D644F6793}"/>
    <cellStyle name="Output 3 8 3" xfId="23698" xr:uid="{417B3E50-BF8E-429A-B135-2A618B96D103}"/>
    <cellStyle name="Output 3 8 3 2" xfId="50112" xr:uid="{657E7407-2589-405F-8BF3-232148C136FF}"/>
    <cellStyle name="Output 3 8 4" xfId="29805" xr:uid="{EB4C9637-118E-4EA2-AD1A-2F499A318A0E}"/>
    <cellStyle name="Output 3 9" xfId="15" xr:uid="{AA763EF1-E479-4ABC-8ACA-384C6BD45EED}"/>
    <cellStyle name="Output 3 9 2" xfId="11119" xr:uid="{41206839-8076-4541-9588-5ADE69E7CC6C}"/>
    <cellStyle name="Output 3 9 2 2" xfId="37540" xr:uid="{2E002EAE-097C-4AFE-AF9D-92ACD9145592}"/>
    <cellStyle name="Output 3 9 3" xfId="25077" xr:uid="{CE4569D6-7C35-4F04-B3F7-5AA4339F3CBA}"/>
    <cellStyle name="Output 3 9 3 2" xfId="51491" xr:uid="{2597F5A7-8C39-485F-8897-4218D4FA2BB5}"/>
    <cellStyle name="Output 3 9 4" xfId="28747" xr:uid="{5AE3952C-DCCE-4E02-9286-880F6303AB7C}"/>
    <cellStyle name="Outputs" xfId="2575" xr:uid="{BE40A3A6-4A57-4A43-BC9B-0D053A0149AC}"/>
    <cellStyle name="Per cent" xfId="1" builtinId="5"/>
    <cellStyle name="Percent 10" xfId="1104" xr:uid="{B95344D5-D900-4EB4-89D9-02512FB048E8}"/>
    <cellStyle name="Percent 10 2" xfId="2151" xr:uid="{2E6E925E-9389-41DC-A788-E528A991B49F}"/>
    <cellStyle name="Percent 10 2 2" xfId="13003" xr:uid="{6BF95679-4905-476D-B8E6-F093271CC994}"/>
    <cellStyle name="Percent 10 2 2 2" xfId="39424" xr:uid="{8D7ADBA9-E2B9-42F7-B8E0-19332C1FD1AA}"/>
    <cellStyle name="Percent 10 2 3" xfId="29129" xr:uid="{048EBAF3-952B-47BB-ACB7-88418F70AA12}"/>
    <cellStyle name="Percent 10 64" xfId="2545" xr:uid="{71B4B69D-2346-4CAE-856A-12C82FA88C0F}"/>
    <cellStyle name="Percent 10 64 2" xfId="13341" xr:uid="{A6B609B0-6EC8-4198-9E17-ECF5D58235DD}"/>
    <cellStyle name="Percent 10 64 2 2" xfId="39761" xr:uid="{F722AF7A-E842-4531-8C00-339CA548F775}"/>
    <cellStyle name="Percent 10 64 3" xfId="29239" xr:uid="{2EA2AA0C-079A-44B6-9439-AEC511B51DF7}"/>
    <cellStyle name="Percent 11" xfId="1105" xr:uid="{E71FB554-2B10-4C0F-8431-76C5D897FC97}"/>
    <cellStyle name="Percent 12" xfId="1106" xr:uid="{71093850-E4A7-4B81-9727-A91323152E20}"/>
    <cellStyle name="Percent 13" xfId="1107" xr:uid="{A80461CA-628F-4DD7-A179-0E9EF0E726E5}"/>
    <cellStyle name="Percent 14" xfId="1108" xr:uid="{18926D09-C958-4F8D-B7FB-884F651773D5}"/>
    <cellStyle name="Percent 15" xfId="2247" xr:uid="{1BE1AAE0-5B6E-4123-988C-B1426FF280CA}"/>
    <cellStyle name="Percent 15 2" xfId="10534" xr:uid="{84B3A5C9-CAC2-4F54-9656-C0CA64B54B94}"/>
    <cellStyle name="Percent 16" xfId="17" xr:uid="{C9375F11-2454-4FCA-AFAC-BD943780FE54}"/>
    <cellStyle name="Percent 2" xfId="1109" xr:uid="{78F6A88D-4D65-4A7D-979E-EDCD523AAE37}"/>
    <cellStyle name="Percent 2 2" xfId="1110" xr:uid="{23F2181B-E823-4876-89E2-C44726C8926F}"/>
    <cellStyle name="Percent 2 2 2" xfId="1111" xr:uid="{3D06E353-7C50-48E6-A140-4C1EDCB1ED04}"/>
    <cellStyle name="Percent 2 2 2 2" xfId="1329" xr:uid="{B3461622-EA7E-44E2-9C7B-B4AE5879BDE8}"/>
    <cellStyle name="Percent 2 2 3" xfId="1112" xr:uid="{9EF0847F-720E-4D74-B665-F0A15BDD256B}"/>
    <cellStyle name="Percent 2 3" xfId="1113" xr:uid="{13366B60-F65F-46E3-A1CB-9B102E84B6F0}"/>
    <cellStyle name="Percent 2 3 2" xfId="1114" xr:uid="{FBAE07E5-C800-4017-8577-B4A92A6232C5}"/>
    <cellStyle name="Percent 2 3 2 2" xfId="1330" xr:uid="{F0725744-DE24-4240-9C70-9898ABBF6EA6}"/>
    <cellStyle name="Percent 2 4" xfId="1115" xr:uid="{F1945F8D-F11E-4AFF-AACD-0A5863770098}"/>
    <cellStyle name="Percent 2 5" xfId="29" xr:uid="{36D6F391-6F3D-4195-981D-A030C9A4D37F}"/>
    <cellStyle name="Percent 2 6" xfId="2542" xr:uid="{AB78F904-F954-4018-B318-F4BECF1A08DE}"/>
    <cellStyle name="Percent 3" xfId="1116" xr:uid="{43A65ADD-AB32-400F-8B7A-FF951F32B2FA}"/>
    <cellStyle name="Percent 3 2" xfId="2248" xr:uid="{560C99A8-F872-4BF7-8287-64887186F9CD}"/>
    <cellStyle name="Percent 3 3" xfId="2548" xr:uid="{22F1E8FD-652A-4385-B76A-2D4C934E212F}"/>
    <cellStyle name="Percent 4" xfId="1117" xr:uid="{061BE497-1B09-40DE-BD6F-7CAE294F9F81}"/>
    <cellStyle name="Percent 4 2" xfId="1118" xr:uid="{F3C50B43-7F33-43EC-B920-EDCAFB656796}"/>
    <cellStyle name="Percent 4 2 2" xfId="1119" xr:uid="{C4719DF4-0DEE-4850-8CAF-9AC7A8816890}"/>
    <cellStyle name="Percent 4 3" xfId="1120" xr:uid="{17006C96-7533-4B32-AB92-368585D510DA}"/>
    <cellStyle name="Percent 4 4" xfId="2552" xr:uid="{84E3D255-9B81-4211-85ED-59DBBC042669}"/>
    <cellStyle name="Percent 5" xfId="1121" xr:uid="{3C833A19-B993-4F49-8FA7-899586BD7F42}"/>
    <cellStyle name="Percent 5 2" xfId="2557" xr:uid="{574AA50B-8335-41C0-9CBB-0B3B3E18025A}"/>
    <cellStyle name="Percent 6" xfId="1122" xr:uid="{9F960316-47A0-43C0-835E-B876DCB8AB92}"/>
    <cellStyle name="Percent 6 2" xfId="1123" xr:uid="{1AF0F1C2-B6DC-45CB-B667-2D358BC7FD39}"/>
    <cellStyle name="Percent 6 3" xfId="2560" xr:uid="{FFE51A6D-8396-404C-814D-923AA8FD987C}"/>
    <cellStyle name="Percent 7" xfId="1124" xr:uid="{30BEB14F-6CCE-47F2-B774-3F51B5829665}"/>
    <cellStyle name="Percent 7 2" xfId="2563" xr:uid="{B66B1EF6-9559-4D70-9FF8-9E311A4C10F0}"/>
    <cellStyle name="Percent 8" xfId="1125" xr:uid="{C64ECD39-6D00-46B0-B8D5-F528E1CD215F}"/>
    <cellStyle name="Percent 8 2" xfId="1126" xr:uid="{E6C73099-FAE9-48C3-8F64-1E0908093FCC}"/>
    <cellStyle name="Percent 8 3" xfId="2249" xr:uid="{520FF859-8F99-4B39-AC44-38B699605D0B}"/>
    <cellStyle name="Percent 9" xfId="21" xr:uid="{51D25020-9342-47E3-8D4D-DA8FFD0AC1B1}"/>
    <cellStyle name="Percent 9 2" xfId="1127" xr:uid="{1148CFA1-C931-44B6-8CFF-8BE55BCF8DDC}"/>
    <cellStyle name="Percent 9 2 2" xfId="2250" xr:uid="{026C33DD-20AE-4329-91F4-0F4242240360}"/>
    <cellStyle name="Percent 9 3" xfId="2251" xr:uid="{8AA31393-0559-49E8-97C7-385540F44C24}"/>
    <cellStyle name="Pre-inputted cells" xfId="1128" xr:uid="{6ABBB9D0-8C11-4F1A-9133-97E987652B7A}"/>
    <cellStyle name="Pre-inputted cells 10" xfId="4011" xr:uid="{297A8167-88CF-472A-BE10-A3929A33525B}"/>
    <cellStyle name="Pre-inputted cells 10 2" xfId="14794" xr:uid="{7BA5C9E8-8A4D-4BA5-80D4-86D1B44B6801}"/>
    <cellStyle name="Pre-inputted cells 10 2 2" xfId="41214" xr:uid="{C063788E-A804-4631-A4D0-9BDB6D91A7D6}"/>
    <cellStyle name="Pre-inputted cells 10 3" xfId="24636" xr:uid="{DBC7F82B-E375-47F8-B2FF-2D3A4A9117E1}"/>
    <cellStyle name="Pre-inputted cells 10 3 2" xfId="51050" xr:uid="{3C899A7A-5D03-4E31-B865-B2365309E604}"/>
    <cellStyle name="Pre-inputted cells 10 4" xfId="30681" xr:uid="{20981B3C-D24B-4632-8CC0-24588469B599}"/>
    <cellStyle name="Pre-inputted cells 11" xfId="2978" xr:uid="{D7145EB3-89FB-4742-9CE9-29E9067D7A6A}"/>
    <cellStyle name="Pre-inputted cells 11 2" xfId="13770" xr:uid="{FE4CE69A-8D3A-495E-9066-FA2B3BE311C3}"/>
    <cellStyle name="Pre-inputted cells 11 2 2" xfId="40190" xr:uid="{7FB14522-3E8A-4F16-987D-2C30C26998FF}"/>
    <cellStyle name="Pre-inputted cells 11 3" xfId="22263" xr:uid="{93F5344B-9874-4172-A0F6-9C1115BAE9D0}"/>
    <cellStyle name="Pre-inputted cells 11 3 2" xfId="48677" xr:uid="{9CDB617A-F137-4AB3-95D3-E3EC892D7D06}"/>
    <cellStyle name="Pre-inputted cells 11 4" xfId="29648" xr:uid="{CA6B72CE-265D-4684-B6BE-7A2BFE793229}"/>
    <cellStyle name="Pre-inputted cells 12" xfId="5701" xr:uid="{1C4EE552-3CBE-4726-845E-3D9C3C740862}"/>
    <cellStyle name="Pre-inputted cells 12 2" xfId="16464" xr:uid="{9EC2F60B-EF80-4B27-B31B-8C724457ABA8}"/>
    <cellStyle name="Pre-inputted cells 12 2 2" xfId="42882" xr:uid="{CC7E0B68-0573-4BD6-9E87-1512ACE3CF6F}"/>
    <cellStyle name="Pre-inputted cells 12 3" xfId="23333" xr:uid="{7DE5E1E2-C0AE-4FBA-9C42-007610EF4860}"/>
    <cellStyle name="Pre-inputted cells 12 3 2" xfId="49747" xr:uid="{9E62E4ED-FA2B-4D61-8565-BE6825919A5E}"/>
    <cellStyle name="Pre-inputted cells 12 4" xfId="32371" xr:uid="{749885B0-EECF-4FE1-BEE9-3C089D46874E}"/>
    <cellStyle name="Pre-inputted cells 13" xfId="8201" xr:uid="{A60B243C-C0CC-4BC5-BF7A-54F16026DD4C}"/>
    <cellStyle name="Pre-inputted cells 13 2" xfId="18862" xr:uid="{D797E9F1-74F7-4698-9CB3-1221F9E7A3C5}"/>
    <cellStyle name="Pre-inputted cells 13 2 2" xfId="45276" xr:uid="{77257C8C-E882-4C8B-AD9C-0ADEB653A483}"/>
    <cellStyle name="Pre-inputted cells 13 3" xfId="25978" xr:uid="{4FF40B09-DDC7-47F0-8E33-84D51A732351}"/>
    <cellStyle name="Pre-inputted cells 13 3 2" xfId="52392" xr:uid="{199C8B0C-1CD3-4E23-BD54-C18578102E37}"/>
    <cellStyle name="Pre-inputted cells 2" xfId="1129" xr:uid="{376AAAA6-74B3-41D2-810B-08155A4F0192}"/>
    <cellStyle name="Pre-inputted cells 2 2" xfId="1130" xr:uid="{8615EDAA-1081-429E-927C-217747F6B55B}"/>
    <cellStyle name="Pre-inputted cells 2 2 2" xfId="1454" xr:uid="{E391AD41-061F-4F1B-ABCF-1A7183144151}"/>
    <cellStyle name="Pre-inputted cells 2 2 2 2" xfId="3448" xr:uid="{32A79DDB-F001-44E3-BEA2-83D6A131B1F1}"/>
    <cellStyle name="Pre-inputted cells 2 2 2 2 2" xfId="14233" xr:uid="{BED7878E-4937-4844-B0D3-52AD771E5E40}"/>
    <cellStyle name="Pre-inputted cells 2 2 2 2 2 2" xfId="40653" xr:uid="{77F6B2E0-4838-4085-9F41-0A5D95B59E0E}"/>
    <cellStyle name="Pre-inputted cells 2 2 2 2 3" xfId="26274" xr:uid="{9E66FC3E-7AC4-402E-B819-9E8770850915}"/>
    <cellStyle name="Pre-inputted cells 2 2 2 2 3 2" xfId="52688" xr:uid="{9D368E79-658A-4219-B07A-3CFA3D6613B3}"/>
    <cellStyle name="Pre-inputted cells 2 2 2 2 4" xfId="30118" xr:uid="{497AD3F8-FBEF-4E65-98A3-863F5247D309}"/>
    <cellStyle name="Pre-inputted cells 2 2 2 3" xfId="4707" xr:uid="{C932D352-EF04-4FCB-8F78-682AA58EF5E3}"/>
    <cellStyle name="Pre-inputted cells 2 2 2 3 2" xfId="15484" xr:uid="{B8713384-6DB7-460C-AB65-67779B5E8B08}"/>
    <cellStyle name="Pre-inputted cells 2 2 2 3 2 2" xfId="41904" xr:uid="{7EF08496-AA2A-4261-A599-0C3F7FD87FB1}"/>
    <cellStyle name="Pre-inputted cells 2 2 2 3 3" xfId="23336" xr:uid="{68EDCF2E-DB49-4F33-801B-71841483D89C}"/>
    <cellStyle name="Pre-inputted cells 2 2 2 3 3 2" xfId="49750" xr:uid="{BDB48BC7-78AE-437E-BC07-112EC1E520E4}"/>
    <cellStyle name="Pre-inputted cells 2 2 2 3 4" xfId="31377" xr:uid="{DCEF8F23-120B-4D56-967C-9035B16015EF}"/>
    <cellStyle name="Pre-inputted cells 2 2 2 4" xfId="3143" xr:uid="{8B49AD93-84F2-45AA-B6E8-D673824A7275}"/>
    <cellStyle name="Pre-inputted cells 2 2 2 4 2" xfId="13934" xr:uid="{AC1FF237-38B7-440A-9078-F4A1B705B557}"/>
    <cellStyle name="Pre-inputted cells 2 2 2 4 2 2" xfId="40354" xr:uid="{F68EDD50-B3E0-447B-BC8E-F34FCE55ED02}"/>
    <cellStyle name="Pre-inputted cells 2 2 2 4 3" xfId="23253" xr:uid="{1C4F4285-8C50-4CCA-90D5-038393CAE29A}"/>
    <cellStyle name="Pre-inputted cells 2 2 2 4 3 2" xfId="49667" xr:uid="{752492E1-B8FA-45D6-A5AE-4DD3E4BC8A94}"/>
    <cellStyle name="Pre-inputted cells 2 2 2 4 4" xfId="29813" xr:uid="{13500E6C-10B8-4316-AE5E-EB4F0346BC95}"/>
    <cellStyle name="Pre-inputted cells 2 2 2 5" xfId="5705" xr:uid="{B0E65E5C-69AD-4624-9D2D-5B0F17F7E5EB}"/>
    <cellStyle name="Pre-inputted cells 2 2 2 5 2" xfId="28158" xr:uid="{0D184E36-5B0E-43B3-B2A6-10DC993B62FF}"/>
    <cellStyle name="Pre-inputted cells 2 2 2 5 2 2" xfId="54572" xr:uid="{2317D421-37D2-4E8A-A154-CF9347D0556F}"/>
    <cellStyle name="Pre-inputted cells 2 2 2 5 3" xfId="32375" xr:uid="{D583A6F6-7621-4E0E-A4C2-41CAC9D284A5}"/>
    <cellStyle name="Pre-inputted cells 2 2 2 6" xfId="6494" xr:uid="{4BEBDF2B-3328-4EF2-A36A-34024DC683BC}"/>
    <cellStyle name="Pre-inputted cells 2 2 2 6 2" xfId="11303" xr:uid="{1F1889B2-AABC-4BBA-A156-02516E1F5572}"/>
    <cellStyle name="Pre-inputted cells 2 2 2 6 2 2" xfId="37724" xr:uid="{D52D3684-147C-47DA-87EA-EE6DB9E561FF}"/>
    <cellStyle name="Pre-inputted cells 2 2 2 6 3" xfId="33164" xr:uid="{DB680D03-8840-4BC0-BE30-E000335A306E}"/>
    <cellStyle name="Pre-inputted cells 2 2 2 7" xfId="5307" xr:uid="{2F9E0523-C615-4006-85DC-D3479E7F4A15}"/>
    <cellStyle name="Pre-inputted cells 2 2 2 7 2" xfId="16081" xr:uid="{7F4A40D1-3142-4BBF-8555-387FF2116BAC}"/>
    <cellStyle name="Pre-inputted cells 2 2 2 7 2 2" xfId="42500" xr:uid="{B899EBAB-8888-47CB-BD0F-8D599D56C35B}"/>
    <cellStyle name="Pre-inputted cells 2 2 2 7 3" xfId="26408" xr:uid="{28BA569F-2AD8-40CC-AE4B-3A64B4EB8CC8}"/>
    <cellStyle name="Pre-inputted cells 2 2 2 7 3 2" xfId="52822" xr:uid="{F06A527B-1039-44B8-BCDA-20D119888B6A}"/>
    <cellStyle name="Pre-inputted cells 2 2 2 7 4" xfId="31977" xr:uid="{A9EC3B61-9500-492A-98ED-20A9FA4116C2}"/>
    <cellStyle name="Pre-inputted cells 2 2 2 8" xfId="23449" xr:uid="{70C9F79A-7530-464A-8B8F-5209D41F1092}"/>
    <cellStyle name="Pre-inputted cells 2 2 2 8 2" xfId="49863" xr:uid="{C3F4DC31-4933-4DC2-9F5D-0DAAA1AC40E7}"/>
    <cellStyle name="Pre-inputted cells 2 2 3" xfId="2254" xr:uid="{D8F598A6-5E6F-46ED-82C8-7CD87C988D57}"/>
    <cellStyle name="Pre-inputted cells 2 2 3 2" xfId="4196" xr:uid="{567402FF-85CB-493E-972C-24D040391C5E}"/>
    <cellStyle name="Pre-inputted cells 2 2 3 2 2" xfId="14975" xr:uid="{81A2E563-4F29-4C8F-8C20-F9313A8A8ECE}"/>
    <cellStyle name="Pre-inputted cells 2 2 3 2 2 2" xfId="41395" xr:uid="{EE8D8677-F135-416E-ABDD-B9476FCD8A09}"/>
    <cellStyle name="Pre-inputted cells 2 2 3 2 3" xfId="23114" xr:uid="{99C46031-F2A1-43C5-80FC-FE0541360171}"/>
    <cellStyle name="Pre-inputted cells 2 2 3 2 3 2" xfId="49528" xr:uid="{C1827D6F-29F4-4B81-A0F5-E83F4BD18D4F}"/>
    <cellStyle name="Pre-inputted cells 2 2 3 2 4" xfId="30866" xr:uid="{23D1FF05-36EC-413E-BECC-1E4C0817336E}"/>
    <cellStyle name="Pre-inputted cells 2 2 3 3" xfId="4924" xr:uid="{2D2DB509-7AC7-4DA4-ACF2-1125E3C7D6EA}"/>
    <cellStyle name="Pre-inputted cells 2 2 3 3 2" xfId="15701" xr:uid="{06485E2F-7D57-4A35-AE95-97802358AB9B}"/>
    <cellStyle name="Pre-inputted cells 2 2 3 3 2 2" xfId="42121" xr:uid="{8A286591-CBEC-40CC-8240-A09F921245BA}"/>
    <cellStyle name="Pre-inputted cells 2 2 3 3 3" xfId="26887" xr:uid="{781AA0A1-B076-4729-897A-B40B307C5E96}"/>
    <cellStyle name="Pre-inputted cells 2 2 3 3 3 2" xfId="53301" xr:uid="{4E95BBE7-5B62-4C62-8167-7B026436D739}"/>
    <cellStyle name="Pre-inputted cells 2 2 3 3 4" xfId="31594" xr:uid="{05A8ADA4-A632-432B-BD55-D508D3088CE8}"/>
    <cellStyle name="Pre-inputted cells 2 2 3 4" xfId="6698" xr:uid="{C67D4FF9-E00A-4C92-82CE-95E11EBE3542}"/>
    <cellStyle name="Pre-inputted cells 2 2 3 4 2" xfId="17410" xr:uid="{6D03C767-B809-4E75-924F-F4010074C765}"/>
    <cellStyle name="Pre-inputted cells 2 2 3 4 2 2" xfId="43828" xr:uid="{196BBE7C-1D3B-4FD3-BE8E-DC166373DFDD}"/>
    <cellStyle name="Pre-inputted cells 2 2 3 4 3" xfId="22322" xr:uid="{A0BA6B6F-EA8C-456A-B43E-C646DF700B8D}"/>
    <cellStyle name="Pre-inputted cells 2 2 3 4 3 2" xfId="48736" xr:uid="{27373F2C-3EA4-4081-B06B-55CD82902F88}"/>
    <cellStyle name="Pre-inputted cells 2 2 3 4 4" xfId="33368" xr:uid="{7A405C06-9313-404D-B6DF-714D3B2BE131}"/>
    <cellStyle name="Pre-inputted cells 2 2 3 5" xfId="7907" xr:uid="{5421EE59-EAF8-44FB-965F-2116110BCC87}"/>
    <cellStyle name="Pre-inputted cells 2 2 3 5 2" xfId="18574" xr:uid="{23661575-8F95-47B0-84A2-3940056E0695}"/>
    <cellStyle name="Pre-inputted cells 2 2 3 5 2 2" xfId="44989" xr:uid="{93FD6181-39B7-4B51-8660-77DF01791B58}"/>
    <cellStyle name="Pre-inputted cells 2 2 3 5 3" xfId="22591" xr:uid="{0474FD62-7D65-4489-A2A6-E2C464A6758C}"/>
    <cellStyle name="Pre-inputted cells 2 2 3 5 3 2" xfId="49005" xr:uid="{A5625190-275D-416B-9C78-7E9F916FF07D}"/>
    <cellStyle name="Pre-inputted cells 2 2 3 6" xfId="13090" xr:uid="{ECBBF64F-863B-4518-80EF-A3DAE0BFB110}"/>
    <cellStyle name="Pre-inputted cells 2 2 3 6 2" xfId="39511" xr:uid="{C7EED468-23AF-4A29-ABB1-FCD569BBCEF5}"/>
    <cellStyle name="Pre-inputted cells 2 2 3 7" xfId="27557" xr:uid="{D1AB74BF-F743-4CD5-9ED0-4F4F04E09FB1}"/>
    <cellStyle name="Pre-inputted cells 2 2 3 7 2" xfId="53971" xr:uid="{F78C3367-906B-4995-8DD1-B036E4AAC7B0}"/>
    <cellStyle name="Pre-inputted cells 2 2 4" xfId="2980" xr:uid="{E5C816E1-31A5-4CEC-AA61-709EFB231563}"/>
    <cellStyle name="Pre-inputted cells 2 2 4 2" xfId="13772" xr:uid="{EA562E39-F40A-489C-ADAA-AE0BEBFF8A6F}"/>
    <cellStyle name="Pre-inputted cells 2 2 4 2 2" xfId="40192" xr:uid="{2C63D38C-BC6E-4370-93EA-25E48C4382E4}"/>
    <cellStyle name="Pre-inputted cells 2 2 4 3" xfId="27705" xr:uid="{B37779A5-9A87-4131-B625-67D784751FB8}"/>
    <cellStyle name="Pre-inputted cells 2 2 4 3 2" xfId="54119" xr:uid="{3A69FB42-35B5-496C-8A0A-7E72791A1097}"/>
    <cellStyle name="Pre-inputted cells 2 2 4 4" xfId="29650" xr:uid="{CD848116-1684-4C29-9F39-FFDEF11DFACB}"/>
    <cellStyle name="Pre-inputted cells 2 2 5" xfId="6530" xr:uid="{BFCF280F-507D-418F-9AB6-761D8FCD62B2}"/>
    <cellStyle name="Pre-inputted cells 2 2 5 2" xfId="17255" xr:uid="{D1D3E7CC-BF37-4142-9E71-9F4B968F2FBB}"/>
    <cellStyle name="Pre-inputted cells 2 2 5 2 2" xfId="43673" xr:uid="{8E999A43-E31C-4801-85FC-02D0DA87CB18}"/>
    <cellStyle name="Pre-inputted cells 2 2 5 3" xfId="22408" xr:uid="{46EA82B1-9E86-4EF7-9B87-EDA9FE3AEC36}"/>
    <cellStyle name="Pre-inputted cells 2 2 5 3 2" xfId="48822" xr:uid="{261A3278-F6A9-4460-8E5A-8FA06C090956}"/>
    <cellStyle name="Pre-inputted cells 2 2 5 4" xfId="33200" xr:uid="{7C2F96B6-20A6-459A-B189-60FB59D5D6E1}"/>
    <cellStyle name="Pre-inputted cells 2 2 6" xfId="8203" xr:uid="{C3DF5DE4-FBDD-472C-B649-8233E4E57210}"/>
    <cellStyle name="Pre-inputted cells 2 2 6 2" xfId="18864" xr:uid="{5A37D12F-8296-45D3-942E-38EEAB83C956}"/>
    <cellStyle name="Pre-inputted cells 2 2 6 2 2" xfId="45278" xr:uid="{987C1032-9759-4CDB-BAE4-EA87A98757C1}"/>
    <cellStyle name="Pre-inputted cells 2 2 6 3" xfId="25980" xr:uid="{4C84908C-89F0-482A-B19B-1637CFA7CEFB}"/>
    <cellStyle name="Pre-inputted cells 2 2 6 3 2" xfId="52394" xr:uid="{58311AAE-2B9C-4CB1-BBA8-9ABBBC3D4E95}"/>
    <cellStyle name="Pre-inputted cells 2 3" xfId="1453" xr:uid="{E474D997-554F-4905-94BF-8ADF16F314A3}"/>
    <cellStyle name="Pre-inputted cells 2 3 2" xfId="3447" xr:uid="{FA445FF5-6040-4BAD-ACB9-43A594CAC906}"/>
    <cellStyle name="Pre-inputted cells 2 3 2 2" xfId="14232" xr:uid="{436967E7-196E-4188-8DD3-C5276AD02B32}"/>
    <cellStyle name="Pre-inputted cells 2 3 2 2 2" xfId="40652" xr:uid="{9139DB68-06A0-4A3F-8B03-171054F1ADD3}"/>
    <cellStyle name="Pre-inputted cells 2 3 2 3" xfId="22733" xr:uid="{466F3C47-E180-4678-9BFD-3610402198C3}"/>
    <cellStyle name="Pre-inputted cells 2 3 2 3 2" xfId="49147" xr:uid="{0D220825-15F3-49BA-A31C-20152ECA4941}"/>
    <cellStyle name="Pre-inputted cells 2 3 2 4" xfId="30117" xr:uid="{AD41AB39-0E6B-44AF-8BEA-F125771C713F}"/>
    <cellStyle name="Pre-inputted cells 2 3 3" xfId="2603" xr:uid="{5BFCC67F-9B29-49D0-9836-3E1E938B5970}"/>
    <cellStyle name="Pre-inputted cells 2 3 3 2" xfId="13395" xr:uid="{30098BC2-682D-4EF9-9090-60F59EBECE43}"/>
    <cellStyle name="Pre-inputted cells 2 3 3 2 2" xfId="39815" xr:uid="{4A5355B6-490A-49C2-A680-7C7A6F83BDFF}"/>
    <cellStyle name="Pre-inputted cells 2 3 3 3" xfId="22606" xr:uid="{A339F6F2-4FD3-44D0-937B-C677E213D90C}"/>
    <cellStyle name="Pre-inputted cells 2 3 3 3 2" xfId="49020" xr:uid="{4AF59BBB-798C-4C4F-81BA-5F4983619696}"/>
    <cellStyle name="Pre-inputted cells 2 3 3 4" xfId="29273" xr:uid="{2D418272-0066-4415-81F5-1E89766D3A0B}"/>
    <cellStyle name="Pre-inputted cells 2 3 4" xfId="5658" xr:uid="{B0809CC5-0709-47CC-89DD-BA4B0A39F3E7}"/>
    <cellStyle name="Pre-inputted cells 2 3 4 2" xfId="16422" xr:uid="{ECD0AD4D-A449-4523-B07B-8BB6BA049FA3}"/>
    <cellStyle name="Pre-inputted cells 2 3 4 2 2" xfId="42840" xr:uid="{BF5BEE53-3B79-42FA-A406-41B30915B173}"/>
    <cellStyle name="Pre-inputted cells 2 3 4 3" xfId="28114" xr:uid="{A881676B-6316-4686-81FB-A969486CB41B}"/>
    <cellStyle name="Pre-inputted cells 2 3 4 3 2" xfId="54528" xr:uid="{03D0968B-F064-4D33-8A30-79504FCE38CE}"/>
    <cellStyle name="Pre-inputted cells 2 3 4 4" xfId="32328" xr:uid="{1B447BAF-3063-4626-B935-EB6F6BDAE76D}"/>
    <cellStyle name="Pre-inputted cells 2 3 5" xfId="3149" xr:uid="{6B5CF1A7-3866-4C95-9390-1B2E29410310}"/>
    <cellStyle name="Pre-inputted cells 2 3 5 2" xfId="25201" xr:uid="{4712EC8F-1360-45C0-BE76-DDDA8ED27565}"/>
    <cellStyle name="Pre-inputted cells 2 3 5 2 2" xfId="51615" xr:uid="{04820277-1E47-4970-8EF0-2CA7D9CB0E31}"/>
    <cellStyle name="Pre-inputted cells 2 3 5 3" xfId="29819" xr:uid="{32576C97-25D4-4EC7-BAD6-0799750228D7}"/>
    <cellStyle name="Pre-inputted cells 2 3 6" xfId="5586" xr:uid="{61180125-DCDA-41B2-A8CC-B5E0B222B74D}"/>
    <cellStyle name="Pre-inputted cells 2 3 6 2" xfId="24096" xr:uid="{D149E2F0-24B7-45B5-A10A-9523D03560E0}"/>
    <cellStyle name="Pre-inputted cells 2 3 6 2 2" xfId="50510" xr:uid="{8F5B4140-6FAA-47B4-9797-9724855E2501}"/>
    <cellStyle name="Pre-inputted cells 2 3 6 3" xfId="32256" xr:uid="{1C41EFFA-0E8E-4595-8602-A7CF144626CE}"/>
    <cellStyle name="Pre-inputted cells 2 3 7" xfId="7362" xr:uid="{B7700C2E-B502-488E-97A6-B96664A43A84}"/>
    <cellStyle name="Pre-inputted cells 2 3 7 2" xfId="18029" xr:uid="{603F934F-9084-4B14-A1A9-8B023739734A}"/>
    <cellStyle name="Pre-inputted cells 2 3 7 2 2" xfId="44445" xr:uid="{10054E6F-434F-42C2-959A-B6218FBCA125}"/>
    <cellStyle name="Pre-inputted cells 2 3 7 3" xfId="26622" xr:uid="{69DBF2A2-7408-4BF8-8A18-4D3F95383FF5}"/>
    <cellStyle name="Pre-inputted cells 2 3 7 3 2" xfId="53036" xr:uid="{4E7F958E-6E9C-4395-9629-D86C0C73BA29}"/>
    <cellStyle name="Pre-inputted cells 2 3 7 4" xfId="34032" xr:uid="{1878C87A-E93C-4822-9CC5-E7D7D533057C}"/>
    <cellStyle name="Pre-inputted cells 2 3 8" xfId="27474" xr:uid="{69537F82-CCEF-4877-96EE-CB52DC013213}"/>
    <cellStyle name="Pre-inputted cells 2 3 8 2" xfId="53888" xr:uid="{977BAEC6-B6BC-4AB7-812A-92DAA397FA26}"/>
    <cellStyle name="Pre-inputted cells 2 4" xfId="2253" xr:uid="{B8012213-E28B-44CA-92F3-A5E3C83F971D}"/>
    <cellStyle name="Pre-inputted cells 2 4 2" xfId="4195" xr:uid="{5778B43B-4DC5-4F15-9415-92DEA780E969}"/>
    <cellStyle name="Pre-inputted cells 2 4 2 2" xfId="14974" xr:uid="{11232303-7DEE-4577-8384-26FA84CDA1BE}"/>
    <cellStyle name="Pre-inputted cells 2 4 2 2 2" xfId="41394" xr:uid="{BC71B3D5-B2A8-4FDA-A609-B278124ED3C4}"/>
    <cellStyle name="Pre-inputted cells 2 4 2 3" xfId="23685" xr:uid="{F1FCA925-15F3-4A75-A314-D957234B8E08}"/>
    <cellStyle name="Pre-inputted cells 2 4 2 3 2" xfId="50099" xr:uid="{746ED313-B144-415A-BA66-94506DD2AC9F}"/>
    <cellStyle name="Pre-inputted cells 2 4 2 4" xfId="30865" xr:uid="{5D19D213-3164-42DF-931A-89E50152E26B}"/>
    <cellStyle name="Pre-inputted cells 2 4 3" xfId="4923" xr:uid="{1B071B93-6485-4114-8540-3CFF33780678}"/>
    <cellStyle name="Pre-inputted cells 2 4 3 2" xfId="15700" xr:uid="{094A88AE-841D-4C7C-836A-356A263B9D9B}"/>
    <cellStyle name="Pre-inputted cells 2 4 3 2 2" xfId="42120" xr:uid="{F75C8987-71D4-4519-989C-D60BA89CBBD1}"/>
    <cellStyle name="Pre-inputted cells 2 4 3 3" xfId="22069" xr:uid="{2EB6AE77-E65E-4450-B350-9AD13C8C384C}"/>
    <cellStyle name="Pre-inputted cells 2 4 3 3 2" xfId="48483" xr:uid="{171ABB96-F3CF-4243-8DC5-A0517EB7CEEB}"/>
    <cellStyle name="Pre-inputted cells 2 4 3 4" xfId="31593" xr:uid="{A0D03213-A7A4-4330-B805-AE1E7332473C}"/>
    <cellStyle name="Pre-inputted cells 2 4 4" xfId="6697" xr:uid="{045E3E0A-8AB6-4942-A397-D0FB5BC18B1D}"/>
    <cellStyle name="Pre-inputted cells 2 4 4 2" xfId="17409" xr:uid="{43DBBD92-AE1C-41CC-A597-0862E0DC7DDD}"/>
    <cellStyle name="Pre-inputted cells 2 4 4 2 2" xfId="43827" xr:uid="{A05745F8-5B23-44DF-A2A6-3A688E4568A1}"/>
    <cellStyle name="Pre-inputted cells 2 4 4 3" xfId="12142" xr:uid="{3B1508E1-69BA-4D55-AADE-9E508045B4F1}"/>
    <cellStyle name="Pre-inputted cells 2 4 4 3 2" xfId="38563" xr:uid="{5B4E6A49-C4F6-4412-8857-7F9DB2BF71A2}"/>
    <cellStyle name="Pre-inputted cells 2 4 4 4" xfId="33367" xr:uid="{E05E45C0-D45B-44B4-A1FD-FE56C162308C}"/>
    <cellStyle name="Pre-inputted cells 2 4 5" xfId="7906" xr:uid="{EB1A51D2-54C0-4994-9C3F-E5BEEB940CC9}"/>
    <cellStyle name="Pre-inputted cells 2 4 5 2" xfId="18573" xr:uid="{608BD054-F340-4347-B91D-9A3175286800}"/>
    <cellStyle name="Pre-inputted cells 2 4 5 2 2" xfId="44988" xr:uid="{B31EBF64-2C60-43D4-9284-0483C0FA1BE5}"/>
    <cellStyle name="Pre-inputted cells 2 4 5 3" xfId="28009" xr:uid="{3A262726-F9E8-4381-A0E9-7D17EF0D33F0}"/>
    <cellStyle name="Pre-inputted cells 2 4 5 3 2" xfId="54423" xr:uid="{8D7D887B-4194-42F7-8655-B4FC1ABBF243}"/>
    <cellStyle name="Pre-inputted cells 2 4 6" xfId="13089" xr:uid="{BB422E40-3917-4F7C-99ED-EA1D648277BD}"/>
    <cellStyle name="Pre-inputted cells 2 4 6 2" xfId="39510" xr:uid="{9C899410-7369-4946-9ACA-E33E40A4E245}"/>
    <cellStyle name="Pre-inputted cells 2 4 7" xfId="23906" xr:uid="{0320A281-F105-415B-8A36-A275C3E8E0C1}"/>
    <cellStyle name="Pre-inputted cells 2 4 7 2" xfId="50320" xr:uid="{F5E0F284-6415-47DA-9AD9-7EC489D0783C}"/>
    <cellStyle name="Pre-inputted cells 2 5" xfId="2979" xr:uid="{3306B08C-E001-4040-877A-C814B59DA931}"/>
    <cellStyle name="Pre-inputted cells 2 5 2" xfId="13771" xr:uid="{0D27843D-F7B7-4E5C-BBF2-27CC31E5D4F8}"/>
    <cellStyle name="Pre-inputted cells 2 5 2 2" xfId="40191" xr:uid="{F1BC0030-FB19-49D9-B280-D88C363278BC}"/>
    <cellStyle name="Pre-inputted cells 2 5 3" xfId="22115" xr:uid="{7B7C15AD-6F13-4179-81B9-BF6D80FD32E4}"/>
    <cellStyle name="Pre-inputted cells 2 5 3 2" xfId="48529" xr:uid="{D76F79B0-9060-4D3D-B21D-6052431FCA94}"/>
    <cellStyle name="Pre-inputted cells 2 5 4" xfId="29649" xr:uid="{5D3FB4FD-4B9C-4469-A5ED-17B176D54E00}"/>
    <cellStyle name="Pre-inputted cells 2 6" xfId="6675" xr:uid="{CA0D75BF-838A-4DA6-80DA-102791EFBB49}"/>
    <cellStyle name="Pre-inputted cells 2 6 2" xfId="17387" xr:uid="{645DA438-5907-4B55-8AAD-08ABEA77512B}"/>
    <cellStyle name="Pre-inputted cells 2 6 2 2" xfId="43805" xr:uid="{499A6A20-ECF0-4ED1-99E6-E32BD3C0F3F8}"/>
    <cellStyle name="Pre-inputted cells 2 6 3" xfId="22399" xr:uid="{EC008B25-2768-4DFC-858E-5D46B24E7C38}"/>
    <cellStyle name="Pre-inputted cells 2 6 3 2" xfId="48813" xr:uid="{8F84DF04-4A4A-462D-B61C-AA69C62B7072}"/>
    <cellStyle name="Pre-inputted cells 2 6 4" xfId="33345" xr:uid="{3DF1180C-FC36-46D3-8755-49AFB1903271}"/>
    <cellStyle name="Pre-inputted cells 2 7" xfId="8202" xr:uid="{305E8C3F-C294-4862-8FC2-A103E49E5067}"/>
    <cellStyle name="Pre-inputted cells 2 7 2" xfId="18863" xr:uid="{0E5C3874-E440-48EC-948A-46971D67330C}"/>
    <cellStyle name="Pre-inputted cells 2 7 2 2" xfId="45277" xr:uid="{22147D3F-8A5C-430A-8D6D-942C89AAF09F}"/>
    <cellStyle name="Pre-inputted cells 2 7 3" xfId="25979" xr:uid="{B84D3746-4C35-409A-BC6D-D80EF559BE8E}"/>
    <cellStyle name="Pre-inputted cells 2 7 3 2" xfId="52393" xr:uid="{D1FDB04B-D452-435E-8D4A-812E09A708F5}"/>
    <cellStyle name="Pre-inputted cells 2_3.15 Additional Data" xfId="2255" xr:uid="{CAEF7EA4-CC1F-4AEC-B1D8-EB39782345B0}"/>
    <cellStyle name="Pre-inputted cells 3" xfId="1131" xr:uid="{EA627B1B-85B8-4E6E-8D53-53B2B3D43189}"/>
    <cellStyle name="Pre-inputted cells 3 2" xfId="1132" xr:uid="{57BC566F-7B9D-48DA-8AB5-96284B36F864}"/>
    <cellStyle name="Pre-inputted cells 3 2 2" xfId="1456" xr:uid="{F2E94CAF-DCC1-4724-8A39-2537A010749E}"/>
    <cellStyle name="Pre-inputted cells 3 2 2 2" xfId="3450" xr:uid="{568B9650-A546-471C-93D6-2623BB5B45B3}"/>
    <cellStyle name="Pre-inputted cells 3 2 2 2 2" xfId="14235" xr:uid="{ED6ECA43-BEB8-4030-B502-871F1DD84417}"/>
    <cellStyle name="Pre-inputted cells 3 2 2 2 2 2" xfId="40655" xr:uid="{42C49C36-0BC7-4B82-ACF8-FE96AF89E004}"/>
    <cellStyle name="Pre-inputted cells 3 2 2 2 3" xfId="23768" xr:uid="{9EA28858-0FA0-4D00-8600-2A6D56C3D5D2}"/>
    <cellStyle name="Pre-inputted cells 3 2 2 2 3 2" xfId="50182" xr:uid="{BCB498D7-EB3A-456E-A1FD-BF4071AFBD04}"/>
    <cellStyle name="Pre-inputted cells 3 2 2 2 4" xfId="30120" xr:uid="{99814648-DC62-40AA-88F4-3E9A0AD56E94}"/>
    <cellStyle name="Pre-inputted cells 3 2 2 3" xfId="3038" xr:uid="{11C79BAB-8E8C-4BE6-BB7E-FB380D5822A7}"/>
    <cellStyle name="Pre-inputted cells 3 2 2 3 2" xfId="13830" xr:uid="{39E76FEF-51E7-45F6-83E7-2EBFE769227F}"/>
    <cellStyle name="Pre-inputted cells 3 2 2 3 2 2" xfId="40250" xr:uid="{A39BF640-9245-46E1-A69E-3CAEA67E9FC3}"/>
    <cellStyle name="Pre-inputted cells 3 2 2 3 3" xfId="26310" xr:uid="{07E4423A-4E4E-42B4-AE9E-C5CFBC8B9FFE}"/>
    <cellStyle name="Pre-inputted cells 3 2 2 3 3 2" xfId="52724" xr:uid="{FD8A93AD-DF84-40B8-B39D-75FE6759C56B}"/>
    <cellStyle name="Pre-inputted cells 3 2 2 3 4" xfId="29708" xr:uid="{2DDC4324-EE84-465B-AE69-E21432217B28}"/>
    <cellStyle name="Pre-inputted cells 3 2 2 4" xfId="4719" xr:uid="{C5594F8D-C143-42F4-A98F-928A01AD9CCF}"/>
    <cellStyle name="Pre-inputted cells 3 2 2 4 2" xfId="15496" xr:uid="{B1116AF3-A72E-46F2-8D29-CD9BC4C97597}"/>
    <cellStyle name="Pre-inputted cells 3 2 2 4 2 2" xfId="41916" xr:uid="{638EBF70-2529-421E-87A5-A1769C37274E}"/>
    <cellStyle name="Pre-inputted cells 3 2 2 4 3" xfId="27363" xr:uid="{71EC936D-FB4B-4139-8DCE-5A3B0A9420F0}"/>
    <cellStyle name="Pre-inputted cells 3 2 2 4 3 2" xfId="53777" xr:uid="{9D3F9EE3-B158-47B5-811E-91865AC5A71C}"/>
    <cellStyle name="Pre-inputted cells 3 2 2 4 4" xfId="31389" xr:uid="{B2334809-1722-4B5E-A510-57661BC7692C}"/>
    <cellStyle name="Pre-inputted cells 3 2 2 5" xfId="2882" xr:uid="{80110A1F-A5C3-43DE-AA63-615AF83EA721}"/>
    <cellStyle name="Pre-inputted cells 3 2 2 5 2" xfId="26308" xr:uid="{8C023B86-22EF-465A-BFF4-4D540391CE25}"/>
    <cellStyle name="Pre-inputted cells 3 2 2 5 2 2" xfId="52722" xr:uid="{49A868CD-F26E-428E-B510-AC93701D0932}"/>
    <cellStyle name="Pre-inputted cells 3 2 2 5 3" xfId="29552" xr:uid="{4DBF0EDF-8265-4599-B305-58C65C3ECD67}"/>
    <cellStyle name="Pre-inputted cells 3 2 2 6" xfId="6345" xr:uid="{EC75BA36-A212-4E25-B4E6-88D5AEE92D9D}"/>
    <cellStyle name="Pre-inputted cells 3 2 2 6 2" xfId="24712" xr:uid="{F97D373A-D753-4ACA-BB68-A37B234BE188}"/>
    <cellStyle name="Pre-inputted cells 3 2 2 6 2 2" xfId="51126" xr:uid="{361BE9D3-3F8F-4B84-83CE-411CA7D9CDDE}"/>
    <cellStyle name="Pre-inputted cells 3 2 2 6 3" xfId="33015" xr:uid="{8C1E09CA-9E7C-463E-BB86-2D7C4FF73D72}"/>
    <cellStyle name="Pre-inputted cells 3 2 2 7" xfId="6097" xr:uid="{7B3AB4E5-CC3C-41CF-9B8D-C0A48DD256C6}"/>
    <cellStyle name="Pre-inputted cells 3 2 2 7 2" xfId="16847" xr:uid="{41E61040-219D-406E-BD1C-6BFB293E6944}"/>
    <cellStyle name="Pre-inputted cells 3 2 2 7 2 2" xfId="43265" xr:uid="{0E533DF3-9B97-4E8F-B25A-00884869E85B}"/>
    <cellStyle name="Pre-inputted cells 3 2 2 7 3" xfId="24037" xr:uid="{2D50A6A6-835E-474D-ADF7-B1A6C84A2557}"/>
    <cellStyle name="Pre-inputted cells 3 2 2 7 3 2" xfId="50451" xr:uid="{3E2066B3-F74C-4CDE-8275-E1B1A54680C1}"/>
    <cellStyle name="Pre-inputted cells 3 2 2 7 4" xfId="32767" xr:uid="{1EDB66BB-6096-42F2-B1CE-A2CE7175BD05}"/>
    <cellStyle name="Pre-inputted cells 3 2 2 8" xfId="22891" xr:uid="{4B85FE1E-A2A9-4B6B-881A-50C271B3D16A}"/>
    <cellStyle name="Pre-inputted cells 3 2 2 8 2" xfId="49305" xr:uid="{077BDF06-08F0-4A40-A706-5988E227E003}"/>
    <cellStyle name="Pre-inputted cells 3 2 3" xfId="2257" xr:uid="{DD5FDA28-ADAF-4523-B985-52E21DCC9DE6}"/>
    <cellStyle name="Pre-inputted cells 3 2 3 2" xfId="4198" xr:uid="{3F247818-C7A5-4925-89CF-E9A8189AC0BD}"/>
    <cellStyle name="Pre-inputted cells 3 2 3 2 2" xfId="14977" xr:uid="{A4F66696-59BA-4B4D-B31B-7D53FE34E0E5}"/>
    <cellStyle name="Pre-inputted cells 3 2 3 2 2 2" xfId="41397" xr:uid="{FE577056-AEF9-4894-B4B9-A67485720B57}"/>
    <cellStyle name="Pre-inputted cells 3 2 3 2 3" xfId="24530" xr:uid="{4EC2FD04-0E97-4756-83FB-BDCCD700074A}"/>
    <cellStyle name="Pre-inputted cells 3 2 3 2 3 2" xfId="50944" xr:uid="{07C9E251-AD5B-4CFB-879A-8B0D93AD3534}"/>
    <cellStyle name="Pre-inputted cells 3 2 3 2 4" xfId="30868" xr:uid="{40F3F9E0-1A45-4D48-A165-D6DF4E5F6A60}"/>
    <cellStyle name="Pre-inputted cells 3 2 3 3" xfId="4926" xr:uid="{FC7120E9-9958-4859-ADDC-BFD07EC1A859}"/>
    <cellStyle name="Pre-inputted cells 3 2 3 3 2" xfId="15703" xr:uid="{B07622A0-9672-41DC-985A-8C6BA9A5F4DC}"/>
    <cellStyle name="Pre-inputted cells 3 2 3 3 2 2" xfId="42123" xr:uid="{ED7BF9BC-6727-410D-8743-6F5C647BF93D}"/>
    <cellStyle name="Pre-inputted cells 3 2 3 3 3" xfId="26412" xr:uid="{3A63F6B6-1862-4874-BEE8-3627084C02DC}"/>
    <cellStyle name="Pre-inputted cells 3 2 3 3 3 2" xfId="52826" xr:uid="{AEA88590-9812-46D6-9AC6-85EFEC5FBAD6}"/>
    <cellStyle name="Pre-inputted cells 3 2 3 3 4" xfId="31596" xr:uid="{7E2A2605-BBDA-4630-AADD-7C3053243429}"/>
    <cellStyle name="Pre-inputted cells 3 2 3 4" xfId="6700" xr:uid="{795F2FE0-3897-416E-9ABB-1523B9A5D70A}"/>
    <cellStyle name="Pre-inputted cells 3 2 3 4 2" xfId="17412" xr:uid="{A4038C4A-3A87-40CC-9E12-A977DE8C0A64}"/>
    <cellStyle name="Pre-inputted cells 3 2 3 4 2 2" xfId="43830" xr:uid="{B9871D38-1498-4E2B-807F-50CAE9CD722D}"/>
    <cellStyle name="Pre-inputted cells 3 2 3 4 3" xfId="22015" xr:uid="{C0A27D3A-BF7D-421A-8463-6E985F9BDC5D}"/>
    <cellStyle name="Pre-inputted cells 3 2 3 4 3 2" xfId="48429" xr:uid="{B62F2824-0AD7-4721-8B5C-0BA19DA36266}"/>
    <cellStyle name="Pre-inputted cells 3 2 3 4 4" xfId="33370" xr:uid="{E5430D7E-E04C-4BFE-BB45-5C8FFF973224}"/>
    <cellStyle name="Pre-inputted cells 3 2 3 5" xfId="7909" xr:uid="{BD6416A6-D38D-455B-978E-260FF722653C}"/>
    <cellStyle name="Pre-inputted cells 3 2 3 5 2" xfId="18576" xr:uid="{89417803-7D10-47D2-B03E-499B8EC92B9B}"/>
    <cellStyle name="Pre-inputted cells 3 2 3 5 2 2" xfId="44991" xr:uid="{F19A5250-F894-401B-9A58-3CE28C9F07AE}"/>
    <cellStyle name="Pre-inputted cells 3 2 3 5 3" xfId="28101" xr:uid="{68130170-7905-4E69-9D0C-ECF0293663E7}"/>
    <cellStyle name="Pre-inputted cells 3 2 3 5 3 2" xfId="54515" xr:uid="{46510F33-9DFC-4D67-BD2C-DB49AE13E5F7}"/>
    <cellStyle name="Pre-inputted cells 3 2 3 6" xfId="13092" xr:uid="{2BD06157-9B73-4EFF-B939-004B242867EF}"/>
    <cellStyle name="Pre-inputted cells 3 2 3 6 2" xfId="39513" xr:uid="{D18BFC90-5891-4DC9-BF15-E6BB16E02313}"/>
    <cellStyle name="Pre-inputted cells 3 2 3 7" xfId="21760" xr:uid="{03232155-38FD-4362-978B-AFEC27A307C2}"/>
    <cellStyle name="Pre-inputted cells 3 2 3 7 2" xfId="48174" xr:uid="{B26B7D13-3D2E-4A4B-A0F4-0249FA5FDBE1}"/>
    <cellStyle name="Pre-inputted cells 3 2 4" xfId="2982" xr:uid="{4AE53BF6-04FF-4DD9-AF7D-3242247A700F}"/>
    <cellStyle name="Pre-inputted cells 3 2 4 2" xfId="13774" xr:uid="{71F5C5AC-4AB7-4472-8103-E270C2457C37}"/>
    <cellStyle name="Pre-inputted cells 3 2 4 2 2" xfId="40194" xr:uid="{359CDF5A-A5DF-4C63-8BB2-6D14B2AA6EE0}"/>
    <cellStyle name="Pre-inputted cells 3 2 4 3" xfId="26866" xr:uid="{B201F056-E3AD-49F1-8CD8-058A736C4C4E}"/>
    <cellStyle name="Pre-inputted cells 3 2 4 3 2" xfId="53280" xr:uid="{70B5C31B-2BED-4FF4-B2E8-46F966121216}"/>
    <cellStyle name="Pre-inputted cells 3 2 4 4" xfId="29652" xr:uid="{350549E7-BCB3-4E13-B8A0-626B88CF5AEA}"/>
    <cellStyle name="Pre-inputted cells 3 2 5" xfId="2880" xr:uid="{61C4D0DE-E2A5-4372-9A87-4061FAFDBF51}"/>
    <cellStyle name="Pre-inputted cells 3 2 5 2" xfId="13672" xr:uid="{5DDE879A-A5EA-426F-B626-B8CB229B9D9B}"/>
    <cellStyle name="Pre-inputted cells 3 2 5 2 2" xfId="40092" xr:uid="{D5517286-4EF6-4CA6-8CC7-A72EEE90C162}"/>
    <cellStyle name="Pre-inputted cells 3 2 5 3" xfId="26989" xr:uid="{DCE904DF-490A-4304-8AF3-2ED4DB540D83}"/>
    <cellStyle name="Pre-inputted cells 3 2 5 3 2" xfId="53403" xr:uid="{A980A9BA-550F-40C4-A822-ADBBA545B984}"/>
    <cellStyle name="Pre-inputted cells 3 2 5 4" xfId="29550" xr:uid="{FDF1D7B0-E3F0-4911-AC39-2324446631FB}"/>
    <cellStyle name="Pre-inputted cells 3 2 6" xfId="8205" xr:uid="{6042ADD2-276C-47EA-AA0C-17CDFC107685}"/>
    <cellStyle name="Pre-inputted cells 3 2 6 2" xfId="18866" xr:uid="{3DF7EBE1-017D-492B-B648-E5EBDBD2412C}"/>
    <cellStyle name="Pre-inputted cells 3 2 6 2 2" xfId="45280" xr:uid="{C54DB473-F7DB-4D7B-9417-E99B32EA7787}"/>
    <cellStyle name="Pre-inputted cells 3 2 6 3" xfId="25982" xr:uid="{3992274E-E460-49CF-9217-89C4A0BFDB0A}"/>
    <cellStyle name="Pre-inputted cells 3 2 6 3 2" xfId="52396" xr:uid="{7A5F9489-991E-4A2E-8075-77D741B67479}"/>
    <cellStyle name="Pre-inputted cells 3 3" xfId="1455" xr:uid="{73E48EB9-A0AD-4E43-9519-541F0DC9E096}"/>
    <cellStyle name="Pre-inputted cells 3 3 2" xfId="3449" xr:uid="{7A6E494F-5D04-4F29-8162-CC987A077072}"/>
    <cellStyle name="Pre-inputted cells 3 3 2 2" xfId="14234" xr:uid="{5CE0E5BB-A44B-431C-8B16-CA81F08946FA}"/>
    <cellStyle name="Pre-inputted cells 3 3 2 2 2" xfId="40654" xr:uid="{258CF7DC-B1F2-42F2-89B5-4535987228A0}"/>
    <cellStyle name="Pre-inputted cells 3 3 2 3" xfId="21955" xr:uid="{C322E745-852A-459A-927D-6EE884D38C2D}"/>
    <cellStyle name="Pre-inputted cells 3 3 2 3 2" xfId="48369" xr:uid="{47842B61-2B43-4AEE-A1A0-EDB86A954D1B}"/>
    <cellStyle name="Pre-inputted cells 3 3 2 4" xfId="30119" xr:uid="{10AFD22E-BAC0-49D9-AC53-E20A53449F79}"/>
    <cellStyle name="Pre-inputted cells 3 3 3" xfId="2826" xr:uid="{47B3EEA6-05E9-45DE-BF99-711DC3EC9DF1}"/>
    <cellStyle name="Pre-inputted cells 3 3 3 2" xfId="13618" xr:uid="{B452B618-E28F-4CC9-88E6-65E2F016CF7B}"/>
    <cellStyle name="Pre-inputted cells 3 3 3 2 2" xfId="40038" xr:uid="{552BDFF7-5D4C-41AA-81C6-2F1B7EBA30A3}"/>
    <cellStyle name="Pre-inputted cells 3 3 3 3" xfId="22912" xr:uid="{8D51C0CB-54D2-4E56-9CC2-45827E30D6AA}"/>
    <cellStyle name="Pre-inputted cells 3 3 3 3 2" xfId="49326" xr:uid="{35C1E333-943F-4E5A-8C9B-33E2F6F6D40B}"/>
    <cellStyle name="Pre-inputted cells 3 3 3 4" xfId="29496" xr:uid="{A908D6AC-4BEE-4ACD-A5F0-3430BFF8BC26}"/>
    <cellStyle name="Pre-inputted cells 3 3 4" xfId="5281" xr:uid="{79711E86-49C4-49A1-B4EA-DEF8787609A9}"/>
    <cellStyle name="Pre-inputted cells 3 3 4 2" xfId="16056" xr:uid="{CD8F4720-A757-424C-86BB-48D8624FAF89}"/>
    <cellStyle name="Pre-inputted cells 3 3 4 2 2" xfId="42475" xr:uid="{9CA34F9D-E30A-4B4A-8947-67CDDB27C5C3}"/>
    <cellStyle name="Pre-inputted cells 3 3 4 3" xfId="23454" xr:uid="{A107E242-8A82-4F73-8A80-D9305C5EE962}"/>
    <cellStyle name="Pre-inputted cells 3 3 4 3 2" xfId="49868" xr:uid="{874DDA55-D943-4F59-8F1F-8F7FD54996EF}"/>
    <cellStyle name="Pre-inputted cells 3 3 4 4" xfId="31951" xr:uid="{754DCB6D-68EF-4ECF-9D7E-1045DAB541E9}"/>
    <cellStyle name="Pre-inputted cells 3 3 5" xfId="5706" xr:uid="{929B92F2-3A52-49DC-86AC-7F4264E67F39}"/>
    <cellStyle name="Pre-inputted cells 3 3 5 2" xfId="27668" xr:uid="{B24F285E-F937-41FC-B030-A75495A2B3F4}"/>
    <cellStyle name="Pre-inputted cells 3 3 5 2 2" xfId="54082" xr:uid="{BD287920-5F46-4C29-AAD1-7BFC7AE02CF6}"/>
    <cellStyle name="Pre-inputted cells 3 3 5 3" xfId="32376" xr:uid="{91AC990E-DA06-4D27-8AE1-3393B121546F}"/>
    <cellStyle name="Pre-inputted cells 3 3 6" xfId="2852" xr:uid="{0E335D27-C7E5-42F6-A84E-F36FBEA8519A}"/>
    <cellStyle name="Pre-inputted cells 3 3 6 2" xfId="25613" xr:uid="{31E616EF-3C98-48BD-A5A6-D524D385A0FE}"/>
    <cellStyle name="Pre-inputted cells 3 3 6 2 2" xfId="52027" xr:uid="{06513624-E409-44BA-AE22-A31AF824BDB8}"/>
    <cellStyle name="Pre-inputted cells 3 3 6 3" xfId="29522" xr:uid="{5709E7FE-83BB-446A-B3BF-DF45C34411F2}"/>
    <cellStyle name="Pre-inputted cells 3 3 7" xfId="7091" xr:uid="{64731C76-6F9F-4890-BD64-BFBEF3FAA6B2}"/>
    <cellStyle name="Pre-inputted cells 3 3 7 2" xfId="17779" xr:uid="{E52AA330-327E-40D0-84B9-053C7844B8A7}"/>
    <cellStyle name="Pre-inputted cells 3 3 7 2 2" xfId="44196" xr:uid="{92AEC6EC-C102-456C-9BE6-099CAC136195}"/>
    <cellStyle name="Pre-inputted cells 3 3 7 3" xfId="24999" xr:uid="{6A6DD321-F92E-434B-8B03-13CC479C6146}"/>
    <cellStyle name="Pre-inputted cells 3 3 7 3 2" xfId="51413" xr:uid="{0272A35E-9782-4A43-82DE-1CEAA5EAEA20}"/>
    <cellStyle name="Pre-inputted cells 3 3 7 4" xfId="33761" xr:uid="{CD2EB353-8C29-478D-886E-71981EFAAAA5}"/>
    <cellStyle name="Pre-inputted cells 3 3 8" xfId="27300" xr:uid="{76DC68BF-CF14-46E3-8067-6E5A96328F45}"/>
    <cellStyle name="Pre-inputted cells 3 3 8 2" xfId="53714" xr:uid="{D775149A-A413-45BB-AE9C-78B8B8E962A2}"/>
    <cellStyle name="Pre-inputted cells 3 4" xfId="2256" xr:uid="{B31A53BB-E24D-4268-B094-C9D92CC0ED25}"/>
    <cellStyle name="Pre-inputted cells 3 4 2" xfId="4197" xr:uid="{DD368206-6004-4F53-87B0-22F430862BC8}"/>
    <cellStyle name="Pre-inputted cells 3 4 2 2" xfId="14976" xr:uid="{78C076A4-D8AF-4B23-9C8C-156520C3B1CB}"/>
    <cellStyle name="Pre-inputted cells 3 4 2 2 2" xfId="41396" xr:uid="{57FB90B1-1F9F-4366-9DDE-8C993D20B8E8}"/>
    <cellStyle name="Pre-inputted cells 3 4 2 3" xfId="21925" xr:uid="{B7E8C08A-1F18-4B78-8863-FBE47B11545B}"/>
    <cellStyle name="Pre-inputted cells 3 4 2 3 2" xfId="48339" xr:uid="{A2CE15FA-955D-47A7-A169-B81FB93B6696}"/>
    <cellStyle name="Pre-inputted cells 3 4 2 4" xfId="30867" xr:uid="{3A010FCD-1776-48EE-AA21-5C3309BDFD38}"/>
    <cellStyle name="Pre-inputted cells 3 4 3" xfId="4925" xr:uid="{D13B4E39-D6AC-4861-9FEE-C3596C736DE4}"/>
    <cellStyle name="Pre-inputted cells 3 4 3 2" xfId="15702" xr:uid="{F7B5427E-6494-4A17-8BCF-665B094E1D8A}"/>
    <cellStyle name="Pre-inputted cells 3 4 3 2 2" xfId="42122" xr:uid="{3DA2521C-258B-4EB2-B040-10F76BDB4006}"/>
    <cellStyle name="Pre-inputted cells 3 4 3 3" xfId="21846" xr:uid="{B627A158-2DDD-4A6B-B5BF-893B9318ED25}"/>
    <cellStyle name="Pre-inputted cells 3 4 3 3 2" xfId="48260" xr:uid="{649C7C0F-5FFA-4F93-9EE8-72150331BA81}"/>
    <cellStyle name="Pre-inputted cells 3 4 3 4" xfId="31595" xr:uid="{6FF46236-60EF-4454-BC73-2E634C3F338B}"/>
    <cellStyle name="Pre-inputted cells 3 4 4" xfId="6699" xr:uid="{BE2121C9-EE40-4164-9274-5FAC8C6D23D7}"/>
    <cellStyle name="Pre-inputted cells 3 4 4 2" xfId="17411" xr:uid="{FDE759EF-2345-4697-BE63-311FE431F3BB}"/>
    <cellStyle name="Pre-inputted cells 3 4 4 2 2" xfId="43829" xr:uid="{63EE54F2-FAA5-4590-B16E-95F2FA0D745F}"/>
    <cellStyle name="Pre-inputted cells 3 4 4 3" xfId="23824" xr:uid="{0FDB9538-740A-4E29-91FA-2699DAF307F4}"/>
    <cellStyle name="Pre-inputted cells 3 4 4 3 2" xfId="50238" xr:uid="{713FB84C-4194-4918-AB45-AA82FF90324E}"/>
    <cellStyle name="Pre-inputted cells 3 4 4 4" xfId="33369" xr:uid="{1C811762-A5BA-4839-9C14-CAB5E669095D}"/>
    <cellStyle name="Pre-inputted cells 3 4 5" xfId="7908" xr:uid="{DA2CEF81-7BF8-463A-9086-221DFE5F9BF6}"/>
    <cellStyle name="Pre-inputted cells 3 4 5 2" xfId="18575" xr:uid="{A6196317-B1AA-4464-9E63-2BC7F4B07B6D}"/>
    <cellStyle name="Pre-inputted cells 3 4 5 2 2" xfId="44990" xr:uid="{9D9FD184-1A12-48AF-934C-BD3A1F467EF7}"/>
    <cellStyle name="Pre-inputted cells 3 4 5 3" xfId="26377" xr:uid="{E04BBD5C-0301-4C16-986D-A5C60939BA59}"/>
    <cellStyle name="Pre-inputted cells 3 4 5 3 2" xfId="52791" xr:uid="{61DBDE8D-3457-4200-B625-CF9CE7565419}"/>
    <cellStyle name="Pre-inputted cells 3 4 6" xfId="13091" xr:uid="{81CABD7A-7AE8-490E-8A15-316BD67A37A0}"/>
    <cellStyle name="Pre-inputted cells 3 4 6 2" xfId="39512" xr:uid="{0EA47770-68CB-43C9-A4AE-D937077E4358}"/>
    <cellStyle name="Pre-inputted cells 3 4 7" xfId="26843" xr:uid="{9114C42D-75AC-4F89-B5D9-AF85B678943F}"/>
    <cellStyle name="Pre-inputted cells 3 4 7 2" xfId="53257" xr:uid="{F54E11BF-A797-40CA-93CB-3FEFFB8D2D84}"/>
    <cellStyle name="Pre-inputted cells 3 5" xfId="2981" xr:uid="{219D6E9B-BF00-4015-84CE-AA2B82960ADD}"/>
    <cellStyle name="Pre-inputted cells 3 5 2" xfId="13773" xr:uid="{0D4A111C-B8FB-4DDE-8D9A-CA593389A4BF}"/>
    <cellStyle name="Pre-inputted cells 3 5 2 2" xfId="40193" xr:uid="{7607D57E-F593-4A7B-860C-35634E77831F}"/>
    <cellStyle name="Pre-inputted cells 3 5 3" xfId="23348" xr:uid="{D25D5ECA-9CE4-4FBE-A627-333D691A2B4E}"/>
    <cellStyle name="Pre-inputted cells 3 5 3 2" xfId="49762" xr:uid="{6FE66919-7B13-4611-A803-FFA6E16B6C5C}"/>
    <cellStyle name="Pre-inputted cells 3 5 4" xfId="29651" xr:uid="{2023FDDF-FABA-492D-BFD6-F5087136C403}"/>
    <cellStyle name="Pre-inputted cells 3 6" xfId="5865" xr:uid="{12172839-5B73-4283-8C11-73405AB9644A}"/>
    <cellStyle name="Pre-inputted cells 3 6 2" xfId="16620" xr:uid="{661CCBAE-7324-48AD-BDB4-C6BE4AE3E1FB}"/>
    <cellStyle name="Pre-inputted cells 3 6 2 2" xfId="43038" xr:uid="{2C1C826E-D75C-4DBD-9A10-EE775E1DBEF7}"/>
    <cellStyle name="Pre-inputted cells 3 6 3" xfId="24287" xr:uid="{3CDF0D9F-5987-4191-BB62-2F66A55FEF3A}"/>
    <cellStyle name="Pre-inputted cells 3 6 3 2" xfId="50701" xr:uid="{A7EE9375-0F5B-4789-9A76-56B211701230}"/>
    <cellStyle name="Pre-inputted cells 3 6 4" xfId="32535" xr:uid="{CD9F7324-FFE7-4135-AC62-F19DF5A4A8A5}"/>
    <cellStyle name="Pre-inputted cells 3 7" xfId="8204" xr:uid="{D47B2875-C704-4DDA-8084-9B6AA29836BD}"/>
    <cellStyle name="Pre-inputted cells 3 7 2" xfId="18865" xr:uid="{E977A112-9CBD-4428-A0C9-5DE3ECD92F55}"/>
    <cellStyle name="Pre-inputted cells 3 7 2 2" xfId="45279" xr:uid="{6B94FFDD-71D7-4E31-A0CE-2EF8926DBBB3}"/>
    <cellStyle name="Pre-inputted cells 3 7 3" xfId="25981" xr:uid="{4A34C623-056B-41BB-AEFE-3007A3742881}"/>
    <cellStyle name="Pre-inputted cells 3 7 3 2" xfId="52395" xr:uid="{67A6F99E-0D73-46BC-A18E-521CDDD38661}"/>
    <cellStyle name="Pre-inputted cells 3_3.15 Additional Data" xfId="2258" xr:uid="{2F3D5301-C09C-4E7B-B375-852BC4E2FE5F}"/>
    <cellStyle name="Pre-inputted cells 4" xfId="1133" xr:uid="{0576647F-600B-4593-AED3-F5B0BCE6D71D}"/>
    <cellStyle name="Pre-inputted cells 4 2" xfId="1134" xr:uid="{1C215DF5-F1C7-4AAD-9A4B-DEEA9585E17A}"/>
    <cellStyle name="Pre-inputted cells 4 2 2" xfId="1458" xr:uid="{B20CA400-BEDA-41DA-A4A6-A7EBBCC2E451}"/>
    <cellStyle name="Pre-inputted cells 4 2 2 2" xfId="3452" xr:uid="{52DB1B25-C421-42EF-B995-3F7506FA3024}"/>
    <cellStyle name="Pre-inputted cells 4 2 2 2 2" xfId="14237" xr:uid="{27399BAF-74B3-473C-B851-6843C4BD261C}"/>
    <cellStyle name="Pre-inputted cells 4 2 2 2 2 2" xfId="40657" xr:uid="{1A5A2308-9EEB-436D-9D8A-FE35C16E4D77}"/>
    <cellStyle name="Pre-inputted cells 4 2 2 2 3" xfId="24362" xr:uid="{DD447947-654D-48C7-9894-2CC1F6A0E034}"/>
    <cellStyle name="Pre-inputted cells 4 2 2 2 3 2" xfId="50776" xr:uid="{0140CC5D-E1FC-465D-B341-AA7A2C753E0A}"/>
    <cellStyle name="Pre-inputted cells 4 2 2 2 4" xfId="30122" xr:uid="{9F6FC0BE-29B9-405A-98AF-DD6D21DB29D2}"/>
    <cellStyle name="Pre-inputted cells 4 2 2 3" xfId="2604" xr:uid="{1B356B06-20BB-4F86-83DA-5D1D6ADC0E7A}"/>
    <cellStyle name="Pre-inputted cells 4 2 2 3 2" xfId="13396" xr:uid="{1772DBD2-19C7-4E53-94AA-A3345E2176B3}"/>
    <cellStyle name="Pre-inputted cells 4 2 2 3 2 2" xfId="39816" xr:uid="{E740C87D-F88B-45EA-8B7A-D2A43B83E352}"/>
    <cellStyle name="Pre-inputted cells 4 2 2 3 3" xfId="27166" xr:uid="{CC799C4D-1C03-4A8A-BA8A-AD5DB533C367}"/>
    <cellStyle name="Pre-inputted cells 4 2 2 3 3 2" xfId="53580" xr:uid="{5623751F-EE24-40A1-A335-C4BF2D95D06E}"/>
    <cellStyle name="Pre-inputted cells 4 2 2 3 4" xfId="29274" xr:uid="{16BC05DA-A1E0-4789-A700-48BD63BFBDBC}"/>
    <cellStyle name="Pre-inputted cells 4 2 2 4" xfId="5657" xr:uid="{105FCF04-B06E-44F1-9A2C-E39E9379769B}"/>
    <cellStyle name="Pre-inputted cells 4 2 2 4 2" xfId="16421" xr:uid="{7871781F-B40B-4D2A-8E8C-A5E715B1FD02}"/>
    <cellStyle name="Pre-inputted cells 4 2 2 4 2 2" xfId="42839" xr:uid="{68974FC6-F7E2-42A1-A338-3B73DF584F6B}"/>
    <cellStyle name="Pre-inputted cells 4 2 2 4 3" xfId="26392" xr:uid="{0A420239-AC1A-44DE-A140-7AEC12C246BF}"/>
    <cellStyle name="Pre-inputted cells 4 2 2 4 3 2" xfId="52806" xr:uid="{E005A6A3-F1CC-4067-8062-1CF025C2ED5F}"/>
    <cellStyle name="Pre-inputted cells 4 2 2 4 4" xfId="32327" xr:uid="{5E804337-D29E-4BA8-8BA0-60D015E0BE0E}"/>
    <cellStyle name="Pre-inputted cells 4 2 2 5" xfId="5670" xr:uid="{CC0A1753-82D6-47DB-B36C-063073BA9004}"/>
    <cellStyle name="Pre-inputted cells 4 2 2 5 2" xfId="21892" xr:uid="{A315E543-E2A0-4738-9969-B7F852DEE541}"/>
    <cellStyle name="Pre-inputted cells 4 2 2 5 2 2" xfId="48306" xr:uid="{D4082526-AEDB-464F-9A8A-23E797BDDA88}"/>
    <cellStyle name="Pre-inputted cells 4 2 2 5 3" xfId="32340" xr:uid="{70FD616D-B4E9-4A96-B30C-9B12D2E8569B}"/>
    <cellStyle name="Pre-inputted cells 4 2 2 6" xfId="5592" xr:uid="{34F1BA39-1E38-4B4C-A7B1-1FC62EF54BB8}"/>
    <cellStyle name="Pre-inputted cells 4 2 2 6 2" xfId="26954" xr:uid="{DEDDE5FC-EDE3-42B3-A2BD-6C2F8CB16E2D}"/>
    <cellStyle name="Pre-inputted cells 4 2 2 6 2 2" xfId="53368" xr:uid="{88AF33F6-52B8-46A5-B959-18E5A3DDBDF7}"/>
    <cellStyle name="Pre-inputted cells 4 2 2 6 3" xfId="32262" xr:uid="{066E3218-C931-40AE-A2F6-CB4622EB0653}"/>
    <cellStyle name="Pre-inputted cells 4 2 2 7" xfId="7361" xr:uid="{08356C05-E3D2-4846-B05E-5533F3D8B7BA}"/>
    <cellStyle name="Pre-inputted cells 4 2 2 7 2" xfId="18028" xr:uid="{15B87FFF-7B53-436C-AB75-BEF42DF3F3FD}"/>
    <cellStyle name="Pre-inputted cells 4 2 2 7 2 2" xfId="44444" xr:uid="{5B7A0D8C-C901-4A11-B559-4CEACC054CFA}"/>
    <cellStyle name="Pre-inputted cells 4 2 2 7 3" xfId="27452" xr:uid="{2DBFFE47-28B2-4281-A02A-3954D7E413B4}"/>
    <cellStyle name="Pre-inputted cells 4 2 2 7 3 2" xfId="53866" xr:uid="{1DE8BE8A-C03D-4D90-A355-F79E6D66E1CD}"/>
    <cellStyle name="Pre-inputted cells 4 2 2 7 4" xfId="34031" xr:uid="{5C832C52-3C0A-48C0-9A76-0576BEF5103D}"/>
    <cellStyle name="Pre-inputted cells 4 2 2 8" xfId="25312" xr:uid="{2F8628DA-BF39-4595-998E-E9D5EA545233}"/>
    <cellStyle name="Pre-inputted cells 4 2 2 8 2" xfId="51726" xr:uid="{D6178A3A-32F7-4B1F-8C23-51D83FB6E564}"/>
    <cellStyle name="Pre-inputted cells 4 2 3" xfId="2260" xr:uid="{C224499A-77DF-4043-B709-DE14A5621003}"/>
    <cellStyle name="Pre-inputted cells 4 2 3 2" xfId="4200" xr:uid="{DC157B36-1C97-4816-B0F7-8CFDE578C52A}"/>
    <cellStyle name="Pre-inputted cells 4 2 3 2 2" xfId="14979" xr:uid="{8F75C9E3-2B45-42FE-9D08-05BF45F8BC6A}"/>
    <cellStyle name="Pre-inputted cells 4 2 3 2 2 2" xfId="41399" xr:uid="{C5955999-DA21-4AD4-8722-7F31448E8300}"/>
    <cellStyle name="Pre-inputted cells 4 2 3 2 3" xfId="23998" xr:uid="{3E9ADD20-715E-49A0-A01F-86BF406F1E97}"/>
    <cellStyle name="Pre-inputted cells 4 2 3 2 3 2" xfId="50412" xr:uid="{2314EFD5-29A8-4B5B-9019-D4689E946E87}"/>
    <cellStyle name="Pre-inputted cells 4 2 3 2 4" xfId="30870" xr:uid="{A02D04A6-8F39-47A4-955F-CDDA8A2E8D17}"/>
    <cellStyle name="Pre-inputted cells 4 2 3 3" xfId="4928" xr:uid="{B9A9557C-0CCA-4FB0-8D6C-350152BCF523}"/>
    <cellStyle name="Pre-inputted cells 4 2 3 3 2" xfId="15705" xr:uid="{5D3D3CAC-7756-40C1-8E40-6D5838EE522E}"/>
    <cellStyle name="Pre-inputted cells 4 2 3 3 2 2" xfId="42125" xr:uid="{7EF0AFCF-AAAD-484D-8FE7-F82F7C131E55}"/>
    <cellStyle name="Pre-inputted cells 4 2 3 3 3" xfId="26594" xr:uid="{B826EDE2-D700-4A4A-9678-CAE8C08E903F}"/>
    <cellStyle name="Pre-inputted cells 4 2 3 3 3 2" xfId="53008" xr:uid="{22FFAB1F-50C4-4591-895A-59D1F9F6C082}"/>
    <cellStyle name="Pre-inputted cells 4 2 3 3 4" xfId="31598" xr:uid="{A12724BD-0536-4DC8-AED2-7ED786004052}"/>
    <cellStyle name="Pre-inputted cells 4 2 3 4" xfId="6702" xr:uid="{F7F6F7BA-9CD4-4792-986F-B7EBA889C06A}"/>
    <cellStyle name="Pre-inputted cells 4 2 3 4 2" xfId="17414" xr:uid="{8EA94A58-323D-4679-B08C-3C22384CA5A5}"/>
    <cellStyle name="Pre-inputted cells 4 2 3 4 2 2" xfId="43832" xr:uid="{BC80DCC8-8DE0-4558-96BD-824AB088F096}"/>
    <cellStyle name="Pre-inputted cells 4 2 3 4 3" xfId="25747" xr:uid="{0188DDFF-26DB-4A66-A99A-8364845DEBEA}"/>
    <cellStyle name="Pre-inputted cells 4 2 3 4 3 2" xfId="52161" xr:uid="{31FD7D19-89E3-46A0-89A3-22BCD4D6F05B}"/>
    <cellStyle name="Pre-inputted cells 4 2 3 4 4" xfId="33372" xr:uid="{561CC40A-78B9-44F8-8572-CC9274F12FA7}"/>
    <cellStyle name="Pre-inputted cells 4 2 3 5" xfId="7911" xr:uid="{2E50FD56-2AA1-4CE4-BC93-50F6842577D3}"/>
    <cellStyle name="Pre-inputted cells 4 2 3 5 2" xfId="18578" xr:uid="{83A3737B-1FB6-40E3-A53A-240332D42493}"/>
    <cellStyle name="Pre-inputted cells 4 2 3 5 2 2" xfId="44993" xr:uid="{85FEAA6D-9CEF-4EB9-A1C3-0C106BBB748A}"/>
    <cellStyle name="Pre-inputted cells 4 2 3 5 3" xfId="26620" xr:uid="{07674B14-A637-48D7-957E-A1DC0F4E7EA8}"/>
    <cellStyle name="Pre-inputted cells 4 2 3 5 3 2" xfId="53034" xr:uid="{57D5C146-2DF6-42EC-82F4-BED808C523A9}"/>
    <cellStyle name="Pre-inputted cells 4 2 3 6" xfId="13094" xr:uid="{CE1793F1-13DA-468A-96BD-A591A445D078}"/>
    <cellStyle name="Pre-inputted cells 4 2 3 6 2" xfId="39515" xr:uid="{DC19587F-71A2-4F32-8FE3-DF652F8EF278}"/>
    <cellStyle name="Pre-inputted cells 4 2 3 7" xfId="26552" xr:uid="{EE995BFC-2CC0-417F-8658-BC6ACD66BAD7}"/>
    <cellStyle name="Pre-inputted cells 4 2 3 7 2" xfId="52966" xr:uid="{F249C1CA-F845-4C8A-95E5-049A593CF185}"/>
    <cellStyle name="Pre-inputted cells 4 2 4" xfId="4173" xr:uid="{F72A804B-74FF-4CC4-B67B-11DCEB507A59}"/>
    <cellStyle name="Pre-inputted cells 4 2 4 2" xfId="14953" xr:uid="{6F8FD164-363C-44CF-A384-478D5868DC14}"/>
    <cellStyle name="Pre-inputted cells 4 2 4 2 2" xfId="41373" xr:uid="{4922FC7F-7692-4206-8B1B-8C3547AF7D31}"/>
    <cellStyle name="Pre-inputted cells 4 2 4 3" xfId="25659" xr:uid="{4340CFEC-F13E-4554-9F52-98D4A6A75717}"/>
    <cellStyle name="Pre-inputted cells 4 2 4 3 2" xfId="52073" xr:uid="{80C0E2D0-5BF0-4D37-96A9-824E11744C91}"/>
    <cellStyle name="Pre-inputted cells 4 2 4 4" xfId="30843" xr:uid="{FD4C8105-1DCF-4BC5-94C1-BEA9825EB4A0}"/>
    <cellStyle name="Pre-inputted cells 4 2 5" xfId="6672" xr:uid="{713EBDE3-7C97-4028-B9A8-7C54062AFF03}"/>
    <cellStyle name="Pre-inputted cells 4 2 5 2" xfId="17384" xr:uid="{156A8D2C-DE63-401F-96BC-5181A49ACB6A}"/>
    <cellStyle name="Pre-inputted cells 4 2 5 2 2" xfId="43802" xr:uid="{3FB7DA59-7187-43CD-9BAD-B7F5F413DC98}"/>
    <cellStyle name="Pre-inputted cells 4 2 5 3" xfId="23948" xr:uid="{E58E36E0-C19F-4CED-8BEC-1F3298ED93C7}"/>
    <cellStyle name="Pre-inputted cells 4 2 5 3 2" xfId="50362" xr:uid="{FE33C6D8-2468-4804-A378-C3FBF790AF24}"/>
    <cellStyle name="Pre-inputted cells 4 2 5 4" xfId="33342" xr:uid="{414CF470-5CF0-4C5D-B564-CC6ED0AD9F43}"/>
    <cellStyle name="Pre-inputted cells 4 2 6" xfId="8207" xr:uid="{C5E49447-26A3-443C-BE4A-725D777A9D63}"/>
    <cellStyle name="Pre-inputted cells 4 2 6 2" xfId="18868" xr:uid="{D8074DDC-AE95-4B8F-A4D8-058DC5EF3A5B}"/>
    <cellStyle name="Pre-inputted cells 4 2 6 2 2" xfId="45282" xr:uid="{7CD7BB31-BB48-4F9B-BC67-70CF7259AA7F}"/>
    <cellStyle name="Pre-inputted cells 4 2 6 3" xfId="25984" xr:uid="{38C6D9E8-A51D-43DC-9E6E-9267C8664483}"/>
    <cellStyle name="Pre-inputted cells 4 2 6 3 2" xfId="52398" xr:uid="{4FEFDB13-C95E-4EBD-B073-7E44DF7D1151}"/>
    <cellStyle name="Pre-inputted cells 4 3" xfId="1457" xr:uid="{496FBA08-0960-4ED0-BC26-7B0390D7D31D}"/>
    <cellStyle name="Pre-inputted cells 4 3 2" xfId="3451" xr:uid="{17AB59AA-41B8-47B4-BFF8-484693CCA6ED}"/>
    <cellStyle name="Pre-inputted cells 4 3 2 2" xfId="14236" xr:uid="{596473AD-17AC-4487-8139-BE609C4B0EEF}"/>
    <cellStyle name="Pre-inputted cells 4 3 2 2 2" xfId="40656" xr:uid="{1F6B7A0C-CA47-4CD3-A554-662F60774AD7}"/>
    <cellStyle name="Pre-inputted cells 4 3 2 3" xfId="22284" xr:uid="{87571955-9068-40DC-9185-93A0D7BC1C23}"/>
    <cellStyle name="Pre-inputted cells 4 3 2 3 2" xfId="48698" xr:uid="{9166F880-7A9A-4FB9-9FB3-8FA61663B02A}"/>
    <cellStyle name="Pre-inputted cells 4 3 2 4" xfId="30121" xr:uid="{4600E0CA-49F7-4AE5-94FD-F023128B90BD}"/>
    <cellStyle name="Pre-inputted cells 4 3 3" xfId="5061" xr:uid="{D063B5A0-1CA6-4B26-843B-D46B23F3B963}"/>
    <cellStyle name="Pre-inputted cells 4 3 3 2" xfId="15838" xr:uid="{375232A2-2130-4D75-9605-C806AC7798E7}"/>
    <cellStyle name="Pre-inputted cells 4 3 3 2 2" xfId="42257" xr:uid="{FE008B7D-E4BB-43FD-81BF-D226DDE752B3}"/>
    <cellStyle name="Pre-inputted cells 4 3 3 3" xfId="25250" xr:uid="{26272B35-02CB-4E3A-B883-5428DE0C2B4B}"/>
    <cellStyle name="Pre-inputted cells 4 3 3 3 2" xfId="51664" xr:uid="{CD69A9F7-BBB1-46B4-AE35-AE2858C4073F}"/>
    <cellStyle name="Pre-inputted cells 4 3 3 4" xfId="31731" xr:uid="{1E2FD839-3A14-4745-B18F-A4E92BFE51A3}"/>
    <cellStyle name="Pre-inputted cells 4 3 4" xfId="4012" xr:uid="{29F434B0-4557-4EB9-8D83-14432E260B68}"/>
    <cellStyle name="Pre-inputted cells 4 3 4 2" xfId="14795" xr:uid="{5DCB362D-0FE0-455B-8D5F-46AC555DD605}"/>
    <cellStyle name="Pre-inputted cells 4 3 4 2 2" xfId="41215" xr:uid="{C3D6314A-85FB-4B80-89D2-4A35B73D16B8}"/>
    <cellStyle name="Pre-inputted cells 4 3 4 3" xfId="24190" xr:uid="{FE619323-AE04-4862-BF7F-56A1978EEAE9}"/>
    <cellStyle name="Pre-inputted cells 4 3 4 3 2" xfId="50604" xr:uid="{422EB91B-B34B-473F-9386-4B14E31140AC}"/>
    <cellStyle name="Pre-inputted cells 4 3 4 4" xfId="30682" xr:uid="{BEEAA12F-99AD-47DA-979D-903FBEFD9170}"/>
    <cellStyle name="Pre-inputted cells 4 3 5" xfId="5887" xr:uid="{4D239AA5-9767-4FC3-8D9E-742D90D6CE00}"/>
    <cellStyle name="Pre-inputted cells 4 3 5 2" xfId="22698" xr:uid="{A62A0E54-CEB3-43FE-B5B1-6B2C05BA16C4}"/>
    <cellStyle name="Pre-inputted cells 4 3 5 2 2" xfId="49112" xr:uid="{3F9C81D0-BB1A-4682-9CCF-F8DFF4EE0E66}"/>
    <cellStyle name="Pre-inputted cells 4 3 5 3" xfId="32557" xr:uid="{1DDA8803-AB5A-4618-8E85-1D87846FF91B}"/>
    <cellStyle name="Pre-inputted cells 4 3 6" xfId="6823" xr:uid="{DEF11A6D-9909-42B8-8A0A-86DAF16A08A5}"/>
    <cellStyle name="Pre-inputted cells 4 3 6 2" xfId="12144" xr:uid="{CD65EC23-A67B-41CA-B4F8-079F6D0A836A}"/>
    <cellStyle name="Pre-inputted cells 4 3 6 2 2" xfId="38565" xr:uid="{21F6F8AD-D0A0-430B-A78A-92C33B3AEF01}"/>
    <cellStyle name="Pre-inputted cells 4 3 6 3" xfId="33493" xr:uid="{72D07974-084B-44CA-824C-2B0EB83D8081}"/>
    <cellStyle name="Pre-inputted cells 4 3 7" xfId="6688" xr:uid="{EBC0E5D7-E23C-4CA3-8B30-6F4F45EE484F}"/>
    <cellStyle name="Pre-inputted cells 4 3 7 2" xfId="17400" xr:uid="{7C73C505-1091-49C0-8D73-49B2848DF3E6}"/>
    <cellStyle name="Pre-inputted cells 4 3 7 2 2" xfId="43818" xr:uid="{5A97A413-FBD7-4D7E-892C-A9D9FAC61CD9}"/>
    <cellStyle name="Pre-inputted cells 4 3 7 3" xfId="23637" xr:uid="{65FCD98C-B616-4DEA-86A7-DA72FDD8298D}"/>
    <cellStyle name="Pre-inputted cells 4 3 7 3 2" xfId="50051" xr:uid="{EC89EA27-A2AA-4D3B-AF7B-E42808DAF76F}"/>
    <cellStyle name="Pre-inputted cells 4 3 7 4" xfId="33358" xr:uid="{12AA2C21-6433-45A7-8C17-A0646D32CE03}"/>
    <cellStyle name="Pre-inputted cells 4 3 8" xfId="26522" xr:uid="{C34636F3-0C3B-4E76-B554-34705722B7A4}"/>
    <cellStyle name="Pre-inputted cells 4 3 8 2" xfId="52936" xr:uid="{42C2E34A-E03C-4978-8E8B-C1D384A7280E}"/>
    <cellStyle name="Pre-inputted cells 4 4" xfId="2259" xr:uid="{FF42CB71-E7C7-432F-BD3F-75763EEF0835}"/>
    <cellStyle name="Pre-inputted cells 4 4 2" xfId="4199" xr:uid="{0A76FED7-2F6C-4E0B-B36F-41140ACC1263}"/>
    <cellStyle name="Pre-inputted cells 4 4 2 2" xfId="14978" xr:uid="{E0CD460A-DE59-4E1A-BBF9-FEA987B59ECD}"/>
    <cellStyle name="Pre-inputted cells 4 4 2 2 2" xfId="41398" xr:uid="{00ED6942-74F2-4880-8FA9-E4B27448CE0F}"/>
    <cellStyle name="Pre-inputted cells 4 4 2 3" xfId="22933" xr:uid="{0E00919D-1B0B-48E3-BF5F-139FD7D78252}"/>
    <cellStyle name="Pre-inputted cells 4 4 2 3 2" xfId="49347" xr:uid="{2BC20111-4390-4BE0-9C2D-1F9147F49324}"/>
    <cellStyle name="Pre-inputted cells 4 4 2 4" xfId="30869" xr:uid="{AC68221F-A565-4997-B705-08CC6CBF87BE}"/>
    <cellStyle name="Pre-inputted cells 4 4 3" xfId="4927" xr:uid="{A24F88C0-0933-4659-9FB5-A81E75DA9698}"/>
    <cellStyle name="Pre-inputted cells 4 4 3 2" xfId="15704" xr:uid="{43501DE0-F9A5-43AC-8EB7-877202A6867C}"/>
    <cellStyle name="Pre-inputted cells 4 4 3 2 2" xfId="42124" xr:uid="{281EB378-C588-449E-9A07-5377E275B461}"/>
    <cellStyle name="Pre-inputted cells 4 4 3 3" xfId="27528" xr:uid="{8DDD9067-5014-4816-944E-B5C4E4F1CC2D}"/>
    <cellStyle name="Pre-inputted cells 4 4 3 3 2" xfId="53942" xr:uid="{12F6E01A-73E0-4027-9D16-F4A9FA1743FD}"/>
    <cellStyle name="Pre-inputted cells 4 4 3 4" xfId="31597" xr:uid="{2564BEC8-89C2-456B-892B-C1B3D51B35C1}"/>
    <cellStyle name="Pre-inputted cells 4 4 4" xfId="6701" xr:uid="{B314A3F0-0BD0-4056-8FEA-7597BEDB3ED4}"/>
    <cellStyle name="Pre-inputted cells 4 4 4 2" xfId="17413" xr:uid="{D8F78C7F-836C-4433-8379-0DD02DEF1866}"/>
    <cellStyle name="Pre-inputted cells 4 4 4 2 2" xfId="43831" xr:uid="{AE5A2E52-BA63-415A-81F8-3C9DD6B7A1BF}"/>
    <cellStyle name="Pre-inputted cells 4 4 4 3" xfId="22928" xr:uid="{B253D351-1B5C-433B-8FCD-030673C5BDDA}"/>
    <cellStyle name="Pre-inputted cells 4 4 4 3 2" xfId="49342" xr:uid="{6CA79BAF-1E80-47D5-BE86-B4AFE4F114FC}"/>
    <cellStyle name="Pre-inputted cells 4 4 4 4" xfId="33371" xr:uid="{0D3A5F0F-BB36-4C7B-9FE4-C77C47337949}"/>
    <cellStyle name="Pre-inputted cells 4 4 5" xfId="7910" xr:uid="{B18D1A14-FDD3-46AD-ADDD-B16E24C29EDC}"/>
    <cellStyle name="Pre-inputted cells 4 4 5 2" xfId="18577" xr:uid="{C33CF026-B9D0-4FF2-962D-B864AB290CB6}"/>
    <cellStyle name="Pre-inputted cells 4 4 5 2 2" xfId="44992" xr:uid="{A0E12B85-A61F-405C-9DE5-AFCAFA379F7A}"/>
    <cellStyle name="Pre-inputted cells 4 4 5 3" xfId="27526" xr:uid="{A2BFAA89-5D92-42CE-9BB6-1EB803D4C9D4}"/>
    <cellStyle name="Pre-inputted cells 4 4 5 3 2" xfId="53940" xr:uid="{4DA86E6B-71D3-4388-AFDD-F9BB066A25BC}"/>
    <cellStyle name="Pre-inputted cells 4 4 6" xfId="13093" xr:uid="{0DB9C0B3-4E89-4B9C-BB64-D38E7C9936C6}"/>
    <cellStyle name="Pre-inputted cells 4 4 6 2" xfId="39514" xr:uid="{4795014A-B32A-4853-99DD-12F1A1DBF522}"/>
    <cellStyle name="Pre-inputted cells 4 4 7" xfId="27306" xr:uid="{2596AE55-035B-4644-BC10-B68E2BA4A080}"/>
    <cellStyle name="Pre-inputted cells 4 4 7 2" xfId="53720" xr:uid="{B52403FC-8B31-43B3-9207-0C423EAD23E8}"/>
    <cellStyle name="Pre-inputted cells 4 5" xfId="2983" xr:uid="{CA134EE3-D7DE-4132-80AC-312AE2B3C7D7}"/>
    <cellStyle name="Pre-inputted cells 4 5 2" xfId="13775" xr:uid="{0080E350-2FA6-41FB-A7E6-606FC9072776}"/>
    <cellStyle name="Pre-inputted cells 4 5 2 2" xfId="40195" xr:uid="{B2D641FC-6643-49BF-8DD5-E48E85AF231C}"/>
    <cellStyle name="Pre-inputted cells 4 5 3" xfId="22915" xr:uid="{AECE771F-8664-4A51-BA3A-2AC1BAE5A8C5}"/>
    <cellStyle name="Pre-inputted cells 4 5 3 2" xfId="49329" xr:uid="{69417E99-AF16-4244-92D2-F279AD824139}"/>
    <cellStyle name="Pre-inputted cells 4 5 4" xfId="29653" xr:uid="{B890E3AD-BF09-41F3-9961-6BD76A0A574C}"/>
    <cellStyle name="Pre-inputted cells 4 6" xfId="2590" xr:uid="{DC8A6831-E164-45A5-A382-C0B302F0A487}"/>
    <cellStyle name="Pre-inputted cells 4 6 2" xfId="13382" xr:uid="{4BDE100F-92F9-49BC-B069-A814CEDE4ABA}"/>
    <cellStyle name="Pre-inputted cells 4 6 2 2" xfId="39802" xr:uid="{8BC7F0C8-0BEF-43F3-A513-8AE80036C210}"/>
    <cellStyle name="Pre-inputted cells 4 6 3" xfId="25126" xr:uid="{3DD816D2-CFC0-4EC7-A8C7-8D55B25D4F01}"/>
    <cellStyle name="Pre-inputted cells 4 6 3 2" xfId="51540" xr:uid="{F1CE1E5E-7325-4A2F-A3B5-6263B0DBEBB0}"/>
    <cellStyle name="Pre-inputted cells 4 6 4" xfId="29260" xr:uid="{D7242279-4601-423E-A5AB-D28AEAF965A0}"/>
    <cellStyle name="Pre-inputted cells 4 7" xfId="8206" xr:uid="{8C4B0689-4A8C-438C-93ED-CC7E39F2EF25}"/>
    <cellStyle name="Pre-inputted cells 4 7 2" xfId="18867" xr:uid="{3AC3F43C-DBE9-4991-94BE-4DDC7219DF3A}"/>
    <cellStyle name="Pre-inputted cells 4 7 2 2" xfId="45281" xr:uid="{684D0BEA-4006-4955-B344-C51EEECEF922}"/>
    <cellStyle name="Pre-inputted cells 4 7 3" xfId="25983" xr:uid="{68FB5155-0B3E-4D3C-8355-6EB64036A840}"/>
    <cellStyle name="Pre-inputted cells 4 7 3 2" xfId="52397" xr:uid="{01A48DC7-94CC-4794-ABE6-71CCF31D7310}"/>
    <cellStyle name="Pre-inputted cells 4_3.15 Additional Data" xfId="2261" xr:uid="{5D62EF5D-CD99-4C03-8D11-642A32752ACA}"/>
    <cellStyle name="Pre-inputted cells 5" xfId="1135" xr:uid="{04BDB74B-CFBE-46AB-8359-9F45A3B87DF5}"/>
    <cellStyle name="Pre-inputted cells 5 2" xfId="1136" xr:uid="{1F0C66AF-6E0E-4895-8FE8-3A0E3374C494}"/>
    <cellStyle name="Pre-inputted cells 5 2 2" xfId="1331" xr:uid="{3162F2BC-5517-479B-9950-3934E7DBC040}"/>
    <cellStyle name="Pre-inputted cells 5 2 2 2" xfId="1593" xr:uid="{FB860679-C3E0-4481-AFBF-C81CCF17E211}"/>
    <cellStyle name="Pre-inputted cells 5 2 2 2 2" xfId="3586" xr:uid="{D85C3258-EDA7-4A93-9F18-29DA3E6914D8}"/>
    <cellStyle name="Pre-inputted cells 5 2 2 2 2 2" xfId="14371" xr:uid="{30AFC37B-E379-4FC5-BB61-BA423CA32B54}"/>
    <cellStyle name="Pre-inputted cells 5 2 2 2 2 2 2" xfId="40791" xr:uid="{71863DE7-13F2-4621-B8AA-9071A244EB06}"/>
    <cellStyle name="Pre-inputted cells 5 2 2 2 2 3" xfId="26680" xr:uid="{0ECA423D-747B-44D0-B192-DEDB64BA864A}"/>
    <cellStyle name="Pre-inputted cells 5 2 2 2 2 3 2" xfId="53094" xr:uid="{7DF26D84-D54F-4075-BA7B-C98386E075F1}"/>
    <cellStyle name="Pre-inputted cells 5 2 2 2 2 4" xfId="30256" xr:uid="{C42676F6-AC4A-489F-8706-CD31F879374F}"/>
    <cellStyle name="Pre-inputted cells 5 2 2 2 3" xfId="5038" xr:uid="{A1FA8A05-DB9B-4618-B56B-3E49B657660A}"/>
    <cellStyle name="Pre-inputted cells 5 2 2 2 3 2" xfId="15815" xr:uid="{9BE89B2B-1159-4560-BC6D-B5F05EC06097}"/>
    <cellStyle name="Pre-inputted cells 5 2 2 2 3 2 2" xfId="42234" xr:uid="{996FA6E2-3A9F-46CF-B6B8-A718FF3DD568}"/>
    <cellStyle name="Pre-inputted cells 5 2 2 2 3 3" xfId="26396" xr:uid="{97E7CF9A-E661-409B-B24A-78404B45840E}"/>
    <cellStyle name="Pre-inputted cells 5 2 2 2 3 3 2" xfId="52810" xr:uid="{D2DC006A-29BA-487F-82D3-1F38DE93C76D}"/>
    <cellStyle name="Pre-inputted cells 5 2 2 2 3 4" xfId="31708" xr:uid="{7809318C-9C69-4B8B-8664-1E72899151AE}"/>
    <cellStyle name="Pre-inputted cells 5 2 2 2 4" xfId="3714" xr:uid="{A6633D8C-DD56-4ED9-808D-B2C00C126C25}"/>
    <cellStyle name="Pre-inputted cells 5 2 2 2 4 2" xfId="14498" xr:uid="{6C02781D-6971-4B3D-A952-F491D902CECE}"/>
    <cellStyle name="Pre-inputted cells 5 2 2 2 4 2 2" xfId="40918" xr:uid="{4E2D0D28-6653-4DA6-812B-6B8F5D151CA6}"/>
    <cellStyle name="Pre-inputted cells 5 2 2 2 4 3" xfId="25110" xr:uid="{8822890B-7CFD-4384-A362-A5E6811BDDC1}"/>
    <cellStyle name="Pre-inputted cells 5 2 2 2 4 3 2" xfId="51524" xr:uid="{7EDB3BCC-6C0C-4DDA-B394-08215E7A6F3A}"/>
    <cellStyle name="Pre-inputted cells 5 2 2 2 4 4" xfId="30384" xr:uid="{272128FA-9F9A-457B-8361-C7F1D79D815F}"/>
    <cellStyle name="Pre-inputted cells 5 2 2 2 5" xfId="3772" xr:uid="{82472540-6E8B-4937-8FC8-8A91F1D47E90}"/>
    <cellStyle name="Pre-inputted cells 5 2 2 2 5 2" xfId="27936" xr:uid="{7E29DEA8-E1D5-4DE3-A989-4B66359B11D7}"/>
    <cellStyle name="Pre-inputted cells 5 2 2 2 5 2 2" xfId="54350" xr:uid="{5324DCE7-03FE-4967-876A-39A93BC4B964}"/>
    <cellStyle name="Pre-inputted cells 5 2 2 2 5 3" xfId="30442" xr:uid="{B6310456-CAFD-4ED1-BC3A-DF7BEAC6F9F0}"/>
    <cellStyle name="Pre-inputted cells 5 2 2 2 6" xfId="6655" xr:uid="{653DAA6F-1DDE-444D-AACF-AB0773DC5314}"/>
    <cellStyle name="Pre-inputted cells 5 2 2 2 6 2" xfId="24690" xr:uid="{634BE32E-5A80-4F5F-993C-9BD0458E5B16}"/>
    <cellStyle name="Pre-inputted cells 5 2 2 2 6 2 2" xfId="51104" xr:uid="{B789CF3F-19C9-4DFB-8A94-572AA382DAA7}"/>
    <cellStyle name="Pre-inputted cells 5 2 2 2 6 3" xfId="33325" xr:uid="{CD853ABC-14B6-4DF6-AB2D-00CA87B5F09D}"/>
    <cellStyle name="Pre-inputted cells 5 2 2 2 7" xfId="6078" xr:uid="{4542B768-0B21-40B5-B956-7E24B3542CC1}"/>
    <cellStyle name="Pre-inputted cells 5 2 2 2 7 2" xfId="16829" xr:uid="{B80F9532-06D0-470E-8927-C7DE2B026C25}"/>
    <cellStyle name="Pre-inputted cells 5 2 2 2 7 2 2" xfId="43247" xr:uid="{C00332BB-F870-4390-8B33-2378EF37120D}"/>
    <cellStyle name="Pre-inputted cells 5 2 2 2 7 3" xfId="26157" xr:uid="{1EEC6DA9-90AF-4B88-A75A-E2054E4D5D7D}"/>
    <cellStyle name="Pre-inputted cells 5 2 2 2 7 3 2" xfId="52571" xr:uid="{2074B7D2-08AC-4C83-89F4-162F1BE5BCDC}"/>
    <cellStyle name="Pre-inputted cells 5 2 2 2 7 4" xfId="32748" xr:uid="{F5071583-723C-428B-A600-66F344BF1331}"/>
    <cellStyle name="Pre-inputted cells 5 2 2 2 8" xfId="27640" xr:uid="{6291C629-B47B-4F37-BEC6-D588071199C7}"/>
    <cellStyle name="Pre-inputted cells 5 2 2 2 8 2" xfId="54054" xr:uid="{B80971EC-E125-4FD3-91E9-709543F4A2B4}"/>
    <cellStyle name="Pre-inputted cells 5 2 2 3" xfId="2264" xr:uid="{74879BEF-3B44-45C4-939A-F182C2DBF1B5}"/>
    <cellStyle name="Pre-inputted cells 5 2 2 3 2" xfId="4203" xr:uid="{4FF64952-9A77-4595-BF63-B1DAB6ACE10B}"/>
    <cellStyle name="Pre-inputted cells 5 2 2 3 2 2" xfId="14982" xr:uid="{5558B839-BC91-420F-BA78-98A97FC5DB25}"/>
    <cellStyle name="Pre-inputted cells 5 2 2 3 2 2 2" xfId="41402" xr:uid="{FD659652-78BC-44D9-932A-5559779D4E3C}"/>
    <cellStyle name="Pre-inputted cells 5 2 2 3 2 3" xfId="11133" xr:uid="{25F27781-9D12-4478-A533-4DC9F7EF3374}"/>
    <cellStyle name="Pre-inputted cells 5 2 2 3 2 3 2" xfId="37554" xr:uid="{078BBB07-B77F-4CDA-9066-896C96940CFB}"/>
    <cellStyle name="Pre-inputted cells 5 2 2 3 2 4" xfId="30873" xr:uid="{BF4F41F3-3F19-4630-86C8-D9386B5543EF}"/>
    <cellStyle name="Pre-inputted cells 5 2 2 3 3" xfId="4931" xr:uid="{EE1E35D4-9F6E-4933-8777-A540BD8F436E}"/>
    <cellStyle name="Pre-inputted cells 5 2 2 3 3 2" xfId="15708" xr:uid="{DDDF033F-D15B-4A02-A7DF-F88CD11358ED}"/>
    <cellStyle name="Pre-inputted cells 5 2 2 3 3 2 2" xfId="42128" xr:uid="{28645571-F456-45F5-83AF-28E8D14E1827}"/>
    <cellStyle name="Pre-inputted cells 5 2 2 3 3 3" xfId="23083" xr:uid="{4DE38E67-6C4F-4D4B-AF09-D85D98E6746F}"/>
    <cellStyle name="Pre-inputted cells 5 2 2 3 3 3 2" xfId="49497" xr:uid="{DBE33D89-7B05-46B1-9E87-308EFF6D1DB1}"/>
    <cellStyle name="Pre-inputted cells 5 2 2 3 3 4" xfId="31601" xr:uid="{15696175-CC1C-4B4F-AD9C-16D4AC6F9464}"/>
    <cellStyle name="Pre-inputted cells 5 2 2 3 4" xfId="6705" xr:uid="{652DC485-60F1-47E7-BA19-16B6B89C8A20}"/>
    <cellStyle name="Pre-inputted cells 5 2 2 3 4 2" xfId="17417" xr:uid="{3BEA933D-ADB2-4497-B8B9-DE8D2AFC1119}"/>
    <cellStyle name="Pre-inputted cells 5 2 2 3 4 2 2" xfId="43835" xr:uid="{F5EBD853-F004-4E56-B838-0423EA49EB9F}"/>
    <cellStyle name="Pre-inputted cells 5 2 2 3 4 3" xfId="22977" xr:uid="{D5E328AD-F75A-4295-9178-DA9D3C6CAEE6}"/>
    <cellStyle name="Pre-inputted cells 5 2 2 3 4 3 2" xfId="49391" xr:uid="{3C82025A-33E0-469F-A37F-9B8D4710D4AA}"/>
    <cellStyle name="Pre-inputted cells 5 2 2 3 4 4" xfId="33375" xr:uid="{333B8299-3938-40FB-AB0C-FDE352457604}"/>
    <cellStyle name="Pre-inputted cells 5 2 2 3 5" xfId="7914" xr:uid="{00307347-A985-489C-B7EC-7BCA1CEF37EE}"/>
    <cellStyle name="Pre-inputted cells 5 2 2 3 5 2" xfId="18581" xr:uid="{DED23E90-085C-4959-872C-076DC88269BA}"/>
    <cellStyle name="Pre-inputted cells 5 2 2 3 5 2 2" xfId="44996" xr:uid="{E4129B9E-3EFE-4C76-B65C-9A919FD60336}"/>
    <cellStyle name="Pre-inputted cells 5 2 2 3 5 3" xfId="27763" xr:uid="{10F847B7-3EAA-485F-978D-2350EA460DA3}"/>
    <cellStyle name="Pre-inputted cells 5 2 2 3 5 3 2" xfId="54177" xr:uid="{DDC94227-8F49-4DD9-8AF7-21E34739B87F}"/>
    <cellStyle name="Pre-inputted cells 5 2 2 3 6" xfId="13097" xr:uid="{618149E9-6738-4226-A6F2-A82A0BF3F0B1}"/>
    <cellStyle name="Pre-inputted cells 5 2 2 3 6 2" xfId="39518" xr:uid="{51830AD1-7F65-48F8-AD8B-BD8C3F432174}"/>
    <cellStyle name="Pre-inputted cells 5 2 2 3 7" xfId="24533" xr:uid="{B7D3ACAB-D8DD-4085-AE8C-0F0AA5327269}"/>
    <cellStyle name="Pre-inputted cells 5 2 2 3 7 2" xfId="50947" xr:uid="{FFDF2B68-3286-46D8-9627-AA2D57A55E87}"/>
    <cellStyle name="Pre-inputted cells 5 2 2 4" xfId="8285" xr:uid="{1400081E-CFD1-4EA9-A5D5-BE966582177A}"/>
    <cellStyle name="Pre-inputted cells 5 2 2 4 2" xfId="18946" xr:uid="{82463921-3548-49FC-A29A-291DFFA5EDF9}"/>
    <cellStyle name="Pre-inputted cells 5 2 2 4 2 2" xfId="45360" xr:uid="{A6BC3E07-B7F1-41F5-8D46-677976B02EF8}"/>
    <cellStyle name="Pre-inputted cells 5 2 2 4 3" xfId="26052" xr:uid="{96B1EDE0-B02A-4953-9AF2-4358AA842E32}"/>
    <cellStyle name="Pre-inputted cells 5 2 2 4 3 2" xfId="52466" xr:uid="{0510384A-69B4-4A26-8263-42BE3F6F1214}"/>
    <cellStyle name="Pre-inputted cells 5 2 3" xfId="1460" xr:uid="{11B18C40-402C-4EE7-8DD7-57F506E15591}"/>
    <cellStyle name="Pre-inputted cells 5 2 3 2" xfId="3454" xr:uid="{BE92432E-BEDD-4498-A03E-5C59556F7F3E}"/>
    <cellStyle name="Pre-inputted cells 5 2 3 2 2" xfId="14239" xr:uid="{5FC4D777-60C9-49A9-A645-ADA050247AA3}"/>
    <cellStyle name="Pre-inputted cells 5 2 3 2 2 2" xfId="40659" xr:uid="{3C73A52F-F4AF-4168-8A72-89ABC370E2F4}"/>
    <cellStyle name="Pre-inputted cells 5 2 3 2 3" xfId="27374" xr:uid="{AEE15512-5028-4B60-897B-C125B4FE2118}"/>
    <cellStyle name="Pre-inputted cells 5 2 3 2 3 2" xfId="53788" xr:uid="{2E0F2A29-F58B-445A-B79C-0B2003DF439D}"/>
    <cellStyle name="Pre-inputted cells 5 2 3 2 4" xfId="30124" xr:uid="{564F42E6-82A6-4ED1-BF85-72F1C7565429}"/>
    <cellStyle name="Pre-inputted cells 5 2 3 3" xfId="3374" xr:uid="{E83E4EB4-E938-42E9-AA77-75B7366B4E5D}"/>
    <cellStyle name="Pre-inputted cells 5 2 3 3 2" xfId="14161" xr:uid="{AB4150A8-D775-4CF4-942C-8B5C67F629A5}"/>
    <cellStyle name="Pre-inputted cells 5 2 3 3 2 2" xfId="40581" xr:uid="{EC58F61C-1FAA-433C-A44A-394E6BBFCBBB}"/>
    <cellStyle name="Pre-inputted cells 5 2 3 3 3" xfId="27699" xr:uid="{C3574F83-3BC4-46E7-BC12-9593E1CC38D2}"/>
    <cellStyle name="Pre-inputted cells 5 2 3 3 3 2" xfId="54113" xr:uid="{DFFCB707-9B91-44F7-8A29-11BF0DCF5A79}"/>
    <cellStyle name="Pre-inputted cells 5 2 3 3 4" xfId="30044" xr:uid="{D821923A-3885-4934-BCDD-20853CD0BEE2}"/>
    <cellStyle name="Pre-inputted cells 5 2 3 4" xfId="5280" xr:uid="{B030D39E-E275-42E7-A218-857287E44577}"/>
    <cellStyle name="Pre-inputted cells 5 2 3 4 2" xfId="16055" xr:uid="{75779BBF-9177-49E6-A5D3-CF1FD4516FBB}"/>
    <cellStyle name="Pre-inputted cells 5 2 3 4 2 2" xfId="42474" xr:uid="{E29947B0-1411-4582-A0C1-F033B2677D6A}"/>
    <cellStyle name="Pre-inputted cells 5 2 3 4 3" xfId="26152" xr:uid="{D2830F80-B254-4D31-90FA-F8D9D1952EA5}"/>
    <cellStyle name="Pre-inputted cells 5 2 3 4 3 2" xfId="52566" xr:uid="{FDF7A156-A026-4954-B691-8E4F0154AAB6}"/>
    <cellStyle name="Pre-inputted cells 5 2 3 4 4" xfId="31950" xr:uid="{5AB1D158-ED55-4FFD-86A0-4FDC0023EA49}"/>
    <cellStyle name="Pre-inputted cells 5 2 3 5" xfId="3386" xr:uid="{F85C115A-505F-41EB-B233-F9DD6D549258}"/>
    <cellStyle name="Pre-inputted cells 5 2 3 5 2" xfId="26841" xr:uid="{2ABABEE3-E42A-499A-967D-8FCED5A0EAF4}"/>
    <cellStyle name="Pre-inputted cells 5 2 3 5 2 2" xfId="53255" xr:uid="{368F45B7-C3C6-4FEE-9ED2-4AAB35F7BDB3}"/>
    <cellStyle name="Pre-inputted cells 5 2 3 5 3" xfId="30056" xr:uid="{BB6DD7E1-46DD-4978-980C-96082EB8C626}"/>
    <cellStyle name="Pre-inputted cells 5 2 3 6" xfId="3148" xr:uid="{B52D67C0-CC7A-4A07-95AA-9D33BDD25594}"/>
    <cellStyle name="Pre-inputted cells 5 2 3 6 2" xfId="25610" xr:uid="{59DB04F6-3864-48B2-9235-D5D82F5D185E}"/>
    <cellStyle name="Pre-inputted cells 5 2 3 6 2 2" xfId="52024" xr:uid="{76E6B898-D12E-46EC-9466-D9C6CEAC5E59}"/>
    <cellStyle name="Pre-inputted cells 5 2 3 6 3" xfId="29818" xr:uid="{35DF4589-2340-4A7A-9D09-34F584117F6F}"/>
    <cellStyle name="Pre-inputted cells 5 2 3 7" xfId="7090" xr:uid="{AAA51CF4-006F-487A-AEF2-BB0054E23FE7}"/>
    <cellStyle name="Pre-inputted cells 5 2 3 7 2" xfId="17778" xr:uid="{50E2F100-1AA4-4B78-90F2-244FB235AA1A}"/>
    <cellStyle name="Pre-inputted cells 5 2 3 7 2 2" xfId="44195" xr:uid="{D512A3F4-8725-423E-887B-764CF1568770}"/>
    <cellStyle name="Pre-inputted cells 5 2 3 7 3" xfId="25371" xr:uid="{00C4383C-7623-4201-9B5A-896FB2418025}"/>
    <cellStyle name="Pre-inputted cells 5 2 3 7 3 2" xfId="51785" xr:uid="{F782C083-593B-4C89-82FA-5A202D5D2255}"/>
    <cellStyle name="Pre-inputted cells 5 2 3 7 4" xfId="33760" xr:uid="{4F1ECEC2-89AC-496E-9C97-AE330C67C78A}"/>
    <cellStyle name="Pre-inputted cells 5 2 3 8" xfId="25136" xr:uid="{44532A83-5E2B-412A-BDB4-4743C4F8402A}"/>
    <cellStyle name="Pre-inputted cells 5 2 3 8 2" xfId="51550" xr:uid="{39113D5E-1D23-4A30-B715-59ABC9218A6B}"/>
    <cellStyle name="Pre-inputted cells 5 2 4" xfId="2263" xr:uid="{24AD484D-1D96-490C-AFA9-D8DE1B121E8B}"/>
    <cellStyle name="Pre-inputted cells 5 2 4 2" xfId="4202" xr:uid="{11C5185A-DEC2-4690-9801-A2AC3EC3D5CC}"/>
    <cellStyle name="Pre-inputted cells 5 2 4 2 2" xfId="14981" xr:uid="{EE912D38-C239-492A-8233-466248CDDFE6}"/>
    <cellStyle name="Pre-inputted cells 5 2 4 2 2 2" xfId="41401" xr:uid="{29D32B9C-AD76-4829-B294-3C8C07549044}"/>
    <cellStyle name="Pre-inputted cells 5 2 4 2 3" xfId="23475" xr:uid="{9AE175F0-0124-456E-9E00-D902ABD9D01D}"/>
    <cellStyle name="Pre-inputted cells 5 2 4 2 3 2" xfId="49889" xr:uid="{3B7936C8-F6D0-485D-A61C-DF0DBE54F449}"/>
    <cellStyle name="Pre-inputted cells 5 2 4 2 4" xfId="30872" xr:uid="{6D53D580-F86C-4DC5-A775-5F3BD8CA5AD5}"/>
    <cellStyle name="Pre-inputted cells 5 2 4 3" xfId="4930" xr:uid="{2EA6EE2A-684E-42D3-8D3F-8DF70A759B63}"/>
    <cellStyle name="Pre-inputted cells 5 2 4 3 2" xfId="15707" xr:uid="{ABA747B3-6077-43FF-BD04-79E616961657}"/>
    <cellStyle name="Pre-inputted cells 5 2 4 3 2 2" xfId="42127" xr:uid="{2E1F44D8-3A89-4F87-992F-C1AC2ACD92DE}"/>
    <cellStyle name="Pre-inputted cells 5 2 4 3 3" xfId="25354" xr:uid="{FF873346-DA51-4C88-AD8E-65BEA4B3C7EB}"/>
    <cellStyle name="Pre-inputted cells 5 2 4 3 3 2" xfId="51768" xr:uid="{D14F396E-7D01-43DA-BBD0-627B601DF62C}"/>
    <cellStyle name="Pre-inputted cells 5 2 4 3 4" xfId="31600" xr:uid="{4AC9DDAF-0B0F-41A5-8294-FA2302DBDEC1}"/>
    <cellStyle name="Pre-inputted cells 5 2 4 4" xfId="6704" xr:uid="{536CB2D3-688D-4F78-9BD2-006A388BB323}"/>
    <cellStyle name="Pre-inputted cells 5 2 4 4 2" xfId="17416" xr:uid="{BE39E67E-189B-409F-A081-6F5D43420E4F}"/>
    <cellStyle name="Pre-inputted cells 5 2 4 4 2 2" xfId="43834" xr:uid="{37BB137E-0A70-44A8-ADB1-EEC9FB26456F}"/>
    <cellStyle name="Pre-inputted cells 5 2 4 4 3" xfId="23541" xr:uid="{1B7A4804-29AF-4A9E-8478-525DD78DA4EE}"/>
    <cellStyle name="Pre-inputted cells 5 2 4 4 3 2" xfId="49955" xr:uid="{65FF9C89-F42F-4959-9E2E-F766D8E69A10}"/>
    <cellStyle name="Pre-inputted cells 5 2 4 4 4" xfId="33374" xr:uid="{67447BA8-5169-427D-8356-A19EF908366B}"/>
    <cellStyle name="Pre-inputted cells 5 2 4 5" xfId="7913" xr:uid="{4B61D997-1333-4C9D-8770-E44967B832B1}"/>
    <cellStyle name="Pre-inputted cells 5 2 4 5 2" xfId="18580" xr:uid="{CFB9DF43-14D4-432B-9F7D-3D8BFA13CBE7}"/>
    <cellStyle name="Pre-inputted cells 5 2 4 5 2 2" xfId="44995" xr:uid="{46156EB8-D6B5-48F9-A6EA-306D032F4CA6}"/>
    <cellStyle name="Pre-inputted cells 5 2 4 5 3" xfId="26135" xr:uid="{A03783F5-96A4-4593-94A1-068BEC0CDEB3}"/>
    <cellStyle name="Pre-inputted cells 5 2 4 5 3 2" xfId="52549" xr:uid="{55318366-4FE3-4B20-B675-3E06FC162F14}"/>
    <cellStyle name="Pre-inputted cells 5 2 4 6" xfId="13096" xr:uid="{57C7F504-DDD1-4012-87AA-0472D107CEE9}"/>
    <cellStyle name="Pre-inputted cells 5 2 4 6 2" xfId="39517" xr:uid="{A9675CD6-2B14-48AC-AF04-A962AC7B200B}"/>
    <cellStyle name="Pre-inputted cells 5 2 4 7" xfId="25556" xr:uid="{E7C396F0-722E-4B3C-AFFB-DD3B311AF121}"/>
    <cellStyle name="Pre-inputted cells 5 2 4 7 2" xfId="51970" xr:uid="{A120DD06-96B9-463C-80D7-CDE33C654223}"/>
    <cellStyle name="Pre-inputted cells 5 2 5" xfId="4454" xr:uid="{631D1540-4906-4F9B-B095-13C7A4894B5D}"/>
    <cellStyle name="Pre-inputted cells 5 2 5 2" xfId="15232" xr:uid="{2F9C8E31-3ABE-4AF0-AA6A-44C06B0DE555}"/>
    <cellStyle name="Pre-inputted cells 5 2 5 2 2" xfId="41652" xr:uid="{D477500B-14FA-4C3F-888A-0EBB0BCD757C}"/>
    <cellStyle name="Pre-inputted cells 5 2 5 3" xfId="23179" xr:uid="{7DFBE77F-26B0-43E9-874D-8E8CFF3BACB5}"/>
    <cellStyle name="Pre-inputted cells 5 2 5 3 2" xfId="49593" xr:uid="{850112F2-C8D0-4610-B561-21521C937A03}"/>
    <cellStyle name="Pre-inputted cells 5 2 5 4" xfId="31124" xr:uid="{DA17B8AA-CFC4-46BD-A6B1-28C941BEF20F}"/>
    <cellStyle name="Pre-inputted cells 5 2 6" xfId="6527" xr:uid="{39432D1C-32BE-4FA5-9E32-28DEC93F1871}"/>
    <cellStyle name="Pre-inputted cells 5 2 6 2" xfId="17252" xr:uid="{72773340-9475-43DB-9E85-53D2FF58556F}"/>
    <cellStyle name="Pre-inputted cells 5 2 6 2 2" xfId="43670" xr:uid="{1B4EF290-DCE9-40E7-AB67-D131EC57AF52}"/>
    <cellStyle name="Pre-inputted cells 5 2 6 3" xfId="24506" xr:uid="{86F808F9-C8ED-4188-A256-D32B7B5B5864}"/>
    <cellStyle name="Pre-inputted cells 5 2 6 3 2" xfId="50920" xr:uid="{61F8A669-DAED-4005-B5AD-36C9E529093D}"/>
    <cellStyle name="Pre-inputted cells 5 2 6 4" xfId="33197" xr:uid="{C98C608A-B96F-4404-AC82-22EF05864AF4}"/>
    <cellStyle name="Pre-inputted cells 5 2 7" xfId="8209" xr:uid="{B022D319-CB5A-4702-B066-F29DB3BD5318}"/>
    <cellStyle name="Pre-inputted cells 5 2 7 2" xfId="18870" xr:uid="{E7530065-5757-44ED-B553-A098294AB312}"/>
    <cellStyle name="Pre-inputted cells 5 2 7 2 2" xfId="45284" xr:uid="{431A2662-5657-462B-A87B-11A8C9A87E42}"/>
    <cellStyle name="Pre-inputted cells 5 2 7 3" xfId="25986" xr:uid="{48435A10-2D33-4FEB-8B82-6291DC282C92}"/>
    <cellStyle name="Pre-inputted cells 5 2 7 3 2" xfId="52400" xr:uid="{74A46958-3BBB-4D64-95A3-F1F083ACC41A}"/>
    <cellStyle name="Pre-inputted cells 5 2_3.15 Additional Data" xfId="2265" xr:uid="{24F68F4A-9F39-4982-97A5-DD788BAF7632}"/>
    <cellStyle name="Pre-inputted cells 5 3" xfId="1459" xr:uid="{0A996673-1BB1-466F-86BA-362925B8EFBC}"/>
    <cellStyle name="Pre-inputted cells 5 3 2" xfId="3453" xr:uid="{F8AB2944-C21B-46D5-8A17-B1070DD45514}"/>
    <cellStyle name="Pre-inputted cells 5 3 2 2" xfId="14238" xr:uid="{1AEFA5EB-4756-4559-A058-1736CF9E6862}"/>
    <cellStyle name="Pre-inputted cells 5 3 2 2 2" xfId="40658" xr:uid="{2CA66368-79AF-461E-AACE-01C648CE69B3}"/>
    <cellStyle name="Pre-inputted cells 5 3 2 3" xfId="21928" xr:uid="{3C9A70AE-26C2-4EC4-A674-1ED332DEC14F}"/>
    <cellStyle name="Pre-inputted cells 5 3 2 3 2" xfId="48342" xr:uid="{2EC77DF4-1522-4A51-8CE1-9856D365C750}"/>
    <cellStyle name="Pre-inputted cells 5 3 2 4" xfId="30123" xr:uid="{45367B9C-C055-4D20-9A7F-828BFA84616A}"/>
    <cellStyle name="Pre-inputted cells 5 3 3" xfId="4706" xr:uid="{8DDEBE4A-8118-4A2F-89A6-3CE8B5E920CA}"/>
    <cellStyle name="Pre-inputted cells 5 3 3 2" xfId="15483" xr:uid="{68F7EACC-9953-4A64-84CA-79D0A751C605}"/>
    <cellStyle name="Pre-inputted cells 5 3 3 2 2" xfId="41903" xr:uid="{4029FA93-BE87-462C-9FDF-DFC04DFC7D64}"/>
    <cellStyle name="Pre-inputted cells 5 3 3 3" xfId="27574" xr:uid="{9EE3860A-A09C-4E0D-9716-0D08A2726FCC}"/>
    <cellStyle name="Pre-inputted cells 5 3 3 3 2" xfId="53988" xr:uid="{67E04506-0E2E-4376-A6AA-E89C8FE8FFDF}"/>
    <cellStyle name="Pre-inputted cells 5 3 3 4" xfId="31376" xr:uid="{4CD783C2-F70F-498B-AF7C-F68538D6C839}"/>
    <cellStyle name="Pre-inputted cells 5 3 4" xfId="3142" xr:uid="{B47A3B27-72F6-4DB9-84A9-036B2B9598E6}"/>
    <cellStyle name="Pre-inputted cells 5 3 4 2" xfId="13933" xr:uid="{5C420459-85F1-40E7-B576-F478D9571882}"/>
    <cellStyle name="Pre-inputted cells 5 3 4 2 2" xfId="40353" xr:uid="{C1D40840-2DF9-4199-993E-199D0FC37501}"/>
    <cellStyle name="Pre-inputted cells 5 3 4 3" xfId="22178" xr:uid="{9FC6CA3C-5486-463B-9F79-55AABAC0F998}"/>
    <cellStyle name="Pre-inputted cells 5 3 4 3 2" xfId="48592" xr:uid="{9B260442-B46C-475B-AAF8-36D4C3BA51E6}"/>
    <cellStyle name="Pre-inputted cells 5 3 4 4" xfId="29812" xr:uid="{45E73DB6-9293-429D-AC95-5A2CA0B3802E}"/>
    <cellStyle name="Pre-inputted cells 5 3 5" xfId="5779" xr:uid="{B01BC736-F583-472F-8900-69B71278E17D}"/>
    <cellStyle name="Pre-inputted cells 5 3 5 2" xfId="23589" xr:uid="{1B9CAA5E-6E23-4F34-AFBF-71953A5AC4B3}"/>
    <cellStyle name="Pre-inputted cells 5 3 5 2 2" xfId="50003" xr:uid="{FCCC56DB-32E2-4232-916B-013A36D005AE}"/>
    <cellStyle name="Pre-inputted cells 5 3 5 3" xfId="32449" xr:uid="{F1CE2460-5184-463B-97D9-216EEF8C3D18}"/>
    <cellStyle name="Pre-inputted cells 5 3 6" xfId="6493" xr:uid="{E091302F-8347-413C-9D11-CDCE25B8906C}"/>
    <cellStyle name="Pre-inputted cells 5 3 6 2" xfId="22994" xr:uid="{031929EA-E631-4B6A-9EF2-04405915BDAC}"/>
    <cellStyle name="Pre-inputted cells 5 3 6 2 2" xfId="49408" xr:uid="{1C0477D1-DCAC-4F25-9304-5B6876FE7C79}"/>
    <cellStyle name="Pre-inputted cells 5 3 6 3" xfId="33163" xr:uid="{0FBB9C85-7C01-4E66-B4BB-4B2CD8DF083B}"/>
    <cellStyle name="Pre-inputted cells 5 3 7" xfId="6633" xr:uid="{FA8C8367-D2AB-4FE2-BE0C-505AE829B240}"/>
    <cellStyle name="Pre-inputted cells 5 3 7 2" xfId="17355" xr:uid="{014FD988-3C72-4EB1-8244-B786E7706F1E}"/>
    <cellStyle name="Pre-inputted cells 5 3 7 2 2" xfId="43773" xr:uid="{F170760F-752B-4AC3-A34B-0A9D28F83541}"/>
    <cellStyle name="Pre-inputted cells 5 3 7 3" xfId="24827" xr:uid="{C2515985-FBA8-44EB-A218-45544F808C9C}"/>
    <cellStyle name="Pre-inputted cells 5 3 7 3 2" xfId="51241" xr:uid="{CAC114AA-0D92-4F0B-A97C-522FA4F8BADC}"/>
    <cellStyle name="Pre-inputted cells 5 3 7 4" xfId="33303" xr:uid="{5DDC1E28-B75E-46D2-AC17-5AD007087D97}"/>
    <cellStyle name="Pre-inputted cells 5 3 8" xfId="25534" xr:uid="{BF06BCED-C8D9-4653-828D-E9CD7B6E6CAA}"/>
    <cellStyle name="Pre-inputted cells 5 3 8 2" xfId="51948" xr:uid="{94653C9E-4D29-488E-931E-8C8C7FAD1C69}"/>
    <cellStyle name="Pre-inputted cells 5 4" xfId="2262" xr:uid="{BEE25504-1C2F-4206-A9D3-701B2B3C5868}"/>
    <cellStyle name="Pre-inputted cells 5 4 2" xfId="4201" xr:uid="{FBE41EB8-B6BB-43B2-A98A-A1BBADBDFC7F}"/>
    <cellStyle name="Pre-inputted cells 5 4 2 2" xfId="14980" xr:uid="{2E445A66-DDF0-4AB6-8217-D61A8D8ADF86}"/>
    <cellStyle name="Pre-inputted cells 5 4 2 2 2" xfId="41400" xr:uid="{9512CEB4-38E0-42E3-8AE5-AFB38578BFAE}"/>
    <cellStyle name="Pre-inputted cells 5 4 2 3" xfId="22771" xr:uid="{2EA32E16-CECC-4329-980F-B42670341AB5}"/>
    <cellStyle name="Pre-inputted cells 5 4 2 3 2" xfId="49185" xr:uid="{CD7780E7-7D20-4A46-BB7F-A8ABBE5ADC56}"/>
    <cellStyle name="Pre-inputted cells 5 4 2 4" xfId="30871" xr:uid="{35ED8460-88E3-4C0B-AA09-55F2C022C5C6}"/>
    <cellStyle name="Pre-inputted cells 5 4 3" xfId="4929" xr:uid="{CA92162E-7052-442F-8B0F-9FCDD9201922}"/>
    <cellStyle name="Pre-inputted cells 5 4 3 2" xfId="15706" xr:uid="{90BBB5CB-0FA1-4800-B05E-1F0344B612A9}"/>
    <cellStyle name="Pre-inputted cells 5 4 3 2 2" xfId="42126" xr:uid="{5128B9AA-CDD0-4319-9752-7818415B8A4A}"/>
    <cellStyle name="Pre-inputted cells 5 4 3 3" xfId="22444" xr:uid="{580BB23B-751C-487E-860C-5A9E076BECF8}"/>
    <cellStyle name="Pre-inputted cells 5 4 3 3 2" xfId="48858" xr:uid="{35CEAF20-F17A-41F1-8505-02647E6346AC}"/>
    <cellStyle name="Pre-inputted cells 5 4 3 4" xfId="31599" xr:uid="{8AF53924-E841-4556-AFCB-86D2C0B7600F}"/>
    <cellStyle name="Pre-inputted cells 5 4 4" xfId="6703" xr:uid="{526F50D5-9DA0-49D8-9474-BC47CFA90B15}"/>
    <cellStyle name="Pre-inputted cells 5 4 4 2" xfId="17415" xr:uid="{8541CC9E-C076-40BE-8FB7-6F6ADAB9601E}"/>
    <cellStyle name="Pre-inputted cells 5 4 4 2 2" xfId="43833" xr:uid="{67B28670-10FA-468A-9A91-9C7D2204915D}"/>
    <cellStyle name="Pre-inputted cells 5 4 4 3" xfId="24868" xr:uid="{3F7BE807-6034-463D-9956-07B18C0A256E}"/>
    <cellStyle name="Pre-inputted cells 5 4 4 3 2" xfId="51282" xr:uid="{6441B9F7-0C59-4472-A567-1F3DB5715BB6}"/>
    <cellStyle name="Pre-inputted cells 5 4 4 4" xfId="33373" xr:uid="{F5855FDF-0FC5-47CD-AB1F-25AE6D596607}"/>
    <cellStyle name="Pre-inputted cells 5 4 5" xfId="7912" xr:uid="{3E7866BA-204E-4952-B3C8-645020538C64}"/>
    <cellStyle name="Pre-inputted cells 5 4 5 2" xfId="18579" xr:uid="{9E143772-766D-4FC0-8556-FBA0E54D2D5F}"/>
    <cellStyle name="Pre-inputted cells 5 4 5 2 2" xfId="44994" xr:uid="{BAC8C7D9-8811-4C25-BB3A-E59911A6A1D3}"/>
    <cellStyle name="Pre-inputted cells 5 4 5 3" xfId="22370" xr:uid="{8A2C726B-9992-4FCB-BF0B-1F2B49845DBB}"/>
    <cellStyle name="Pre-inputted cells 5 4 5 3 2" xfId="48784" xr:uid="{B5937AA7-58CF-4E2B-BEFC-41A144FF1F0F}"/>
    <cellStyle name="Pre-inputted cells 5 4 6" xfId="13095" xr:uid="{8E4FB903-4B0A-4351-BDD4-4D90C5865733}"/>
    <cellStyle name="Pre-inputted cells 5 4 6 2" xfId="39516" xr:uid="{6F3FF2F5-AA8B-4816-A43A-263DB202E3E4}"/>
    <cellStyle name="Pre-inputted cells 5 4 7" xfId="26209" xr:uid="{09796164-F991-4CFB-A953-DE812B1393C7}"/>
    <cellStyle name="Pre-inputted cells 5 4 7 2" xfId="52623" xr:uid="{DDBC513E-DFB2-4C9C-A00E-5007DF85EF55}"/>
    <cellStyle name="Pre-inputted cells 5 5" xfId="2984" xr:uid="{053F77D6-5862-4B22-AA6F-8814CB4B50E6}"/>
    <cellStyle name="Pre-inputted cells 5 5 2" xfId="13776" xr:uid="{3EC14F81-5C42-4746-A734-0DE1C30F746E}"/>
    <cellStyle name="Pre-inputted cells 5 5 2 2" xfId="40196" xr:uid="{A72B9C21-6B58-417B-BF7F-FD287B4D311D}"/>
    <cellStyle name="Pre-inputted cells 5 5 3" xfId="26433" xr:uid="{2604CC14-8F8D-4395-BC71-DDC8A5F2C88F}"/>
    <cellStyle name="Pre-inputted cells 5 5 3 2" xfId="52847" xr:uid="{9AC85BA6-86C0-4690-A710-C8867423AFE4}"/>
    <cellStyle name="Pre-inputted cells 5 5 4" xfId="29654" xr:uid="{AE2888CF-70A6-488C-B504-8F0231414CE7}"/>
    <cellStyle name="Pre-inputted cells 5 6" xfId="5714" xr:uid="{CE37D6EE-20C9-4A6D-ACAD-251FF55B7796}"/>
    <cellStyle name="Pre-inputted cells 5 6 2" xfId="16476" xr:uid="{21A20804-F9B9-4592-8DCB-6034DD5DB78A}"/>
    <cellStyle name="Pre-inputted cells 5 6 2 2" xfId="42894" xr:uid="{98DE788B-857A-4B51-BB2B-5EA0B48CF01F}"/>
    <cellStyle name="Pre-inputted cells 5 6 3" xfId="28047" xr:uid="{26A0DABC-35AB-4CDC-B7B0-D84FBCC423D9}"/>
    <cellStyle name="Pre-inputted cells 5 6 3 2" xfId="54461" xr:uid="{B49A8132-35CE-4EFD-9948-8BEE2EA4A2EE}"/>
    <cellStyle name="Pre-inputted cells 5 6 4" xfId="32384" xr:uid="{651BE885-D58A-46E9-ACF9-D868CE257AA0}"/>
    <cellStyle name="Pre-inputted cells 5 7" xfId="8208" xr:uid="{15260C11-E589-4DDF-BCFC-F03FB9D25F4F}"/>
    <cellStyle name="Pre-inputted cells 5 7 2" xfId="18869" xr:uid="{618A01C4-A331-4301-B2F3-725A14EEB9B8}"/>
    <cellStyle name="Pre-inputted cells 5 7 2 2" xfId="45283" xr:uid="{E69554FF-EEDB-4A65-91A1-F552A8A656ED}"/>
    <cellStyle name="Pre-inputted cells 5 7 3" xfId="25985" xr:uid="{1CC1243E-44F2-49F4-A85E-987C0487563A}"/>
    <cellStyle name="Pre-inputted cells 5 7 3 2" xfId="52399" xr:uid="{EB34F884-3D4D-4006-9C0E-129012C40121}"/>
    <cellStyle name="Pre-inputted cells 5_3.15 Additional Data" xfId="2266" xr:uid="{0B446243-D3CB-4F7F-B3ED-03B1D4D60700}"/>
    <cellStyle name="Pre-inputted cells 6" xfId="27" xr:uid="{71E29C52-B853-4BB1-ADB4-850E5A3D3EA3}"/>
    <cellStyle name="Pre-inputted cells 6 2" xfId="1332" xr:uid="{FF4E7508-4CAF-4083-AFCA-AE698B972258}"/>
    <cellStyle name="Pre-inputted cells 6 2 2" xfId="1594" xr:uid="{F27BB3D7-436D-4E47-A247-2D396B4274ED}"/>
    <cellStyle name="Pre-inputted cells 6 2 2 2" xfId="3587" xr:uid="{E9031A68-A3F3-4567-93E7-A8AF7F813D91}"/>
    <cellStyle name="Pre-inputted cells 6 2 2 2 2" xfId="14372" xr:uid="{1E74FD48-FCCE-415F-AE7B-B02F5F64CF21}"/>
    <cellStyle name="Pre-inputted cells 6 2 2 2 2 2" xfId="40792" xr:uid="{CD74C602-7814-4BB9-9F20-CF7214FC17AC}"/>
    <cellStyle name="Pre-inputted cells 6 2 2 2 3" xfId="22545" xr:uid="{A7BAFDE5-BD5F-4DDB-A319-A646C452C9A4}"/>
    <cellStyle name="Pre-inputted cells 6 2 2 2 3 2" xfId="48959" xr:uid="{BC057BE7-B3CE-4691-AB3E-116699E3F8B1}"/>
    <cellStyle name="Pre-inputted cells 6 2 2 2 4" xfId="30257" xr:uid="{D54CAFA1-01D2-49E8-A70F-4B5A9D865315}"/>
    <cellStyle name="Pre-inputted cells 6 2 2 3" xfId="4122" xr:uid="{3C989DA6-D232-4BE8-8383-3481784C94BF}"/>
    <cellStyle name="Pre-inputted cells 6 2 2 3 2" xfId="14904" xr:uid="{738211DC-0698-4826-8A4E-36FBF3A6DD30}"/>
    <cellStyle name="Pre-inputted cells 6 2 2 3 2 2" xfId="41324" xr:uid="{38C8FCE0-9748-4EDD-92E9-F70E05BF506D}"/>
    <cellStyle name="Pre-inputted cells 6 2 2 3 3" xfId="25377" xr:uid="{DAFE51C3-F493-4253-A19B-830E53361232}"/>
    <cellStyle name="Pre-inputted cells 6 2 2 3 3 2" xfId="51791" xr:uid="{8755013B-F49D-4E5D-A692-87FE0D4B1A42}"/>
    <cellStyle name="Pre-inputted cells 6 2 2 3 4" xfId="30792" xr:uid="{0841BF93-55DF-4850-8C6E-606703555F2A}"/>
    <cellStyle name="Pre-inputted cells 6 2 2 4" xfId="3956" xr:uid="{E608C46A-3DAB-4983-9FE9-ED51A58F8D81}"/>
    <cellStyle name="Pre-inputted cells 6 2 2 4 2" xfId="14739" xr:uid="{1A46DF18-99C9-44BD-916F-74E981B9B1CB}"/>
    <cellStyle name="Pre-inputted cells 6 2 2 4 2 2" xfId="41159" xr:uid="{28FB29BE-F327-45DC-BB00-0D94D49A36EB}"/>
    <cellStyle name="Pre-inputted cells 6 2 2 4 3" xfId="26977" xr:uid="{C8ECF8EC-37F5-4D59-86A4-BA2281C24607}"/>
    <cellStyle name="Pre-inputted cells 6 2 2 4 3 2" xfId="53391" xr:uid="{2C190ED4-78EA-4799-B24B-966ACA614689}"/>
    <cellStyle name="Pre-inputted cells 6 2 2 4 4" xfId="30626" xr:uid="{214D5AAA-7756-4A2F-B7B1-444044CDCA2A}"/>
    <cellStyle name="Pre-inputted cells 6 2 2 5" xfId="2977" xr:uid="{98B737C5-2905-437C-BED4-696850D33BE8}"/>
    <cellStyle name="Pre-inputted cells 6 2 2 5 2" xfId="24013" xr:uid="{C3983175-A234-4B35-8FFD-AC46606CF9E9}"/>
    <cellStyle name="Pre-inputted cells 6 2 2 5 2 2" xfId="50427" xr:uid="{C2A43348-918A-4FD9-AA57-C710A3F8CD50}"/>
    <cellStyle name="Pre-inputted cells 6 2 2 5 3" xfId="29647" xr:uid="{C966C440-8953-4A31-872A-6F9CD0FEF314}"/>
    <cellStyle name="Pre-inputted cells 6 2 2 6" xfId="6114" xr:uid="{9E74C4C9-87FE-45E9-95B8-AAC19EED55E0}"/>
    <cellStyle name="Pre-inputted cells 6 2 2 6 2" xfId="25787" xr:uid="{26B179A8-6EF6-44AA-BCA2-2F62ED865752}"/>
    <cellStyle name="Pre-inputted cells 6 2 2 6 2 2" xfId="52201" xr:uid="{F9C63C16-572F-4428-9669-5E6448BEE761}"/>
    <cellStyle name="Pre-inputted cells 6 2 2 6 3" xfId="32784" xr:uid="{6AD72687-4719-415E-B15F-7D63D43876EC}"/>
    <cellStyle name="Pre-inputted cells 6 2 2 7" xfId="4345" xr:uid="{18216DB8-520F-417C-9033-26B57148C5F3}"/>
    <cellStyle name="Pre-inputted cells 6 2 2 7 2" xfId="15123" xr:uid="{6C36B732-6127-4073-A055-161F2D5A48BB}"/>
    <cellStyle name="Pre-inputted cells 6 2 2 7 2 2" xfId="41543" xr:uid="{BB37A75B-EA1C-42D7-858F-30ACDAFB6813}"/>
    <cellStyle name="Pre-inputted cells 6 2 2 7 3" xfId="23229" xr:uid="{B6EDE416-9084-4ADA-BB8F-976EB21AB47D}"/>
    <cellStyle name="Pre-inputted cells 6 2 2 7 3 2" xfId="49643" xr:uid="{8BFF1162-F245-4042-A986-0C027541B66A}"/>
    <cellStyle name="Pre-inputted cells 6 2 2 7 4" xfId="31015" xr:uid="{0D9A9CFA-8A2A-46BF-BD51-EB11262EDCA6}"/>
    <cellStyle name="Pre-inputted cells 6 2 2 8" xfId="23447" xr:uid="{C74DA46A-39B2-4B7E-AED8-4A7E9C98EB8A}"/>
    <cellStyle name="Pre-inputted cells 6 2 2 8 2" xfId="49861" xr:uid="{830F3D7D-363D-4C57-98F6-9132FE98D8A4}"/>
    <cellStyle name="Pre-inputted cells 6 2 3" xfId="2268" xr:uid="{44E60408-9B1F-4C91-AF0D-5A9A754D7326}"/>
    <cellStyle name="Pre-inputted cells 6 2 3 2" xfId="4205" xr:uid="{7AE1D6B2-2D64-4468-99AF-D3765831D2EE}"/>
    <cellStyle name="Pre-inputted cells 6 2 3 2 2" xfId="14984" xr:uid="{CFFA980D-5865-40BA-835D-B8629FFFDD94}"/>
    <cellStyle name="Pre-inputted cells 6 2 3 2 2 2" xfId="41404" xr:uid="{DF4282FE-75AA-43DB-8617-0F4238466A29}"/>
    <cellStyle name="Pre-inputted cells 6 2 3 2 3" xfId="22567" xr:uid="{7564E15D-E649-44B7-8D37-8122BDF1149F}"/>
    <cellStyle name="Pre-inputted cells 6 2 3 2 3 2" xfId="48981" xr:uid="{341E040D-9687-4029-9B36-2467FA0D916D}"/>
    <cellStyle name="Pre-inputted cells 6 2 3 2 4" xfId="30875" xr:uid="{8695808D-5B02-495A-9838-6788C1B71CB9}"/>
    <cellStyle name="Pre-inputted cells 6 2 3 3" xfId="4933" xr:uid="{5CC5D404-1A77-4314-9C00-A01CCD1EFBE7}"/>
    <cellStyle name="Pre-inputted cells 6 2 3 3 2" xfId="15710" xr:uid="{152E1DAD-C723-44AD-B598-F4EF8CD0098B}"/>
    <cellStyle name="Pre-inputted cells 6 2 3 3 2 2" xfId="42130" xr:uid="{9248C02D-520B-4A89-A3B0-4371B3BA99FE}"/>
    <cellStyle name="Pre-inputted cells 6 2 3 3 3" xfId="23382" xr:uid="{68BFFDA1-4B01-4421-9B3F-3B6364587E5F}"/>
    <cellStyle name="Pre-inputted cells 6 2 3 3 3 2" xfId="49796" xr:uid="{126499D0-3A07-4EBF-ADC6-B98177763F6D}"/>
    <cellStyle name="Pre-inputted cells 6 2 3 3 4" xfId="31603" xr:uid="{D59581F0-4217-4A57-AD4F-8EA5836A3B03}"/>
    <cellStyle name="Pre-inputted cells 6 2 3 4" xfId="6707" xr:uid="{BF1FF339-34D7-441A-B006-2FFA705C2137}"/>
    <cellStyle name="Pre-inputted cells 6 2 3 4 2" xfId="17419" xr:uid="{6A49796A-3C32-4C2F-B9B4-72346A568B00}"/>
    <cellStyle name="Pre-inputted cells 6 2 3 4 2 2" xfId="43837" xr:uid="{8B6EFDDE-73EF-49ED-891F-58A3A33C63E2}"/>
    <cellStyle name="Pre-inputted cells 6 2 3 4 3" xfId="21960" xr:uid="{C6B33CBB-72E1-4923-BCEA-49F2AEF9248A}"/>
    <cellStyle name="Pre-inputted cells 6 2 3 4 3 2" xfId="48374" xr:uid="{422B8D38-D78B-4EDE-8D4F-A8E3A4018327}"/>
    <cellStyle name="Pre-inputted cells 6 2 3 4 4" xfId="33377" xr:uid="{1F4442B1-4F8A-4A01-AD03-90BB86252F30}"/>
    <cellStyle name="Pre-inputted cells 6 2 3 5" xfId="7916" xr:uid="{EA6B7752-1D2F-4F18-8B68-4F7F34CE0090}"/>
    <cellStyle name="Pre-inputted cells 6 2 3 5 2" xfId="18583" xr:uid="{1A0493E9-A4C3-4D11-B794-224FA8639501}"/>
    <cellStyle name="Pre-inputted cells 6 2 3 5 2 2" xfId="44998" xr:uid="{A5F8A5B6-437C-4245-B247-E608E8C43AB5}"/>
    <cellStyle name="Pre-inputted cells 6 2 3 5 3" xfId="25879" xr:uid="{3888B05D-8129-4E99-A6AC-BE28E28EF62D}"/>
    <cellStyle name="Pre-inputted cells 6 2 3 5 3 2" xfId="52293" xr:uid="{C9457388-46ED-4E15-804E-961E21059F83}"/>
    <cellStyle name="Pre-inputted cells 6 2 3 6" xfId="13099" xr:uid="{29F18270-FAF7-43BF-837A-282C1D503A42}"/>
    <cellStyle name="Pre-inputted cells 6 2 3 6 2" xfId="39520" xr:uid="{469680FD-23DE-4507-9A0E-FC1728ED3AC4}"/>
    <cellStyle name="Pre-inputted cells 6 2 3 7" xfId="27356" xr:uid="{BFB18400-2404-441F-8EA4-31E638D18460}"/>
    <cellStyle name="Pre-inputted cells 6 2 3 7 2" xfId="53770" xr:uid="{59E5FFAC-1DE5-442C-BFD1-C19AABC341C6}"/>
    <cellStyle name="Pre-inputted cells 6 2 4" xfId="8286" xr:uid="{099399FC-917F-4A63-8DB5-672B7324E7B5}"/>
    <cellStyle name="Pre-inputted cells 6 2 4 2" xfId="18947" xr:uid="{06EB6B46-E6B4-493C-B895-E528954ADBC4}"/>
    <cellStyle name="Pre-inputted cells 6 2 4 2 2" xfId="45361" xr:uid="{E6C6E46B-ED5C-423D-9233-C9B2F3BFBC9E}"/>
    <cellStyle name="Pre-inputted cells 6 2 4 3" xfId="26053" xr:uid="{22BD2E36-7FAD-4621-9F42-F771638A1438}"/>
    <cellStyle name="Pre-inputted cells 6 2 4 3 2" xfId="52467" xr:uid="{74200913-6C65-48EF-9E04-2E9B6E09707A}"/>
    <cellStyle name="Pre-inputted cells 6 3" xfId="1346" xr:uid="{6081E8E7-5E4E-4A49-A8F4-BF4EFE501755}"/>
    <cellStyle name="Pre-inputted cells 6 3 2" xfId="3348" xr:uid="{F8E08AA9-CD1A-4B81-8DBE-7994CD46F445}"/>
    <cellStyle name="Pre-inputted cells 6 3 2 2" xfId="14135" xr:uid="{BBCE23CD-F5D9-4414-BB84-D608AD67D9BB}"/>
    <cellStyle name="Pre-inputted cells 6 3 2 2 2" xfId="40555" xr:uid="{6729236E-61F7-4C21-AA2C-F685ABA47BC3}"/>
    <cellStyle name="Pre-inputted cells 6 3 2 3" xfId="25455" xr:uid="{08651D5C-07C7-4104-8BA9-298361E7D6A8}"/>
    <cellStyle name="Pre-inputted cells 6 3 2 3 2" xfId="51869" xr:uid="{7DBFCF61-A7BA-4D96-A251-79E2961EA46E}"/>
    <cellStyle name="Pre-inputted cells 6 3 2 4" xfId="30018" xr:uid="{1E8B39C4-1611-4CA1-8189-3480A9DF2CDC}"/>
    <cellStyle name="Pre-inputted cells 6 3 3" xfId="3015" xr:uid="{C531E686-1FCC-4F8A-8116-C5E813585F71}"/>
    <cellStyle name="Pre-inputted cells 6 3 3 2" xfId="13807" xr:uid="{1D61692C-B5BA-4453-B26C-A37AC80B6EED}"/>
    <cellStyle name="Pre-inputted cells 6 3 3 2 2" xfId="40227" xr:uid="{8CA29F78-5388-4DE7-B0BE-AD34081C21E9}"/>
    <cellStyle name="Pre-inputted cells 6 3 3 3" xfId="27248" xr:uid="{30407CF3-975E-4B67-A113-05B5AC845B79}"/>
    <cellStyle name="Pre-inputted cells 6 3 3 3 2" xfId="53662" xr:uid="{88593D7C-F96E-4718-B4C1-5DD638C3FCD7}"/>
    <cellStyle name="Pre-inputted cells 6 3 3 4" xfId="29685" xr:uid="{7A0B20C4-F699-4345-96F8-7841EBAFB653}"/>
    <cellStyle name="Pre-inputted cells 6 3 4" xfId="4362" xr:uid="{80B22831-AB38-426D-BB9F-DD147410100D}"/>
    <cellStyle name="Pre-inputted cells 6 3 4 2" xfId="15140" xr:uid="{7B0DBB12-C666-457C-AA53-4589CF4DDA5D}"/>
    <cellStyle name="Pre-inputted cells 6 3 4 2 2" xfId="41560" xr:uid="{87291394-EC19-4496-A706-9F1301995506}"/>
    <cellStyle name="Pre-inputted cells 6 3 4 3" xfId="25101" xr:uid="{92E81B67-5F34-43C8-8C2E-1B81EEDB3F0A}"/>
    <cellStyle name="Pre-inputted cells 6 3 4 3 2" xfId="51515" xr:uid="{756D49A1-CF46-4A93-9B91-D0DB9E960ED8}"/>
    <cellStyle name="Pre-inputted cells 6 3 4 4" xfId="31032" xr:uid="{0A20851B-96BD-4A5F-8050-F1621FAFDD50}"/>
    <cellStyle name="Pre-inputted cells 6 3 5" xfId="5903" xr:uid="{248F9A9D-5CCC-4691-9B0E-A49692CDAED8}"/>
    <cellStyle name="Pre-inputted cells 6 3 5 2" xfId="22514" xr:uid="{4C845CE4-3240-48F9-8E87-7722EA1EAB13}"/>
    <cellStyle name="Pre-inputted cells 6 3 5 2 2" xfId="48928" xr:uid="{A6D5D04D-CD3E-4342-B1C9-55AD02E39923}"/>
    <cellStyle name="Pre-inputted cells 6 3 5 3" xfId="32573" xr:uid="{5C9D7681-7EB5-4AD4-B38E-C17D4446361C}"/>
    <cellStyle name="Pre-inputted cells 6 3 6" xfId="6831" xr:uid="{2D15B2FF-C745-4A79-A451-A01963018146}"/>
    <cellStyle name="Pre-inputted cells 6 3 6 2" xfId="11411" xr:uid="{4A088CC6-FC1C-46D2-9E9E-9582A9F9E48B}"/>
    <cellStyle name="Pre-inputted cells 6 3 6 2 2" xfId="37832" xr:uid="{FAFAF617-7CD5-482C-85D3-BC5464F48267}"/>
    <cellStyle name="Pre-inputted cells 6 3 6 3" xfId="33501" xr:uid="{8B019455-085F-4507-95BB-76B97C8DD617}"/>
    <cellStyle name="Pre-inputted cells 6 3 7" xfId="3979" xr:uid="{10249633-B52D-47DE-9727-756F710D430F}"/>
    <cellStyle name="Pre-inputted cells 6 3 7 2" xfId="14762" xr:uid="{368F4358-07C7-4046-AABE-73510B71FB06}"/>
    <cellStyle name="Pre-inputted cells 6 3 7 2 2" xfId="41182" xr:uid="{E229FCC2-F350-4D69-8B74-0B4B3E7BADCF}"/>
    <cellStyle name="Pre-inputted cells 6 3 7 3" xfId="23378" xr:uid="{2EA68758-FD99-4C7F-875C-7B1DB95A2FF2}"/>
    <cellStyle name="Pre-inputted cells 6 3 7 3 2" xfId="49792" xr:uid="{C722D919-97DE-412A-85C2-FBEE4E5D264E}"/>
    <cellStyle name="Pre-inputted cells 6 3 7 4" xfId="30649" xr:uid="{DD7D23E5-6055-46D0-A1B3-5598CA3CB8FE}"/>
    <cellStyle name="Pre-inputted cells 6 3 8" xfId="22002" xr:uid="{AD1684FF-014C-48F0-834B-4B225AEA9F4E}"/>
    <cellStyle name="Pre-inputted cells 6 3 8 2" xfId="48416" xr:uid="{E1F151DE-A735-429B-B29D-30EF7C7443A2}"/>
    <cellStyle name="Pre-inputted cells 6 4" xfId="2267" xr:uid="{27B79E96-937B-4225-B705-EB6359E0CA9A}"/>
    <cellStyle name="Pre-inputted cells 6 4 2" xfId="4204" xr:uid="{4F3EE531-37F6-485C-9919-22C96AE71395}"/>
    <cellStyle name="Pre-inputted cells 6 4 2 2" xfId="14983" xr:uid="{C4FD3728-1E9A-42BC-8851-ED26F2747EF3}"/>
    <cellStyle name="Pre-inputted cells 6 4 2 2 2" xfId="41403" xr:uid="{E4F8A7BA-DD41-43DE-9965-5C09E3809D18}"/>
    <cellStyle name="Pre-inputted cells 6 4 2 3" xfId="27932" xr:uid="{C162520D-82A3-483D-A4EA-B535F1FEC3A9}"/>
    <cellStyle name="Pre-inputted cells 6 4 2 3 2" xfId="54346" xr:uid="{A6C40D48-3DAE-4AB7-9F2F-0B644849ED1C}"/>
    <cellStyle name="Pre-inputted cells 6 4 2 4" xfId="30874" xr:uid="{0E735DD3-C8B7-447A-A498-969E16301B7E}"/>
    <cellStyle name="Pre-inputted cells 6 4 3" xfId="4932" xr:uid="{596BBB1E-8A50-497C-B72A-8770CD3A64A4}"/>
    <cellStyle name="Pre-inputted cells 6 4 3 2" xfId="15709" xr:uid="{5E4559D4-4CA2-4AA2-A790-A1921B5254E4}"/>
    <cellStyle name="Pre-inputted cells 6 4 3 2 2" xfId="42129" xr:uid="{6E3B2CFA-6DB1-49A6-846D-AEBC70D735B9}"/>
    <cellStyle name="Pre-inputted cells 6 4 3 3" xfId="22045" xr:uid="{D533FF83-05EA-4CC1-BEB6-E89798744333}"/>
    <cellStyle name="Pre-inputted cells 6 4 3 3 2" xfId="48459" xr:uid="{D12566B0-8AC2-4EDA-A271-5D8BB39BD233}"/>
    <cellStyle name="Pre-inputted cells 6 4 3 4" xfId="31602" xr:uid="{DBDC7C8D-12A9-4799-A9AD-8B787110EF91}"/>
    <cellStyle name="Pre-inputted cells 6 4 4" xfId="6706" xr:uid="{2E739EE3-0314-4E2B-82F2-1FE671B1D208}"/>
    <cellStyle name="Pre-inputted cells 6 4 4 2" xfId="17418" xr:uid="{DEE36C14-1888-40F2-8D34-5318D3CB382D}"/>
    <cellStyle name="Pre-inputted cells 6 4 4 2 2" xfId="43836" xr:uid="{2034D8E8-D1E6-4903-80EF-9BC08B50C257}"/>
    <cellStyle name="Pre-inputted cells 6 4 4 3" xfId="11359" xr:uid="{AD90C147-9CC6-45A4-AA4B-152E6F7B32F7}"/>
    <cellStyle name="Pre-inputted cells 6 4 4 3 2" xfId="37780" xr:uid="{7BDF86B4-F63E-4657-818E-C14A6495C17B}"/>
    <cellStyle name="Pre-inputted cells 6 4 4 4" xfId="33376" xr:uid="{C8D85B99-9A13-4D12-845F-C818EC6112CE}"/>
    <cellStyle name="Pre-inputted cells 6 4 5" xfId="7915" xr:uid="{866A564D-A806-4873-8611-A78E096EBCF6}"/>
    <cellStyle name="Pre-inputted cells 6 4 5 2" xfId="18582" xr:uid="{9BD84ABB-2C45-4666-90E6-5397EEB5763A}"/>
    <cellStyle name="Pre-inputted cells 6 4 5 2 2" xfId="44997" xr:uid="{E204EAD3-F0AD-4200-9CB8-E5E633D3504E}"/>
    <cellStyle name="Pre-inputted cells 6 4 5 3" xfId="24983" xr:uid="{39009A99-76FA-485B-9F2D-E91A3F2590F5}"/>
    <cellStyle name="Pre-inputted cells 6 4 5 3 2" xfId="51397" xr:uid="{B49FCC74-CCA9-4DBF-9944-3C2075AB9DA1}"/>
    <cellStyle name="Pre-inputted cells 6 4 6" xfId="13098" xr:uid="{1F74FEB1-A0B7-4CB1-B8D5-A85BAD57D4A6}"/>
    <cellStyle name="Pre-inputted cells 6 4 6 2" xfId="39519" xr:uid="{4FD5060E-2B2F-466F-9CFC-B2A919D249A0}"/>
    <cellStyle name="Pre-inputted cells 6 4 7" xfId="22318" xr:uid="{6B11647C-27F8-4DF0-813D-8DCC269B0542}"/>
    <cellStyle name="Pre-inputted cells 6 4 7 2" xfId="48732" xr:uid="{F484C181-D64C-438D-88D2-5756765181E9}"/>
    <cellStyle name="Pre-inputted cells 6 5" xfId="8114" xr:uid="{A6D61780-2B30-4895-8E4B-D312A21EA760}"/>
    <cellStyle name="Pre-inputted cells 6 5 2" xfId="18775" xr:uid="{BDBDF0D4-057F-44DF-9DFC-E8AF0DC31F40}"/>
    <cellStyle name="Pre-inputted cells 6 5 2 2" xfId="45189" xr:uid="{E128AD1C-195C-4754-BCD5-C4C9F363490B}"/>
    <cellStyle name="Pre-inputted cells 6 5 3" xfId="25901" xr:uid="{921041B0-A540-4620-A303-51A98DDB1D2D}"/>
    <cellStyle name="Pre-inputted cells 6 5 3 2" xfId="52315" xr:uid="{9D7C1E9F-18A0-4457-979A-B3B96B078C66}"/>
    <cellStyle name="Pre-inputted cells 6_3.15 Additional Data" xfId="2269" xr:uid="{B1838AED-C97E-4980-907D-2283D6146238}"/>
    <cellStyle name="Pre-inputted cells 7" xfId="1137" xr:uid="{CAA2359E-63AB-4834-B2FD-87B90EAFB3C3}"/>
    <cellStyle name="Pre-inputted cells 7 2" xfId="1333" xr:uid="{7A284779-9BE7-4E4F-BE28-3FAA8C2DE292}"/>
    <cellStyle name="Pre-inputted cells 7 2 2" xfId="1595" xr:uid="{2779B8AD-0E4B-45F0-8381-2EA4F8DE1C73}"/>
    <cellStyle name="Pre-inputted cells 7 2 2 2" xfId="3588" xr:uid="{34959272-7C15-43EC-9826-0B26DC8551C3}"/>
    <cellStyle name="Pre-inputted cells 7 2 2 2 2" xfId="14373" xr:uid="{E7FBF151-D9DE-4B79-9D97-6BB7D099C46F}"/>
    <cellStyle name="Pre-inputted cells 7 2 2 2 2 2" xfId="40793" xr:uid="{D223B2BB-7307-4219-AC83-62B44C481C68}"/>
    <cellStyle name="Pre-inputted cells 7 2 2 2 3" xfId="26081" xr:uid="{C2B689A4-C53B-4600-B168-1C9808DE6031}"/>
    <cellStyle name="Pre-inputted cells 7 2 2 2 3 2" xfId="52495" xr:uid="{63EE2AED-21B2-4D3E-8EF0-91A6E2695E8F}"/>
    <cellStyle name="Pre-inputted cells 7 2 2 2 4" xfId="30258" xr:uid="{16B5E336-FD67-44C6-BC81-B9333770ADE0}"/>
    <cellStyle name="Pre-inputted cells 7 2 2 3" xfId="4683" xr:uid="{E91C1483-9006-4738-BBA2-BFB2A21ED184}"/>
    <cellStyle name="Pre-inputted cells 7 2 2 3 2" xfId="15461" xr:uid="{77A0D181-5717-441B-B12E-337918899B5E}"/>
    <cellStyle name="Pre-inputted cells 7 2 2 3 2 2" xfId="41881" xr:uid="{FAD45CA6-A133-4A7F-BFDD-624ECC42C3F4}"/>
    <cellStyle name="Pre-inputted cells 7 2 2 3 3" xfId="25178" xr:uid="{6B888B88-9FD8-49BE-AA82-FE1B3E04AFD1}"/>
    <cellStyle name="Pre-inputted cells 7 2 2 3 3 2" xfId="51592" xr:uid="{613CD05B-F3F1-426B-AB73-29E683672090}"/>
    <cellStyle name="Pre-inputted cells 7 2 2 3 4" xfId="31353" xr:uid="{C7C1E596-622C-4798-B3C9-4FAA13BF36AF}"/>
    <cellStyle name="Pre-inputted cells 7 2 2 4" xfId="5781" xr:uid="{7D10AB71-C6E6-4710-9F61-6F12A88B6502}"/>
    <cellStyle name="Pre-inputted cells 7 2 2 4 2" xfId="16540" xr:uid="{5FF064FE-EB79-4DC5-B699-F9E469B8FF19}"/>
    <cellStyle name="Pre-inputted cells 7 2 2 4 2 2" xfId="42958" xr:uid="{4413A409-927A-47F9-B539-4C7C74D78C79}"/>
    <cellStyle name="Pre-inputted cells 7 2 2 4 3" xfId="25219" xr:uid="{06DF4809-2F21-4D3A-88F5-F1DFE1FCAAE1}"/>
    <cellStyle name="Pre-inputted cells 7 2 2 4 3 2" xfId="51633" xr:uid="{9CD592FB-A92A-4EA8-83D6-B4A30EFE93BB}"/>
    <cellStyle name="Pre-inputted cells 7 2 2 4 4" xfId="32451" xr:uid="{636C04C0-26C7-4455-B605-B2DDA7C46ECF}"/>
    <cellStyle name="Pre-inputted cells 7 2 2 5" xfId="6061" xr:uid="{0BA8C630-3966-4724-BE68-AA82CB1245CF}"/>
    <cellStyle name="Pre-inputted cells 7 2 2 5 2" xfId="22512" xr:uid="{1B7FD453-80B9-40BB-B105-2BDAEF0CABFA}"/>
    <cellStyle name="Pre-inputted cells 7 2 2 5 2 2" xfId="48926" xr:uid="{B42BE89E-43FA-4E45-8FA2-C92A0749E993}"/>
    <cellStyle name="Pre-inputted cells 7 2 2 5 3" xfId="32731" xr:uid="{DC8A9864-AB19-4106-9CE9-87DB4E8554AE}"/>
    <cellStyle name="Pre-inputted cells 7 2 2 6" xfId="6654" xr:uid="{BFC5B27D-40C3-46B2-B9C1-CB3F447432C4}"/>
    <cellStyle name="Pre-inputted cells 7 2 2 6 2" xfId="24447" xr:uid="{EB7B97E2-A450-45C4-875D-379E03FE0B72}"/>
    <cellStyle name="Pre-inputted cells 7 2 2 6 2 2" xfId="50861" xr:uid="{DB6EAA97-6B40-4448-85D8-3046FA0B63C0}"/>
    <cellStyle name="Pre-inputted cells 7 2 2 6 3" xfId="33324" xr:uid="{E2AC2DEF-C5D0-4ECE-AF52-A95D0F0D6E2C}"/>
    <cellStyle name="Pre-inputted cells 7 2 2 7" xfId="5930" xr:uid="{AE8C285A-0144-4A10-B575-DB1DDE65C858}"/>
    <cellStyle name="Pre-inputted cells 7 2 2 7 2" xfId="16682" xr:uid="{F243D5BB-185F-44E1-ADEC-AFC365C0136C}"/>
    <cellStyle name="Pre-inputted cells 7 2 2 7 2 2" xfId="43100" xr:uid="{CD19781E-F258-4820-B7DC-33C267EEC43A}"/>
    <cellStyle name="Pre-inputted cells 7 2 2 7 3" xfId="26518" xr:uid="{9DDD3DFC-5A05-47FD-A11F-A9113AA93F4A}"/>
    <cellStyle name="Pre-inputted cells 7 2 2 7 3 2" xfId="52932" xr:uid="{0E986274-A993-43D0-A062-9E638DA54A60}"/>
    <cellStyle name="Pre-inputted cells 7 2 2 7 4" xfId="32600" xr:uid="{1F32D749-CEF9-4628-B976-0F9EF3E89E51}"/>
    <cellStyle name="Pre-inputted cells 7 2 2 8" xfId="27240" xr:uid="{B2206585-5C6A-4DF5-A9FD-8B0F44B04398}"/>
    <cellStyle name="Pre-inputted cells 7 2 2 8 2" xfId="53654" xr:uid="{8FF0DD15-11CA-4FE1-A411-3B74E314D5A4}"/>
    <cellStyle name="Pre-inputted cells 7 2 3" xfId="2271" xr:uid="{906975A0-B2DD-48AB-AC48-2008CD222CEE}"/>
    <cellStyle name="Pre-inputted cells 7 2 3 2" xfId="4207" xr:uid="{1C6E6996-0790-41D0-96EA-29282503BF3F}"/>
    <cellStyle name="Pre-inputted cells 7 2 3 2 2" xfId="14986" xr:uid="{5327E6F8-9B8F-433B-A572-8930D9F17399}"/>
    <cellStyle name="Pre-inputted cells 7 2 3 2 2 2" xfId="41406" xr:uid="{2ADA5219-51DA-42B8-BCD0-F4D7FF3B70D9}"/>
    <cellStyle name="Pre-inputted cells 7 2 3 2 3" xfId="25698" xr:uid="{56F1FE07-9742-4E88-B3DD-9006A086711D}"/>
    <cellStyle name="Pre-inputted cells 7 2 3 2 3 2" xfId="52112" xr:uid="{39176A63-ADB2-436A-B026-E2FF42CF1FB8}"/>
    <cellStyle name="Pre-inputted cells 7 2 3 2 4" xfId="30877" xr:uid="{6C1744EB-8CD8-4FED-9D39-E64F5832A4DB}"/>
    <cellStyle name="Pre-inputted cells 7 2 3 3" xfId="4935" xr:uid="{CBE6C81F-02B4-4F0E-8150-8BF8103E6530}"/>
    <cellStyle name="Pre-inputted cells 7 2 3 3 2" xfId="15712" xr:uid="{CD4E9F23-830E-4063-B539-C91201753474}"/>
    <cellStyle name="Pre-inputted cells 7 2 3 3 2 2" xfId="42132" xr:uid="{53C7F765-E65F-4B90-9A23-483E53C9E09D}"/>
    <cellStyle name="Pre-inputted cells 7 2 3 3 3" xfId="27384" xr:uid="{A6D7A3D6-ACF0-46D7-A364-2A4F4AAEFC0E}"/>
    <cellStyle name="Pre-inputted cells 7 2 3 3 3 2" xfId="53798" xr:uid="{85113824-3DF7-4786-AA0A-9C3490A00F1A}"/>
    <cellStyle name="Pre-inputted cells 7 2 3 3 4" xfId="31605" xr:uid="{8F22F19A-88BA-449A-8D1E-AED126647860}"/>
    <cellStyle name="Pre-inputted cells 7 2 3 4" xfId="6709" xr:uid="{EF455C90-0F3B-42DA-940E-240C79C6B9AC}"/>
    <cellStyle name="Pre-inputted cells 7 2 3 4 2" xfId="17421" xr:uid="{3EA2D871-95BC-4C2C-91D7-DFCF56088807}"/>
    <cellStyle name="Pre-inputted cells 7 2 3 4 2 2" xfId="43839" xr:uid="{12516F1D-420E-43C1-BB2E-3EACBD2D563E}"/>
    <cellStyle name="Pre-inputted cells 7 2 3 4 3" xfId="22895" xr:uid="{F302E150-CBE4-4533-910A-619DE0CD87B1}"/>
    <cellStyle name="Pre-inputted cells 7 2 3 4 3 2" xfId="49309" xr:uid="{87A97CB2-13A7-4928-8946-BBAB1DE96CD6}"/>
    <cellStyle name="Pre-inputted cells 7 2 3 4 4" xfId="33379" xr:uid="{0BB59650-EF5C-4759-90C9-396BAD81E876}"/>
    <cellStyle name="Pre-inputted cells 7 2 3 5" xfId="7918" xr:uid="{C40BDA2B-C7E8-4347-9582-6E781810E0AA}"/>
    <cellStyle name="Pre-inputted cells 7 2 3 5 2" xfId="18585" xr:uid="{6ED326DD-341A-40BC-86F9-2B0D65B13920}"/>
    <cellStyle name="Pre-inputted cells 7 2 3 5 2 2" xfId="45000" xr:uid="{A767C97A-602F-4AC9-BBCE-1F89279F2EB1}"/>
    <cellStyle name="Pre-inputted cells 7 2 3 5 3" xfId="12521" xr:uid="{302BF4F4-979C-4E5A-8F5A-58C34E2FACE1}"/>
    <cellStyle name="Pre-inputted cells 7 2 3 5 3 2" xfId="38942" xr:uid="{4B18C5C1-46CB-4878-844D-74B27B786EFB}"/>
    <cellStyle name="Pre-inputted cells 7 2 3 6" xfId="13101" xr:uid="{229BC80C-878F-4E20-A796-6FAF677A2F6F}"/>
    <cellStyle name="Pre-inputted cells 7 2 3 6 2" xfId="39522" xr:uid="{BF13D6B0-D7C5-476C-9419-26C1E20B2D8A}"/>
    <cellStyle name="Pre-inputted cells 7 2 3 7" xfId="22910" xr:uid="{ECB72690-6A4E-4E20-B80E-29E5CCF59F31}"/>
    <cellStyle name="Pre-inputted cells 7 2 3 7 2" xfId="49324" xr:uid="{D54B7FEC-EC4E-4FBD-A37F-975C599021E2}"/>
    <cellStyle name="Pre-inputted cells 7 2 4" xfId="8287" xr:uid="{FC5544AD-B2A1-4A8F-8EB4-68B39BD56191}"/>
    <cellStyle name="Pre-inputted cells 7 2 4 2" xfId="18948" xr:uid="{1629CC49-1B82-4815-9AD4-1EB6A7B74D5F}"/>
    <cellStyle name="Pre-inputted cells 7 2 4 2 2" xfId="45362" xr:uid="{920688FE-4349-43AA-AD9C-521EF67BAEAE}"/>
    <cellStyle name="Pre-inputted cells 7 2 4 3" xfId="26054" xr:uid="{76DB42E2-A374-4916-94B9-030BB2C49D22}"/>
    <cellStyle name="Pre-inputted cells 7 2 4 3 2" xfId="52468" xr:uid="{A4C53F54-825A-4BE9-BB94-B5254F0F150D}"/>
    <cellStyle name="Pre-inputted cells 7 3" xfId="1461" xr:uid="{F6ABF43F-709E-4006-B9F9-FD6B360ECD90}"/>
    <cellStyle name="Pre-inputted cells 7 3 2" xfId="3455" xr:uid="{6FF818AE-E8DD-42F6-B16D-77DF709A9974}"/>
    <cellStyle name="Pre-inputted cells 7 3 2 2" xfId="14240" xr:uid="{B6FFD3DF-66F1-4271-83AD-839B79F92D73}"/>
    <cellStyle name="Pre-inputted cells 7 3 2 2 2" xfId="40660" xr:uid="{27F9E9BF-3E1D-4531-BCAA-75B792D2A764}"/>
    <cellStyle name="Pre-inputted cells 7 3 2 3" xfId="22090" xr:uid="{D7473952-BA07-4AA7-8CC4-03A76339E39A}"/>
    <cellStyle name="Pre-inputted cells 7 3 2 3 2" xfId="48504" xr:uid="{5B4031F5-FA78-4581-B4E4-41E8BAC4A37A}"/>
    <cellStyle name="Pre-inputted cells 7 3 2 4" xfId="30125" xr:uid="{BEAD90B0-6B89-4416-96EE-EC72D147BADC}"/>
    <cellStyle name="Pre-inputted cells 7 3 3" xfId="3039" xr:uid="{961FBD2E-8AB3-4995-83ED-3CD472998BF6}"/>
    <cellStyle name="Pre-inputted cells 7 3 3 2" xfId="13831" xr:uid="{1CF29E93-AE35-4E91-AF85-AD40C87A9737}"/>
    <cellStyle name="Pre-inputted cells 7 3 3 2 2" xfId="40251" xr:uid="{9A131DD1-889D-4BE0-8410-D70E950672DB}"/>
    <cellStyle name="Pre-inputted cells 7 3 3 3" xfId="27516" xr:uid="{F669F3B3-8DC5-4495-8CFC-380F77E322C9}"/>
    <cellStyle name="Pre-inputted cells 7 3 3 3 2" xfId="53930" xr:uid="{5E99D7D4-397D-4817-9F3A-C5945550D7B1}"/>
    <cellStyle name="Pre-inputted cells 7 3 3 4" xfId="29709" xr:uid="{53251E5A-312B-448B-A58D-95951C11E511}"/>
    <cellStyle name="Pre-inputted cells 7 3 4" xfId="4476" xr:uid="{D335BEFD-3D18-4E39-90EA-29643CAD9192}"/>
    <cellStyle name="Pre-inputted cells 7 3 4 2" xfId="15254" xr:uid="{5AECEDF1-49E2-4DE6-8343-BCD32E3E1EAD}"/>
    <cellStyle name="Pre-inputted cells 7 3 4 2 2" xfId="41674" xr:uid="{2880973E-168A-431D-ACEC-8A8F64E8223D}"/>
    <cellStyle name="Pre-inputted cells 7 3 4 3" xfId="24747" xr:uid="{67160456-5AC9-4062-9A74-2FAAD5F72AE0}"/>
    <cellStyle name="Pre-inputted cells 7 3 4 3 2" xfId="51161" xr:uid="{86854E84-D91A-4DCA-8E31-46632A8B4871}"/>
    <cellStyle name="Pre-inputted cells 7 3 4 4" xfId="31146" xr:uid="{4E9C6C4C-F8A0-458E-8AD1-13C51A64F3C8}"/>
    <cellStyle name="Pre-inputted cells 7 3 5" xfId="2963" xr:uid="{9E3F51C2-859B-47B3-99EA-077E9309A360}"/>
    <cellStyle name="Pre-inputted cells 7 3 5 2" xfId="24159" xr:uid="{96C7D9C9-C8EA-4416-BD99-5930FAB1B100}"/>
    <cellStyle name="Pre-inputted cells 7 3 5 2 2" xfId="50573" xr:uid="{F55173CC-A8ED-42A9-AE38-B55896860D88}"/>
    <cellStyle name="Pre-inputted cells 7 3 5 3" xfId="29633" xr:uid="{BF7A2190-2071-42DF-ABE4-38B38620319E}"/>
    <cellStyle name="Pre-inputted cells 7 3 6" xfId="5477" xr:uid="{6935DBDA-4607-43D9-9EA0-B3B09775254D}"/>
    <cellStyle name="Pre-inputted cells 7 3 6 2" xfId="25797" xr:uid="{05EF296A-9374-4066-AC27-DDB393382240}"/>
    <cellStyle name="Pre-inputted cells 7 3 6 2 2" xfId="52211" xr:uid="{C0C06475-F273-4098-906C-79F80E4FF545}"/>
    <cellStyle name="Pre-inputted cells 7 3 6 3" xfId="32147" xr:uid="{F1C7426A-D513-4985-829F-6A80ADC81371}"/>
    <cellStyle name="Pre-inputted cells 7 3 7" xfId="2903" xr:uid="{AE306D75-7A7F-434D-85B4-F5C57F71D002}"/>
    <cellStyle name="Pre-inputted cells 7 3 7 2" xfId="13695" xr:uid="{F0849276-8454-4A30-8D9E-93F0AC8431AE}"/>
    <cellStyle name="Pre-inputted cells 7 3 7 2 2" xfId="40115" xr:uid="{2E3B4A88-1683-424A-AADB-3A580C1567D1}"/>
    <cellStyle name="Pre-inputted cells 7 3 7 3" xfId="26044" xr:uid="{02BE6711-D959-4E9E-A2B5-9C6B6DC092C1}"/>
    <cellStyle name="Pre-inputted cells 7 3 7 3 2" xfId="52458" xr:uid="{069DCF57-91F5-40D5-9785-22BD8BD4D2EE}"/>
    <cellStyle name="Pre-inputted cells 7 3 7 4" xfId="29573" xr:uid="{96EEC3C9-661F-4391-AB32-EBCA5E9C191E}"/>
    <cellStyle name="Pre-inputted cells 7 3 8" xfId="24667" xr:uid="{D86C3CE8-F510-4F2E-BEEB-5ABD82842D42}"/>
    <cellStyle name="Pre-inputted cells 7 3 8 2" xfId="51081" xr:uid="{5E6566FF-83D9-42B4-BC79-A2A36653A3CB}"/>
    <cellStyle name="Pre-inputted cells 7 4" xfId="2270" xr:uid="{861871DC-C497-4908-9C08-E67BAA2E2F68}"/>
    <cellStyle name="Pre-inputted cells 7 4 2" xfId="4206" xr:uid="{1D623AC7-D2BC-4EFA-ABA6-4529FC68158B}"/>
    <cellStyle name="Pre-inputted cells 7 4 2 2" xfId="14985" xr:uid="{1B273E18-2A3F-43DD-A7F8-AFA0D0208920}"/>
    <cellStyle name="Pre-inputted cells 7 4 2 2 2" xfId="41405" xr:uid="{4F271031-A461-491D-8841-15ACC4D070EE}"/>
    <cellStyle name="Pre-inputted cells 7 4 2 3" xfId="27046" xr:uid="{1131F862-2D4A-43D2-9D9F-228CA74BA3D3}"/>
    <cellStyle name="Pre-inputted cells 7 4 2 3 2" xfId="53460" xr:uid="{E782FE52-E835-429B-9199-904FE19CA9C1}"/>
    <cellStyle name="Pre-inputted cells 7 4 2 4" xfId="30876" xr:uid="{41B8C9E4-4B7E-4ACC-9657-470CD1B8DC3A}"/>
    <cellStyle name="Pre-inputted cells 7 4 3" xfId="4934" xr:uid="{C71C7B08-2AAF-41D3-A2D6-A5F77B1A7772}"/>
    <cellStyle name="Pre-inputted cells 7 4 3 2" xfId="15711" xr:uid="{AABAD8C4-B6C7-40F1-B605-D889FFD935E5}"/>
    <cellStyle name="Pre-inputted cells 7 4 3 2 2" xfId="42131" xr:uid="{9D16546B-6DCC-48E2-B694-2BDC8EFA12CB}"/>
    <cellStyle name="Pre-inputted cells 7 4 3 3" xfId="22205" xr:uid="{D928160C-5D09-4597-8726-508DBD7DF527}"/>
    <cellStyle name="Pre-inputted cells 7 4 3 3 2" xfId="48619" xr:uid="{58AA2D56-0DCE-48A8-980F-DEE54754BC69}"/>
    <cellStyle name="Pre-inputted cells 7 4 3 4" xfId="31604" xr:uid="{1346EB36-2DEE-4B71-9BC5-C9552B93F33D}"/>
    <cellStyle name="Pre-inputted cells 7 4 4" xfId="6708" xr:uid="{217FCB66-9EF2-402F-B270-7A5AC24AB555}"/>
    <cellStyle name="Pre-inputted cells 7 4 4 2" xfId="17420" xr:uid="{C31A722F-F0D0-4161-AF67-430AF0A89164}"/>
    <cellStyle name="Pre-inputted cells 7 4 4 2 2" xfId="43838" xr:uid="{FA365D43-0162-4F20-BE02-8F573C0E2CA1}"/>
    <cellStyle name="Pre-inputted cells 7 4 4 3" xfId="24958" xr:uid="{5AA7D17F-6D40-4648-9859-4E0C60C3CF3C}"/>
    <cellStyle name="Pre-inputted cells 7 4 4 3 2" xfId="51372" xr:uid="{2AD86EED-1331-4B9B-B378-A9E72B132E4F}"/>
    <cellStyle name="Pre-inputted cells 7 4 4 4" xfId="33378" xr:uid="{96FDCB4D-BCDD-429D-9B84-20E953F5F1A4}"/>
    <cellStyle name="Pre-inputted cells 7 4 5" xfId="7917" xr:uid="{D93422CE-3BC5-4841-96A4-C34FB89EABC3}"/>
    <cellStyle name="Pre-inputted cells 7 4 5 2" xfId="18584" xr:uid="{3DDE47DB-0CA5-4A44-8FB0-33880213AEE2}"/>
    <cellStyle name="Pre-inputted cells 7 4 5 2 2" xfId="44999" xr:uid="{8568B76D-3FC3-4D69-8C46-BB22118B517F}"/>
    <cellStyle name="Pre-inputted cells 7 4 5 3" xfId="25866" xr:uid="{8B6E2036-E234-40D2-A418-27DCC23CDA40}"/>
    <cellStyle name="Pre-inputted cells 7 4 5 3 2" xfId="52280" xr:uid="{EFD91AF1-0DFD-4AD8-93DE-5C5B6E291C2F}"/>
    <cellStyle name="Pre-inputted cells 7 4 6" xfId="13100" xr:uid="{AE1B5347-34D4-4980-A7E1-2B655DC65DA2}"/>
    <cellStyle name="Pre-inputted cells 7 4 6 2" xfId="39521" xr:uid="{55592150-70BB-4E5F-880F-2ED3E6AA876F}"/>
    <cellStyle name="Pre-inputted cells 7 4 7" xfId="26850" xr:uid="{B3D0409A-9C95-4738-BD2C-559E2EF232E0}"/>
    <cellStyle name="Pre-inputted cells 7 4 7 2" xfId="53264" xr:uid="{E97A82C5-CD60-4114-9EDA-D8D106B294C6}"/>
    <cellStyle name="Pre-inputted cells 7 5" xfId="4438" xr:uid="{598DF4FF-D416-42F9-9EE6-B305C2AA29D3}"/>
    <cellStyle name="Pre-inputted cells 7 5 2" xfId="15216" xr:uid="{3E403BEA-370A-497E-BF6A-B37D44278C01}"/>
    <cellStyle name="Pre-inputted cells 7 5 2 2" xfId="41636" xr:uid="{D1E9BA2B-51A4-4A0F-AC41-E354FDDFA82C}"/>
    <cellStyle name="Pre-inputted cells 7 5 3" xfId="26093" xr:uid="{4166758D-DD88-405E-85AA-83FC7FBD7BF0}"/>
    <cellStyle name="Pre-inputted cells 7 5 3 2" xfId="52507" xr:uid="{C071120B-588F-443A-A9C2-6BEE2A6A5D77}"/>
    <cellStyle name="Pre-inputted cells 7 5 4" xfId="31108" xr:uid="{0733B6D1-023E-4816-86DD-613D01C4EE6A}"/>
    <cellStyle name="Pre-inputted cells 7 6" xfId="5698" xr:uid="{75773C97-411E-4E2B-A736-C173ABBDA891}"/>
    <cellStyle name="Pre-inputted cells 7 6 2" xfId="16461" xr:uid="{D288A09C-6697-45C9-9D31-C3787935D028}"/>
    <cellStyle name="Pre-inputted cells 7 6 2 2" xfId="42879" xr:uid="{F5E371E8-BD7A-4F0F-85DA-58EB66000089}"/>
    <cellStyle name="Pre-inputted cells 7 6 3" xfId="27740" xr:uid="{C8DECF66-982B-4869-A3CF-7E6E83B7071F}"/>
    <cellStyle name="Pre-inputted cells 7 6 3 2" xfId="54154" xr:uid="{B5491927-4CEE-45E5-8800-14F2872C3D25}"/>
    <cellStyle name="Pre-inputted cells 7 6 4" xfId="32368" xr:uid="{A9012912-9A7C-41C7-92E8-78741561E171}"/>
    <cellStyle name="Pre-inputted cells 7 7" xfId="8210" xr:uid="{43BB125C-048A-423F-9492-35EB4FFEF270}"/>
    <cellStyle name="Pre-inputted cells 7 7 2" xfId="18871" xr:uid="{83FF1B0E-0499-49EE-8D7F-F1BCF5A84043}"/>
    <cellStyle name="Pre-inputted cells 7 7 2 2" xfId="45285" xr:uid="{2754FF59-E0AC-485D-A5D9-C64EBEBCF089}"/>
    <cellStyle name="Pre-inputted cells 7 7 3" xfId="25987" xr:uid="{6DE80EE9-C0B4-46DA-B850-7BDA41B6AB39}"/>
    <cellStyle name="Pre-inputted cells 7 7 3 2" xfId="52401" xr:uid="{A2381CC0-4BA9-472E-87E6-CDE161191105}"/>
    <cellStyle name="Pre-inputted cells 7_3.15 Additional Data" xfId="2272" xr:uid="{55BF0923-6CFD-49D0-9D64-2EA6CA77A678}"/>
    <cellStyle name="Pre-inputted cells 8" xfId="1452" xr:uid="{A63FD087-6B5B-4258-8A81-E77D62EF80B0}"/>
    <cellStyle name="Pre-inputted cells 8 2" xfId="3446" xr:uid="{5C8D6892-0149-476D-8A70-433879EC6313}"/>
    <cellStyle name="Pre-inputted cells 8 2 2" xfId="14231" xr:uid="{857BB4DB-8D05-4975-9909-0776DEE1AFDA}"/>
    <cellStyle name="Pre-inputted cells 8 2 2 2" xfId="40651" xr:uid="{FFAAE93F-2C54-4214-9DB8-07FC0D1E91F7}"/>
    <cellStyle name="Pre-inputted cells 8 2 3" xfId="26742" xr:uid="{E7351854-8A31-458C-BE9A-ADB1D90BEBF7}"/>
    <cellStyle name="Pre-inputted cells 8 2 3 2" xfId="53156" xr:uid="{5A7A817C-E8C3-4F74-87FD-17E3910F4D4D}"/>
    <cellStyle name="Pre-inputted cells 8 2 4" xfId="30116" xr:uid="{77575B5D-4421-440C-B90E-B1A4E214C7D3}"/>
    <cellStyle name="Pre-inputted cells 8 3" xfId="5062" xr:uid="{8185820B-73BE-49F6-BFE9-CB8011614626}"/>
    <cellStyle name="Pre-inputted cells 8 3 2" xfId="15839" xr:uid="{01B28F70-4FAF-4B39-BEB0-55101C65E607}"/>
    <cellStyle name="Pre-inputted cells 8 3 2 2" xfId="42258" xr:uid="{10332870-2A2B-4BAE-A3DA-45509277F397}"/>
    <cellStyle name="Pre-inputted cells 8 3 3" xfId="23056" xr:uid="{B76C978D-DDA7-4D01-8636-FBA0ACF043E3}"/>
    <cellStyle name="Pre-inputted cells 8 3 3 2" xfId="49470" xr:uid="{98EC792E-910C-4F42-A79C-8C60161A3DEE}"/>
    <cellStyle name="Pre-inputted cells 8 3 4" xfId="31732" xr:uid="{E65BB051-8554-42B7-9E5D-52EA8D4C4BCD}"/>
    <cellStyle name="Pre-inputted cells 8 4" xfId="3769" xr:uid="{9CA8D44F-0218-450B-AA17-BBCE47610EC0}"/>
    <cellStyle name="Pre-inputted cells 8 4 2" xfId="14552" xr:uid="{B51702CA-3F0E-48A5-8B14-BA53D26EBF23}"/>
    <cellStyle name="Pre-inputted cells 8 4 2 2" xfId="40972" xr:uid="{3C8EDF01-E95C-4989-AC90-786B8F881FD1}"/>
    <cellStyle name="Pre-inputted cells 8 4 3" xfId="24227" xr:uid="{9B3594C3-19C4-44DE-9358-A69AF1C7D606}"/>
    <cellStyle name="Pre-inputted cells 8 4 3 2" xfId="50641" xr:uid="{34CAC799-9EEA-47D4-89F3-E2CCC1C75567}"/>
    <cellStyle name="Pre-inputted cells 8 4 4" xfId="30439" xr:uid="{BFD80645-2E24-4F85-B500-BDBE6C73E5AF}"/>
    <cellStyle name="Pre-inputted cells 8 5" xfId="5888" xr:uid="{5F3ADDD3-FF89-4698-A99C-EDC4B295F3BB}"/>
    <cellStyle name="Pre-inputted cells 8 5 2" xfId="26148" xr:uid="{5079C8A7-70F4-4AA5-8107-CEA2848CB473}"/>
    <cellStyle name="Pre-inputted cells 8 5 2 2" xfId="52562" xr:uid="{746908BE-F8FF-49E8-B83D-3828D209EE51}"/>
    <cellStyle name="Pre-inputted cells 8 5 3" xfId="32558" xr:uid="{13DC29E1-4522-42C8-9B68-1C30FC87D142}"/>
    <cellStyle name="Pre-inputted cells 8 6" xfId="6824" xr:uid="{FEDE9DBC-3772-4ADF-BF4B-D3B50228286A}"/>
    <cellStyle name="Pre-inputted cells 8 6 2" xfId="24102" xr:uid="{62DADA3E-E975-4092-8398-9637F3F9EA3B}"/>
    <cellStyle name="Pre-inputted cells 8 6 2 2" xfId="50516" xr:uid="{EA4DB543-DF0C-4719-89E8-CDA4370D7365}"/>
    <cellStyle name="Pre-inputted cells 8 6 3" xfId="33494" xr:uid="{B85ED8BA-44E2-4CD9-B847-1AE315F1318D}"/>
    <cellStyle name="Pre-inputted cells 8 7" xfId="6690" xr:uid="{E75E1656-CD89-404B-8FDE-2F3CE2D69C68}"/>
    <cellStyle name="Pre-inputted cells 8 7 2" xfId="17402" xr:uid="{2570D732-4726-4C2B-BEE6-5172C41F2F28}"/>
    <cellStyle name="Pre-inputted cells 8 7 2 2" xfId="43820" xr:uid="{487B4652-9A5A-40F1-A4EB-5940979EB011}"/>
    <cellStyle name="Pre-inputted cells 8 7 3" xfId="25753" xr:uid="{E6005CB1-8FBA-403A-ACB1-3956DAEA7624}"/>
    <cellStyle name="Pre-inputted cells 8 7 3 2" xfId="52167" xr:uid="{F927F28A-C90E-45A0-B79C-E037849E99C0}"/>
    <cellStyle name="Pre-inputted cells 8 7 4" xfId="33360" xr:uid="{05F38763-6833-43B6-B8C1-4E9DE07D4A91}"/>
    <cellStyle name="Pre-inputted cells 8 8" xfId="23886" xr:uid="{5C31F371-C54B-4B97-99E1-76ACA09133FF}"/>
    <cellStyle name="Pre-inputted cells 8 8 2" xfId="50300" xr:uid="{AD78F1CA-01CE-49E6-906B-F894B3F46D0B}"/>
    <cellStyle name="Pre-inputted cells 9" xfId="2252" xr:uid="{A6A69F7A-2A63-468B-93FC-7186E1F1AD6E}"/>
    <cellStyle name="Pre-inputted cells 9 2" xfId="4194" xr:uid="{CA878781-F418-430E-9D1B-B051669FC48F}"/>
    <cellStyle name="Pre-inputted cells 9 2 2" xfId="14973" xr:uid="{FD9D40A2-3D3C-4685-BFA5-045D10799789}"/>
    <cellStyle name="Pre-inputted cells 9 2 2 2" xfId="41393" xr:uid="{A8A75E3D-0575-4471-8FC2-C57C1B05939E}"/>
    <cellStyle name="Pre-inputted cells 9 2 3" xfId="24552" xr:uid="{B286FEEF-E774-4F59-A7A3-C24E038E5CEE}"/>
    <cellStyle name="Pre-inputted cells 9 2 3 2" xfId="50966" xr:uid="{4D13B2FE-3D84-4ADE-8C59-9307E8FA2554}"/>
    <cellStyle name="Pre-inputted cells 9 2 4" xfId="30864" xr:uid="{8A495E97-AFFD-40C8-B7CE-FAE468E637F8}"/>
    <cellStyle name="Pre-inputted cells 9 3" xfId="4922" xr:uid="{BD3496C1-EEDD-427C-98E4-4F7EC615EF47}"/>
    <cellStyle name="Pre-inputted cells 9 3 2" xfId="15699" xr:uid="{50CE69E7-A01D-412D-B7D9-2874FAC1A78A}"/>
    <cellStyle name="Pre-inputted cells 9 3 2 2" xfId="42119" xr:uid="{7EFFC77C-FBEB-4ED5-BE39-20B69D567C40}"/>
    <cellStyle name="Pre-inputted cells 9 3 3" xfId="27708" xr:uid="{68C57800-9A53-40C3-85EF-0A84E2BC07C7}"/>
    <cellStyle name="Pre-inputted cells 9 3 3 2" xfId="54122" xr:uid="{76B4512E-C95C-4997-8258-AD8CFC56C5D3}"/>
    <cellStyle name="Pre-inputted cells 9 3 4" xfId="31592" xr:uid="{C468451E-59EC-44BC-A188-B1D8B0167565}"/>
    <cellStyle name="Pre-inputted cells 9 4" xfId="6696" xr:uid="{58AFFB40-2B78-491F-8898-100A36A922D8}"/>
    <cellStyle name="Pre-inputted cells 9 4 2" xfId="17408" xr:uid="{8F70EF45-8ACD-40BB-B4CE-5CF53A5A1749}"/>
    <cellStyle name="Pre-inputted cells 9 4 2 2" xfId="43826" xr:uid="{33101D76-4A64-48BC-89DE-1887C55631A9}"/>
    <cellStyle name="Pre-inputted cells 9 4 3" xfId="12141" xr:uid="{95A15853-DCCA-4858-9B9D-C380ACCAAB74}"/>
    <cellStyle name="Pre-inputted cells 9 4 3 2" xfId="38562" xr:uid="{F518E2C2-0FEA-4D3F-98FB-F20021379C8B}"/>
    <cellStyle name="Pre-inputted cells 9 4 4" xfId="33366" xr:uid="{BCC73825-C95E-41BB-8EE6-5A7E0D393A9D}"/>
    <cellStyle name="Pre-inputted cells 9 5" xfId="7905" xr:uid="{C6952859-A389-41B3-A660-10A5D2F22A6F}"/>
    <cellStyle name="Pre-inputted cells 9 5 2" xfId="18572" xr:uid="{C12DB3B4-AD1A-4FFD-B817-A6E5819A9FEB}"/>
    <cellStyle name="Pre-inputted cells 9 5 2 2" xfId="44987" xr:uid="{83A287CC-C4FD-4882-AB19-E1A342B6C332}"/>
    <cellStyle name="Pre-inputted cells 9 5 3" xfId="26921" xr:uid="{5FB66812-AC56-4244-92A5-C841A3B7C80F}"/>
    <cellStyle name="Pre-inputted cells 9 5 3 2" xfId="53335" xr:uid="{4342076E-B215-43B0-A7FA-57AE1E871AA9}"/>
    <cellStyle name="Pre-inputted cells 9 6" xfId="13088" xr:uid="{22337C12-1C56-4466-953B-707945BA68DD}"/>
    <cellStyle name="Pre-inputted cells 9 6 2" xfId="39509" xr:uid="{9D705D12-9E72-4246-B34F-AC1D43BF9557}"/>
    <cellStyle name="Pre-inputted cells 9 7" xfId="23990" xr:uid="{DEF4B126-CDCA-4E35-9C37-60E74C717285}"/>
    <cellStyle name="Pre-inputted cells 9 7 2" xfId="50404" xr:uid="{819EFA5C-9DD3-44E7-BA30-E178D83FFDDA}"/>
    <cellStyle name="Pre-inputted cells_3.15 Additional Data" xfId="2273" xr:uid="{B8186F47-2D54-42C6-9F47-CF119F7E1D9B}"/>
    <cellStyle name="RangeName" xfId="1138" xr:uid="{F9E8EA63-F96C-4ECB-86AA-705E5F631BC4}"/>
    <cellStyle name="RangeName 2" xfId="2274" xr:uid="{4EED3374-EA49-46FF-A49E-D34D0CF967B1}"/>
    <cellStyle name="RIGs" xfId="1139" xr:uid="{A0C3D80D-136B-423D-85CE-4E4B5B3E66BE}"/>
    <cellStyle name="RIGs 2" xfId="1140" xr:uid="{3D601C8F-D1AC-49E4-8498-8CC28F378787}"/>
    <cellStyle name="RIGs 2 2" xfId="2276" xr:uid="{6984E841-8B44-4F06-A4FD-B17F3A0FE633}"/>
    <cellStyle name="RIGs 3" xfId="2275" xr:uid="{8FAEDC2B-B21C-48DD-B758-CDF63AF60114}"/>
    <cellStyle name="RIGs input cells" xfId="1141" xr:uid="{7BF5B801-0A1D-43CA-B978-AB8B87AD540D}"/>
    <cellStyle name="RIGs input cells 10" xfId="2277" xr:uid="{9387A84B-A14F-43B9-9ADA-CF3A15FB1377}"/>
    <cellStyle name="RIGs input cells 10 2" xfId="4211" xr:uid="{86DB03BF-55FF-4487-8BE8-131C0CCA2855}"/>
    <cellStyle name="RIGs input cells 10 2 2" xfId="14990" xr:uid="{154637F6-BA44-4320-85BF-C4A6E07F9934}"/>
    <cellStyle name="RIGs input cells 10 2 2 2" xfId="41410" xr:uid="{87DFA992-2696-428D-8EBA-71BBEF13BC1B}"/>
    <cellStyle name="RIGs input cells 10 2 3" xfId="24311" xr:uid="{E2CDA75D-3091-4C0E-B166-9A2D99146CB3}"/>
    <cellStyle name="RIGs input cells 10 2 3 2" xfId="50725" xr:uid="{126B7BCD-6D62-4BE0-AE57-7E2D04935E35}"/>
    <cellStyle name="RIGs input cells 10 2 4" xfId="30881" xr:uid="{49216D11-13B1-415F-9E6D-EE1EDA114227}"/>
    <cellStyle name="RIGs input cells 10 3" xfId="4939" xr:uid="{9FDB89DB-32DF-4B12-BEE5-C24F8EAFB650}"/>
    <cellStyle name="RIGs input cells 10 3 2" xfId="15716" xr:uid="{4470F026-C191-44B8-9F8F-E2BAE2F6E035}"/>
    <cellStyle name="RIGs input cells 10 3 2 2" xfId="42136" xr:uid="{59535332-8429-4901-9F9E-5C20F6651CD7}"/>
    <cellStyle name="RIGs input cells 10 3 3" xfId="24927" xr:uid="{DEAD30CA-444A-41F0-8454-1D8733B26C67}"/>
    <cellStyle name="RIGs input cells 10 3 3 2" xfId="51341" xr:uid="{0BF0E276-AF11-4072-8701-0DEBCFF5BF70}"/>
    <cellStyle name="RIGs input cells 10 3 4" xfId="31609" xr:uid="{03824174-3A46-4DEB-9A86-D9318A2E4562}"/>
    <cellStyle name="RIGs input cells 10 4" xfId="6713" xr:uid="{38F83169-B465-4651-B764-B00540FC009F}"/>
    <cellStyle name="RIGs input cells 10 4 2" xfId="17425" xr:uid="{49F664F7-9311-4DC6-A2F2-5C39B7DE91E1}"/>
    <cellStyle name="RIGs input cells 10 4 2 2" xfId="43843" xr:uid="{E7490B74-006F-473E-8760-83F653A724C1}"/>
    <cellStyle name="RIGs input cells 10 4 3" xfId="12061" xr:uid="{5783B2DE-FD21-43ED-AE6A-8ECA1FFEAEC4}"/>
    <cellStyle name="RIGs input cells 10 4 3 2" xfId="38482" xr:uid="{59F0C458-5D28-4A95-9D1A-619FB028D8C7}"/>
    <cellStyle name="RIGs input cells 10 4 4" xfId="33383" xr:uid="{B926F035-D297-4988-8185-678B8F4F22E1}"/>
    <cellStyle name="RIGs input cells 10 5" xfId="7919" xr:uid="{7B5741F8-4D05-4CB1-ACBD-212A3CF41B54}"/>
    <cellStyle name="RIGs input cells 10 5 2" xfId="18586" xr:uid="{0CE4716F-B45E-485C-8E15-58FF6857B46C}"/>
    <cellStyle name="RIGs input cells 10 5 2 2" xfId="45001" xr:uid="{35855521-13AA-48B8-9823-91A395A9CBE5}"/>
    <cellStyle name="RIGs input cells 10 5 3" xfId="15099" xr:uid="{B32E765D-D840-486A-BE39-60F0A7F7E548}"/>
    <cellStyle name="RIGs input cells 10 5 3 2" xfId="41519" xr:uid="{A240913E-CB52-46D8-90BF-1A1FF3DDA32D}"/>
    <cellStyle name="RIGs input cells 10 6" xfId="13105" xr:uid="{BC665AB7-DCE8-45E8-BBCB-46327915E0E6}"/>
    <cellStyle name="RIGs input cells 10 6 2" xfId="39526" xr:uid="{2222A046-F1BE-43D7-869A-BE9812AA88F7}"/>
    <cellStyle name="RIGs input cells 10 7" xfId="22356" xr:uid="{D1C927AA-E993-49DF-8D49-812B18E2573B}"/>
    <cellStyle name="RIGs input cells 10 7 2" xfId="48770" xr:uid="{36A41D87-113C-4FA2-9987-E1521FCE1A13}"/>
    <cellStyle name="RIGs input cells 11" xfId="2889" xr:uid="{F5511AC4-F72D-4ADC-817A-DF8732650A2F}"/>
    <cellStyle name="RIGs input cells 11 2" xfId="13681" xr:uid="{E350A1B7-E3B6-42FB-9280-38702140F820}"/>
    <cellStyle name="RIGs input cells 11 2 2" xfId="40101" xr:uid="{3A9F9B41-AC58-4362-B980-2D3FAE250C39}"/>
    <cellStyle name="RIGs input cells 11 3" xfId="25039" xr:uid="{A6FA50E7-621E-46F5-8596-073D3047C945}"/>
    <cellStyle name="RIGs input cells 11 3 2" xfId="51453" xr:uid="{A67CB95D-1742-4856-848C-375635B340AD}"/>
    <cellStyle name="RIGs input cells 11 4" xfId="29559" xr:uid="{FDAF56BE-78AC-43F3-B873-A988EFBD4EFB}"/>
    <cellStyle name="RIGs input cells 12" xfId="4901" xr:uid="{EB5C9613-6049-43C9-9B7B-5CF663D3350F}"/>
    <cellStyle name="RIGs input cells 12 2" xfId="15678" xr:uid="{17DE5890-84E5-4382-982B-9DB08304202F}"/>
    <cellStyle name="RIGs input cells 12 2 2" xfId="42098" xr:uid="{0E8F57F1-3365-44B8-8E1A-5C70673C4EC9}"/>
    <cellStyle name="RIGs input cells 12 3" xfId="23282" xr:uid="{F939A9E6-BC6E-478A-B961-1D363CBC0741}"/>
    <cellStyle name="RIGs input cells 12 3 2" xfId="49696" xr:uid="{C4FE74F6-7D62-42DE-A6A4-C11DA8D4A02E}"/>
    <cellStyle name="RIGs input cells 12 4" xfId="31571" xr:uid="{76C9FCBF-DE6C-4948-AFD1-04B25176005E}"/>
    <cellStyle name="RIGs input cells 13" xfId="5700" xr:uid="{81A41A52-932D-419D-8100-FB5C143F68D1}"/>
    <cellStyle name="RIGs input cells 13 2" xfId="16463" xr:uid="{7B2E5E0D-985B-4395-BDC0-A40673E392D9}"/>
    <cellStyle name="RIGs input cells 13 2 2" xfId="42881" xr:uid="{5C30AC78-5E88-4C91-ADB2-6E60524862B4}"/>
    <cellStyle name="RIGs input cells 13 3" xfId="27726" xr:uid="{5DBC962E-0B4C-4D40-BB71-5BF501ECA1D8}"/>
    <cellStyle name="RIGs input cells 13 3 2" xfId="54140" xr:uid="{BEC9341C-F64F-4D33-84BC-FE84D109BD8A}"/>
    <cellStyle name="RIGs input cells 13 4" xfId="32370" xr:uid="{4B6DD437-F0F5-4425-9903-81527BFBEA2D}"/>
    <cellStyle name="RIGs input cells 14" xfId="8211" xr:uid="{05949D92-E86E-4023-9A89-6A182987FA65}"/>
    <cellStyle name="RIGs input cells 14 2" xfId="18872" xr:uid="{EE203271-F2AE-437D-8F4C-408685AF1795}"/>
    <cellStyle name="RIGs input cells 14 2 2" xfId="45286" xr:uid="{6702FE7E-A591-48EC-B50A-38BD54705654}"/>
    <cellStyle name="RIGs input cells 14 3" xfId="25988" xr:uid="{070440F1-C2C2-401B-95B9-B63E9BC2ADCC}"/>
    <cellStyle name="RIGs input cells 14 3 2" xfId="52402" xr:uid="{88516844-C3B7-4FF4-9ECC-0953CC0FCEF6}"/>
    <cellStyle name="RIGs input cells 2" xfId="1142" xr:uid="{59177CF6-7F4D-4AFE-B1DF-42FB8301F161}"/>
    <cellStyle name="RIGs input cells 2 10" xfId="5485" xr:uid="{B7DD7CD0-2CF4-4847-8FD2-698FC8731BAC}"/>
    <cellStyle name="RIGs input cells 2 10 2" xfId="16257" xr:uid="{75275084-97FC-4CB2-A4DA-2EB5BBB3D2EB}"/>
    <cellStyle name="RIGs input cells 2 10 2 2" xfId="42676" xr:uid="{97F14D5E-8009-4733-8C24-926D51F9CE44}"/>
    <cellStyle name="RIGs input cells 2 10 3" xfId="24791" xr:uid="{F03198F7-3261-4570-B369-70D9DB35CEF3}"/>
    <cellStyle name="RIGs input cells 2 10 3 2" xfId="51205" xr:uid="{801985A2-D63C-4A6A-A8C9-1772D3483E0A}"/>
    <cellStyle name="RIGs input cells 2 10 4" xfId="32155" xr:uid="{E2CF0903-90C4-43AE-ABB3-77E516467776}"/>
    <cellStyle name="RIGs input cells 2 11" xfId="8212" xr:uid="{6F9AEBE2-C785-4B5A-97D5-1E03E8925BD5}"/>
    <cellStyle name="RIGs input cells 2 11 2" xfId="18873" xr:uid="{9CD7C6A5-5133-480C-9F14-BF2C1AA19BE2}"/>
    <cellStyle name="RIGs input cells 2 11 2 2" xfId="45287" xr:uid="{B49799C5-6674-45A2-937E-114C7D704025}"/>
    <cellStyle name="RIGs input cells 2 11 3" xfId="25989" xr:uid="{1C4FE88D-A37E-4EAC-97F3-FC11BD9F810E}"/>
    <cellStyle name="RIGs input cells 2 11 3 2" xfId="52403" xr:uid="{6C6102CA-77AC-4216-8CBA-C51EB9073368}"/>
    <cellStyle name="RIGs input cells 2 2" xfId="1143" xr:uid="{EE119245-A715-4828-BB03-43B01EA37001}"/>
    <cellStyle name="RIGs input cells 2 2 2" xfId="1144" xr:uid="{CB1DBBCE-ABB7-428A-A123-72D3F45FB0D9}"/>
    <cellStyle name="RIGs input cells 2 2 2 2" xfId="1465" xr:uid="{EB4A2F3F-A225-47FA-8FF0-B2338E06283A}"/>
    <cellStyle name="RIGs input cells 2 2 2 2 2" xfId="3459" xr:uid="{F7CE13D5-9705-49DA-8AAE-B7EEC3FD7FCF}"/>
    <cellStyle name="RIGs input cells 2 2 2 2 2 2" xfId="14244" xr:uid="{64D8897A-B68B-412E-81C5-4DC4E54C9AFC}"/>
    <cellStyle name="RIGs input cells 2 2 2 2 2 2 2" xfId="40664" xr:uid="{A3ED57AB-D901-462E-8309-1F529ABE0E45}"/>
    <cellStyle name="RIGs input cells 2 2 2 2 2 3" xfId="27549" xr:uid="{64670BC4-B7F8-4CA3-A28B-6CEDE10E3959}"/>
    <cellStyle name="RIGs input cells 2 2 2 2 2 3 2" xfId="53963" xr:uid="{0D552AAF-51AA-4B2D-9F72-11D38B845421}"/>
    <cellStyle name="RIGs input cells 2 2 2 2 2 4" xfId="30129" xr:uid="{A1763953-C8A7-48BA-A01E-16EF8EF37EB1}"/>
    <cellStyle name="RIGs input cells 2 2 2 2 3" xfId="3970" xr:uid="{4A698471-3741-4767-9328-E68B680EA8EC}"/>
    <cellStyle name="RIGs input cells 2 2 2 2 3 2" xfId="14753" xr:uid="{EBB2E79E-7110-4CD5-BB11-F1905B197E15}"/>
    <cellStyle name="RIGs input cells 2 2 2 2 3 2 2" xfId="41173" xr:uid="{ECFAAD6D-B6EC-4290-AED9-FB97DBCEDDCC}"/>
    <cellStyle name="RIGs input cells 2 2 2 2 3 3" xfId="26872" xr:uid="{178823E5-1EA0-483D-9EA7-CBD3A0BF1B3D}"/>
    <cellStyle name="RIGs input cells 2 2 2 2 3 3 2" xfId="53286" xr:uid="{0F0955FF-5BAE-4EB2-A84E-BCBD851BD89A}"/>
    <cellStyle name="RIGs input cells 2 2 2 2 3 4" xfId="30640" xr:uid="{4E22E87C-DE6F-4D6B-8031-E7832FDB28A3}"/>
    <cellStyle name="RIGs input cells 2 2 2 2 4" xfId="5279" xr:uid="{561FA11E-BA1F-4EEB-B913-6284CEB132F3}"/>
    <cellStyle name="RIGs input cells 2 2 2 2 4 2" xfId="16054" xr:uid="{C7591DAA-A1BD-4745-B57E-A80035FD24C8}"/>
    <cellStyle name="RIGs input cells 2 2 2 2 4 2 2" xfId="42473" xr:uid="{A3804FDD-71A3-41E1-A915-F3F438AB0A2D}"/>
    <cellStyle name="RIGs input cells 2 2 2 2 4 3" xfId="22706" xr:uid="{3BE3C8A7-8C5D-4008-964C-82DE92F61929}"/>
    <cellStyle name="RIGs input cells 2 2 2 2 4 3 2" xfId="49120" xr:uid="{04BD4883-22C6-46E9-A5EE-0E9C00166C3B}"/>
    <cellStyle name="RIGs input cells 2 2 2 2 4 4" xfId="31949" xr:uid="{B1DBB1A5-6AB5-466E-91B4-2B6DCB75BD8C}"/>
    <cellStyle name="RIGs input cells 2 2 2 2 5" xfId="6243" xr:uid="{945FF2E2-1F5A-4020-BDF2-066C7B0A2C9F}"/>
    <cellStyle name="RIGs input cells 2 2 2 2 5 2" xfId="24978" xr:uid="{419CEF60-0DC2-42BE-8C32-28A870BFCF4E}"/>
    <cellStyle name="RIGs input cells 2 2 2 2 5 2 2" xfId="51392" xr:uid="{5DDED18B-58F9-44BC-B908-C18F6F8CDA47}"/>
    <cellStyle name="RIGs input cells 2 2 2 2 5 3" xfId="32913" xr:uid="{0A57C056-A211-4025-9F7F-B93B82979C76}"/>
    <cellStyle name="RIGs input cells 2 2 2 2 6" xfId="5899" xr:uid="{897EC1CE-6CD6-4D29-8323-EA654432D486}"/>
    <cellStyle name="RIGs input cells 2 2 2 2 6 2" xfId="26348" xr:uid="{25AFBA34-BADD-4EDC-B7DE-BF3B33F3FDA2}"/>
    <cellStyle name="RIGs input cells 2 2 2 2 6 2 2" xfId="52762" xr:uid="{43B8041A-E2A4-4992-BF81-E7C457AE6E0C}"/>
    <cellStyle name="RIGs input cells 2 2 2 2 6 3" xfId="32569" xr:uid="{2C71AD22-FEBA-43BC-8114-BF2A228A0D5B}"/>
    <cellStyle name="RIGs input cells 2 2 2 2 7" xfId="7089" xr:uid="{BC05ADDB-0730-4422-984F-DB293810D766}"/>
    <cellStyle name="RIGs input cells 2 2 2 2 7 2" xfId="17777" xr:uid="{85A23268-69A1-45E0-98B4-211F0ED2B6C5}"/>
    <cellStyle name="RIGs input cells 2 2 2 2 7 2 2" xfId="44194" xr:uid="{EB224663-817F-49DA-B148-31142F77CE97}"/>
    <cellStyle name="RIGs input cells 2 2 2 2 7 3" xfId="25827" xr:uid="{1346A164-30ED-44F4-8171-FAF40B5DA808}"/>
    <cellStyle name="RIGs input cells 2 2 2 2 7 3 2" xfId="52241" xr:uid="{984CF70F-A395-41F1-BB88-41A062B5291A}"/>
    <cellStyle name="RIGs input cells 2 2 2 2 7 4" xfId="33759" xr:uid="{8B1F5049-6D37-436C-8912-A42AC9B693AC}"/>
    <cellStyle name="RIGs input cells 2 2 2 2 8" xfId="23326" xr:uid="{4D0A761C-640B-48C8-A9FB-5B58FD86E6CE}"/>
    <cellStyle name="RIGs input cells 2 2 2 2 8 2" xfId="49740" xr:uid="{983CB9E8-BB6D-4988-9084-22931539976C}"/>
    <cellStyle name="RIGs input cells 2 2 2 3" xfId="2280" xr:uid="{2C1794A2-5F53-463D-BC47-F1B7E0FFE0B5}"/>
    <cellStyle name="RIGs input cells 2 2 2 3 2" xfId="4214" xr:uid="{721B7BFA-7307-4C21-9E78-2F4DE3C4647B}"/>
    <cellStyle name="RIGs input cells 2 2 2 3 2 2" xfId="14993" xr:uid="{AE488700-CE94-4D0E-A9ED-3FEECFD8CA2A}"/>
    <cellStyle name="RIGs input cells 2 2 2 3 2 2 2" xfId="41413" xr:uid="{A3B83111-F0B6-488E-A168-DBCD9E80EF3B}"/>
    <cellStyle name="RIGs input cells 2 2 2 3 2 3" xfId="23417" xr:uid="{662DD7FD-CB7B-43BD-96DD-EC78FCC750C1}"/>
    <cellStyle name="RIGs input cells 2 2 2 3 2 3 2" xfId="49831" xr:uid="{057CF562-DC47-4AC1-A73C-3F574282EF5A}"/>
    <cellStyle name="RIGs input cells 2 2 2 3 2 4" xfId="30884" xr:uid="{A6F82D5E-8249-4D71-8FBD-70C71BC271D8}"/>
    <cellStyle name="RIGs input cells 2 2 2 3 3" xfId="4942" xr:uid="{5DFADCA4-52F4-4C5D-A2E3-179F48F8872B}"/>
    <cellStyle name="RIGs input cells 2 2 2 3 3 2" xfId="15719" xr:uid="{858B5F8B-7971-41ED-80ED-8DD53C8FABBD}"/>
    <cellStyle name="RIGs input cells 2 2 2 3 3 2 2" xfId="42139" xr:uid="{65D2150C-2D08-414E-8749-F65AA4972EFA}"/>
    <cellStyle name="RIGs input cells 2 2 2 3 3 3" xfId="11285" xr:uid="{97830E25-8654-44E6-AF5B-3315BE2AA419}"/>
    <cellStyle name="RIGs input cells 2 2 2 3 3 3 2" xfId="37706" xr:uid="{7780EC1B-5BA1-4A08-BC2F-94751FD2D7AA}"/>
    <cellStyle name="RIGs input cells 2 2 2 3 3 4" xfId="31612" xr:uid="{5BA887FA-4538-4F02-9B7D-1845DF0C5AF8}"/>
    <cellStyle name="RIGs input cells 2 2 2 3 4" xfId="6716" xr:uid="{40AEC5D7-EAC7-4B37-8B1E-66086A8C4D54}"/>
    <cellStyle name="RIGs input cells 2 2 2 3 4 2" xfId="17428" xr:uid="{69A50082-8CED-4CE6-B98C-BEC2E119FC51}"/>
    <cellStyle name="RIGs input cells 2 2 2 3 4 2 2" xfId="43846" xr:uid="{ABABA643-8FD4-448D-B553-304329240885}"/>
    <cellStyle name="RIGs input cells 2 2 2 3 4 3" xfId="25750" xr:uid="{33291FB8-0AEE-4430-A90B-39D329A9E340}"/>
    <cellStyle name="RIGs input cells 2 2 2 3 4 3 2" xfId="52164" xr:uid="{66B77860-987C-442D-94F1-DD4D145E107A}"/>
    <cellStyle name="RIGs input cells 2 2 2 3 4 4" xfId="33386" xr:uid="{18362A3D-B478-44D3-AF59-2E290848DDD0}"/>
    <cellStyle name="RIGs input cells 2 2 2 3 5" xfId="7922" xr:uid="{18EFBD63-19A2-4E65-9935-8FE4548138C7}"/>
    <cellStyle name="RIGs input cells 2 2 2 3 5 2" xfId="18589" xr:uid="{8199D617-10A7-46A4-AF40-AD1A1AE3A68E}"/>
    <cellStyle name="RIGs input cells 2 2 2 3 5 2 2" xfId="45004" xr:uid="{92C2255A-631D-4BEB-AE58-26F364A0B02D}"/>
    <cellStyle name="RIGs input cells 2 2 2 3 5 3" xfId="16863" xr:uid="{825925C4-79FD-454F-BB37-618856B6EA2D}"/>
    <cellStyle name="RIGs input cells 2 2 2 3 5 3 2" xfId="43281" xr:uid="{7B2E473E-629F-4D93-862C-70231EE3354E}"/>
    <cellStyle name="RIGs input cells 2 2 2 3 6" xfId="13108" xr:uid="{18A76D08-B6FD-4F96-880E-F8FE9891CA1B}"/>
    <cellStyle name="RIGs input cells 2 2 2 3 6 2" xfId="39529" xr:uid="{84FC1334-92D1-4DD8-9F90-E7A31C96E884}"/>
    <cellStyle name="RIGs input cells 2 2 2 3 7" xfId="22241" xr:uid="{E93C4EB5-C0CC-4BF8-B00D-F2B0F893F3A7}"/>
    <cellStyle name="RIGs input cells 2 2 2 3 7 2" xfId="48655" xr:uid="{EAA5DBE4-266F-4AC7-99EA-2475170C591D}"/>
    <cellStyle name="RIGs input cells 2 2 2 4" xfId="2988" xr:uid="{30F4FC68-AFCF-4428-A824-FDC57C6CD67D}"/>
    <cellStyle name="RIGs input cells 2 2 2 4 2" xfId="13780" xr:uid="{F5C998CE-4803-4DAC-9691-20BC56EFD1CA}"/>
    <cellStyle name="RIGs input cells 2 2 2 4 2 2" xfId="40200" xr:uid="{425F2F16-C59B-441F-BE4B-03BBC87CA186}"/>
    <cellStyle name="RIGs input cells 2 2 2 4 3" xfId="26186" xr:uid="{F434A6B5-087D-422C-B313-0F30E89DCA88}"/>
    <cellStyle name="RIGs input cells 2 2 2 4 3 2" xfId="52600" xr:uid="{634E13B3-80A4-4CC7-8B9A-08F1592FF0A2}"/>
    <cellStyle name="RIGs input cells 2 2 2 4 4" xfId="29658" xr:uid="{F63E5FE8-E442-4760-B2C4-C268FE9C2A04}"/>
    <cellStyle name="RIGs input cells 2 2 2 5" xfId="5715" xr:uid="{BED3CF6B-8D89-4D31-B877-6D44ABF59719}"/>
    <cellStyle name="RIGs input cells 2 2 2 5 2" xfId="16477" xr:uid="{00BA500C-C0C8-4D91-9348-1A170873EBA3}"/>
    <cellStyle name="RIGs input cells 2 2 2 5 2 2" xfId="42895" xr:uid="{E7BE2821-1556-48F0-A5E0-F48F57F5D4F2}"/>
    <cellStyle name="RIGs input cells 2 2 2 5 3" xfId="23833" xr:uid="{E344D2D5-2CBC-4F0F-9D44-981F4DEAFBBD}"/>
    <cellStyle name="RIGs input cells 2 2 2 5 3 2" xfId="50247" xr:uid="{CB8338D9-4B71-49E6-AE58-099D64039FE1}"/>
    <cellStyle name="RIGs input cells 2 2 2 5 4" xfId="32385" xr:uid="{FB672134-FAF8-47C2-8FF9-4FE01F492BB3}"/>
    <cellStyle name="RIGs input cells 2 2 2 6" xfId="8214" xr:uid="{7B4F8452-7190-4E37-8CFF-227FE24A833F}"/>
    <cellStyle name="RIGs input cells 2 2 2 6 2" xfId="18875" xr:uid="{FB416E5B-0DD9-4625-8AAD-70294FE19BDF}"/>
    <cellStyle name="RIGs input cells 2 2 2 6 2 2" xfId="45289" xr:uid="{31BBCF70-F7A2-4EE2-B4E5-1893BEACD3FB}"/>
    <cellStyle name="RIGs input cells 2 2 2 6 3" xfId="25991" xr:uid="{89174DE5-1D59-4264-A25E-D6BF2D4D5F21}"/>
    <cellStyle name="RIGs input cells 2 2 2 6 3 2" xfId="52405" xr:uid="{E3195762-09B2-44CD-A294-F87B6F69F28D}"/>
    <cellStyle name="RIGs input cells 2 2 3" xfId="1464" xr:uid="{7D064931-B79E-466F-8892-E5861162885C}"/>
    <cellStyle name="RIGs input cells 2 2 3 2" xfId="3458" xr:uid="{ED48279B-514B-4466-8D2A-8DCDC769AFEE}"/>
    <cellStyle name="RIGs input cells 2 2 3 2 2" xfId="14243" xr:uid="{E410C5E3-2DCC-4A44-A316-1D6985E57CED}"/>
    <cellStyle name="RIGs input cells 2 2 3 2 2 2" xfId="40663" xr:uid="{804EF289-1B2F-421F-A4A4-CE5D48CD8C6A}"/>
    <cellStyle name="RIGs input cells 2 2 3 2 3" xfId="26314" xr:uid="{701F0D3B-BDA2-4F81-8D63-2F534911A907}"/>
    <cellStyle name="RIGs input cells 2 2 3 2 3 2" xfId="52728" xr:uid="{06873D3F-C578-44E7-A905-F5170F1387F7}"/>
    <cellStyle name="RIGs input cells 2 2 3 2 4" xfId="30128" xr:uid="{3AB1959F-248A-40E4-BD28-822C8DE493C4}"/>
    <cellStyle name="RIGs input cells 2 2 3 3" xfId="4705" xr:uid="{96A3BF30-8AD8-4478-9C29-EFCD0E9959EB}"/>
    <cellStyle name="RIGs input cells 2 2 3 3 2" xfId="15482" xr:uid="{71CD39F5-E496-43B7-871D-881309386D31}"/>
    <cellStyle name="RIGs input cells 2 2 3 3 2 2" xfId="41902" xr:uid="{2D6C78BD-ACEE-4F42-B469-4CDFFF1450D4}"/>
    <cellStyle name="RIGs input cells 2 2 3 3 3" xfId="22772" xr:uid="{6AF2CBAD-11FB-4858-A61F-7D46D155125C}"/>
    <cellStyle name="RIGs input cells 2 2 3 3 3 2" xfId="49186" xr:uid="{AB01BE5E-A47D-4078-987A-E80F4EC0986C}"/>
    <cellStyle name="RIGs input cells 2 2 3 3 4" xfId="31375" xr:uid="{739CA647-C538-4AD8-898B-B99E98024D1A}"/>
    <cellStyle name="RIGs input cells 2 2 3 4" xfId="3141" xr:uid="{D742DDBB-A52B-486D-A443-930763471972}"/>
    <cellStyle name="RIGs input cells 2 2 3 4 2" xfId="13932" xr:uid="{C854F272-77EF-40E4-A336-00E9A145F585}"/>
    <cellStyle name="RIGs input cells 2 2 3 4 2 2" xfId="40352" xr:uid="{64A5C0EE-B2B6-4D0E-9CCA-CA324A317D03}"/>
    <cellStyle name="RIGs input cells 2 2 3 4 3" xfId="22333" xr:uid="{7C672149-A78D-42F1-873B-B90CD82BA7E8}"/>
    <cellStyle name="RIGs input cells 2 2 3 4 3 2" xfId="48747" xr:uid="{FBD5F1FA-8CB5-40F8-BA68-DCBB24C28FA3}"/>
    <cellStyle name="RIGs input cells 2 2 3 4 4" xfId="29811" xr:uid="{7C1DD1D4-7EB5-4527-976D-25CDC232A53A}"/>
    <cellStyle name="RIGs input cells 2 2 3 5" xfId="2964" xr:uid="{7464CCEF-FFED-4BD8-B176-BC028EA45E85}"/>
    <cellStyle name="RIGs input cells 2 2 3 5 2" xfId="22294" xr:uid="{15F90660-5BDF-433B-ADB3-B21E11D0127E}"/>
    <cellStyle name="RIGs input cells 2 2 3 5 2 2" xfId="48708" xr:uid="{70AF2163-ACB8-4FD7-91CB-B716764D7D64}"/>
    <cellStyle name="RIGs input cells 2 2 3 5 3" xfId="29634" xr:uid="{ED6CC2D8-CE84-4407-94EE-07DCFC46F357}"/>
    <cellStyle name="RIGs input cells 2 2 3 6" xfId="6492" xr:uid="{0B442237-39B9-436A-B1AF-A65549C8B785}"/>
    <cellStyle name="RIGs input cells 2 2 3 6 2" xfId="23559" xr:uid="{4184B535-7E06-4361-8260-1394894FC471}"/>
    <cellStyle name="RIGs input cells 2 2 3 6 2 2" xfId="49973" xr:uid="{6CAA8CBF-6E45-42C0-947B-2E6676F7FDCB}"/>
    <cellStyle name="RIGs input cells 2 2 3 6 3" xfId="33162" xr:uid="{452640EE-6509-461B-BEA7-36A9CCDF800B}"/>
    <cellStyle name="RIGs input cells 2 2 3 7" xfId="3030" xr:uid="{AF171C63-DC31-4886-B777-B70DDD42CDE3}"/>
    <cellStyle name="RIGs input cells 2 2 3 7 2" xfId="13822" xr:uid="{B54094F2-DDDC-4368-A45C-B1AC7AF62C91}"/>
    <cellStyle name="RIGs input cells 2 2 3 7 2 2" xfId="40242" xr:uid="{D4CFEEEA-B491-44B6-A39A-DF52E2AE4686}"/>
    <cellStyle name="RIGs input cells 2 2 3 7 3" xfId="24383" xr:uid="{4932DE76-928C-4E03-B856-2335B4D25108}"/>
    <cellStyle name="RIGs input cells 2 2 3 7 3 2" xfId="50797" xr:uid="{F40E2DD4-E6AF-4A93-9E62-2A5200CBAC80}"/>
    <cellStyle name="RIGs input cells 2 2 3 7 4" xfId="29700" xr:uid="{4E3623D9-A0BC-49B0-863D-A2D89C8B86B4}"/>
    <cellStyle name="RIGs input cells 2 2 3 8" xfId="27415" xr:uid="{EF6B996B-DE2E-4085-B017-624BE0AD6647}"/>
    <cellStyle name="RIGs input cells 2 2 3 8 2" xfId="53829" xr:uid="{0ECFBFD9-55FB-4FC1-8C06-FD79B651C3CC}"/>
    <cellStyle name="RIGs input cells 2 2 4" xfId="2279" xr:uid="{F77A31FC-A016-41EF-A093-1DEAA86D4DB9}"/>
    <cellStyle name="RIGs input cells 2 2 4 2" xfId="4213" xr:uid="{2F1CFB30-1404-478D-B254-8D3A698BBF1D}"/>
    <cellStyle name="RIGs input cells 2 2 4 2 2" xfId="14992" xr:uid="{DC4D7295-1A0F-430C-9CB3-350E10BE8380}"/>
    <cellStyle name="RIGs input cells 2 2 4 2 2 2" xfId="41412" xr:uid="{29C4F1EA-5DCB-43EE-A4AD-75FBC745CBEA}"/>
    <cellStyle name="RIGs input cells 2 2 4 2 3" xfId="27643" xr:uid="{28AA5CE3-B1EE-45DA-B85D-C500DFF4C8E0}"/>
    <cellStyle name="RIGs input cells 2 2 4 2 3 2" xfId="54057" xr:uid="{A70807B1-F411-4E6B-B598-CC71A4EBD5BE}"/>
    <cellStyle name="RIGs input cells 2 2 4 2 4" xfId="30883" xr:uid="{6F72A821-7C1A-4228-8FA6-0BFEA73A21C1}"/>
    <cellStyle name="RIGs input cells 2 2 4 3" xfId="4941" xr:uid="{7E0252BE-AD69-4EF0-B084-A558B68F39A3}"/>
    <cellStyle name="RIGs input cells 2 2 4 3 2" xfId="15718" xr:uid="{03606B2C-1796-4BD0-A968-6A297FF3F51A}"/>
    <cellStyle name="RIGs input cells 2 2 4 3 2 2" xfId="42138" xr:uid="{079ADB2B-5B5F-42FC-882F-722FC2676977}"/>
    <cellStyle name="RIGs input cells 2 2 4 3 3" xfId="23600" xr:uid="{682CD89E-1F6C-49A3-A63D-FE1CF51E14F4}"/>
    <cellStyle name="RIGs input cells 2 2 4 3 3 2" xfId="50014" xr:uid="{EDF1A666-11C7-40D0-B631-4B8BED5F879D}"/>
    <cellStyle name="RIGs input cells 2 2 4 3 4" xfId="31611" xr:uid="{18198E83-9C48-445C-BC12-E8AAAB219E89}"/>
    <cellStyle name="RIGs input cells 2 2 4 4" xfId="6715" xr:uid="{CBD4D170-1725-4A4F-B6CF-9D06C991C82C}"/>
    <cellStyle name="RIGs input cells 2 2 4 4 2" xfId="17427" xr:uid="{398005B4-A324-4448-B746-CACAB4159681}"/>
    <cellStyle name="RIGs input cells 2 2 4 4 2 2" xfId="43845" xr:uid="{6E4B143B-3851-4B4E-B79B-0B4DBE509181}"/>
    <cellStyle name="RIGs input cells 2 2 4 4 3" xfId="22017" xr:uid="{9719DE69-DF07-4F70-BE70-C937FD04E084}"/>
    <cellStyle name="RIGs input cells 2 2 4 4 3 2" xfId="48431" xr:uid="{047D004E-4C7F-41F6-A076-11F92A5A63FF}"/>
    <cellStyle name="RIGs input cells 2 2 4 4 4" xfId="33385" xr:uid="{18AE1E4A-3240-40A5-AFF2-CD2953E3C81A}"/>
    <cellStyle name="RIGs input cells 2 2 4 5" xfId="7921" xr:uid="{BE94E011-5DA0-45FA-98D5-75D71B54AFA2}"/>
    <cellStyle name="RIGs input cells 2 2 4 5 2" xfId="18588" xr:uid="{B241ECA7-A3C7-4B48-B396-2A33BFEE72BC}"/>
    <cellStyle name="RIGs input cells 2 2 4 5 2 2" xfId="45003" xr:uid="{C1302D45-527D-458D-868B-B8220534F5CD}"/>
    <cellStyle name="RIGs input cells 2 2 4 5 3" xfId="21153" xr:uid="{E12D271F-3D56-4798-8921-F9CCED810AFF}"/>
    <cellStyle name="RIGs input cells 2 2 4 5 3 2" xfId="47567" xr:uid="{F4DE9242-7D7F-4640-AB70-7DEEC02AB21A}"/>
    <cellStyle name="RIGs input cells 2 2 4 6" xfId="13107" xr:uid="{05FECB65-C491-4F78-94E2-486E9A301D1A}"/>
    <cellStyle name="RIGs input cells 2 2 4 6 2" xfId="39528" xr:uid="{9BF3A2AC-DA34-4204-8EA5-179B36025BB5}"/>
    <cellStyle name="RIGs input cells 2 2 4 7" xfId="22278" xr:uid="{43088D0D-799A-486A-85D8-372B20247458}"/>
    <cellStyle name="RIGs input cells 2 2 4 7 2" xfId="48692" xr:uid="{392F8DAA-7D17-4B63-AA68-B52979A7B1A3}"/>
    <cellStyle name="RIGs input cells 2 2 5" xfId="4900" xr:uid="{208FFAB0-AA3D-4F82-B32B-EFCE610D3FBA}"/>
    <cellStyle name="RIGs input cells 2 2 5 2" xfId="15677" xr:uid="{041F8D69-1C6E-454A-92E0-16DDEFD7763A}"/>
    <cellStyle name="RIGs input cells 2 2 5 2 2" xfId="42097" xr:uid="{1C10DE68-0901-4DDF-B5E6-65C427BD2E2C}"/>
    <cellStyle name="RIGs input cells 2 2 5 3" xfId="27555" xr:uid="{0A56B463-A2D7-4FC4-B807-9C0FBA62F337}"/>
    <cellStyle name="RIGs input cells 2 2 5 3 2" xfId="53969" xr:uid="{B9D35240-4D84-4185-BA1D-C6A96190BAAA}"/>
    <cellStyle name="RIGs input cells 2 2 5 4" xfId="31570" xr:uid="{617AFE0A-0869-4CD2-825B-5BCE40009FD2}"/>
    <cellStyle name="RIGs input cells 2 2 6" xfId="6673" xr:uid="{0400ECA3-1EE0-4ECA-AA63-118439D9FCCE}"/>
    <cellStyle name="RIGs input cells 2 2 6 2" xfId="17385" xr:uid="{3205BB93-CB2C-4768-8A8F-D42A6BDC0304}"/>
    <cellStyle name="RIGs input cells 2 2 6 2 2" xfId="43803" xr:uid="{77254AB0-A336-4413-84C8-502B59744B45}"/>
    <cellStyle name="RIGs input cells 2 2 6 3" xfId="22038" xr:uid="{98B117DF-5571-4AF2-855A-D0D575D85E34}"/>
    <cellStyle name="RIGs input cells 2 2 6 3 2" xfId="48452" xr:uid="{EDCD8C65-806A-4998-886B-FEFF116CF3FF}"/>
    <cellStyle name="RIGs input cells 2 2 6 4" xfId="33343" xr:uid="{6993290D-6ABE-43A8-964E-F73D6B048329}"/>
    <cellStyle name="RIGs input cells 2 2 7" xfId="8213" xr:uid="{02BF1CEE-135E-4008-B49F-67F448B6A2E6}"/>
    <cellStyle name="RIGs input cells 2 2 7 2" xfId="18874" xr:uid="{6F0256DC-994B-4C5C-A0C7-92BD88177D3A}"/>
    <cellStyle name="RIGs input cells 2 2 7 2 2" xfId="45288" xr:uid="{77B18C2D-13FD-43E0-AF24-7444E3640555}"/>
    <cellStyle name="RIGs input cells 2 2 7 3" xfId="25990" xr:uid="{6BE97126-72D8-44F8-9B35-DADE1732C57B}"/>
    <cellStyle name="RIGs input cells 2 2 7 3 2" xfId="52404" xr:uid="{8B49CE3E-DFD8-4FAF-BE77-B792C78FDA30}"/>
    <cellStyle name="RIGs input cells 2 2_3.15 Additional Data" xfId="2281" xr:uid="{7246353C-C857-4099-BFE0-54C54A49EF1E}"/>
    <cellStyle name="RIGs input cells 2 3" xfId="1145" xr:uid="{85CC62D0-AC30-4EF9-A231-52864DDF3844}"/>
    <cellStyle name="RIGs input cells 2 3 2" xfId="1466" xr:uid="{B49CE410-F8DE-4D3B-BAEC-098C14626AF7}"/>
    <cellStyle name="RIGs input cells 2 3 2 2" xfId="3460" xr:uid="{E25C01E4-7C5B-431C-9C65-556096B02B4D}"/>
    <cellStyle name="RIGs input cells 2 3 2 2 2" xfId="14245" xr:uid="{CB254AF5-6D63-4C08-8442-0B59A96903D0}"/>
    <cellStyle name="RIGs input cells 2 3 2 2 2 2" xfId="40665" xr:uid="{6837BCF5-27AE-4BDF-87AD-2327AAF3D2A3}"/>
    <cellStyle name="RIGs input cells 2 3 2 2 3" xfId="26682" xr:uid="{3569CE8F-8563-49F0-9D4B-D6BEF391F7C5}"/>
    <cellStyle name="RIGs input cells 2 3 2 2 3 2" xfId="53096" xr:uid="{606F950B-1399-43B1-B244-6B0EC12A70B9}"/>
    <cellStyle name="RIGs input cells 2 3 2 2 4" xfId="30130" xr:uid="{6F10F22A-AFA1-4B02-94A1-D39935E9F3A7}"/>
    <cellStyle name="RIGs input cells 2 3 2 3" xfId="3040" xr:uid="{26DE69EE-155F-4C61-AB06-FB200A591841}"/>
    <cellStyle name="RIGs input cells 2 3 2 3 2" xfId="13832" xr:uid="{453C221D-5AC6-4C27-B8D9-957F34E0129D}"/>
    <cellStyle name="RIGs input cells 2 3 2 3 2 2" xfId="40252" xr:uid="{0730376F-302C-48A7-9057-06A2325C5F6E}"/>
    <cellStyle name="RIGs input cells 2 3 2 3 3" xfId="26686" xr:uid="{5EF5DC28-4DA9-4E92-AB2D-55CE7CB27E8D}"/>
    <cellStyle name="RIGs input cells 2 3 2 3 3 2" xfId="53100" xr:uid="{03E3CD94-6B27-40C8-83DF-0FAC53792CEA}"/>
    <cellStyle name="RIGs input cells 2 3 2 3 4" xfId="29710" xr:uid="{DCB32F98-B015-4A7E-8026-9FDEA1FEB9DB}"/>
    <cellStyle name="RIGs input cells 2 3 2 4" xfId="5075" xr:uid="{91E5B0A2-7ADE-48D3-A5AC-1721F9873785}"/>
    <cellStyle name="RIGs input cells 2 3 2 4 2" xfId="15852" xr:uid="{4E163874-6C6D-4E04-8518-51B47647838E}"/>
    <cellStyle name="RIGs input cells 2 3 2 4 2 2" xfId="42271" xr:uid="{7B99F065-92B5-49BE-BEC6-667472E40DD2}"/>
    <cellStyle name="RIGs input cells 2 3 2 4 3" xfId="26168" xr:uid="{DD3AA79A-9AF1-4D82-82C0-BEF0E95046BD}"/>
    <cellStyle name="RIGs input cells 2 3 2 4 3 2" xfId="52582" xr:uid="{FC4880EA-8165-4738-A54E-93E73D7B3B06}"/>
    <cellStyle name="RIGs input cells 2 3 2 4 4" xfId="31745" xr:uid="{B2FFD0B8-099A-4996-8A89-D33D8F870CA2}"/>
    <cellStyle name="RIGs input cells 2 3 2 5" xfId="2965" xr:uid="{C90FFC89-7C05-456F-9794-84B05BDB845B}"/>
    <cellStyle name="RIGs input cells 2 3 2 5 2" xfId="22632" xr:uid="{5B876B01-7409-460B-8E2C-65B50D26FAD0}"/>
    <cellStyle name="RIGs input cells 2 3 2 5 2 2" xfId="49046" xr:uid="{BD88A187-0FF8-4FE2-A396-0BA17DCDBF17}"/>
    <cellStyle name="RIGs input cells 2 3 2 5 3" xfId="29635" xr:uid="{823BC197-7413-4B37-84E4-884EA857E053}"/>
    <cellStyle name="RIGs input cells 2 3 2 6" xfId="6099" xr:uid="{E4FB1EF7-7988-461E-B2FD-66E7B58D6ED3}"/>
    <cellStyle name="RIGs input cells 2 3 2 6 2" xfId="25790" xr:uid="{B385CAD1-FC7C-4A89-9D63-2BBB7395231A}"/>
    <cellStyle name="RIGs input cells 2 3 2 6 2 2" xfId="52204" xr:uid="{89399B52-BE5C-495E-A34B-C5C26BFE6BEA}"/>
    <cellStyle name="RIGs input cells 2 3 2 6 3" xfId="32769" xr:uid="{6B643E73-3C1E-4946-9CB4-E5ECD3C9B214}"/>
    <cellStyle name="RIGs input cells 2 3 2 7" xfId="5303" xr:uid="{A2DCFA5B-32D0-44F8-8E3D-FA2193D8DBF4}"/>
    <cellStyle name="RIGs input cells 2 3 2 7 2" xfId="16077" xr:uid="{537ECD60-7254-4691-A000-2BDBBC392825}"/>
    <cellStyle name="RIGs input cells 2 3 2 7 2 2" xfId="42496" xr:uid="{F4AAEFDD-DD55-4A97-A789-0D4374BA0F3E}"/>
    <cellStyle name="RIGs input cells 2 3 2 7 3" xfId="27406" xr:uid="{F22A8853-1562-49E9-8CC6-9A1E8600FD1A}"/>
    <cellStyle name="RIGs input cells 2 3 2 7 3 2" xfId="53820" xr:uid="{FB822462-47E8-4334-BB18-F3554CC579E6}"/>
    <cellStyle name="RIGs input cells 2 3 2 7 4" xfId="31973" xr:uid="{0F3BEEB4-CCE9-4521-8059-DA2C44B5748E}"/>
    <cellStyle name="RIGs input cells 2 3 2 8" xfId="26695" xr:uid="{1EE4D839-E551-4B57-BBD9-0A2638DC8EED}"/>
    <cellStyle name="RIGs input cells 2 3 2 8 2" xfId="53109" xr:uid="{C35B380B-239A-4802-8562-A72CC4893C80}"/>
    <cellStyle name="RIGs input cells 2 3 3" xfId="2282" xr:uid="{43402C43-D462-4337-BC99-02D8DBDF8D43}"/>
    <cellStyle name="RIGs input cells 2 3 3 2" xfId="4215" xr:uid="{3F54F832-806C-4BCB-A5D6-308AB316B634}"/>
    <cellStyle name="RIGs input cells 2 3 3 2 2" xfId="14994" xr:uid="{2F4CE08A-86BF-4138-9AEC-B1A2E70627E4}"/>
    <cellStyle name="RIGs input cells 2 3 3 2 2 2" xfId="41414" xr:uid="{F8960B8B-D506-4D98-B070-7DECEE0B3097}"/>
    <cellStyle name="RIGs input cells 2 3 3 2 3" xfId="27261" xr:uid="{47F35304-9B2F-4025-8D4D-077CCCA01E30}"/>
    <cellStyle name="RIGs input cells 2 3 3 2 3 2" xfId="53675" xr:uid="{E676398A-F491-4A1A-B97B-25424CB2B1A4}"/>
    <cellStyle name="RIGs input cells 2 3 3 2 4" xfId="30885" xr:uid="{FE7A650E-E30D-46E6-9C61-2E18E94EB44A}"/>
    <cellStyle name="RIGs input cells 2 3 3 3" xfId="4943" xr:uid="{823B219F-C869-40A1-83D8-BF9D4E6BC4FA}"/>
    <cellStyle name="RIGs input cells 2 3 3 3 2" xfId="15720" xr:uid="{D481A12B-8A88-4799-9AD1-5B23AB0A6D62}"/>
    <cellStyle name="RIGs input cells 2 3 3 3 2 2" xfId="42140" xr:uid="{5E2EEE8E-C9A4-4FE8-B5A1-FBFE79C18A89}"/>
    <cellStyle name="RIGs input cells 2 3 3 3 3" xfId="22265" xr:uid="{B8D0D2EE-79AF-4486-BC53-1502F7C86A19}"/>
    <cellStyle name="RIGs input cells 2 3 3 3 3 2" xfId="48679" xr:uid="{1C175FE6-DAFB-4DF1-A787-39092CDC7675}"/>
    <cellStyle name="RIGs input cells 2 3 3 3 4" xfId="31613" xr:uid="{D0D2CB72-69EB-4B4C-8727-E69D5BF89A7F}"/>
    <cellStyle name="RIGs input cells 2 3 3 4" xfId="6717" xr:uid="{0C188ED4-E7C7-4A1F-B2CC-5B61FBF17EEE}"/>
    <cellStyle name="RIGs input cells 2 3 3 4 2" xfId="17429" xr:uid="{15EA19C5-C6B7-4749-9AD0-BE6656251F99}"/>
    <cellStyle name="RIGs input cells 2 3 3 4 2 2" xfId="43847" xr:uid="{631A0D21-B42C-4A88-8924-97290405F53E}"/>
    <cellStyle name="RIGs input cells 2 3 3 4 3" xfId="24871" xr:uid="{F04D03BA-5606-4F3F-AA93-CF82022D9C21}"/>
    <cellStyle name="RIGs input cells 2 3 3 4 3 2" xfId="51285" xr:uid="{132A945F-06EC-4DA2-AE3F-B0F930CE8796}"/>
    <cellStyle name="RIGs input cells 2 3 3 4 4" xfId="33387" xr:uid="{A729ADC1-D23C-400F-A274-2694C719E4DB}"/>
    <cellStyle name="RIGs input cells 2 3 3 5" xfId="7923" xr:uid="{3616FCEA-EE7B-4904-A137-93085F07840A}"/>
    <cellStyle name="RIGs input cells 2 3 3 5 2" xfId="18590" xr:uid="{82127E1C-8D67-4C3F-888F-249195EAB96C}"/>
    <cellStyle name="RIGs input cells 2 3 3 5 2 2" xfId="45005" xr:uid="{8C2224AD-9C3C-41EF-A88D-614648382D3B}"/>
    <cellStyle name="RIGs input cells 2 3 3 5 3" xfId="11425" xr:uid="{D6069ADF-9B27-448C-B080-E8E024CC89E9}"/>
    <cellStyle name="RIGs input cells 2 3 3 5 3 2" xfId="37846" xr:uid="{AD1C01A6-FAC6-4976-AB10-646B4D9DB41C}"/>
    <cellStyle name="RIGs input cells 2 3 3 6" xfId="13109" xr:uid="{6081A3AD-6DE4-4FEF-A143-39BEE2CD99DB}"/>
    <cellStyle name="RIGs input cells 2 3 3 6 2" xfId="39530" xr:uid="{33D9564E-4772-49C2-9FA4-83E8869950AD}"/>
    <cellStyle name="RIGs input cells 2 3 3 7" xfId="25397" xr:uid="{0E0B657C-65FF-400F-8EA3-E667D78BE409}"/>
    <cellStyle name="RIGs input cells 2 3 3 7 2" xfId="51811" xr:uid="{813F400D-B696-405E-AEB0-847DA5F0D965}"/>
    <cellStyle name="RIGs input cells 2 3 4" xfId="4899" xr:uid="{1E7DAE01-C40D-4091-B673-4C3612A45DD8}"/>
    <cellStyle name="RIGs input cells 2 3 4 2" xfId="15676" xr:uid="{AD6BC941-FC3A-4D7C-95A2-8E27CA45B3A9}"/>
    <cellStyle name="RIGs input cells 2 3 4 2 2" xfId="42096" xr:uid="{F45978E3-F3F8-4C12-B2BF-CF016DC0437B}"/>
    <cellStyle name="RIGs input cells 2 3 4 3" xfId="22607" xr:uid="{C06174E9-FE8F-43E0-AC0C-FE030B1BE9E0}"/>
    <cellStyle name="RIGs input cells 2 3 4 3 2" xfId="49021" xr:uid="{5EEE0F46-4ADB-4122-A15C-C6D53F999072}"/>
    <cellStyle name="RIGs input cells 2 3 4 4" xfId="31569" xr:uid="{6432D985-B7D4-4C8E-8D00-2A772DF14EBD}"/>
    <cellStyle name="RIGs input cells 2 3 5" xfId="6528" xr:uid="{0246D2EF-2E31-4F41-A778-6ADA73E1A264}"/>
    <cellStyle name="RIGs input cells 2 3 5 2" xfId="17253" xr:uid="{488AEDB2-8093-47E7-8615-FBAFE24D6D95}"/>
    <cellStyle name="RIGs input cells 2 3 5 2 2" xfId="43671" xr:uid="{6CCADCF2-6461-406F-BF54-6B1DB0D71E08}"/>
    <cellStyle name="RIGs input cells 2 3 5 3" xfId="23089" xr:uid="{18534566-FD94-40D9-8425-D1736F4F734C}"/>
    <cellStyle name="RIGs input cells 2 3 5 3 2" xfId="49503" xr:uid="{126243B1-DB91-4E61-9961-5EAB4A24A36C}"/>
    <cellStyle name="RIGs input cells 2 3 5 4" xfId="33198" xr:uid="{806276CB-AB15-4FED-A641-F1D4B4911094}"/>
    <cellStyle name="RIGs input cells 2 3 6" xfId="8215" xr:uid="{6A2B625D-3396-49F7-8968-349AF3FFC7A4}"/>
    <cellStyle name="RIGs input cells 2 3 6 2" xfId="18876" xr:uid="{A82239C0-EAD4-4FDF-AF08-E1DEAD3A1B95}"/>
    <cellStyle name="RIGs input cells 2 3 6 2 2" xfId="45290" xr:uid="{FC1ECB73-426C-4D0A-88B2-0F93861A1EB6}"/>
    <cellStyle name="RIGs input cells 2 3 6 3" xfId="25992" xr:uid="{CE5567BF-E2DE-4631-A4B0-1BBFCEFD0F44}"/>
    <cellStyle name="RIGs input cells 2 3 6 3 2" xfId="52406" xr:uid="{32EA24C5-0568-4005-A273-17F8FAF9FD7D}"/>
    <cellStyle name="RIGs input cells 2 4" xfId="1463" xr:uid="{57BF11B1-BA54-4F84-8E16-2A0AA15ABF45}"/>
    <cellStyle name="RIGs input cells 2 4 2" xfId="3457" xr:uid="{5906F01E-0B36-4FE3-984E-543F96222733}"/>
    <cellStyle name="RIGs input cells 2 4 2 2" xfId="14242" xr:uid="{955823FA-35A6-41D1-B92C-92D776740FB9}"/>
    <cellStyle name="RIGs input cells 2 4 2 2 2" xfId="40662" xr:uid="{88E093CE-D0E2-433B-9194-7C98F7621656}"/>
    <cellStyle name="RIGs input cells 2 4 2 3" xfId="11169" xr:uid="{53A71DDC-D5BE-448E-B6FB-9688058F7280}"/>
    <cellStyle name="RIGs input cells 2 4 2 3 2" xfId="37590" xr:uid="{0939350F-A64A-4252-93AB-FD215359615E}"/>
    <cellStyle name="RIGs input cells 2 4 2 4" xfId="30127" xr:uid="{0FD6A4AE-B8F3-44E8-BF83-D470289ED35B}"/>
    <cellStyle name="RIGs input cells 2 4 3" xfId="2605" xr:uid="{5BE7DE6E-F07B-4F29-BB8E-393BBB7BB93D}"/>
    <cellStyle name="RIGs input cells 2 4 3 2" xfId="13397" xr:uid="{56ABFECD-F286-473D-BFBF-7A39E19C17EE}"/>
    <cellStyle name="RIGs input cells 2 4 3 2 2" xfId="39817" xr:uid="{76088C2A-A6D9-4C8D-95C1-CF91DA85F2E6}"/>
    <cellStyle name="RIGs input cells 2 4 3 3" xfId="22101" xr:uid="{5EB58C9B-B65B-461B-809A-ECDF4D6743F7}"/>
    <cellStyle name="RIGs input cells 2 4 3 3 2" xfId="48515" xr:uid="{92B33EC5-E24B-46D0-90E7-C66A3F90DC73}"/>
    <cellStyle name="RIGs input cells 2 4 3 4" xfId="29275" xr:uid="{DAF8ABE6-94FC-4729-A8F4-D91D8E9F4303}"/>
    <cellStyle name="RIGs input cells 2 4 4" xfId="5656" xr:uid="{D79B51F4-599A-4A99-B1E0-C70C4EB63B88}"/>
    <cellStyle name="RIGs input cells 2 4 4 2" xfId="16420" xr:uid="{D6B6E7E8-B1D1-49EC-8EB3-F9A4DBEE47A3}"/>
    <cellStyle name="RIGs input cells 2 4 4 2 2" xfId="42838" xr:uid="{9EFB7CAD-6466-4172-AA21-62B0A900CC21}"/>
    <cellStyle name="RIGs input cells 2 4 4 3" xfId="23272" xr:uid="{6A9A07ED-0175-4C1B-A068-A92AEFFF4EEA}"/>
    <cellStyle name="RIGs input cells 2 4 4 3 2" xfId="49686" xr:uid="{354D6F5D-B1C5-4ADC-9001-21123FFEABA7}"/>
    <cellStyle name="RIGs input cells 2 4 4 4" xfId="32326" xr:uid="{9181318F-39FD-41DB-A3B1-DF65A42185D4}"/>
    <cellStyle name="RIGs input cells 2 4 5" xfId="5761" xr:uid="{581CC7C6-B9A8-4F6F-A0B1-E6134E560139}"/>
    <cellStyle name="RIGs input cells 2 4 5 2" xfId="26897" xr:uid="{02E86D57-EA89-4821-AE9F-23165C109C7B}"/>
    <cellStyle name="RIGs input cells 2 4 5 2 2" xfId="53311" xr:uid="{8912E074-4E17-4754-AA34-321A0AE0D76A}"/>
    <cellStyle name="RIGs input cells 2 4 5 3" xfId="32431" xr:uid="{3300D502-48D8-4EDC-B6A9-79A3DB6232EB}"/>
    <cellStyle name="RIGs input cells 2 4 6" xfId="5590" xr:uid="{B225D168-6522-4918-BE1E-6EDF44389BE8}"/>
    <cellStyle name="RIGs input cells 2 4 6 2" xfId="27489" xr:uid="{DB76BDD3-F628-49F8-B83E-359686D5D4BC}"/>
    <cellStyle name="RIGs input cells 2 4 6 2 2" xfId="53903" xr:uid="{E5E552DB-484B-4CE1-819C-14C283B4299D}"/>
    <cellStyle name="RIGs input cells 2 4 6 3" xfId="32260" xr:uid="{E473B5A9-C139-44A6-9424-1313C655EE59}"/>
    <cellStyle name="RIGs input cells 2 4 7" xfId="7360" xr:uid="{3CFF3322-1CD0-4251-BCD3-11831A5BE3A9}"/>
    <cellStyle name="RIGs input cells 2 4 7 2" xfId="18027" xr:uid="{92A637ED-3D24-45A4-966F-62F7A9DDC964}"/>
    <cellStyle name="RIGs input cells 2 4 7 2 2" xfId="44443" xr:uid="{4FC75AAE-FAC6-4124-A0D9-2197C34E2025}"/>
    <cellStyle name="RIGs input cells 2 4 7 3" xfId="28099" xr:uid="{4FCA9EB6-4316-4634-95BA-414AE2A2F244}"/>
    <cellStyle name="RIGs input cells 2 4 7 3 2" xfId="54513" xr:uid="{D6705635-007D-48F0-AAA5-ABEE4DF2FCF0}"/>
    <cellStyle name="RIGs input cells 2 4 7 4" xfId="34030" xr:uid="{DE2162DF-1F06-457E-9759-D0AAE387044B}"/>
    <cellStyle name="RIGs input cells 2 4 8" xfId="23759" xr:uid="{EFCB7D5D-21AC-4228-A14B-CA008E0B4F88}"/>
    <cellStyle name="RIGs input cells 2 4 8 2" xfId="50173" xr:uid="{3EFC9C1D-05A3-41C8-A315-16D0690A9C60}"/>
    <cellStyle name="RIGs input cells 2 5" xfId="2278" xr:uid="{D22D6341-2E43-4955-8639-4BC9DE46601F}"/>
    <cellStyle name="RIGs input cells 2 5 2" xfId="4212" xr:uid="{317006E9-5CE5-4628-8697-2A03F44A564A}"/>
    <cellStyle name="RIGs input cells 2 5 2 2" xfId="14991" xr:uid="{71D11CFB-25DE-405E-BA24-9D3BCFB92BB4}"/>
    <cellStyle name="RIGs input cells 2 5 2 2 2" xfId="41411" xr:uid="{FD02EBDB-D8B3-4462-8CB9-F834DD3BCFEC}"/>
    <cellStyle name="RIGs input cells 2 5 2 3" xfId="23854" xr:uid="{F62ACB00-9A1D-4891-A6E0-89D62F90A71F}"/>
    <cellStyle name="RIGs input cells 2 5 2 3 2" xfId="50268" xr:uid="{6E222B4C-DCDB-4AD6-BAB6-0DE51D6BDE83}"/>
    <cellStyle name="RIGs input cells 2 5 2 4" xfId="30882" xr:uid="{F87B64C4-CF3C-43F7-8F44-3DCC83EE2F8C}"/>
    <cellStyle name="RIGs input cells 2 5 3" xfId="4940" xr:uid="{44DDDF8B-4BE3-4399-88DA-5B31B940FF20}"/>
    <cellStyle name="RIGs input cells 2 5 3 2" xfId="15717" xr:uid="{E5BB8A8F-D35E-49E4-B480-A2493EB3B48E}"/>
    <cellStyle name="RIGs input cells 2 5 3 2 2" xfId="42137" xr:uid="{12B01B84-3D7E-4768-B4C9-D424CA50D0D0}"/>
    <cellStyle name="RIGs input cells 2 5 3 3" xfId="24032" xr:uid="{D281DB00-821F-41D7-9D42-9A96D39D2038}"/>
    <cellStyle name="RIGs input cells 2 5 3 3 2" xfId="50446" xr:uid="{B0760B95-AEA2-48ED-8B53-905B382E008D}"/>
    <cellStyle name="RIGs input cells 2 5 3 4" xfId="31610" xr:uid="{6761F365-4020-4B32-BFEA-0BF711125607}"/>
    <cellStyle name="RIGs input cells 2 5 4" xfId="6714" xr:uid="{FCA32DA9-5CEC-488C-85B1-E6195D116D7B}"/>
    <cellStyle name="RIGs input cells 2 5 4 2" xfId="17426" xr:uid="{FACC5F2E-FDA6-442D-98DD-04B7121DA8D9}"/>
    <cellStyle name="RIGs input cells 2 5 4 2 2" xfId="43844" xr:uid="{85F998A7-21EC-4217-A719-4839CE5C262D}"/>
    <cellStyle name="RIGs input cells 2 5 4 3" xfId="22348" xr:uid="{5DAE8532-7C16-4064-ABE3-E2067F39712C}"/>
    <cellStyle name="RIGs input cells 2 5 4 3 2" xfId="48762" xr:uid="{2F4BBF4A-629C-48F8-9B90-4ED9CC2B4365}"/>
    <cellStyle name="RIGs input cells 2 5 4 4" xfId="33384" xr:uid="{5D9DBB03-7116-49F7-BB5B-4087A735324B}"/>
    <cellStyle name="RIGs input cells 2 5 5" xfId="7920" xr:uid="{4AB05396-0728-4FAD-A879-D0E4DCDFAD69}"/>
    <cellStyle name="RIGs input cells 2 5 5 2" xfId="18587" xr:uid="{30E92EC7-FF4E-423B-92B5-2EF9EC55813F}"/>
    <cellStyle name="RIGs input cells 2 5 5 2 2" xfId="45002" xr:uid="{EA2C3045-2822-471B-A4BD-4BCB850E4030}"/>
    <cellStyle name="RIGs input cells 2 5 5 3" xfId="18747" xr:uid="{7CEE0D61-CB2B-4131-ACD2-ACDCBDA83F04}"/>
    <cellStyle name="RIGs input cells 2 5 5 3 2" xfId="45161" xr:uid="{16C7267F-B3E1-4579-ACDA-D27733870E60}"/>
    <cellStyle name="RIGs input cells 2 5 6" xfId="13106" xr:uid="{C9F72808-364B-473B-99D5-491A0A226DCC}"/>
    <cellStyle name="RIGs input cells 2 5 6 2" xfId="39527" xr:uid="{6FFBCB60-CB33-4EC8-834B-99C9B83708BD}"/>
    <cellStyle name="RIGs input cells 2 5 7" xfId="24088" xr:uid="{14CC5084-AA31-48EE-A2CB-72DEF16A305F}"/>
    <cellStyle name="RIGs input cells 2 5 7 2" xfId="50502" xr:uid="{AE88495A-1697-495F-BFBF-97A801883C8C}"/>
    <cellStyle name="RIGs input cells 2 6" xfId="4468" xr:uid="{E4AC3E12-D1C6-42F6-AA97-7248A3ECEE3F}"/>
    <cellStyle name="RIGs input cells 2 6 2" xfId="15246" xr:uid="{053B8637-31EA-4F60-9777-B58EC6B7A56F}"/>
    <cellStyle name="RIGs input cells 2 6 2 2" xfId="41666" xr:uid="{BBEFE4B4-2690-450D-B415-0B3B47723EA1}"/>
    <cellStyle name="RIGs input cells 2 6 3" xfId="24475" xr:uid="{3A5576E1-C665-4DC0-B8C4-6B902A97B130}"/>
    <cellStyle name="RIGs input cells 2 6 3 2" xfId="50889" xr:uid="{3A4C63DA-8CE1-4C45-98AD-2553FF56C5CB}"/>
    <cellStyle name="RIGs input cells 2 6 4" xfId="31138" xr:uid="{CBD93C27-AF11-4464-ABA5-6E43347E8945}"/>
    <cellStyle name="RIGs input cells 2 7" xfId="2987" xr:uid="{CA31F3A3-C641-4E97-892D-90A1C32FFB23}"/>
    <cellStyle name="RIGs input cells 2 7 2" xfId="13779" xr:uid="{2ADF13CE-87D1-473C-A94C-0E49FE71F821}"/>
    <cellStyle name="RIGs input cells 2 7 2 2" xfId="40199" xr:uid="{BAFC096B-5CBD-43BA-A635-0E568F2E99EA}"/>
    <cellStyle name="RIGs input cells 2 7 3" xfId="22465" xr:uid="{AE725AF2-A9E8-455A-B96A-64CFEA8F2142}"/>
    <cellStyle name="RIGs input cells 2 7 3 2" xfId="48879" xr:uid="{D7CE49C5-A28C-4274-8F05-3B5BC65A68F8}"/>
    <cellStyle name="RIGs input cells 2 7 4" xfId="29657" xr:uid="{0B998083-2673-4DD4-BBF0-E6EC9EC5DF02}"/>
    <cellStyle name="RIGs input cells 2 8" xfId="3032" xr:uid="{BCF010C0-AFE0-4CE7-9A63-B910BABC56A1}"/>
    <cellStyle name="RIGs input cells 2 8 2" xfId="13824" xr:uid="{C1E6C5AE-6746-4E10-9715-586FCE8E3286}"/>
    <cellStyle name="RIGs input cells 2 8 2 2" xfId="40244" xr:uid="{0DCA5DD6-359F-4567-845C-93843B0E5472}"/>
    <cellStyle name="RIGs input cells 2 8 3" xfId="24360" xr:uid="{BC1EFD90-24B9-4493-921F-3447997E503A}"/>
    <cellStyle name="RIGs input cells 2 8 3 2" xfId="50774" xr:uid="{E51B3378-FF72-4DC3-9F75-0C12F35867EB}"/>
    <cellStyle name="RIGs input cells 2 8 4" xfId="29702" xr:uid="{80DDE3B1-6E07-4CB1-BF10-611BD1578446}"/>
    <cellStyle name="RIGs input cells 2 9" xfId="6080" xr:uid="{B19AB379-5523-4128-9ACB-60860EDD1DEE}"/>
    <cellStyle name="RIGs input cells 2 9 2" xfId="16831" xr:uid="{77D43218-78F0-46DB-BAF9-01189FE14CE0}"/>
    <cellStyle name="RIGs input cells 2 9 2 2" xfId="43249" xr:uid="{E076F0BC-C5EB-491D-AC81-5DF7CCCA4FF6}"/>
    <cellStyle name="RIGs input cells 2 9 3" xfId="25357" xr:uid="{62A173AF-B421-4741-964B-FADAFC26F69C}"/>
    <cellStyle name="RIGs input cells 2 9 3 2" xfId="51771" xr:uid="{6C90CA68-0F93-43E8-9064-66A660E46041}"/>
    <cellStyle name="RIGs input cells 2 9 4" xfId="32750" xr:uid="{E03F6528-FF34-40D4-AD04-763BB5E9151F}"/>
    <cellStyle name="RIGs input cells 2_3.15 Additional Data" xfId="2283" xr:uid="{7B9BC8DC-C932-4887-B0D7-7276261736BF}"/>
    <cellStyle name="RIGs input cells 3" xfId="1146" xr:uid="{B6BCF6B7-6C70-4096-8DDB-0412E2039554}"/>
    <cellStyle name="RIGs input cells 3 10" xfId="5699" xr:uid="{0119E2E9-ECA8-429F-BBC9-3A12567FCF5C}"/>
    <cellStyle name="RIGs input cells 3 10 2" xfId="16462" xr:uid="{4D882A0D-74E5-4770-A8B2-248E57E81D98}"/>
    <cellStyle name="RIGs input cells 3 10 2 2" xfId="42880" xr:uid="{D3DF3E36-0E75-4E11-B007-B2485E1A6BD6}"/>
    <cellStyle name="RIGs input cells 3 10 3" xfId="22149" xr:uid="{7EFEBC57-E7A1-4D2E-8836-9955F37A0D34}"/>
    <cellStyle name="RIGs input cells 3 10 3 2" xfId="48563" xr:uid="{17F230D5-10FD-4346-8C84-82046A55A7E0}"/>
    <cellStyle name="RIGs input cells 3 10 4" xfId="32369" xr:uid="{DB1571E5-B53B-4F8C-89D1-B42190A8E3B0}"/>
    <cellStyle name="RIGs input cells 3 11" xfId="8216" xr:uid="{73F25945-8D0E-4558-AD21-50331193D23F}"/>
    <cellStyle name="RIGs input cells 3 11 2" xfId="18877" xr:uid="{2C7DA360-74FE-4E7F-BD54-B14996B47A64}"/>
    <cellStyle name="RIGs input cells 3 11 2 2" xfId="45291" xr:uid="{44D133B4-A98C-4154-BB6D-C26681B79009}"/>
    <cellStyle name="RIGs input cells 3 11 3" xfId="25993" xr:uid="{0BE7D605-0D6F-4995-A330-47F5341EB7F9}"/>
    <cellStyle name="RIGs input cells 3 11 3 2" xfId="52407" xr:uid="{A88CF156-DD79-4308-80C7-AFF0419D56CF}"/>
    <cellStyle name="RIGs input cells 3 2" xfId="1147" xr:uid="{9C98D73E-ED6F-4975-A10C-68B39E6E01C6}"/>
    <cellStyle name="RIGs input cells 3 2 2" xfId="1148" xr:uid="{2C233061-A4A3-408D-B1E2-8AE8A0FC8137}"/>
    <cellStyle name="RIGs input cells 3 2 2 2" xfId="1469" xr:uid="{8B3A3289-33F2-47FF-B839-F67CB775F906}"/>
    <cellStyle name="RIGs input cells 3 2 2 2 2" xfId="3463" xr:uid="{B23AD4A2-F58E-4015-950E-E5E2185CB804}"/>
    <cellStyle name="RIGs input cells 3 2 2 2 2 2" xfId="14248" xr:uid="{6C64A2A7-6E56-46AC-8B3E-9B294392CD5D}"/>
    <cellStyle name="RIGs input cells 3 2 2 2 2 2 2" xfId="40668" xr:uid="{8F128E56-096E-4A83-89B1-AE7C92F30E18}"/>
    <cellStyle name="RIGs input cells 3 2 2 2 2 3" xfId="25657" xr:uid="{3CC5D35A-EA64-4B47-85DB-EE10FB665E26}"/>
    <cellStyle name="RIGs input cells 3 2 2 2 2 3 2" xfId="52071" xr:uid="{75D6D365-331D-4C23-801D-5EFDD13D8F1B}"/>
    <cellStyle name="RIGs input cells 3 2 2 2 2 4" xfId="30133" xr:uid="{1FCA95B4-D849-4F92-B4A5-405594467DA2}"/>
    <cellStyle name="RIGs input cells 3 2 2 2 3" xfId="3043" xr:uid="{33AAED25-C92C-4E72-9E25-D159CE108780}"/>
    <cellStyle name="RIGs input cells 3 2 2 2 3 2" xfId="13835" xr:uid="{B89906B6-8562-4329-8E12-E5E422735CD8}"/>
    <cellStyle name="RIGs input cells 3 2 2 2 3 2 2" xfId="40255" xr:uid="{64155580-D3A2-49D6-8011-B388E28AE8E4}"/>
    <cellStyle name="RIGs input cells 3 2 2 2 3 3" xfId="24968" xr:uid="{ADF804BA-DA9F-4866-8E50-03F3CF157DB8}"/>
    <cellStyle name="RIGs input cells 3 2 2 2 3 3 2" xfId="51382" xr:uid="{04E713A3-1A25-4506-B84B-9C548556BF45}"/>
    <cellStyle name="RIGs input cells 3 2 2 2 3 4" xfId="29713" xr:uid="{0EC7B882-BCD2-4865-AEC2-855BADB9C28D}"/>
    <cellStyle name="RIGs input cells 3 2 2 2 4" xfId="4189" xr:uid="{21090775-69A7-4254-ACDE-6579BF568923}"/>
    <cellStyle name="RIGs input cells 3 2 2 2 4 2" xfId="14968" xr:uid="{766E361E-DEF2-4113-A728-1594C20FADA8}"/>
    <cellStyle name="RIGs input cells 3 2 2 2 4 2 2" xfId="41388" xr:uid="{A9F7AAEB-AC2B-4677-93BB-8F8F0B41F70E}"/>
    <cellStyle name="RIGs input cells 3 2 2 2 4 3" xfId="22027" xr:uid="{958B5D4C-DF76-49BB-9628-F1030D904713}"/>
    <cellStyle name="RIGs input cells 3 2 2 2 4 3 2" xfId="48441" xr:uid="{CED1CE39-0655-435F-9502-2A857CE5F2ED}"/>
    <cellStyle name="RIGs input cells 3 2 2 2 4 4" xfId="30859" xr:uid="{6C31FAB3-6190-4E75-9FD6-BE436D122DF3}"/>
    <cellStyle name="RIGs input cells 3 2 2 2 5" xfId="4840" xr:uid="{ADC7C66B-6F97-4594-A94F-80BD4ADFBE8D}"/>
    <cellStyle name="RIGs input cells 3 2 2 2 5 2" xfId="23283" xr:uid="{DE62F6A4-CB65-41CA-8956-8F6636BFE3FC}"/>
    <cellStyle name="RIGs input cells 3 2 2 2 5 2 2" xfId="49697" xr:uid="{0F2BC231-58B0-4CE1-898D-378CEE089746}"/>
    <cellStyle name="RIGs input cells 3 2 2 2 5 3" xfId="31510" xr:uid="{5AEEBD03-81D3-49A2-9ACC-61A3B9D7B186}"/>
    <cellStyle name="RIGs input cells 3 2 2 2 6" xfId="6491" xr:uid="{A79E1194-A688-4AA1-B87A-DFEFE9D5FA5B}"/>
    <cellStyle name="RIGs input cells 3 2 2 2 6 2" xfId="24886" xr:uid="{AB7A93E8-CDD6-4658-A3A8-E25E647633EA}"/>
    <cellStyle name="RIGs input cells 3 2 2 2 6 2 2" xfId="51300" xr:uid="{49A60D90-60B6-44AF-87FB-E2349F92AB5A}"/>
    <cellStyle name="RIGs input cells 3 2 2 2 6 3" xfId="33161" xr:uid="{D219DD6F-E9E5-42E9-9F08-EDFA6FE65514}"/>
    <cellStyle name="RIGs input cells 3 2 2 2 7" xfId="7462" xr:uid="{FA1F3F13-710B-42A7-98D9-A5BC0B45070A}"/>
    <cellStyle name="RIGs input cells 3 2 2 2 7 2" xfId="18129" xr:uid="{17B52CBC-0999-4258-80C4-4CE2B07C9849}"/>
    <cellStyle name="RIGs input cells 3 2 2 2 7 2 2" xfId="44545" xr:uid="{5AEAAACD-F7F1-4643-AD0C-5DB6A772CFD6}"/>
    <cellStyle name="RIGs input cells 3 2 2 2 7 3" xfId="23090" xr:uid="{7B456EBB-BA1A-4417-B8F1-9754DD98519F}"/>
    <cellStyle name="RIGs input cells 3 2 2 2 7 3 2" xfId="49504" xr:uid="{99B46FD9-6E87-4E32-8309-A2F44F9F804F}"/>
    <cellStyle name="RIGs input cells 3 2 2 2 7 4" xfId="34132" xr:uid="{2D602AC4-BFCC-4EA3-BDC6-53DE22349392}"/>
    <cellStyle name="RIGs input cells 3 2 2 2 8" xfId="25641" xr:uid="{0C242618-6C8B-4671-9056-FFBB84BF3A4E}"/>
    <cellStyle name="RIGs input cells 3 2 2 2 8 2" xfId="52055" xr:uid="{FF652118-E978-4C2F-B433-D2F91EF307F0}"/>
    <cellStyle name="RIGs input cells 3 2 2 3" xfId="2286" xr:uid="{69B8879B-F558-4D81-9D59-42ABC059C5C9}"/>
    <cellStyle name="RIGs input cells 3 2 2 3 2" xfId="4218" xr:uid="{61EE7698-84DE-4D5F-90F6-03C1E0E874F4}"/>
    <cellStyle name="RIGs input cells 3 2 2 3 2 2" xfId="14997" xr:uid="{55864072-5DD0-4D21-89A9-AC16C776B789}"/>
    <cellStyle name="RIGs input cells 3 2 2 3 2 2 2" xfId="41417" xr:uid="{C7343CE3-83BF-4D32-ADEE-8D816D6EC731}"/>
    <cellStyle name="RIGs input cells 3 2 2 3 2 3" xfId="22261" xr:uid="{1EDC80C6-3E4F-495C-A23C-E9A4C3C07B12}"/>
    <cellStyle name="RIGs input cells 3 2 2 3 2 3 2" xfId="48675" xr:uid="{D839D5E1-F1EA-49D8-8A15-1CCF1BF02083}"/>
    <cellStyle name="RIGs input cells 3 2 2 3 2 4" xfId="30888" xr:uid="{D910DFDD-249A-461C-AE75-4736D3C0EC71}"/>
    <cellStyle name="RIGs input cells 3 2 2 3 3" xfId="4946" xr:uid="{B715D4ED-DDDA-488E-A6EA-EE68BCE996FB}"/>
    <cellStyle name="RIGs input cells 3 2 2 3 3 2" xfId="15723" xr:uid="{19E9CF99-387C-4086-954E-96643D4362F2}"/>
    <cellStyle name="RIGs input cells 3 2 2 3 3 2 2" xfId="42143" xr:uid="{803D18B1-7286-4BC4-BB17-7C56D110E278}"/>
    <cellStyle name="RIGs input cells 3 2 2 3 3 3" xfId="24130" xr:uid="{833D5E50-85EE-4681-BFAA-7C2CBDB39BF9}"/>
    <cellStyle name="RIGs input cells 3 2 2 3 3 3 2" xfId="50544" xr:uid="{FC013491-312A-4E03-965E-E2433E5BE94F}"/>
    <cellStyle name="RIGs input cells 3 2 2 3 3 4" xfId="31616" xr:uid="{1E52707D-DB8E-44EF-BA79-B72B6707E209}"/>
    <cellStyle name="RIGs input cells 3 2 2 3 4" xfId="6720" xr:uid="{1C90D371-E2B1-4141-8607-9CF4AEE38B81}"/>
    <cellStyle name="RIGs input cells 3 2 2 3 4 2" xfId="17432" xr:uid="{FC83FA56-F9CE-4C55-BEB3-D00F1C6AAD6A}"/>
    <cellStyle name="RIGs input cells 3 2 2 3 4 2 2" xfId="43850" xr:uid="{562764E1-F69D-4694-931E-CD3B8DFAB0B0}"/>
    <cellStyle name="RIGs input cells 3 2 2 3 4 3" xfId="11350" xr:uid="{F0D7C9FC-EFB0-48B6-88CE-C9D7A00D46D5}"/>
    <cellStyle name="RIGs input cells 3 2 2 3 4 3 2" xfId="37771" xr:uid="{AE8A4BD9-B7FA-43DD-A360-4A085F09FA66}"/>
    <cellStyle name="RIGs input cells 3 2 2 3 4 4" xfId="33390" xr:uid="{B8789A66-1241-49CF-965B-2AAA8C9C36CA}"/>
    <cellStyle name="RIGs input cells 3 2 2 3 5" xfId="7926" xr:uid="{D29953E2-B58F-402C-845D-02E10BD48E13}"/>
    <cellStyle name="RIGs input cells 3 2 2 3 5 2" xfId="18593" xr:uid="{1268A491-033B-4B7B-8ED9-80799D6C844E}"/>
    <cellStyle name="RIGs input cells 3 2 2 3 5 2 2" xfId="45008" xr:uid="{483CA08B-259D-4672-B577-CC2AA50BD029}"/>
    <cellStyle name="RIGs input cells 3 2 2 3 5 3" xfId="12522" xr:uid="{49EC8E2D-021F-4FCD-8A5C-9F783B179561}"/>
    <cellStyle name="RIGs input cells 3 2 2 3 5 3 2" xfId="38943" xr:uid="{D85005E7-F1DE-4518-B8F3-E35B8BF43B70}"/>
    <cellStyle name="RIGs input cells 3 2 2 3 6" xfId="13112" xr:uid="{697CA3FF-F98E-4768-9489-67A094025562}"/>
    <cellStyle name="RIGs input cells 3 2 2 3 6 2" xfId="39533" xr:uid="{A5AC1038-4891-4131-A0E0-8ACE3B599260}"/>
    <cellStyle name="RIGs input cells 3 2 2 3 7" xfId="23135" xr:uid="{6D578C12-8A25-4FF3-8D3E-6CBC80EDA105}"/>
    <cellStyle name="RIGs input cells 3 2 2 3 7 2" xfId="49549" xr:uid="{E76D18A0-2C15-460F-AD85-78B1FF433104}"/>
    <cellStyle name="RIGs input cells 3 2 2 4" xfId="2990" xr:uid="{8CD2AFFB-E76F-4824-AE00-A81F97B913EC}"/>
    <cellStyle name="RIGs input cells 3 2 2 4 2" xfId="13782" xr:uid="{D5526E71-A889-4B69-B97B-15AC8FDC33E4}"/>
    <cellStyle name="RIGs input cells 3 2 2 4 2 2" xfId="40202" xr:uid="{1C8A809D-4B70-466C-8691-312E2CD1898C}"/>
    <cellStyle name="RIGs input cells 3 2 2 4 3" xfId="22234" xr:uid="{F6694FCD-CFD8-4C59-BD37-8CDC6B4AF4CB}"/>
    <cellStyle name="RIGs input cells 3 2 2 4 3 2" xfId="48648" xr:uid="{579837BA-E09E-4581-8765-051BCEAF65F5}"/>
    <cellStyle name="RIGs input cells 3 2 2 4 4" xfId="29660" xr:uid="{55D87E81-7DD7-423F-8577-1B756D532401}"/>
    <cellStyle name="RIGs input cells 3 2 2 5" xfId="5695" xr:uid="{3CF2A2C6-A85D-4333-BC0D-7845074789EF}"/>
    <cellStyle name="RIGs input cells 3 2 2 5 2" xfId="16458" xr:uid="{109CA507-34CA-4839-9CC6-1758DCADF440}"/>
    <cellStyle name="RIGs input cells 3 2 2 5 2 2" xfId="42876" xr:uid="{A8D8114E-5518-41EA-A07E-3F44C5FA1C81}"/>
    <cellStyle name="RIGs input cells 3 2 2 5 3" xfId="26034" xr:uid="{53692807-1D9A-41E4-A3B9-B448ED306A5C}"/>
    <cellStyle name="RIGs input cells 3 2 2 5 3 2" xfId="52448" xr:uid="{C1CBFF4C-715D-44E9-B31F-335C3A8EC9A4}"/>
    <cellStyle name="RIGs input cells 3 2 2 5 4" xfId="32365" xr:uid="{B17D881C-28F3-468A-BF38-54EA23584723}"/>
    <cellStyle name="RIGs input cells 3 2 2 6" xfId="8218" xr:uid="{196BB3BB-9E8F-4F3C-A916-806B54A87F75}"/>
    <cellStyle name="RIGs input cells 3 2 2 6 2" xfId="18879" xr:uid="{A1A72888-2F9B-416E-BC47-A595BF38E565}"/>
    <cellStyle name="RIGs input cells 3 2 2 6 2 2" xfId="45293" xr:uid="{F35FADEF-7FFC-4634-96DE-CB2348ABE076}"/>
    <cellStyle name="RIGs input cells 3 2 2 6 3" xfId="25995" xr:uid="{708D3725-89C6-43F1-BF48-E78629D2F405}"/>
    <cellStyle name="RIGs input cells 3 2 2 6 3 2" xfId="52409" xr:uid="{A4637C88-A798-43D4-A14A-5CC0AC43875E}"/>
    <cellStyle name="RIGs input cells 3 2 3" xfId="1468" xr:uid="{EE73A239-11F9-47BD-A0D4-458D6A5C78F8}"/>
    <cellStyle name="RIGs input cells 3 2 3 2" xfId="3462" xr:uid="{4150CFA4-9C76-4709-96FF-9A8D91DB77DA}"/>
    <cellStyle name="RIGs input cells 3 2 3 2 2" xfId="14247" xr:uid="{18756266-E6B5-4444-9415-7A86459C7D0D}"/>
    <cellStyle name="RIGs input cells 3 2 3 2 2 2" xfId="40667" xr:uid="{B1C404B6-1FCC-4497-B9CA-D397E9BA68A2}"/>
    <cellStyle name="RIGs input cells 3 2 3 2 3" xfId="26079" xr:uid="{C7E9CBBB-0F0D-4D06-8AA9-56143956159A}"/>
    <cellStyle name="RIGs input cells 3 2 3 2 3 2" xfId="52493" xr:uid="{F721FA8D-542B-472A-A631-6C8D619319D1}"/>
    <cellStyle name="RIGs input cells 3 2 3 2 4" xfId="30132" xr:uid="{4AF9AE3A-4659-4634-B4F6-F24CB19F0D8B}"/>
    <cellStyle name="RIGs input cells 3 2 3 3" xfId="3042" xr:uid="{F348D40E-2742-4080-B561-2060816122DF}"/>
    <cellStyle name="RIGs input cells 3 2 3 3 2" xfId="13834" xr:uid="{62EEBDEA-8F61-498A-9CFF-7DA8CC44E77E}"/>
    <cellStyle name="RIGs input cells 3 2 3 3 2 2" xfId="40254" xr:uid="{C59CA712-18FC-4FB9-A2FD-2364010BD6EB}"/>
    <cellStyle name="RIGs input cells 3 2 3 3 3" xfId="26075" xr:uid="{E5E14E09-5B88-46FD-AA26-920C7B954056}"/>
    <cellStyle name="RIGs input cells 3 2 3 3 3 2" xfId="52489" xr:uid="{E174CB58-0511-4639-8CDD-02A3F5BB7316}"/>
    <cellStyle name="RIGs input cells 3 2 3 3 4" xfId="29712" xr:uid="{C75DEA74-846A-4773-8215-923AABB32C80}"/>
    <cellStyle name="RIGs input cells 3 2 3 4" xfId="2893" xr:uid="{1123F75B-B6A6-49BB-B642-28B740D3E30B}"/>
    <cellStyle name="RIGs input cells 3 2 3 4 2" xfId="13685" xr:uid="{8D2A3D50-AF9B-40F4-8700-E0D9B34A757A}"/>
    <cellStyle name="RIGs input cells 3 2 3 4 2 2" xfId="40105" xr:uid="{69F7157B-FBB7-4762-AB2B-B1BC351EB599}"/>
    <cellStyle name="RIGs input cells 3 2 3 4 3" xfId="11149" xr:uid="{E423794C-F720-4A5F-8BE5-C47F3284A038}"/>
    <cellStyle name="RIGs input cells 3 2 3 4 3 2" xfId="37570" xr:uid="{C065285A-FD96-42E3-BD4E-644989EC161D}"/>
    <cellStyle name="RIGs input cells 3 2 3 4 4" xfId="29563" xr:uid="{D449E42D-89A9-41E5-9A0B-909084F4BF81}"/>
    <cellStyle name="RIGs input cells 3 2 3 5" xfId="5886" xr:uid="{FAE3B2DA-B6E5-4C6B-860D-E86456472CFB}"/>
    <cellStyle name="RIGs input cells 3 2 3 5 2" xfId="26608" xr:uid="{DAFD675B-F5F1-49D0-B78D-E83807763146}"/>
    <cellStyle name="RIGs input cells 3 2 3 5 2 2" xfId="53022" xr:uid="{5149600D-EBB3-4C1D-9391-E703FAEDD3C2}"/>
    <cellStyle name="RIGs input cells 3 2 3 5 3" xfId="32556" xr:uid="{E12EB81A-6B77-4678-82A0-5BD6BE8A97CF}"/>
    <cellStyle name="RIGs input cells 3 2 3 6" xfId="5591" xr:uid="{77A6064E-5F35-4D57-96F5-FA4A41222005}"/>
    <cellStyle name="RIGs input cells 3 2 3 6 2" xfId="22085" xr:uid="{DC2E504D-62A6-4669-8EF9-BE12101EEF62}"/>
    <cellStyle name="RIGs input cells 3 2 3 6 2 2" xfId="48499" xr:uid="{FD3A9625-F12F-4B41-BFB9-38D8268BC029}"/>
    <cellStyle name="RIGs input cells 3 2 3 6 3" xfId="32261" xr:uid="{67108D53-56DC-4D21-A4E1-7BDA571768DD}"/>
    <cellStyle name="RIGs input cells 3 2 3 7" xfId="6623" xr:uid="{932C82ED-0BDD-40C0-8B68-6F065B8EE418}"/>
    <cellStyle name="RIGs input cells 3 2 3 7 2" xfId="17347" xr:uid="{A4A6102D-3EE2-4B5F-A5D3-F30994C2CD1E}"/>
    <cellStyle name="RIGs input cells 3 2 3 7 2 2" xfId="43765" xr:uid="{FA13F756-A795-4910-BDCE-8D66BEF1EF18}"/>
    <cellStyle name="RIGs input cells 3 2 3 7 3" xfId="11337" xr:uid="{5A369A96-9A6D-4BC7-B22E-8738AC1021D2}"/>
    <cellStyle name="RIGs input cells 3 2 3 7 3 2" xfId="37758" xr:uid="{B8EDD647-EA45-4261-9DBC-491508F4439A}"/>
    <cellStyle name="RIGs input cells 3 2 3 7 4" xfId="33293" xr:uid="{B2F12BB5-FEF4-4BE6-8A6F-7DE595DF67E6}"/>
    <cellStyle name="RIGs input cells 3 2 3 8" xfId="26296" xr:uid="{88339883-93E3-4DB9-8C3E-C8BD22A62565}"/>
    <cellStyle name="RIGs input cells 3 2 3 8 2" xfId="52710" xr:uid="{BF514814-16F9-4C42-A214-B45D413914A5}"/>
    <cellStyle name="RIGs input cells 3 2 4" xfId="2285" xr:uid="{A099D0EE-CE0D-4DD3-9D1B-E40CF74FDBD7}"/>
    <cellStyle name="RIGs input cells 3 2 4 2" xfId="4217" xr:uid="{78ECAB4C-C3F2-48BB-B790-FE1D8A83E964}"/>
    <cellStyle name="RIGs input cells 3 2 4 2 2" xfId="14996" xr:uid="{8B906E4B-F9F8-405F-B243-78B3EF7F768B}"/>
    <cellStyle name="RIGs input cells 3 2 4 2 2 2" xfId="41416" xr:uid="{EFC6A196-5A69-427D-96A4-07B771733D6C}"/>
    <cellStyle name="RIGs input cells 3 2 4 2 3" xfId="26499" xr:uid="{9EAD65C7-AC04-4FEB-8004-9D98AFF9459B}"/>
    <cellStyle name="RIGs input cells 3 2 4 2 3 2" xfId="52913" xr:uid="{7E739AF6-A024-4C11-AC74-EFEC2BED6E9D}"/>
    <cellStyle name="RIGs input cells 3 2 4 2 4" xfId="30887" xr:uid="{59667022-0D72-4903-9D09-FE142965363E}"/>
    <cellStyle name="RIGs input cells 3 2 4 3" xfId="4945" xr:uid="{CFFAE42C-3A03-4679-AB54-DC2F2422B83B}"/>
    <cellStyle name="RIGs input cells 3 2 4 3 2" xfId="15722" xr:uid="{05B0B87F-1EFC-4E1A-82BA-109E671638E9}"/>
    <cellStyle name="RIGs input cells 3 2 4 3 2 2" xfId="42142" xr:uid="{69C0247D-1065-4F28-84A1-FB975E9224E8}"/>
    <cellStyle name="RIGs input cells 3 2 4 3 3" xfId="24792" xr:uid="{9A336524-5BF5-48E3-B9C6-EDD76B862A4E}"/>
    <cellStyle name="RIGs input cells 3 2 4 3 3 2" xfId="51206" xr:uid="{D9AA5219-B262-4772-AE2A-17DB704A5DF5}"/>
    <cellStyle name="RIGs input cells 3 2 4 3 4" xfId="31615" xr:uid="{395DF4F4-3FD0-4E48-B096-81902C532422}"/>
    <cellStyle name="RIGs input cells 3 2 4 4" xfId="6719" xr:uid="{CABF997A-FA80-4D1F-B2D9-A52C780C7F0F}"/>
    <cellStyle name="RIGs input cells 3 2 4 4 2" xfId="17431" xr:uid="{3500EEED-8A4E-4727-B590-3BBC5593B0CE}"/>
    <cellStyle name="RIGs input cells 3 2 4 4 2 2" xfId="43849" xr:uid="{1096F203-0D63-419F-9005-8529F893298F}"/>
    <cellStyle name="RIGs input cells 3 2 4 4 3" xfId="22980" xr:uid="{44449CB9-0E4E-4BD0-A910-6908771F7CFD}"/>
    <cellStyle name="RIGs input cells 3 2 4 4 3 2" xfId="49394" xr:uid="{46BD530A-5470-4EE6-827B-9BBCFFE573BC}"/>
    <cellStyle name="RIGs input cells 3 2 4 4 4" xfId="33389" xr:uid="{B792660A-B51B-41D8-A58D-FBBC01951B36}"/>
    <cellStyle name="RIGs input cells 3 2 4 5" xfId="7925" xr:uid="{25CAF03F-5DCE-4FDA-9EB9-23C1A4D7F488}"/>
    <cellStyle name="RIGs input cells 3 2 4 5 2" xfId="18592" xr:uid="{8B76F96F-9338-4731-995F-C0DB2B760423}"/>
    <cellStyle name="RIGs input cells 3 2 4 5 2 2" xfId="45007" xr:uid="{6A57433A-E8E4-4572-8804-4C0B0327C7C2}"/>
    <cellStyle name="RIGs input cells 3 2 4 5 3" xfId="11426" xr:uid="{3F49815E-E247-412F-954E-739177811F59}"/>
    <cellStyle name="RIGs input cells 3 2 4 5 3 2" xfId="37847" xr:uid="{DC7D3270-5199-4971-AFFE-D969902B08C6}"/>
    <cellStyle name="RIGs input cells 3 2 4 6" xfId="13111" xr:uid="{CAC5F867-AAD4-4F13-BA8C-03BD1EC8F5C9}"/>
    <cellStyle name="RIGs input cells 3 2 4 6 2" xfId="39532" xr:uid="{F9FAC36B-7461-49DE-89D4-8BDDE36DC889}"/>
    <cellStyle name="RIGs input cells 3 2 4 7" xfId="23706" xr:uid="{94D5B5C1-E9AA-4EF8-A908-2C86E916F2BE}"/>
    <cellStyle name="RIGs input cells 3 2 4 7 2" xfId="50120" xr:uid="{14955566-1275-4220-A21F-BBADC50C9C0D}"/>
    <cellStyle name="RIGs input cells 3 2 5" xfId="4898" xr:uid="{2A878D7A-0E78-4577-8756-185D887ACE56}"/>
    <cellStyle name="RIGs input cells 3 2 5 2" xfId="15675" xr:uid="{4F6C8292-961C-421C-8024-83564D7945F6}"/>
    <cellStyle name="RIGs input cells 3 2 5 2 2" xfId="42095" xr:uid="{A78DAD8F-FAB7-4327-BC40-7D3219B7816F}"/>
    <cellStyle name="RIGs input cells 3 2 5 3" xfId="24176" xr:uid="{AE35AD09-E2FD-4E20-BF6A-5F26D05F2D2A}"/>
    <cellStyle name="RIGs input cells 3 2 5 3 2" xfId="50590" xr:uid="{7CD8E641-99B6-4337-AFF9-9D0093F8E34F}"/>
    <cellStyle name="RIGs input cells 3 2 5 4" xfId="31568" xr:uid="{69E14836-476E-4A24-80F7-2A607926E8B5}"/>
    <cellStyle name="RIGs input cells 3 2 6" xfId="3981" xr:uid="{51F60FE4-DE6C-41DD-A6B8-DCFC10FE54DB}"/>
    <cellStyle name="RIGs input cells 3 2 6 2" xfId="14764" xr:uid="{49768F1F-E928-4CBA-BB27-447A796266A7}"/>
    <cellStyle name="RIGs input cells 3 2 6 2 2" xfId="41184" xr:uid="{885B68ED-4F4C-432C-8356-46989D422C1B}"/>
    <cellStyle name="RIGs input cells 3 2 6 3" xfId="25836" xr:uid="{7C689E00-231C-4EE7-83C2-48D2BF4C308A}"/>
    <cellStyle name="RIGs input cells 3 2 6 3 2" xfId="52250" xr:uid="{F150FBB4-2C78-49BD-A0A5-2C60CEBAC158}"/>
    <cellStyle name="RIGs input cells 3 2 6 4" xfId="30651" xr:uid="{C09EFFA4-A870-4388-AE32-39CF9F9B2DAD}"/>
    <cellStyle name="RIGs input cells 3 2 7" xfId="8217" xr:uid="{9C2D7840-8DE4-46F7-B97E-3FAE4B70C600}"/>
    <cellStyle name="RIGs input cells 3 2 7 2" xfId="18878" xr:uid="{D629399A-39E6-4870-ABDF-6E0DDD4DEFCE}"/>
    <cellStyle name="RIGs input cells 3 2 7 2 2" xfId="45292" xr:uid="{6F00E506-CFFE-4B2E-96CF-63DF524019FF}"/>
    <cellStyle name="RIGs input cells 3 2 7 3" xfId="25994" xr:uid="{AEDAFC8D-66C6-4066-9814-C6DFC559A46D}"/>
    <cellStyle name="RIGs input cells 3 2 7 3 2" xfId="52408" xr:uid="{2527510D-04FE-4DD8-849D-EA479B8A4BA4}"/>
    <cellStyle name="RIGs input cells 3 2_3.15 Additional Data" xfId="2287" xr:uid="{95C79001-762A-4823-9433-10500F8D3722}"/>
    <cellStyle name="RIGs input cells 3 3" xfId="1149" xr:uid="{49F3A697-3F37-486B-A6EA-B743691D1ECA}"/>
    <cellStyle name="RIGs input cells 3 3 2" xfId="1470" xr:uid="{9FC0A710-6B5A-4CA6-8B2F-EB8B47141165}"/>
    <cellStyle name="RIGs input cells 3 3 2 2" xfId="3464" xr:uid="{930AC26C-6D54-4E71-99F7-AB363CABA9DD}"/>
    <cellStyle name="RIGs input cells 3 3 2 2 2" xfId="14249" xr:uid="{BC9A137A-8341-40B4-8000-CBA2AD91BD7C}"/>
    <cellStyle name="RIGs input cells 3 3 2 2 2 2" xfId="40669" xr:uid="{4B95ACEB-A50F-4FC7-BB16-41F8375D3448}"/>
    <cellStyle name="RIGs input cells 3 3 2 2 3" xfId="25242" xr:uid="{80BEECA9-3FF9-4494-81B4-8742C042C9A6}"/>
    <cellStyle name="RIGs input cells 3 3 2 2 3 2" xfId="51656" xr:uid="{D8CA6AD8-C244-4480-8B49-B68332A26184}"/>
    <cellStyle name="RIGs input cells 3 3 2 2 4" xfId="30134" xr:uid="{7340E0EE-ACE1-452C-B90E-A69576C6C6E4}"/>
    <cellStyle name="RIGs input cells 3 3 2 3" xfId="5053" xr:uid="{71B09224-73FE-4182-8D68-5053803F8A34}"/>
    <cellStyle name="RIGs input cells 3 3 2 3 2" xfId="15830" xr:uid="{5DC0DA69-44F9-437B-B80E-B7FC34A648CE}"/>
    <cellStyle name="RIGs input cells 3 3 2 3 2 2" xfId="42249" xr:uid="{EE5BE213-DAAD-47AA-959C-0D9F0DE23ADF}"/>
    <cellStyle name="RIGs input cells 3 3 2 3 3" xfId="21785" xr:uid="{F8C17EB2-8CA4-4AD9-8C1A-A0EDA4A11495}"/>
    <cellStyle name="RIGs input cells 3 3 2 3 3 2" xfId="48199" xr:uid="{CC9260AD-3B44-4E53-A3B5-53CBDB4E3604}"/>
    <cellStyle name="RIGs input cells 3 3 2 3 4" xfId="31723" xr:uid="{F12E58F8-E3A0-4CC1-A2A3-6C30DD77CE9F}"/>
    <cellStyle name="RIGs input cells 3 3 2 4" xfId="5278" xr:uid="{C8D3E7C2-374A-4478-A6AA-0CACA57FD91B}"/>
    <cellStyle name="RIGs input cells 3 3 2 4 2" xfId="16053" xr:uid="{1576C885-9E01-4EC5-A719-F7A5928B8264}"/>
    <cellStyle name="RIGs input cells 3 3 2 4 2 2" xfId="42472" xr:uid="{48BBA423-9827-4F9A-BA02-E35600A75BDC}"/>
    <cellStyle name="RIGs input cells 3 3 2 4 3" xfId="27137" xr:uid="{761E6FD1-E971-4F1F-BC39-1C50CC9354E1}"/>
    <cellStyle name="RIGs input cells 3 3 2 4 3 2" xfId="53551" xr:uid="{E66D868F-CD66-4128-B7DB-6CE2AB8DFC6D}"/>
    <cellStyle name="RIGs input cells 3 3 2 4 4" xfId="31948" xr:uid="{5C3B2418-AB76-4018-8379-ADDF07AE8DEE}"/>
    <cellStyle name="RIGs input cells 3 3 2 5" xfId="2966" xr:uid="{CFAE4C97-6866-4F3F-A068-8C0C5FE3A8BE}"/>
    <cellStyle name="RIGs input cells 3 3 2 5 2" xfId="27560" xr:uid="{2E5414DC-FA7B-4288-9F13-9934198A7AA4}"/>
    <cellStyle name="RIGs input cells 3 3 2 5 2 2" xfId="53974" xr:uid="{BDC8494D-1718-44C7-8C5C-05586B1EA1B5}"/>
    <cellStyle name="RIGs input cells 3 3 2 5 3" xfId="29636" xr:uid="{E0CF658E-A607-4AA1-A352-9165B2C43B2C}"/>
    <cellStyle name="RIGs input cells 3 3 2 6" xfId="4861" xr:uid="{43B69321-ED19-4469-A69F-D66D962FD12D}"/>
    <cellStyle name="RIGs input cells 3 3 2 6 2" xfId="27405" xr:uid="{8AE96263-BBB2-4CBC-BD6A-B5A4975B4CAA}"/>
    <cellStyle name="RIGs input cells 3 3 2 6 2 2" xfId="53819" xr:uid="{20E6BA95-F47F-4E8C-ACB3-77EB74E90432}"/>
    <cellStyle name="RIGs input cells 3 3 2 6 3" xfId="31531" xr:uid="{DE0FE11D-3AF8-4864-9A12-6DFE685503D7}"/>
    <cellStyle name="RIGs input cells 3 3 2 7" xfId="7450" xr:uid="{A37359AD-5771-4DAB-8496-76D8B790259D}"/>
    <cellStyle name="RIGs input cells 3 3 2 7 2" xfId="18117" xr:uid="{1F12B0CA-491C-4A75-A620-46390EA4175F}"/>
    <cellStyle name="RIGs input cells 3 3 2 7 2 2" xfId="44533" xr:uid="{D9DB0277-FD4E-4E1F-9BB2-16AEF1A5F20A}"/>
    <cellStyle name="RIGs input cells 3 3 2 7 3" xfId="21801" xr:uid="{EC8B3D9A-3F37-407C-A61F-E7580EB16FF8}"/>
    <cellStyle name="RIGs input cells 3 3 2 7 3 2" xfId="48215" xr:uid="{74B0D6EC-1358-4515-AC05-301916152181}"/>
    <cellStyle name="RIGs input cells 3 3 2 7 4" xfId="34120" xr:uid="{C1C7CBA0-2E01-4A5F-B8C5-37E522854E85}"/>
    <cellStyle name="RIGs input cells 3 3 2 8" xfId="21983" xr:uid="{A45A0AAD-4AB2-46A8-A269-8D5EA1C8462C}"/>
    <cellStyle name="RIGs input cells 3 3 2 8 2" xfId="48397" xr:uid="{D0B6D674-F694-4181-9A6F-D44B52325264}"/>
    <cellStyle name="RIGs input cells 3 3 3" xfId="2288" xr:uid="{BB160735-13E2-443C-9CE5-E8B09324EDB1}"/>
    <cellStyle name="RIGs input cells 3 3 3 2" xfId="4219" xr:uid="{2BDE2FA9-02A9-489E-A176-9A81DB3D26BF}"/>
    <cellStyle name="RIGs input cells 3 3 3 2 2" xfId="14998" xr:uid="{F9944771-7AAB-45C1-AE75-1C87D8116ED9}"/>
    <cellStyle name="RIGs input cells 3 3 3 2 2 2" xfId="41418" xr:uid="{B9BB4269-F517-4D0D-B323-6334E72C5872}"/>
    <cellStyle name="RIGs input cells 3 3 3 2 3" xfId="25500" xr:uid="{FAD1BF3C-6365-4CD4-978A-3B4C74526A09}"/>
    <cellStyle name="RIGs input cells 3 3 3 2 3 2" xfId="51914" xr:uid="{97B060B1-E62C-4E5F-93E1-8FDB87A67DB5}"/>
    <cellStyle name="RIGs input cells 3 3 3 2 4" xfId="30889" xr:uid="{94354033-C7F2-4FA3-8480-44E803428B0C}"/>
    <cellStyle name="RIGs input cells 3 3 3 3" xfId="4947" xr:uid="{8EA61CE9-FB1B-4BB3-B0ED-C2223528F4CF}"/>
    <cellStyle name="RIGs input cells 3 3 3 3 2" xfId="15724" xr:uid="{03E377F4-659C-426E-95C1-0475AF534624}"/>
    <cellStyle name="RIGs input cells 3 3 3 3 2 2" xfId="42144" xr:uid="{A7A76E80-9DD0-494A-94E5-7CD902E97E64}"/>
    <cellStyle name="RIGs input cells 3 3 3 3 3" xfId="22616" xr:uid="{E0A2ADB1-552B-489A-9741-A1FB2076D445}"/>
    <cellStyle name="RIGs input cells 3 3 3 3 3 2" xfId="49030" xr:uid="{F82E3F62-54CC-4338-B56A-CB79A19AA76B}"/>
    <cellStyle name="RIGs input cells 3 3 3 3 4" xfId="31617" xr:uid="{AD253366-FB7C-4CD3-AB92-60A08AD4F1C1}"/>
    <cellStyle name="RIGs input cells 3 3 3 4" xfId="6721" xr:uid="{2984A8F9-2033-49DD-AED9-F326648B041C}"/>
    <cellStyle name="RIGs input cells 3 3 3 4 2" xfId="17433" xr:uid="{A307F809-9A9E-45CC-8F93-C53AA2D96F9B}"/>
    <cellStyle name="RIGs input cells 3 3 3 4 2 2" xfId="43851" xr:uid="{092D2B85-69A8-4511-A849-4D438F666825}"/>
    <cellStyle name="RIGs input cells 3 3 3 4 3" xfId="25406" xr:uid="{2A8FC42E-EA2E-40CB-9599-2DC62923880F}"/>
    <cellStyle name="RIGs input cells 3 3 3 4 3 2" xfId="51820" xr:uid="{C23CA17F-0E89-4EC0-9AE7-F8123B691A78}"/>
    <cellStyle name="RIGs input cells 3 3 3 4 4" xfId="33391" xr:uid="{727933E5-3E1C-445E-99EE-2CCD7E22175C}"/>
    <cellStyle name="RIGs input cells 3 3 3 5" xfId="7927" xr:uid="{4DAC0D00-55B4-4279-96CA-5F99064EB9E2}"/>
    <cellStyle name="RIGs input cells 3 3 3 5 2" xfId="18594" xr:uid="{6F0EBC19-9949-4483-9DD3-D1456F7F1FF9}"/>
    <cellStyle name="RIGs input cells 3 3 3 5 2 2" xfId="45009" xr:uid="{9617C005-5C8F-4D56-ADEA-93BCDA5018FD}"/>
    <cellStyle name="RIGs input cells 3 3 3 5 3" xfId="11191" xr:uid="{8250D901-DBF2-4334-95BC-90937AC76A86}"/>
    <cellStyle name="RIGs input cells 3 3 3 5 3 2" xfId="37612" xr:uid="{7F38FA3D-DD94-4E47-8659-C084B5E0E04A}"/>
    <cellStyle name="RIGs input cells 3 3 3 6" xfId="13113" xr:uid="{38770B14-E667-4CDE-9D53-5FC9C8B22390}"/>
    <cellStyle name="RIGs input cells 3 3 3 6 2" xfId="39534" xr:uid="{8B674762-5A4A-4402-9BAC-491F33F11ED4}"/>
    <cellStyle name="RIGs input cells 3 3 3 7" xfId="25466" xr:uid="{B1B7302D-D887-423A-807C-5E8B91ED290D}"/>
    <cellStyle name="RIGs input cells 3 3 3 7 2" xfId="51880" xr:uid="{3811C070-40B1-4CA2-A232-D5AF364F1EF5}"/>
    <cellStyle name="RIGs input cells 3 3 4" xfId="2991" xr:uid="{8900E4EE-F216-425C-8FF7-19D53988ED61}"/>
    <cellStyle name="RIGs input cells 3 3 4 2" xfId="13783" xr:uid="{1B82B505-CDBC-4B6D-979A-6C9370C10F52}"/>
    <cellStyle name="RIGs input cells 3 3 4 2 2" xfId="40203" xr:uid="{88651594-61B1-4D85-AE84-B6C4DFC0BDB1}"/>
    <cellStyle name="RIGs input cells 3 3 4 3" xfId="25848" xr:uid="{634B5987-C261-48F2-BFB0-341CA00EBF2D}"/>
    <cellStyle name="RIGs input cells 3 3 4 3 2" xfId="52262" xr:uid="{A9412692-E5E5-4BCA-B78A-B8E59EC90271}"/>
    <cellStyle name="RIGs input cells 3 3 4 4" xfId="29661" xr:uid="{B5A37F5C-4169-4AA0-89DE-0BF3A94CFE5A}"/>
    <cellStyle name="RIGs input cells 3 3 5" xfId="3409" xr:uid="{650ACCF5-3F01-48D8-992B-B8FA37E0EA9E}"/>
    <cellStyle name="RIGs input cells 3 3 5 2" xfId="14195" xr:uid="{F974E293-2614-4178-94B7-63679E0C5EEF}"/>
    <cellStyle name="RIGs input cells 3 3 5 2 2" xfId="40615" xr:uid="{DD7624C4-C2B9-43C8-9ADB-44B53E8E0168}"/>
    <cellStyle name="RIGs input cells 3 3 5 3" xfId="23055" xr:uid="{D1FCA0AC-0338-488D-A3D9-53AB4C22FEE3}"/>
    <cellStyle name="RIGs input cells 3 3 5 3 2" xfId="49469" xr:uid="{65534AAB-C7EA-43B2-9AE4-D1626F6F5611}"/>
    <cellStyle name="RIGs input cells 3 3 5 4" xfId="30079" xr:uid="{CB72DB33-7CCB-4782-A684-AD6D7175C586}"/>
    <cellStyle name="RIGs input cells 3 3 6" xfId="8219" xr:uid="{AC5FF176-ED0B-4118-A14B-1C9726913297}"/>
    <cellStyle name="RIGs input cells 3 3 6 2" xfId="18880" xr:uid="{B0E1C934-F6AE-43BA-9715-826975AD5255}"/>
    <cellStyle name="RIGs input cells 3 3 6 2 2" xfId="45294" xr:uid="{4012BFF2-AFB6-4474-BA12-64423BF1BCD8}"/>
    <cellStyle name="RIGs input cells 3 3 6 3" xfId="25996" xr:uid="{2F6EBB2D-2F33-42BB-A9A2-B8EF574C9E25}"/>
    <cellStyle name="RIGs input cells 3 3 6 3 2" xfId="52410" xr:uid="{CDEBC21A-9CCA-4AD7-A3E1-5749E1D08DA8}"/>
    <cellStyle name="RIGs input cells 3 4" xfId="1467" xr:uid="{DF149F4E-EAD6-4A53-9CA4-B59A8BACB0FD}"/>
    <cellStyle name="RIGs input cells 3 4 2" xfId="3461" xr:uid="{B0BF9166-3D30-42C8-BD59-773EC2D05BC7}"/>
    <cellStyle name="RIGs input cells 3 4 2 2" xfId="14246" xr:uid="{797A161C-0855-41B0-B55F-0839D426769D}"/>
    <cellStyle name="RIGs input cells 3 4 2 2 2" xfId="40666" xr:uid="{DE2199BD-E724-40B6-827C-FE5D9BE9C065}"/>
    <cellStyle name="RIGs input cells 3 4 2 3" xfId="22547" xr:uid="{CB17783C-7716-4E9C-B6BA-4FD1D3BD1513}"/>
    <cellStyle name="RIGs input cells 3 4 2 3 2" xfId="48961" xr:uid="{734542EC-F83F-45EB-95C3-7FCF9C1874D8}"/>
    <cellStyle name="RIGs input cells 3 4 2 4" xfId="30131" xr:uid="{2FDA7CBA-9ADB-4AD3-BD9E-6342A60007AD}"/>
    <cellStyle name="RIGs input cells 3 4 3" xfId="3041" xr:uid="{156AA298-CA5D-43DD-B2D5-015E4968DEBC}"/>
    <cellStyle name="RIGs input cells 3 4 3 2" xfId="13833" xr:uid="{FA3963A0-DEF0-41AA-A192-4EC90D8BF40E}"/>
    <cellStyle name="RIGs input cells 3 4 3 2 2" xfId="40253" xr:uid="{8F49168A-E874-41AA-A506-75060C2616F5}"/>
    <cellStyle name="RIGs input cells 3 4 3 3" xfId="22553" xr:uid="{1E65024D-BE17-4F0D-B56D-BD2828F8FC7A}"/>
    <cellStyle name="RIGs input cells 3 4 3 3 2" xfId="48967" xr:uid="{862606C7-1988-43BE-9F13-F31407B6332E}"/>
    <cellStyle name="RIGs input cells 3 4 3 4" xfId="29711" xr:uid="{C061D8F2-EA4B-4F65-AC0D-89EA5A09FE92}"/>
    <cellStyle name="RIGs input cells 3 4 4" xfId="5175" xr:uid="{57CBBC77-A280-4E44-BCB9-A41695D031B9}"/>
    <cellStyle name="RIGs input cells 3 4 4 2" xfId="15951" xr:uid="{5CAD63FC-E8FB-4287-9041-72F2BEBA9BAA}"/>
    <cellStyle name="RIGs input cells 3 4 4 2 2" xfId="42370" xr:uid="{331F9A28-6F05-4002-96AE-161F90C8FB26}"/>
    <cellStyle name="RIGs input cells 3 4 4 3" xfId="25580" xr:uid="{8BF06ED6-6E3C-480C-B559-4827DC0199B4}"/>
    <cellStyle name="RIGs input cells 3 4 4 3 2" xfId="51994" xr:uid="{5DC4A80F-22AB-429C-A5C2-1C26DB06E495}"/>
    <cellStyle name="RIGs input cells 3 4 4 4" xfId="31845" xr:uid="{AEB0DED9-132E-4DE6-8AC8-1F37DC620559}"/>
    <cellStyle name="RIGs input cells 3 4 5" xfId="4111" xr:uid="{9625C7D3-ABB0-4127-AE2E-F69414E23F3F}"/>
    <cellStyle name="RIGs input cells 3 4 5 2" xfId="22918" xr:uid="{73EEC0A4-0CAF-485C-8F9B-B12659BEB89C}"/>
    <cellStyle name="RIGs input cells 3 4 5 2 2" xfId="49332" xr:uid="{81377D48-1682-4900-9FE1-6C84FA0FD299}"/>
    <cellStyle name="RIGs input cells 3 4 5 3" xfId="30781" xr:uid="{D45366C4-F721-4E16-83F0-AEE5CFDAC1BD}"/>
    <cellStyle name="RIGs input cells 3 4 6" xfId="6821" xr:uid="{2D2F95FC-3709-467E-BD46-8DE7353B47E4}"/>
    <cellStyle name="RIGs input cells 3 4 6 2" xfId="12143" xr:uid="{9163FA4D-4F51-4937-A089-725FB11CD5F0}"/>
    <cellStyle name="RIGs input cells 3 4 6 2 2" xfId="38564" xr:uid="{9C5EFF5B-880A-49ED-91E3-A6D88875265F}"/>
    <cellStyle name="RIGs input cells 3 4 6 3" xfId="33491" xr:uid="{8F2D9D8C-D8D5-45E6-A529-669AB2B3D9E4}"/>
    <cellStyle name="RIGs input cells 3 4 7" xfId="2925" xr:uid="{B151393A-47EB-4961-A925-B31E3328BD8F}"/>
    <cellStyle name="RIGs input cells 3 4 7 2" xfId="13717" xr:uid="{E4FBFDA0-D3A5-4C2D-92E1-ADEC35CC2832}"/>
    <cellStyle name="RIGs input cells 3 4 7 2 2" xfId="40137" xr:uid="{928FBA8F-27BB-46FC-A151-CA90CF97ACA9}"/>
    <cellStyle name="RIGs input cells 3 4 7 3" xfId="25706" xr:uid="{E0632CBD-D18E-4BBD-B144-3230B38850E3}"/>
    <cellStyle name="RIGs input cells 3 4 7 3 2" xfId="52120" xr:uid="{9A78B6E1-57D4-4E93-99D8-D00C7AABFBBD}"/>
    <cellStyle name="RIGs input cells 3 4 7 4" xfId="29595" xr:uid="{5547C74E-EFFE-45D1-B329-FE48C99F21C6}"/>
    <cellStyle name="RIGs input cells 3 4 8" xfId="22753" xr:uid="{13044F8D-E48E-4B41-BEC3-951E9E1A1C43}"/>
    <cellStyle name="RIGs input cells 3 4 8 2" xfId="49167" xr:uid="{FC0A20AF-1C27-4279-B95F-89986BFFD437}"/>
    <cellStyle name="RIGs input cells 3 5" xfId="2284" xr:uid="{71A2B9C8-1D1F-4C8B-92C3-3BC12B398599}"/>
    <cellStyle name="RIGs input cells 3 5 2" xfId="4216" xr:uid="{D12DF1A3-D700-490D-9262-D1C6992F1D32}"/>
    <cellStyle name="RIGs input cells 3 5 2 2" xfId="14995" xr:uid="{78468982-BE99-4C72-ABB5-5389F250943F}"/>
    <cellStyle name="RIGs input cells 3 5 2 2 2" xfId="41415" xr:uid="{AB2F25E4-B820-4843-9167-CB137545DC29}"/>
    <cellStyle name="RIGs input cells 3 5 2 3" xfId="22858" xr:uid="{968AAEFD-8E26-42D5-B2E4-C7BB012381A8}"/>
    <cellStyle name="RIGs input cells 3 5 2 3 2" xfId="49272" xr:uid="{0D5F9D9D-8D46-4BB5-BDC2-E612F3201BD9}"/>
    <cellStyle name="RIGs input cells 3 5 2 4" xfId="30886" xr:uid="{ACC73D64-C16E-4E93-A748-5D74AF1D7183}"/>
    <cellStyle name="RIGs input cells 3 5 3" xfId="4944" xr:uid="{C7B2173F-CF6B-4E20-B33F-31DA91CF5339}"/>
    <cellStyle name="RIGs input cells 3 5 3 2" xfId="15721" xr:uid="{19B8AE56-556E-4C2B-8026-27971131B335}"/>
    <cellStyle name="RIGs input cells 3 5 3 2 2" xfId="42141" xr:uid="{63CFFB60-F6C6-4637-95B7-ACA3C67F59BA}"/>
    <cellStyle name="RIGs input cells 3 5 3 3" xfId="25427" xr:uid="{84F5A383-6E07-4407-B638-BB737C5FA90E}"/>
    <cellStyle name="RIGs input cells 3 5 3 3 2" xfId="51841" xr:uid="{B8728EE5-D5EF-4A87-B96A-DF60716609EE}"/>
    <cellStyle name="RIGs input cells 3 5 3 4" xfId="31614" xr:uid="{8F5A84EE-F0CA-492E-AEBE-73A6D452DA2C}"/>
    <cellStyle name="RIGs input cells 3 5 4" xfId="6718" xr:uid="{A572C946-74A6-452A-9294-0277ABD0E10D}"/>
    <cellStyle name="RIGs input cells 3 5 4 2" xfId="17430" xr:uid="{C5C27B6C-0882-4DC8-9E9D-0730A7CDBCFF}"/>
    <cellStyle name="RIGs input cells 3 5 4 2 2" xfId="43848" xr:uid="{C3C8A6E1-728B-4974-9E8B-664A8B49F045}"/>
    <cellStyle name="RIGs input cells 3 5 4 3" xfId="23544" xr:uid="{0FF7BD8C-8AEC-4FF4-BB11-4EE60A677FC9}"/>
    <cellStyle name="RIGs input cells 3 5 4 3 2" xfId="49958" xr:uid="{CD955A60-5D45-42FC-B8E2-F829D0E93DD3}"/>
    <cellStyle name="RIGs input cells 3 5 4 4" xfId="33388" xr:uid="{BF6AAEA2-A106-4388-ADA9-C511E09FBD52}"/>
    <cellStyle name="RIGs input cells 3 5 5" xfId="7924" xr:uid="{945A6219-6E9D-49CC-B40B-CD53D874B366}"/>
    <cellStyle name="RIGs input cells 3 5 5 2" xfId="18591" xr:uid="{6D639512-7919-4F5F-B420-757EF8012872}"/>
    <cellStyle name="RIGs input cells 3 5 5 2 2" xfId="45006" xr:uid="{6679EB57-D509-452D-B231-B9D9702BD91D}"/>
    <cellStyle name="RIGs input cells 3 5 5 3" xfId="12287" xr:uid="{176ADC4E-8FCF-4F4E-96BE-1CF405E20A0B}"/>
    <cellStyle name="RIGs input cells 3 5 5 3 2" xfId="38708" xr:uid="{098F8A8D-C17E-4B31-84A4-A421A106CDCD}"/>
    <cellStyle name="RIGs input cells 3 5 6" xfId="13110" xr:uid="{5F30715F-613D-4A5A-B7A7-C9165295AD53}"/>
    <cellStyle name="RIGs input cells 3 5 6 2" xfId="39531" xr:uid="{0547134B-0565-4F46-8FDF-C416F3D8584B}"/>
    <cellStyle name="RIGs input cells 3 5 7" xfId="24572" xr:uid="{F06A69DF-7C14-416B-8282-47D7720F7B1A}"/>
    <cellStyle name="RIGs input cells 3 5 7 2" xfId="50986" xr:uid="{77B47E79-6DBA-4510-8DF5-880D161B9E08}"/>
    <cellStyle name="RIGs input cells 3 6" xfId="4155" xr:uid="{A50FEBD1-0056-4D95-A81D-1EE2C3F87663}"/>
    <cellStyle name="RIGs input cells 3 6 2" xfId="14936" xr:uid="{6D0E3CB0-457F-4798-9C0F-C0FF0BD59B54}"/>
    <cellStyle name="RIGs input cells 3 6 2 2" xfId="41356" xr:uid="{20651A9A-D0F5-4F66-96AB-F53346FB7183}"/>
    <cellStyle name="RIGs input cells 3 6 3" xfId="23294" xr:uid="{BCEB89DA-5FAF-4FEA-ACBA-02D7B5A21623}"/>
    <cellStyle name="RIGs input cells 3 6 3 2" xfId="49708" xr:uid="{2EF83A90-4D19-4ED1-8CA6-187FD3C9BFB4}"/>
    <cellStyle name="RIGs input cells 3 6 4" xfId="30825" xr:uid="{883841E6-5FC9-4C5F-ACE5-320692E1A034}"/>
    <cellStyle name="RIGs input cells 3 7" xfId="2989" xr:uid="{62460CCC-6329-4390-AB1E-3B210A9F9D98}"/>
    <cellStyle name="RIGs input cells 3 7 2" xfId="13781" xr:uid="{C8C299AB-E70E-4593-B609-0303F3D2005B}"/>
    <cellStyle name="RIGs input cells 3 7 2 2" xfId="40201" xr:uid="{E6245EC7-6C39-4AE0-99DF-69335722F99A}"/>
    <cellStyle name="RIGs input cells 3 7 3" xfId="23490" xr:uid="{011FF483-51D8-4970-860D-8B29978DCAE2}"/>
    <cellStyle name="RIGs input cells 3 7 3 2" xfId="49904" xr:uid="{8C898560-B300-4288-8621-5CED29599727}"/>
    <cellStyle name="RIGs input cells 3 7 4" xfId="29659" xr:uid="{729F9FA0-9D44-41D5-8890-65557A25E3A1}"/>
    <cellStyle name="RIGs input cells 3 8" xfId="5327" xr:uid="{A1FD2934-09A1-4AB1-9CEC-445AF3996B45}"/>
    <cellStyle name="RIGs input cells 3 8 2" xfId="16101" xr:uid="{B6EB7841-53FC-4AA1-9B10-1B4E1E9FD4E3}"/>
    <cellStyle name="RIGs input cells 3 8 2 2" xfId="42520" xr:uid="{D008341A-3711-4DCF-870A-0EA040218354}"/>
    <cellStyle name="RIGs input cells 3 8 3" xfId="24469" xr:uid="{8896176C-1F0F-4136-A98F-DF6EF1ED8E7E}"/>
    <cellStyle name="RIGs input cells 3 8 3 2" xfId="50883" xr:uid="{F2E73984-2127-4BA5-BF30-D23543321857}"/>
    <cellStyle name="RIGs input cells 3 8 4" xfId="31997" xr:uid="{522BFB19-C3EB-4F55-9AAA-98837940B65B}"/>
    <cellStyle name="RIGs input cells 3 9" xfId="3377" xr:uid="{6A363286-FD83-4709-9DA7-CD126FC71E79}"/>
    <cellStyle name="RIGs input cells 3 9 2" xfId="14164" xr:uid="{56D1C3EC-B9FD-499E-A0DC-CCFDBC3B97CA}"/>
    <cellStyle name="RIGs input cells 3 9 2 2" xfId="40584" xr:uid="{7F8E38C2-D57E-4E1F-93F5-F4451B03C936}"/>
    <cellStyle name="RIGs input cells 3 9 3" xfId="22734" xr:uid="{33299FA2-13ED-40D9-92C4-DABB745141A3}"/>
    <cellStyle name="RIGs input cells 3 9 3 2" xfId="49148" xr:uid="{CB0D1F23-17C3-4960-813B-AFE5CB419DBD}"/>
    <cellStyle name="RIGs input cells 3 9 4" xfId="30047" xr:uid="{A55117BA-ABE4-4FEA-8428-F13F7880BC32}"/>
    <cellStyle name="RIGs input cells 3_3.15 Additional Data" xfId="2289" xr:uid="{06A95EE7-63F9-44B4-B27C-B5F133EB52A7}"/>
    <cellStyle name="RIGs input cells 4" xfId="1150" xr:uid="{0EE9E3D4-E3EA-4397-9A4D-47E016F9138C}"/>
    <cellStyle name="RIGs input cells 4 2" xfId="1151" xr:uid="{1F27C3A3-8263-43D0-AB14-1D1B9A6AE55D}"/>
    <cellStyle name="RIGs input cells 4 2 2" xfId="1472" xr:uid="{B05924EB-6F7A-4A28-BE5C-7939167EB68F}"/>
    <cellStyle name="RIGs input cells 4 2 2 2" xfId="2292" xr:uid="{1F8B0963-F296-480D-A22A-ABAA842A4BFB}"/>
    <cellStyle name="RIGs input cells 4 2 2 2 2" xfId="4222" xr:uid="{05530E84-964B-4F59-AB5E-CAB173FD25B3}"/>
    <cellStyle name="RIGs input cells 4 2 2 2 2 2" xfId="15001" xr:uid="{44B9D292-49D8-4373-A14B-7FDDB33C6A25}"/>
    <cellStyle name="RIGs input cells 4 2 2 2 2 2 2" xfId="41421" xr:uid="{C2D0E5DF-32D0-4320-9636-BE226FE794B5}"/>
    <cellStyle name="RIGs input cells 4 2 2 2 2 3" xfId="24187" xr:uid="{0E47C0E5-FA4F-48FD-8D23-7A9F23F138B3}"/>
    <cellStyle name="RIGs input cells 4 2 2 2 2 3 2" xfId="50601" xr:uid="{6D56EB96-283A-4EC9-8D35-B6E406BB4828}"/>
    <cellStyle name="RIGs input cells 4 2 2 2 2 4" xfId="30892" xr:uid="{5CED0A18-4F8E-4C23-83EA-30AE5CCE85F0}"/>
    <cellStyle name="RIGs input cells 4 2 2 2 3" xfId="4950" xr:uid="{D44F281F-6C52-40FB-9561-ED34DA59D66C}"/>
    <cellStyle name="RIGs input cells 4 2 2 2 3 2" xfId="15727" xr:uid="{AEA1B300-4007-4F0E-B5F4-652CBB7BEA34}"/>
    <cellStyle name="RIGs input cells 4 2 2 2 3 2 2" xfId="42147" xr:uid="{1684C4E9-65C6-4AFC-9F04-6ABDC5B34927}"/>
    <cellStyle name="RIGs input cells 4 2 2 2 3 3" xfId="22652" xr:uid="{0B827412-E15F-4101-89A6-122654D7DBEB}"/>
    <cellStyle name="RIGs input cells 4 2 2 2 3 3 2" xfId="49066" xr:uid="{5E5D5B75-1CFD-4FBF-86C6-FB1B68DF3204}"/>
    <cellStyle name="RIGs input cells 4 2 2 2 3 4" xfId="31620" xr:uid="{0D070EAC-D103-4648-B32A-1EBA5E73534B}"/>
    <cellStyle name="RIGs input cells 4 2 2 2 4" xfId="6724" xr:uid="{39211D77-0253-4E29-A8B5-530A5273D189}"/>
    <cellStyle name="RIGs input cells 4 2 2 2 4 2" xfId="17436" xr:uid="{CFBE211D-35E1-4767-B524-20DB9841B0E4}"/>
    <cellStyle name="RIGs input cells 4 2 2 2 4 2 2" xfId="43854" xr:uid="{1DA7A212-0C70-475C-A8DF-95F54CC5CE35}"/>
    <cellStyle name="RIGs input cells 4 2 2 2 4 3" xfId="23786" xr:uid="{054EF33D-B793-400C-8E40-3A275162BDE2}"/>
    <cellStyle name="RIGs input cells 4 2 2 2 4 3 2" xfId="50200" xr:uid="{C0F33E75-A769-4362-BBFE-3B8E82FB848D}"/>
    <cellStyle name="RIGs input cells 4 2 2 2 4 4" xfId="33394" xr:uid="{2958D75C-2003-49AB-AD2D-66899C4D4D2B}"/>
    <cellStyle name="RIGs input cells 4 2 2 2 5" xfId="7930" xr:uid="{8F280A18-26A9-4872-BDDF-8602804FD05F}"/>
    <cellStyle name="RIGs input cells 4 2 2 2 5 2" xfId="18597" xr:uid="{8D7D07CD-4067-4ED1-827C-3F825BBE9620}"/>
    <cellStyle name="RIGs input cells 4 2 2 2 5 2 2" xfId="45012" xr:uid="{65C349DF-5048-40F3-8B1B-B2B09B932496}"/>
    <cellStyle name="RIGs input cells 4 2 2 2 5 3" xfId="16269" xr:uid="{8BD85ED4-93F0-4EC3-8F37-F84508AF6529}"/>
    <cellStyle name="RIGs input cells 4 2 2 2 5 3 2" xfId="42688" xr:uid="{7B5A09B8-FE7E-4451-ABA6-0D1A4F85A361}"/>
    <cellStyle name="RIGs input cells 4 2 2 2 6" xfId="13116" xr:uid="{3487A946-AA23-4C69-9DDC-895CA985D11B}"/>
    <cellStyle name="RIGs input cells 4 2 2 2 6 2" xfId="39537" xr:uid="{60F88356-D193-4B0B-8263-60983FDA281E}"/>
    <cellStyle name="RIGs input cells 4 2 2 2 7" xfId="22186" xr:uid="{AB415601-30BF-4CF9-9569-EB7F956FD1EB}"/>
    <cellStyle name="RIGs input cells 4 2 2 2 7 2" xfId="48600" xr:uid="{85078D37-CFB4-4409-9A36-962F8FB583AF}"/>
    <cellStyle name="RIGs input cells 4 2 2 3" xfId="3466" xr:uid="{766F0723-A487-445C-ADCF-88204FC9B136}"/>
    <cellStyle name="RIGs input cells 4 2 2 3 2" xfId="14251" xr:uid="{1FE6F872-F6D9-4A86-B38A-8081E04B2BA9}"/>
    <cellStyle name="RIGs input cells 4 2 2 3 2 2" xfId="40671" xr:uid="{14C7CC11-6B93-4C52-A8C8-94F9CF11193E}"/>
    <cellStyle name="RIGs input cells 4 2 2 3 3" xfId="24161" xr:uid="{7D66A7D1-3987-4200-BFE6-240F05CC4F1D}"/>
    <cellStyle name="RIGs input cells 4 2 2 3 3 2" xfId="50575" xr:uid="{2A861B49-E754-4ABF-99EB-AE567C81885A}"/>
    <cellStyle name="RIGs input cells 4 2 2 3 4" xfId="30136" xr:uid="{3A7861B1-0CAA-43F9-94F2-679E77F1DAF9}"/>
    <cellStyle name="RIGs input cells 4 2 2 4" xfId="5059" xr:uid="{342B241C-69A0-4627-BA9A-211823F46BD1}"/>
    <cellStyle name="RIGs input cells 4 2 2 4 2" xfId="15836" xr:uid="{18F72587-3E0D-4342-86AF-8CDDDA0E50B7}"/>
    <cellStyle name="RIGs input cells 4 2 2 4 2 2" xfId="42255" xr:uid="{13E5B22C-E243-404A-8836-06724643A74F}"/>
    <cellStyle name="RIGs input cells 4 2 2 4 3" xfId="26098" xr:uid="{53A5AA0B-FD1E-454D-AA20-2DB99FEA0FCA}"/>
    <cellStyle name="RIGs input cells 4 2 2 4 3 2" xfId="52512" xr:uid="{222314FC-391B-45F5-9AD4-BF5B643A9FFB}"/>
    <cellStyle name="RIGs input cells 4 2 2 4 4" xfId="31729" xr:uid="{9D783AC9-5847-4BC6-9CD2-1E98C4AB87E6}"/>
    <cellStyle name="RIGs input cells 4 2 2 5" xfId="5178" xr:uid="{04B5AF08-0D4B-4CE0-ACDA-8339C761C67C}"/>
    <cellStyle name="RIGs input cells 4 2 2 5 2" xfId="15954" xr:uid="{D79E6DFB-5D1C-46C4-940C-C32CA2D502E2}"/>
    <cellStyle name="RIGs input cells 4 2 2 5 2 2" xfId="42373" xr:uid="{6DBD0DEE-EE6E-466C-9E49-E54C4EAF34EB}"/>
    <cellStyle name="RIGs input cells 4 2 2 5 3" xfId="24296" xr:uid="{C7B43FA2-E0B3-48FB-80B3-9D4B6CEDD008}"/>
    <cellStyle name="RIGs input cells 4 2 2 5 3 2" xfId="50710" xr:uid="{BE797D8E-4788-488D-9311-AB3302A140F6}"/>
    <cellStyle name="RIGs input cells 4 2 2 5 4" xfId="31848" xr:uid="{BA5A0965-0F90-49B8-AE22-54F28B612531}"/>
    <cellStyle name="RIGs input cells 4 2 2 6" xfId="4903" xr:uid="{E8CDF76E-4965-4636-9D2B-8170B3839C3F}"/>
    <cellStyle name="RIGs input cells 4 2 2 6 2" xfId="22711" xr:uid="{90085F92-B464-4B8C-8BB4-2A39302154DC}"/>
    <cellStyle name="RIGs input cells 4 2 2 6 2 2" xfId="49125" xr:uid="{D125C3E7-7BB3-48C0-A964-1608C9862E8C}"/>
    <cellStyle name="RIGs input cells 4 2 2 6 3" xfId="31573" xr:uid="{3AF018C4-B598-4504-AD38-C4C39D07FAFB}"/>
    <cellStyle name="RIGs input cells 4 2 2 7" xfId="6820" xr:uid="{DE289B34-3952-4659-A6A3-61D64C9437FE}"/>
    <cellStyle name="RIGs input cells 4 2 2 7 2" xfId="17085" xr:uid="{0915EBFB-BA6B-43A6-AF1D-F656ACFBAE6E}"/>
    <cellStyle name="RIGs input cells 4 2 2 7 2 2" xfId="43503" xr:uid="{65425E9D-1C53-46CF-BF05-079FFCC7E7B1}"/>
    <cellStyle name="RIGs input cells 4 2 2 7 3" xfId="33490" xr:uid="{FDCBB347-E479-4A6E-9F55-21CCA0430549}"/>
    <cellStyle name="RIGs input cells 4 2 2 8" xfId="7240" xr:uid="{45C80C53-7DC0-45FE-A1DB-F9DBA423058E}"/>
    <cellStyle name="RIGs input cells 4 2 2 8 2" xfId="17907" xr:uid="{CEB3CB12-9BE4-4C4F-934F-37D72B046D85}"/>
    <cellStyle name="RIGs input cells 4 2 2 8 2 2" xfId="44324" xr:uid="{99AC1B17-A096-4847-8275-1B5A5744550A}"/>
    <cellStyle name="RIGs input cells 4 2 2 8 3" xfId="26378" xr:uid="{3310BAB0-75E2-4316-9256-7FFA4E15C90E}"/>
    <cellStyle name="RIGs input cells 4 2 2 8 3 2" xfId="52792" xr:uid="{E99C1DEE-A9E4-446E-BD8D-21E324118984}"/>
    <cellStyle name="RIGs input cells 4 2 2 8 4" xfId="33910" xr:uid="{24E238E1-B9D9-4B1A-B3BE-D0F132FC86D5}"/>
    <cellStyle name="RIGs input cells 4 2 2 9" xfId="23996" xr:uid="{08000308-7A1B-4259-B16C-C87589F5CBA1}"/>
    <cellStyle name="RIGs input cells 4 2 2 9 2" xfId="50410" xr:uid="{77269C61-4FBC-43BC-8787-A7218D50A5D8}"/>
    <cellStyle name="RIGs input cells 4 2 3" xfId="2291" xr:uid="{0EAEDDE4-D14F-494B-BF2A-06764AE0824E}"/>
    <cellStyle name="RIGs input cells 4 2 3 2" xfId="4221" xr:uid="{2FC7639D-97C9-49B4-8B73-D6AAB443FB68}"/>
    <cellStyle name="RIGs input cells 4 2 3 2 2" xfId="15000" xr:uid="{0A013B91-2C3D-4676-9B74-2266FFA58D6D}"/>
    <cellStyle name="RIGs input cells 4 2 3 2 2 2" xfId="41420" xr:uid="{9C282DD6-19BF-478C-8F5A-12C285376654}"/>
    <cellStyle name="RIGs input cells 4 2 3 2 3" xfId="24633" xr:uid="{E7052504-13FD-4B75-A115-F755ADF03B87}"/>
    <cellStyle name="RIGs input cells 4 2 3 2 3 2" xfId="51047" xr:uid="{A9EA3E36-B6E8-4A58-930A-C1F2924738CC}"/>
    <cellStyle name="RIGs input cells 4 2 3 2 4" xfId="30891" xr:uid="{73EFE4F3-0E6F-4551-975C-CC2729333C26}"/>
    <cellStyle name="RIGs input cells 4 2 3 3" xfId="4949" xr:uid="{D51D930C-D65D-4FD7-B401-EBD9CC09A045}"/>
    <cellStyle name="RIGs input cells 4 2 3 3 2" xfId="15726" xr:uid="{B29D7110-4F24-4AA1-BD19-ED81AC63EE47}"/>
    <cellStyle name="RIGs input cells 4 2 3 3 2 2" xfId="42146" xr:uid="{D34495CB-2271-4051-9C7B-C39DA6B3D127}"/>
    <cellStyle name="RIGs input cells 4 2 3 3 3" xfId="23224" xr:uid="{E3D99560-4445-4851-941A-6714FAFB5A9B}"/>
    <cellStyle name="RIGs input cells 4 2 3 3 3 2" xfId="49638" xr:uid="{72FCC969-1CDA-436B-A8EE-79EF99670007}"/>
    <cellStyle name="RIGs input cells 4 2 3 3 4" xfId="31619" xr:uid="{7C2C61F9-34B8-4DD6-82B3-CC19EE8C336F}"/>
    <cellStyle name="RIGs input cells 4 2 3 4" xfId="6723" xr:uid="{AECB6930-490D-4BD2-8CA1-7311BDD3BA82}"/>
    <cellStyle name="RIGs input cells 4 2 3 4 2" xfId="17435" xr:uid="{77D8FE72-D9CE-4720-B067-4A0A2A743EDC}"/>
    <cellStyle name="RIGs input cells 4 2 3 4 2 2" xfId="43853" xr:uid="{26CFDA30-574E-4EBA-BB92-E4AD15D6AB5E}"/>
    <cellStyle name="RIGs input cells 4 2 3 4 3" xfId="21994" xr:uid="{740448BC-012B-4762-AAB1-DA7C339F0A3B}"/>
    <cellStyle name="RIGs input cells 4 2 3 4 3 2" xfId="48408" xr:uid="{3A6449CD-24BB-4BD9-8782-B61D1EB1E4B9}"/>
    <cellStyle name="RIGs input cells 4 2 3 4 4" xfId="33393" xr:uid="{B1F2EF9E-7BDC-446A-B1D2-5021C5FAE9A3}"/>
    <cellStyle name="RIGs input cells 4 2 3 5" xfId="7929" xr:uid="{B43EE6CE-3C3D-4CEA-BAD2-179B139AA95D}"/>
    <cellStyle name="RIGs input cells 4 2 3 5 2" xfId="18596" xr:uid="{9C365C2E-3BAC-4964-8C1C-6E5BA78A3364}"/>
    <cellStyle name="RIGs input cells 4 2 3 5 2 2" xfId="45011" xr:uid="{04402828-25AD-4DB6-A1E0-C5FD3720A7A9}"/>
    <cellStyle name="RIGs input cells 4 2 3 5 3" xfId="17202" xr:uid="{5001B971-1919-4294-A708-36C6C6FDDF0C}"/>
    <cellStyle name="RIGs input cells 4 2 3 5 3 2" xfId="43620" xr:uid="{44C13A85-2282-4C79-8D22-C3AD96829A1B}"/>
    <cellStyle name="RIGs input cells 4 2 3 6" xfId="13115" xr:uid="{C64F15BB-2BD9-42BA-8E8B-AAD2A67615EB}"/>
    <cellStyle name="RIGs input cells 4 2 3 6 2" xfId="39536" xr:uid="{262C6841-6F73-49F2-9E1C-8403B1A1FFE6}"/>
    <cellStyle name="RIGs input cells 4 2 3 7" xfId="23896" xr:uid="{7FCBFE74-5146-4434-91D9-8BCE35B363CD}"/>
    <cellStyle name="RIGs input cells 4 2 3 7 2" xfId="50310" xr:uid="{6C3ACE76-3684-494E-BAFC-90AB4069CDAD}"/>
    <cellStyle name="RIGs input cells 4 2 4" xfId="2993" xr:uid="{1D1FC831-908B-4E1B-9430-67F2E65AE834}"/>
    <cellStyle name="RIGs input cells 4 2 4 2" xfId="13785" xr:uid="{5C9167DF-1BB0-4FCF-AA7C-2899CDA3885A}"/>
    <cellStyle name="RIGs input cells 4 2 4 2 2" xfId="40205" xr:uid="{A24633D1-78F8-4979-B0C1-9956A64F43AB}"/>
    <cellStyle name="RIGs input cells 4 2 4 3" xfId="25020" xr:uid="{79132F9D-07D2-456A-B406-15CBB68964E5}"/>
    <cellStyle name="RIGs input cells 4 2 4 3 2" xfId="51434" xr:uid="{CF74DEAF-9E24-442F-84B3-C49F7F9B4E8B}"/>
    <cellStyle name="RIGs input cells 4 2 4 4" xfId="29663" xr:uid="{057FDE53-A676-4CBB-BC6B-13E76B315095}"/>
    <cellStyle name="RIGs input cells 4 2 5" xfId="4486" xr:uid="{7D7E5B79-7D48-4A8D-9DC4-4FC0F316B1C8}"/>
    <cellStyle name="RIGs input cells 4 2 5 2" xfId="15264" xr:uid="{0DBB319E-9F6C-486E-91F1-332A1F4EAA01}"/>
    <cellStyle name="RIGs input cells 4 2 5 2 2" xfId="41684" xr:uid="{C28F7CE2-6AE8-42E0-8C77-62228BE902B3}"/>
    <cellStyle name="RIGs input cells 4 2 5 3" xfId="25494" xr:uid="{16C54787-471C-4372-8E70-9F7FF61F00CF}"/>
    <cellStyle name="RIGs input cells 4 2 5 3 2" xfId="51908" xr:uid="{DE769149-ED54-4479-98FA-B42925828CF4}"/>
    <cellStyle name="RIGs input cells 4 2 5 4" xfId="31156" xr:uid="{24E404F6-CD78-444D-9E2D-B8B60B85FEBA}"/>
    <cellStyle name="RIGs input cells 4 2 6" xfId="8221" xr:uid="{3987AF0D-0974-4642-A9CF-C71A081B79B6}"/>
    <cellStyle name="RIGs input cells 4 2 6 2" xfId="18882" xr:uid="{3F4C0E73-0FD4-40A9-AEDA-1D5E5015AA0D}"/>
    <cellStyle name="RIGs input cells 4 2 6 2 2" xfId="45296" xr:uid="{09BF3D37-98E1-4BBF-926C-2E3B770F03B9}"/>
    <cellStyle name="RIGs input cells 4 2 6 3" xfId="25998" xr:uid="{3295C31C-5C3F-4371-8337-6C71FD953D7A}"/>
    <cellStyle name="RIGs input cells 4 2 6 3 2" xfId="52412" xr:uid="{6FA074C0-767A-4E14-9DAA-65E8B7813CB1}"/>
    <cellStyle name="RIGs input cells 4 2_3.15 Additional Data" xfId="2293" xr:uid="{CBDF8C1F-1867-4DD0-9234-C46446E374AE}"/>
    <cellStyle name="RIGs input cells 4 3" xfId="1471" xr:uid="{7B42CBE5-A3EA-48D7-A46B-BD9A1623B27E}"/>
    <cellStyle name="RIGs input cells 4 3 2" xfId="3465" xr:uid="{4C60773A-7C16-461A-9419-BA64903F9B43}"/>
    <cellStyle name="RIGs input cells 4 3 2 2" xfId="14250" xr:uid="{1B40FA1F-328F-434B-A61B-7B30559ED2DF}"/>
    <cellStyle name="RIGs input cells 4 3 2 2 2" xfId="40670" xr:uid="{AE96582B-9172-4930-B210-D107000C8FB2}"/>
    <cellStyle name="RIGs input cells 4 3 2 3" xfId="24676" xr:uid="{98CE7D53-B4E3-4642-9AC3-0E726B2F3CF1}"/>
    <cellStyle name="RIGs input cells 4 3 2 3 2" xfId="51090" xr:uid="{D786D001-DB99-421B-8E4C-30D2060EDA5B}"/>
    <cellStyle name="RIGs input cells 4 3 2 4" xfId="30135" xr:uid="{75337B17-1A19-4E7B-A1E6-FD54AC71D7F7}"/>
    <cellStyle name="RIGs input cells 4 3 3" xfId="4118" xr:uid="{16AB6A31-37F8-411E-B7D6-FA8043BD133A}"/>
    <cellStyle name="RIGs input cells 4 3 3 2" xfId="14900" xr:uid="{165FF301-33EF-429F-9E4C-288DDC260D88}"/>
    <cellStyle name="RIGs input cells 4 3 3 2 2" xfId="41320" xr:uid="{34C94F48-10B5-476F-8B18-6881E5F78D72}"/>
    <cellStyle name="RIGs input cells 4 3 3 3" xfId="23513" xr:uid="{6CDE6673-5DB4-4282-93EB-D8FD89ABACB6}"/>
    <cellStyle name="RIGs input cells 4 3 3 3 2" xfId="49927" xr:uid="{EB84A3D4-0401-4010-B1BF-11F9F0D0D1EA}"/>
    <cellStyle name="RIGs input cells 4 3 3 4" xfId="30788" xr:uid="{80C181B6-6EA0-48CE-AA74-700D92B55159}"/>
    <cellStyle name="RIGs input cells 4 3 4" xfId="3020" xr:uid="{3FCC4705-9B3C-4D65-9645-64890560D020}"/>
    <cellStyle name="RIGs input cells 4 3 4 2" xfId="13812" xr:uid="{254AB4AA-FC92-480C-8587-693B4461D127}"/>
    <cellStyle name="RIGs input cells 4 3 4 2 2" xfId="40232" xr:uid="{31C330BD-1FA8-4C18-857C-24C0E1E2C83A}"/>
    <cellStyle name="RIGs input cells 4 3 4 3" xfId="25120" xr:uid="{6107F4AE-FBAB-4724-A3EA-610575F4A1BE}"/>
    <cellStyle name="RIGs input cells 4 3 4 3 2" xfId="51534" xr:uid="{AB4EDA5F-5E13-492C-88E5-B2690022CE78}"/>
    <cellStyle name="RIGs input cells 4 3 4 4" xfId="29690" xr:uid="{EAD4B093-B6A7-47FB-BD51-80C79BAEB7F1}"/>
    <cellStyle name="RIGs input cells 4 3 5" xfId="5495" xr:uid="{6B29A2E5-0523-46D1-AC41-040352AEA7AC}"/>
    <cellStyle name="RIGs input cells 4 3 5 2" xfId="24292" xr:uid="{296163B7-439C-46A1-8BA3-57EB0ADB5B5B}"/>
    <cellStyle name="RIGs input cells 4 3 5 2 2" xfId="50706" xr:uid="{45BFA625-EF55-40A1-AD5E-E96741B26C61}"/>
    <cellStyle name="RIGs input cells 4 3 5 3" xfId="32165" xr:uid="{D0670641-D87E-44FF-9322-76B65F60F5DE}"/>
    <cellStyle name="RIGs input cells 4 3 6" xfId="6348" xr:uid="{DB028C5F-9830-43D1-9D74-E0F055B87680}"/>
    <cellStyle name="RIGs input cells 4 3 6 2" xfId="24894" xr:uid="{FE10EEFE-061B-4F04-9C1B-9F8CD49258A3}"/>
    <cellStyle name="RIGs input cells 4 3 6 2 2" xfId="51308" xr:uid="{BF5ACBC9-6A70-422D-974B-2F37C24F881A}"/>
    <cellStyle name="RIGs input cells 4 3 6 3" xfId="33018" xr:uid="{9952D4A0-7E04-4F14-9A61-7D3F5B9A34D1}"/>
    <cellStyle name="RIGs input cells 4 3 7" xfId="7241" xr:uid="{2AE14C3D-21CF-4447-B377-847F7B0B3EC2}"/>
    <cellStyle name="RIGs input cells 4 3 7 2" xfId="17908" xr:uid="{196CA06C-9D53-4333-B563-6AA44F8FA8EE}"/>
    <cellStyle name="RIGs input cells 4 3 7 2 2" xfId="44325" xr:uid="{F1369D6E-403C-46B1-907A-56C0C19CFC06}"/>
    <cellStyle name="RIGs input cells 4 3 7 3" xfId="28102" xr:uid="{2588FADC-5C92-4615-95A6-3C37A3B21B31}"/>
    <cellStyle name="RIGs input cells 4 3 7 3 2" xfId="54516" xr:uid="{99F16CDC-F68E-4E41-9168-3F138A7127F1}"/>
    <cellStyle name="RIGs input cells 4 3 7 4" xfId="33911" xr:uid="{9F45F849-824F-43FF-BB8E-F83C041C4F0E}"/>
    <cellStyle name="RIGs input cells 4 3 8" xfId="23930" xr:uid="{1FF20CDC-1CA0-416B-B88C-23D8FF93A7D0}"/>
    <cellStyle name="RIGs input cells 4 3 8 2" xfId="50344" xr:uid="{D6669623-2C34-4094-9998-E09B8EA178DC}"/>
    <cellStyle name="RIGs input cells 4 4" xfId="2290" xr:uid="{FBFD64EE-35E4-4A49-8733-BAF69E73A7B6}"/>
    <cellStyle name="RIGs input cells 4 4 2" xfId="4220" xr:uid="{88110557-7F95-4226-8186-642D11BD13BF}"/>
    <cellStyle name="RIGs input cells 4 4 2 2" xfId="14999" xr:uid="{15A45DFC-13E5-416D-8D97-80CCDB099E3E}"/>
    <cellStyle name="RIGs input cells 4 4 2 2 2" xfId="41419" xr:uid="{5D70D0C1-211C-44FF-9555-81831226A722}"/>
    <cellStyle name="RIGs input cells 4 4 2 3" xfId="25103" xr:uid="{8AF1320C-48FD-4BE9-B55B-0A1B273B193E}"/>
    <cellStyle name="RIGs input cells 4 4 2 3 2" xfId="51517" xr:uid="{DF000E8F-1501-4610-995D-D99FA5C54214}"/>
    <cellStyle name="RIGs input cells 4 4 2 4" xfId="30890" xr:uid="{CBD4FD2D-12AC-4154-AF33-A9D31CE3ED62}"/>
    <cellStyle name="RIGs input cells 4 4 3" xfId="4948" xr:uid="{C4565913-3EBA-4D96-911C-3D40CC0FFFDA}"/>
    <cellStyle name="RIGs input cells 4 4 3 2" xfId="15725" xr:uid="{B85329BE-AF72-425C-8F61-D274D0F44AD1}"/>
    <cellStyle name="RIGs input cells 4 4 3 2 2" xfId="42145" xr:uid="{E6EA7925-A06B-445F-A10F-CA8C6F5C2C2D}"/>
    <cellStyle name="RIGs input cells 4 4 3 3" xfId="22155" xr:uid="{554C2554-428A-4DC7-906A-01B7748F04F3}"/>
    <cellStyle name="RIGs input cells 4 4 3 3 2" xfId="48569" xr:uid="{AAD08588-F1BE-4437-BDA5-848798D634F6}"/>
    <cellStyle name="RIGs input cells 4 4 3 4" xfId="31618" xr:uid="{B38E5CFB-B2EB-4464-972B-4FDC9819178A}"/>
    <cellStyle name="RIGs input cells 4 4 4" xfId="6722" xr:uid="{3967B8BB-58B3-4220-90D6-B11EC4AC7B9E}"/>
    <cellStyle name="RIGs input cells 4 4 4 2" xfId="17434" xr:uid="{BADE5183-4A8A-44CC-B6AD-A02A9F56F256}"/>
    <cellStyle name="RIGs input cells 4 4 4 2 2" xfId="43852" xr:uid="{FEFBD145-35AE-4EC4-9FE9-0E46FB0D81B4}"/>
    <cellStyle name="RIGs input cells 4 4 4 3" xfId="23474" xr:uid="{A894FDDF-8614-436B-A76B-769DA169BF4D}"/>
    <cellStyle name="RIGs input cells 4 4 4 3 2" xfId="49888" xr:uid="{25820FAC-B40F-4353-8ECB-87B747522D09}"/>
    <cellStyle name="RIGs input cells 4 4 4 4" xfId="33392" xr:uid="{75A5F042-2569-4348-AE10-9D2E57E17E0D}"/>
    <cellStyle name="RIGs input cells 4 4 5" xfId="7928" xr:uid="{EF60D870-825D-4683-AC36-4EC39C45EF59}"/>
    <cellStyle name="RIGs input cells 4 4 5 2" xfId="18595" xr:uid="{20396CD5-77A3-4EEB-8E1A-FDD4362246F2}"/>
    <cellStyle name="RIGs input cells 4 4 5 2 2" xfId="45010" xr:uid="{F1AFB2D0-74B9-4E9C-B5CD-F12039550D4E}"/>
    <cellStyle name="RIGs input cells 4 4 5 3" xfId="11243" xr:uid="{F1E397F8-3521-4EBD-8CD5-7FFDD4999B8A}"/>
    <cellStyle name="RIGs input cells 4 4 5 3 2" xfId="37664" xr:uid="{57CA59B1-7920-4E75-B477-AC048B6B7F5D}"/>
    <cellStyle name="RIGs input cells 4 4 6" xfId="13114" xr:uid="{CA433463-A0AC-4762-A5D7-47AD3DD39A1B}"/>
    <cellStyle name="RIGs input cells 4 4 6 2" xfId="39535" xr:uid="{EE2E3761-F561-4294-9864-724926463D9B}"/>
    <cellStyle name="RIGs input cells 4 4 7" xfId="24051" xr:uid="{1476C24A-0D9C-477C-8F78-4361CEDC90B7}"/>
    <cellStyle name="RIGs input cells 4 4 7 2" xfId="50465" xr:uid="{F379ABFB-98A7-4C57-A6B9-6C461425DE01}"/>
    <cellStyle name="RIGs input cells 4 5" xfId="2992" xr:uid="{86C3D16B-B960-4A95-BC9D-D089F269D945}"/>
    <cellStyle name="RIGs input cells 4 5 2" xfId="13784" xr:uid="{1A4C5A7F-4EF2-4C06-9148-4C2692CD25A8}"/>
    <cellStyle name="RIGs input cells 4 5 2 2" xfId="40204" xr:uid="{9D1B6FB3-084C-446D-9E34-6E17A9BBF6F5}"/>
    <cellStyle name="RIGs input cells 4 5 3" xfId="25391" xr:uid="{64008C8A-DCE7-4086-AE2B-E139C302C185}"/>
    <cellStyle name="RIGs input cells 4 5 3 2" xfId="51805" xr:uid="{3EB0EE35-1D5C-45D1-B5A8-74A6B8A43227}"/>
    <cellStyle name="RIGs input cells 4 5 4" xfId="29662" xr:uid="{374C423A-DF45-421D-999A-01152A052569}"/>
    <cellStyle name="RIGs input cells 4 6" xfId="6264" xr:uid="{A9342C80-9376-47E3-9B4F-6ABA624EAB42}"/>
    <cellStyle name="RIGs input cells 4 6 2" xfId="17003" xr:uid="{DA1175B7-E60C-4C8A-9E96-1A724E098D1B}"/>
    <cellStyle name="RIGs input cells 4 6 2 2" xfId="43421" xr:uid="{7CE8CBC1-4893-4EA3-82F0-D3A69B12A807}"/>
    <cellStyle name="RIGs input cells 4 6 3" xfId="23555" xr:uid="{E434C4C6-3E90-4DD6-8AE5-47E3F5C71591}"/>
    <cellStyle name="RIGs input cells 4 6 3 2" xfId="49969" xr:uid="{520A7745-117B-4C89-8A3F-0312E81C30A7}"/>
    <cellStyle name="RIGs input cells 4 6 4" xfId="32934" xr:uid="{3923F4F8-DFFC-4FF7-A07F-AFDB713E144D}"/>
    <cellStyle name="RIGs input cells 4 7" xfId="8220" xr:uid="{2C2CFAB2-7EB9-44FE-B5C8-999F30F6614D}"/>
    <cellStyle name="RIGs input cells 4 7 2" xfId="18881" xr:uid="{DB94EE82-6C46-490B-8351-308D5FABE887}"/>
    <cellStyle name="RIGs input cells 4 7 2 2" xfId="45295" xr:uid="{BABF659F-C4FE-4750-AC1A-D7355C7C889E}"/>
    <cellStyle name="RIGs input cells 4 7 3" xfId="25997" xr:uid="{93B7E74B-5CB3-4061-8FBC-6FF5676F1563}"/>
    <cellStyle name="RIGs input cells 4 7 3 2" xfId="52411" xr:uid="{91D6DF52-2493-424D-95FB-57A7F1CD047B}"/>
    <cellStyle name="RIGs input cells 4_3.15 Additional Data" xfId="2294" xr:uid="{B328385D-C2BD-4478-A95F-5F6044E42EA4}"/>
    <cellStyle name="RIGs input cells 5" xfId="1152" xr:uid="{AD5986CC-A9CE-434A-A2D0-CD25F3A959F1}"/>
    <cellStyle name="RIGs input cells 5 2" xfId="1153" xr:uid="{5DE6C6CF-EC06-400A-AAC8-9D220B76BFBA}"/>
    <cellStyle name="RIGs input cells 5 2 2" xfId="1474" xr:uid="{6942E203-0B58-4449-88E6-966A2EBFAA91}"/>
    <cellStyle name="RIGs input cells 5 2 2 2" xfId="3468" xr:uid="{821CD1C2-337A-4C7E-96E7-53897676389A}"/>
    <cellStyle name="RIGs input cells 5 2 2 2 2" xfId="14253" xr:uid="{EEBD6BC4-755D-49B7-BD0F-B6D3EB3BDD3F}"/>
    <cellStyle name="RIGs input cells 5 2 2 2 2 2" xfId="40673" xr:uid="{5C931BD4-1429-476A-8252-91BF98C29A3A}"/>
    <cellStyle name="RIGs input cells 5 2 2 2 3" xfId="27159" xr:uid="{986C2DE8-3283-4DED-B0E7-87CC8AA4D960}"/>
    <cellStyle name="RIGs input cells 5 2 2 2 3 2" xfId="53573" xr:uid="{D4ED3D3E-2520-4E94-AF61-D85142408269}"/>
    <cellStyle name="RIGs input cells 5 2 2 2 4" xfId="30138" xr:uid="{6642C055-F25D-4A7D-B28B-13E2392BD20B}"/>
    <cellStyle name="RIGs input cells 5 2 2 3" xfId="4704" xr:uid="{41B9C233-F880-49A0-9028-4D804A5C7B24}"/>
    <cellStyle name="RIGs input cells 5 2 2 3 2" xfId="15481" xr:uid="{F80A0C4E-063B-4565-932D-83BD1BFDA009}"/>
    <cellStyle name="RIGs input cells 5 2 2 3 2 2" xfId="41901" xr:uid="{ACA9C2BC-CF85-4439-967C-915709614420}"/>
    <cellStyle name="RIGs input cells 5 2 2 3 3" xfId="23972" xr:uid="{5051F43F-5B60-46FC-A891-E27006CF58D1}"/>
    <cellStyle name="RIGs input cells 5 2 2 3 3 2" xfId="50386" xr:uid="{D1216B53-48FC-4B1C-B927-70F4326BFA1E}"/>
    <cellStyle name="RIGs input cells 5 2 2 3 4" xfId="31374" xr:uid="{1164E01A-87FB-4FD8-8CC3-D90EBAC4D3F6}"/>
    <cellStyle name="RIGs input cells 5 2 2 4" xfId="3765" xr:uid="{E5584CE8-5644-403C-AC68-99D60DBC1C35}"/>
    <cellStyle name="RIGs input cells 5 2 2 4 2" xfId="14548" xr:uid="{FD6546F4-E28A-4DE4-A47B-F451462666DA}"/>
    <cellStyle name="RIGs input cells 5 2 2 4 2 2" xfId="40968" xr:uid="{76B8A7CD-5AD2-4AC8-A3B0-45AAA359F319}"/>
    <cellStyle name="RIGs input cells 5 2 2 4 3" xfId="25314" xr:uid="{1D1E66D6-5840-4F20-818D-F8FF89138DB8}"/>
    <cellStyle name="RIGs input cells 5 2 2 4 3 2" xfId="51728" xr:uid="{51EA1C5B-577B-451A-8B2E-D77DB4EC0743}"/>
    <cellStyle name="RIGs input cells 5 2 2 4 4" xfId="30435" xr:uid="{C89D9987-91E7-4A1B-8C8B-5196DC2F34BB}"/>
    <cellStyle name="RIGs input cells 5 2 2 5" xfId="11" xr:uid="{3709E813-C266-4545-8600-EE31103FFC9A}"/>
    <cellStyle name="RIGs input cells 5 2 2 5 2" xfId="27331" xr:uid="{D5C1E07B-CE01-4A5A-8E04-F4BF403883B5}"/>
    <cellStyle name="RIGs input cells 5 2 2 5 2 2" xfId="53745" xr:uid="{EA3B140E-9044-4047-9341-24319AFF3DEC}"/>
    <cellStyle name="RIGs input cells 5 2 2 5 3" xfId="28743" xr:uid="{F6AE4A81-4F79-411A-8B46-C8A8D6CA8FC8}"/>
    <cellStyle name="RIGs input cells 5 2 2 6" xfId="6490" xr:uid="{DAC66376-D942-4CB2-A418-933230EC5224}"/>
    <cellStyle name="RIGs input cells 5 2 2 6 2" xfId="25765" xr:uid="{619CF727-27A0-4DC0-BF69-C5E0A0E06B75}"/>
    <cellStyle name="RIGs input cells 5 2 2 6 2 2" xfId="52179" xr:uid="{3D879249-BA03-48A8-95F9-09BE86332396}"/>
    <cellStyle name="RIGs input cells 5 2 2 6 3" xfId="33160" xr:uid="{D35640C6-2AEF-4291-801A-107BA81A665F}"/>
    <cellStyle name="RIGs input cells 5 2 2 7" xfId="6167" xr:uid="{CB50C04B-457B-4985-8DF0-7386A2156312}"/>
    <cellStyle name="RIGs input cells 5 2 2 7 2" xfId="16908" xr:uid="{6DCE29A7-2163-4BFB-A13B-351B2A47E72B}"/>
    <cellStyle name="RIGs input cells 5 2 2 7 2 2" xfId="43326" xr:uid="{F67D6A58-E815-4DDA-B562-E2E4522EFECB}"/>
    <cellStyle name="RIGs input cells 5 2 2 7 3" xfId="22631" xr:uid="{AB6CFA95-53FF-4E42-B97B-441672CAD9DF}"/>
    <cellStyle name="RIGs input cells 5 2 2 7 3 2" xfId="49045" xr:uid="{EDB78501-F5B9-426C-8C8A-297A6B53A438}"/>
    <cellStyle name="RIGs input cells 5 2 2 7 4" xfId="32837" xr:uid="{0FB8CBAE-69CB-4278-BDDB-6E84D4B36D01}"/>
    <cellStyle name="RIGs input cells 5 2 2 8" xfId="27556" xr:uid="{DD2E506F-FC25-48EC-9D49-A40852157F5B}"/>
    <cellStyle name="RIGs input cells 5 2 2 8 2" xfId="53970" xr:uid="{5A7FB844-5805-48C5-94B0-21B4F6E2C71F}"/>
    <cellStyle name="RIGs input cells 5 2 3" xfId="2296" xr:uid="{0653C4DF-90D6-453E-B732-B13716D539EB}"/>
    <cellStyle name="RIGs input cells 5 2 3 2" xfId="4224" xr:uid="{1B44FCCD-C2EF-4362-B667-65DB0F12B4C0}"/>
    <cellStyle name="RIGs input cells 5 2 3 2 2" xfId="15003" xr:uid="{F2BA9C47-C0AB-416D-A4E5-5E90C19EF01D}"/>
    <cellStyle name="RIGs input cells 5 2 3 2 2 2" xfId="41423" xr:uid="{A940EEC3-3608-4C8C-9AF6-141526280249}"/>
    <cellStyle name="RIGs input cells 5 2 3 2 3" xfId="27418" xr:uid="{DA56599F-6022-4B1A-B8C3-7A167F57BC6D}"/>
    <cellStyle name="RIGs input cells 5 2 3 2 3 2" xfId="53832" xr:uid="{D7074931-DA8C-47B0-BF0A-90645C55AEE8}"/>
    <cellStyle name="RIGs input cells 5 2 3 2 4" xfId="30894" xr:uid="{37290D92-8A93-4D08-A221-E08581DCA971}"/>
    <cellStyle name="RIGs input cells 5 2 3 3" xfId="4952" xr:uid="{B1D71F72-E7FC-4628-98CC-151C45D064F6}"/>
    <cellStyle name="RIGs input cells 5 2 3 3 2" xfId="15729" xr:uid="{813B8A97-2B81-4E3B-B0B0-8AD15C9A5040}"/>
    <cellStyle name="RIGs input cells 5 2 3 3 2 2" xfId="42149" xr:uid="{FEF249C5-132B-4561-8F7F-C1B75EAA6231}"/>
    <cellStyle name="RIGs input cells 5 2 3 3 3" xfId="25583" xr:uid="{A3B7236A-CDA7-497F-BCA9-68AAAC2D014B}"/>
    <cellStyle name="RIGs input cells 5 2 3 3 3 2" xfId="51997" xr:uid="{A5440DCC-3F54-40FB-AC41-C669E97107A9}"/>
    <cellStyle name="RIGs input cells 5 2 3 3 4" xfId="31622" xr:uid="{2036668C-92B6-4604-A48A-7C57742713D9}"/>
    <cellStyle name="RIGs input cells 5 2 3 4" xfId="6726" xr:uid="{F2EF4609-8C3D-46DD-B404-2E284F647155}"/>
    <cellStyle name="RIGs input cells 5 2 3 4 2" xfId="17438" xr:uid="{66BB9EDC-F246-4DE2-BF43-E33A50B0829B}"/>
    <cellStyle name="RIGs input cells 5 2 3 4 2 2" xfId="43856" xr:uid="{B3827B3F-F627-44F6-9AFC-101A85F1A264}"/>
    <cellStyle name="RIGs input cells 5 2 3 4 3" xfId="22398" xr:uid="{773F26F8-9D7E-495C-AD1A-6D707C4FD21C}"/>
    <cellStyle name="RIGs input cells 5 2 3 4 3 2" xfId="48812" xr:uid="{D3FA7427-200F-4B34-BEA2-A7444D85A422}"/>
    <cellStyle name="RIGs input cells 5 2 3 4 4" xfId="33396" xr:uid="{9DDB9D15-CFE0-47EB-8477-08DE320D883D}"/>
    <cellStyle name="RIGs input cells 5 2 3 5" xfId="7932" xr:uid="{BF33CB90-AA47-4DB0-B66F-952BFFAE6DCB}"/>
    <cellStyle name="RIGs input cells 5 2 3 5 2" xfId="18599" xr:uid="{D4913463-4BEC-48E6-8F93-7A4B9A51D8C5}"/>
    <cellStyle name="RIGs input cells 5 2 3 5 2 2" xfId="45014" xr:uid="{3BBA0153-7226-403A-94E5-B69FAAC300AE}"/>
    <cellStyle name="RIGs input cells 5 2 3 5 3" xfId="25865" xr:uid="{A5234C99-B68F-4FB2-BEBC-BCBC18A97215}"/>
    <cellStyle name="RIGs input cells 5 2 3 5 3 2" xfId="52279" xr:uid="{642E5C5A-7A6A-44C4-86B1-B2BEF6070720}"/>
    <cellStyle name="RIGs input cells 5 2 3 6" xfId="13118" xr:uid="{65C460F0-E4CC-4317-B54E-069B18AAC10F}"/>
    <cellStyle name="RIGs input cells 5 2 3 6 2" xfId="39539" xr:uid="{4DFEA1DB-D090-4D88-9652-14440BC1F143}"/>
    <cellStyle name="RIGs input cells 5 2 3 7" xfId="27022" xr:uid="{2757AEB4-17C8-4A61-B1D3-AE2AD337E8F3}"/>
    <cellStyle name="RIGs input cells 5 2 3 7 2" xfId="53436" xr:uid="{3EC2C60E-BD3D-4735-A5B4-7ED885A9A592}"/>
    <cellStyle name="RIGs input cells 5 2 4" xfId="2995" xr:uid="{FB601B7D-DF3A-4A5A-95AA-4C3103F71190}"/>
    <cellStyle name="RIGs input cells 5 2 4 2" xfId="13787" xr:uid="{91A288A8-03DC-4C64-968B-3EC74D7AF631}"/>
    <cellStyle name="RIGs input cells 5 2 4 2 2" xfId="40207" xr:uid="{F968B853-36C1-49A8-A8AF-243224B91365}"/>
    <cellStyle name="RIGs input cells 5 2 4 3" xfId="23700" xr:uid="{4B50D87B-DEC2-4B96-BC0C-AFE8A3BDC37D}"/>
    <cellStyle name="RIGs input cells 5 2 4 3 2" xfId="50114" xr:uid="{ED395153-2CA8-4EF6-B493-E298DD0A6CF5}"/>
    <cellStyle name="RIGs input cells 5 2 4 4" xfId="29665" xr:uid="{42481F6C-2C13-4D9F-8529-83BD4B2257E6}"/>
    <cellStyle name="RIGs input cells 5 2 5" xfId="6669" xr:uid="{FC72A560-3B68-4CF6-B278-A78488FB75F2}"/>
    <cellStyle name="RIGs input cells 5 2 5 2" xfId="17381" xr:uid="{BFDE461A-82BF-4B06-B662-DC6088CBA8C0}"/>
    <cellStyle name="RIGs input cells 5 2 5 2 2" xfId="43799" xr:uid="{B2EA40E1-A9ED-4D31-8835-2891E5444DA1}"/>
    <cellStyle name="RIGs input cells 5 2 5 3" xfId="11349" xr:uid="{EABD2E36-C903-4582-858B-0A5445FF99F7}"/>
    <cellStyle name="RIGs input cells 5 2 5 3 2" xfId="37770" xr:uid="{72FCB7A1-B949-4446-801A-774179F692A3}"/>
    <cellStyle name="RIGs input cells 5 2 5 4" xfId="33339" xr:uid="{939BFEDE-B7CF-46B4-B23B-D5051E637F95}"/>
    <cellStyle name="RIGs input cells 5 2 6" xfId="8223" xr:uid="{5F582443-955A-4D10-B6C7-0549ECE8E0C7}"/>
    <cellStyle name="RIGs input cells 5 2 6 2" xfId="18884" xr:uid="{3CC86E8A-92E0-48C8-A71E-E148E05FFEF3}"/>
    <cellStyle name="RIGs input cells 5 2 6 2 2" xfId="45298" xr:uid="{4704D3DA-FB16-4EF9-8E51-1F1FFC9BD905}"/>
    <cellStyle name="RIGs input cells 5 2 6 3" xfId="26000" xr:uid="{484B1126-6E9A-4636-8479-E494755DE643}"/>
    <cellStyle name="RIGs input cells 5 2 6 3 2" xfId="52414" xr:uid="{8B76B873-E5F6-4715-A81C-AD3E62C3DAF1}"/>
    <cellStyle name="RIGs input cells 5 3" xfId="1473" xr:uid="{B9039629-F4AD-421F-9580-82F9A6A862E2}"/>
    <cellStyle name="RIGs input cells 5 3 2" xfId="3467" xr:uid="{D6C3AF83-F1A4-455A-A412-77DA0CB299A4}"/>
    <cellStyle name="RIGs input cells 5 3 2 2" xfId="14252" xr:uid="{3C64B725-DA9E-4B77-B9FF-850193FF80D5}"/>
    <cellStyle name="RIGs input cells 5 3 2 2 2" xfId="40672" xr:uid="{FA5EA94D-C48D-47E9-82D2-0D9C1788B0DF}"/>
    <cellStyle name="RIGs input cells 5 3 2 3" xfId="23775" xr:uid="{3E7E8AC6-B325-41DA-92E7-5D01293C7B0F}"/>
    <cellStyle name="RIGs input cells 5 3 2 3 2" xfId="50189" xr:uid="{075528AD-426B-4B9E-8E6B-3303D767C28E}"/>
    <cellStyle name="RIGs input cells 5 3 2 4" xfId="30137" xr:uid="{326A6371-CC43-43DB-8E6C-8A4353492E86}"/>
    <cellStyle name="RIGs input cells 5 3 3" xfId="2606" xr:uid="{4AC92B75-0CB4-4E43-8B8F-9AE7D2404C6F}"/>
    <cellStyle name="RIGs input cells 5 3 3 2" xfId="13398" xr:uid="{8FA4BEF8-BB54-4BE7-9142-86EF6E733A02}"/>
    <cellStyle name="RIGs input cells 5 3 3 2 2" xfId="39818" xr:uid="{2785F594-B262-4910-AAB8-89B798A7EED2}"/>
    <cellStyle name="RIGs input cells 5 3 3 3" xfId="26993" xr:uid="{C590EF44-3D0A-4EA7-98A4-E559D4833CD1}"/>
    <cellStyle name="RIGs input cells 5 3 3 3 2" xfId="53407" xr:uid="{FA83D824-B8CA-4603-B933-D77FA01359B6}"/>
    <cellStyle name="RIGs input cells 5 3 3 4" xfId="29276" xr:uid="{EAA31B16-37F4-41F3-BB9A-57ACB97F0F9F}"/>
    <cellStyle name="RIGs input cells 5 3 4" xfId="4156" xr:uid="{A95C5083-DA98-435C-922A-ECFDE38372BB}"/>
    <cellStyle name="RIGs input cells 5 3 4 2" xfId="14937" xr:uid="{03267F99-934A-42BD-A094-B33271B2E342}"/>
    <cellStyle name="RIGs input cells 5 3 4 2 2" xfId="41357" xr:uid="{67759CB1-EEE0-4595-AF4C-1A17961C96B6}"/>
    <cellStyle name="RIGs input cells 5 3 4 3" xfId="26530" xr:uid="{F69C2CB9-8807-4278-8DAE-4575ADB9B228}"/>
    <cellStyle name="RIGs input cells 5 3 4 3 2" xfId="52944" xr:uid="{D8D2CA3B-DBD5-4C47-814B-488844959BE4}"/>
    <cellStyle name="RIGs input cells 5 3 4 4" xfId="30826" xr:uid="{C557C778-AA35-4E12-9AE1-2C14CFA2601B}"/>
    <cellStyle name="RIGs input cells 5 3 5" xfId="14" xr:uid="{A295C782-542B-4F97-B339-A941CEB7D463}"/>
    <cellStyle name="RIGs input cells 5 3 5 2" xfId="25473" xr:uid="{B579634D-E74A-4338-9271-3E408FDE6949}"/>
    <cellStyle name="RIGs input cells 5 3 5 2 2" xfId="51887" xr:uid="{F6FF6C08-9380-4DA9-A913-73572C88E669}"/>
    <cellStyle name="RIGs input cells 5 3 5 3" xfId="28746" xr:uid="{E36E8214-9C38-42A0-AE76-68CAB5AB23D5}"/>
    <cellStyle name="RIGs input cells 5 3 6" xfId="3014" xr:uid="{D5F2DE47-513B-47C3-BDE1-D1B9F9FB86F9}"/>
    <cellStyle name="RIGs input cells 5 3 6 2" xfId="23434" xr:uid="{38ABEDD9-7AB7-4EF1-A79B-FD13451F5B73}"/>
    <cellStyle name="RIGs input cells 5 3 6 2 2" xfId="49848" xr:uid="{1B82E728-31D3-4761-9F8A-C0DFCA2D238C}"/>
    <cellStyle name="RIGs input cells 5 3 6 3" xfId="29684" xr:uid="{6421C989-A96C-4E6E-A5EA-43381D1EE1D9}"/>
    <cellStyle name="RIGs input cells 5 3 7" xfId="7452" xr:uid="{5059C615-D90A-497F-AF47-57C529C2055A}"/>
    <cellStyle name="RIGs input cells 5 3 7 2" xfId="18119" xr:uid="{86BE7A4F-7B8D-457B-B906-DA6AA3831F8C}"/>
    <cellStyle name="RIGs input cells 5 3 7 2 2" xfId="44535" xr:uid="{046382A8-0F3B-4E0C-BA27-E389A5DCAACB}"/>
    <cellStyle name="RIGs input cells 5 3 7 3" xfId="28079" xr:uid="{22134936-5BCD-4072-ACDE-B0B02236BEC0}"/>
    <cellStyle name="RIGs input cells 5 3 7 3 2" xfId="54493" xr:uid="{E8AFC13F-1020-4674-BB5D-BB2EA5C63F0C}"/>
    <cellStyle name="RIGs input cells 5 3 7 4" xfId="34122" xr:uid="{3425D587-2F17-4082-83CC-0CB7D5A37A87}"/>
    <cellStyle name="RIGs input cells 5 3 8" xfId="22926" xr:uid="{4893B653-E21A-4FE8-8D79-603FEA802F18}"/>
    <cellStyle name="RIGs input cells 5 3 8 2" xfId="49340" xr:uid="{70CA7682-10E2-41FA-98AA-ABE0BE309D1D}"/>
    <cellStyle name="RIGs input cells 5 4" xfId="2295" xr:uid="{5B98B228-E96F-4E4B-B85F-E43EBA973741}"/>
    <cellStyle name="RIGs input cells 5 4 2" xfId="4223" xr:uid="{23F3BFD3-8D4E-4F2A-847D-819694865F8B}"/>
    <cellStyle name="RIGs input cells 5 4 2 2" xfId="15002" xr:uid="{F512712A-B770-414B-AB3F-4E39C656EFFB}"/>
    <cellStyle name="RIGs input cells 5 4 2 2 2" xfId="41422" xr:uid="{DC732240-D323-479F-A68D-7432C11CD4F7}"/>
    <cellStyle name="RIGs input cells 5 4 2 3" xfId="23148" xr:uid="{5AC21435-9694-43CC-A003-F86207D18133}"/>
    <cellStyle name="RIGs input cells 5 4 2 3 2" xfId="49562" xr:uid="{1026501C-26E3-4F81-BFD2-5B333904B745}"/>
    <cellStyle name="RIGs input cells 5 4 2 4" xfId="30893" xr:uid="{8AE74F6F-BC26-4E9B-9018-B89496C93506}"/>
    <cellStyle name="RIGs input cells 5 4 3" xfId="4951" xr:uid="{75767BE3-E354-4281-A869-095BD8DF623A}"/>
    <cellStyle name="RIGs input cells 5 4 3 2" xfId="15728" xr:uid="{5DDC0A5B-67EE-49D0-BB14-CE5A463776A6}"/>
    <cellStyle name="RIGs input cells 5 4 3 2 2" xfId="42148" xr:uid="{662CD1D9-678B-4A56-B40E-4BCA57C0A931}"/>
    <cellStyle name="RIGs input cells 5 4 3 3" xfId="25687" xr:uid="{E2884BEB-0422-4E05-9AD4-B4BAA406D053}"/>
    <cellStyle name="RIGs input cells 5 4 3 3 2" xfId="52101" xr:uid="{8258136D-4900-4240-9700-0AE6E69539C1}"/>
    <cellStyle name="RIGs input cells 5 4 3 4" xfId="31621" xr:uid="{B6F693DD-8016-47BE-AECC-15CAB88256AC}"/>
    <cellStyle name="RIGs input cells 5 4 4" xfId="6725" xr:uid="{C276E07C-C655-45A5-AB9F-3C64CF1EF2D1}"/>
    <cellStyle name="RIGs input cells 5 4 4 2" xfId="17437" xr:uid="{02817BB3-FDA3-4B1E-9209-C01F46A4B980}"/>
    <cellStyle name="RIGs input cells 5 4 4 2 2" xfId="43855" xr:uid="{1DD68184-D2D1-4C62-A7DC-F122D13830CC}"/>
    <cellStyle name="RIGs input cells 5 4 4 3" xfId="23631" xr:uid="{114B9A07-CD21-44E6-B9E2-96CFDBE7F7F3}"/>
    <cellStyle name="RIGs input cells 5 4 4 3 2" xfId="50045" xr:uid="{70F6A298-B802-41E6-B076-296C9421FC94}"/>
    <cellStyle name="RIGs input cells 5 4 4 4" xfId="33395" xr:uid="{6953DD59-F1A2-42B4-BA17-EE5138EAAF17}"/>
    <cellStyle name="RIGs input cells 5 4 5" xfId="7931" xr:uid="{D36FA940-9147-48BD-BF1B-1BE2FD0A1D70}"/>
    <cellStyle name="RIGs input cells 5 4 5 2" xfId="18598" xr:uid="{9DE5440D-5E55-46F5-8CDB-8C5A40B3E993}"/>
    <cellStyle name="RIGs input cells 5 4 5 2 2" xfId="45013" xr:uid="{A36CBB33-521C-4BA3-A3A2-96A473C3F727}"/>
    <cellStyle name="RIGs input cells 5 4 5 3" xfId="11455" xr:uid="{A094833A-D915-4352-9248-4267CD3A1F78}"/>
    <cellStyle name="RIGs input cells 5 4 5 3 2" xfId="37876" xr:uid="{C0D8D77C-57EF-429B-AA99-843737490D83}"/>
    <cellStyle name="RIGs input cells 5 4 6" xfId="13117" xr:uid="{6D7D62FE-03B8-4C58-BCC9-420EDF627B45}"/>
    <cellStyle name="RIGs input cells 5 4 6 2" xfId="39538" xr:uid="{7A787DBD-71E8-4C3A-99D3-547022629BE8}"/>
    <cellStyle name="RIGs input cells 5 4 7" xfId="22690" xr:uid="{599C7758-3DD6-42A3-912D-8BB5B9AF5D10}"/>
    <cellStyle name="RIGs input cells 5 4 7 2" xfId="49104" xr:uid="{283FE8D5-3287-4640-BE5B-5584A8E3D375}"/>
    <cellStyle name="RIGs input cells 5 5" xfId="2994" xr:uid="{78F3DDBB-AA03-47D4-97F4-8A2552E9B9AE}"/>
    <cellStyle name="RIGs input cells 5 5 2" xfId="13786" xr:uid="{BEDFE2BB-60C9-41F7-9078-8E63E3F358C6}"/>
    <cellStyle name="RIGs input cells 5 5 2 2" xfId="40206" xr:uid="{6BD5D62F-EF9D-46AE-AA52-47CCB664F8BD}"/>
    <cellStyle name="RIGs input cells 5 5 3" xfId="24567" xr:uid="{1C634BF6-3069-4F8A-8BEA-15361FBE2880}"/>
    <cellStyle name="RIGs input cells 5 5 3 2" xfId="50981" xr:uid="{9C226CB4-4C63-492B-A897-CE2B6289E5A8}"/>
    <cellStyle name="RIGs input cells 5 5 4" xfId="29664" xr:uid="{7E5B740F-163E-4D3C-BE35-122BD7677424}"/>
    <cellStyle name="RIGs input cells 5 6" xfId="6670" xr:uid="{67A5246D-1482-43B7-A133-214D2506DC0A}"/>
    <cellStyle name="RIGs input cells 5 6 2" xfId="17382" xr:uid="{F73147AC-AFC5-41F2-8FCA-A1772F4FF22B}"/>
    <cellStyle name="RIGs input cells 5 6 2 2" xfId="43800" xr:uid="{932EC34C-9388-4FF6-8BDC-F89846F5FFA6}"/>
    <cellStyle name="RIGs input cells 5 6 3" xfId="25258" xr:uid="{65935C2F-9565-48E6-9D17-514EABAC9969}"/>
    <cellStyle name="RIGs input cells 5 6 3 2" xfId="51672" xr:uid="{8F2FCFAB-5D87-4A50-9702-41E09265330A}"/>
    <cellStyle name="RIGs input cells 5 6 4" xfId="33340" xr:uid="{192F1676-C913-4CDC-BD68-5CFC589D90DC}"/>
    <cellStyle name="RIGs input cells 5 7" xfId="8222" xr:uid="{7D0E820A-86CB-4C88-A885-4F1D91FDAAE1}"/>
    <cellStyle name="RIGs input cells 5 7 2" xfId="18883" xr:uid="{02AE2449-90A0-4854-A3EF-8186AE779503}"/>
    <cellStyle name="RIGs input cells 5 7 2 2" xfId="45297" xr:uid="{6C9D9149-A76F-4BCF-9803-37681A2F46AD}"/>
    <cellStyle name="RIGs input cells 5 7 3" xfId="25999" xr:uid="{749CD14A-C0FB-4FD0-A9C1-9CD4C5774608}"/>
    <cellStyle name="RIGs input cells 5 7 3 2" xfId="52413" xr:uid="{319266B5-1093-4334-85B5-EFF399013933}"/>
    <cellStyle name="RIGs input cells 5_3.15 Additional Data" xfId="2297" xr:uid="{4D894D56-CA1F-49E4-A2F4-F9D715D3029A}"/>
    <cellStyle name="RIGs input cells 6" xfId="1154" xr:uid="{25BAE440-F9FB-4CF1-971B-20E30B7F6D35}"/>
    <cellStyle name="RIGs input cells 6 2" xfId="1155" xr:uid="{5F96A400-96BC-48F6-B080-B428942BE6D2}"/>
    <cellStyle name="RIGs input cells 6 2 2" xfId="1476" xr:uid="{6C85EA7D-E9E8-4C81-BCEB-047A9B7856E5}"/>
    <cellStyle name="RIGs input cells 6 2 2 2" xfId="3470" xr:uid="{B44B700F-A9CD-4F0C-8DE9-7C5B4EBF0B6F}"/>
    <cellStyle name="RIGs input cells 6 2 2 2 2" xfId="14255" xr:uid="{C3AC8426-4E6A-462C-9E5C-4451FCE905E4}"/>
    <cellStyle name="RIGs input cells 6 2 2 2 2 2" xfId="40675" xr:uid="{E5E6027A-260C-4C36-B644-AC2C18606CAD}"/>
    <cellStyle name="RIGs input cells 6 2 2 2 3" xfId="26865" xr:uid="{ADEFDC9A-19D5-4FDB-B13D-CC14856BD9B8}"/>
    <cellStyle name="RIGs input cells 6 2 2 2 3 2" xfId="53279" xr:uid="{942A5D6F-50CD-4ADB-BB28-A98E178BF004}"/>
    <cellStyle name="RIGs input cells 6 2 2 2 4" xfId="30140" xr:uid="{01072DC2-7944-401E-AAD5-6A28D48E2E73}"/>
    <cellStyle name="RIGs input cells 6 2 2 3" xfId="3044" xr:uid="{42874799-D737-4785-AC7A-DC088CB0FB21}"/>
    <cellStyle name="RIGs input cells 6 2 2 3 2" xfId="13836" xr:uid="{A44970DB-229C-4E4E-A8D6-8E16DC4FBA3F}"/>
    <cellStyle name="RIGs input cells 6 2 2 3 2 2" xfId="40256" xr:uid="{8D52812F-6C38-4E97-9A52-6546FDE4F38E}"/>
    <cellStyle name="RIGs input cells 6 2 2 3 3" xfId="25240" xr:uid="{5A9F267C-2232-402D-B062-703523E8BD09}"/>
    <cellStyle name="RIGs input cells 6 2 2 3 3 2" xfId="51654" xr:uid="{B7BF9A4F-EBC0-4E77-8526-66EFB45D898F}"/>
    <cellStyle name="RIGs input cells 6 2 2 3 4" xfId="29714" xr:uid="{CA3065F3-63C4-4E50-8EB1-952427085089}"/>
    <cellStyle name="RIGs input cells 6 2 2 4" xfId="4008" xr:uid="{188E5A4C-3158-4B6B-881C-4D5D44E6F533}"/>
    <cellStyle name="RIGs input cells 6 2 2 4 2" xfId="14791" xr:uid="{DA3C3BCD-D843-49E6-9253-D2BEE0CF785F}"/>
    <cellStyle name="RIGs input cells 6 2 2 4 2 2" xfId="41211" xr:uid="{1512E874-41D1-4229-B5C3-EA8D6DFD467F}"/>
    <cellStyle name="RIGs input cells 6 2 2 4 3" xfId="25287" xr:uid="{ED9D14E1-B800-4976-B6CD-090E649C3755}"/>
    <cellStyle name="RIGs input cells 6 2 2 4 3 2" xfId="51701" xr:uid="{F542DED3-E8E8-4838-987B-641D55D55632}"/>
    <cellStyle name="RIGs input cells 6 2 2 4 4" xfId="30678" xr:uid="{22CF0717-9E34-4238-97AB-27D397F1C481}"/>
    <cellStyle name="RIGs input cells 6 2 2 5" xfId="12" xr:uid="{FB58EA43-C215-461B-AF20-38CD70631AE2}"/>
    <cellStyle name="RIGs input cells 6 2 2 5 2" xfId="22264" xr:uid="{76694AFD-FD82-410A-BB7E-C11074CD4FF6}"/>
    <cellStyle name="RIGs input cells 6 2 2 5 2 2" xfId="48678" xr:uid="{9E4DB167-1496-4BAB-83B0-EFA591142F95}"/>
    <cellStyle name="RIGs input cells 6 2 2 5 3" xfId="28744" xr:uid="{8BDD7083-7046-4756-BA69-03E0316DBCFB}"/>
    <cellStyle name="RIGs input cells 6 2 2 6" xfId="3425" xr:uid="{2FB71539-87B7-40B4-878C-71BCC17EAB33}"/>
    <cellStyle name="RIGs input cells 6 2 2 6 2" xfId="22766" xr:uid="{B76FCBD6-A565-42BD-B989-0D21208198CD}"/>
    <cellStyle name="RIGs input cells 6 2 2 6 2 2" xfId="49180" xr:uid="{11D9BDBB-C49F-42C1-B54B-A7A90E6B1B28}"/>
    <cellStyle name="RIGs input cells 6 2 2 6 3" xfId="30095" xr:uid="{7C939670-4C7E-46FF-9301-2F2E8DDCEEC2}"/>
    <cellStyle name="RIGs input cells 6 2 2 7" xfId="2596" xr:uid="{8D0BEAE0-4C2F-4884-B339-3A9802F89A61}"/>
    <cellStyle name="RIGs input cells 6 2 2 7 2" xfId="13388" xr:uid="{993EC0C0-C156-410E-9D45-FFA51C9CB7E9}"/>
    <cellStyle name="RIGs input cells 6 2 2 7 2 2" xfId="39808" xr:uid="{81495785-5580-49A4-88AA-C357E445E510}"/>
    <cellStyle name="RIGs input cells 6 2 2 7 3" xfId="26729" xr:uid="{622EA01B-75E9-4E86-AC59-9D55331DA790}"/>
    <cellStyle name="RIGs input cells 6 2 2 7 3 2" xfId="53143" xr:uid="{D731F562-05DF-4247-9F27-75C6193AFD02}"/>
    <cellStyle name="RIGs input cells 6 2 2 7 4" xfId="29266" xr:uid="{87D64D52-599A-4128-AFE8-489B9A2B5138}"/>
    <cellStyle name="RIGs input cells 6 2 2 8" xfId="26533" xr:uid="{67544A52-01D2-47C3-B6E3-CD0612D2AE1D}"/>
    <cellStyle name="RIGs input cells 6 2 2 8 2" xfId="52947" xr:uid="{322A63B0-1ABA-46B7-8E97-ED25BC08F36A}"/>
    <cellStyle name="RIGs input cells 6 2 3" xfId="2299" xr:uid="{E99119DB-7FD2-4CEC-9AD1-59A8BEAE5D67}"/>
    <cellStyle name="RIGs input cells 6 2 3 2" xfId="4226" xr:uid="{89A9CD82-FF4F-4207-A5CA-4A3D556DD30C}"/>
    <cellStyle name="RIGs input cells 6 2 3 2 2" xfId="15005" xr:uid="{957C0EB1-48B5-4105-A8BB-FDC1669C1418}"/>
    <cellStyle name="RIGs input cells 6 2 3 2 2 2" xfId="41425" xr:uid="{DF9BBE47-5955-482B-A2D6-FEF4D3C1D2CB}"/>
    <cellStyle name="RIGs input cells 6 2 3 2 3" xfId="26801" xr:uid="{F124C0A9-F9B9-4E6E-A99A-8634AB88FB08}"/>
    <cellStyle name="RIGs input cells 6 2 3 2 3 2" xfId="53215" xr:uid="{6037BC7F-0EB8-4D8F-9F21-58FCC577FCC2}"/>
    <cellStyle name="RIGs input cells 6 2 3 2 4" xfId="30896" xr:uid="{AF560722-F8A4-44E5-89EE-7832C8C154FE}"/>
    <cellStyle name="RIGs input cells 6 2 3 3" xfId="4954" xr:uid="{5D7419D6-04E8-44EF-BA56-46DABC0A5AE0}"/>
    <cellStyle name="RIGs input cells 6 2 3 3 2" xfId="15731" xr:uid="{7EE15F9C-AEBF-4F35-9743-1D042CD08D8C}"/>
    <cellStyle name="RIGs input cells 6 2 3 3 2 2" xfId="42151" xr:uid="{DB466FD1-6AEE-4E73-9AB9-9F9C4A5A0F50}"/>
    <cellStyle name="RIGs input cells 6 2 3 3 3" xfId="24741" xr:uid="{397ABD00-B55A-40C4-8776-01B0E41E47C1}"/>
    <cellStyle name="RIGs input cells 6 2 3 3 3 2" xfId="51155" xr:uid="{C23484C0-B4F1-4EC1-BDEF-8366C4A38FA4}"/>
    <cellStyle name="RIGs input cells 6 2 3 3 4" xfId="31624" xr:uid="{9CAFE492-DDF5-4225-9739-440CCFA3D4BB}"/>
    <cellStyle name="RIGs input cells 6 2 3 4" xfId="6728" xr:uid="{66719234-BA88-45A5-835E-C76BAA1C7E47}"/>
    <cellStyle name="RIGs input cells 6 2 3 4 2" xfId="17440" xr:uid="{2D82743D-74AE-4743-B1DB-BDB6CF272EA5}"/>
    <cellStyle name="RIGs input cells 6 2 3 4 2 2" xfId="43858" xr:uid="{136B0814-7251-40F1-8F17-86106A098FA6}"/>
    <cellStyle name="RIGs input cells 6 2 3 4 3" xfId="12416" xr:uid="{4058C526-5391-4F26-9934-25E52B514F45}"/>
    <cellStyle name="RIGs input cells 6 2 3 4 3 2" xfId="38837" xr:uid="{FC4BFF1D-50B7-43E5-B103-DF6FBE90653C}"/>
    <cellStyle name="RIGs input cells 6 2 3 4 4" xfId="33398" xr:uid="{0994988A-388E-4097-8708-A7119AD85122}"/>
    <cellStyle name="RIGs input cells 6 2 3 5" xfId="7934" xr:uid="{32A98746-2A5C-419C-90BA-5F6974A52686}"/>
    <cellStyle name="RIGs input cells 6 2 3 5 2" xfId="18601" xr:uid="{DFB74E5A-08B2-4A3C-AB66-3BC28757A98A}"/>
    <cellStyle name="RIGs input cells 6 2 3 5 2 2" xfId="45016" xr:uid="{96FA4FBC-B89A-4251-8298-BF76E314942E}"/>
    <cellStyle name="RIGs input cells 6 2 3 5 3" xfId="21299" xr:uid="{165B59D4-A95D-4867-B655-FF6659A8FF08}"/>
    <cellStyle name="RIGs input cells 6 2 3 5 3 2" xfId="47713" xr:uid="{901FE002-DE14-4A22-AB94-09CC96CB7F37}"/>
    <cellStyle name="RIGs input cells 6 2 3 6" xfId="13120" xr:uid="{36BE7F19-0A73-468B-85FC-F137353391F5}"/>
    <cellStyle name="RIGs input cells 6 2 3 6 2" xfId="39541" xr:uid="{8BB69129-BCDA-4622-962B-9300AA3B3719}"/>
    <cellStyle name="RIGs input cells 6 2 3 7" xfId="25210" xr:uid="{B2BF51D1-D3CD-4B3F-8127-C45FAF462472}"/>
    <cellStyle name="RIGs input cells 6 2 3 7 2" xfId="51624" xr:uid="{13D88AE2-6A46-4992-B784-D5F94AAB2492}"/>
    <cellStyle name="RIGs input cells 6 2 4" xfId="5176" xr:uid="{9DCC768E-0D91-4592-B2C7-00E6ACD0DF8D}"/>
    <cellStyle name="RIGs input cells 6 2 4 2" xfId="15952" xr:uid="{A3FE2636-A751-44A0-8072-E3CA52D2D6DB}"/>
    <cellStyle name="RIGs input cells 6 2 4 2 2" xfId="42371" xr:uid="{3E038C76-3066-47A2-B5B2-37905757744E}"/>
    <cellStyle name="RIGs input cells 6 2 4 3" xfId="25171" xr:uid="{4FE97F4B-4E4D-48A9-9C7D-DB00382368B7}"/>
    <cellStyle name="RIGs input cells 6 2 4 3 2" xfId="51585" xr:uid="{BC066191-FFBA-41FD-9A96-A16BC2AD9E6F}"/>
    <cellStyle name="RIGs input cells 6 2 4 4" xfId="31846" xr:uid="{CBFB6BB2-5934-434C-9DB4-424F3F1D7A62}"/>
    <cellStyle name="RIGs input cells 6 2 5" xfId="6940" xr:uid="{591B8E94-276D-4EA2-886B-C21B06CA2715}"/>
    <cellStyle name="RIGs input cells 6 2 5 2" xfId="17645" xr:uid="{23D8F2A2-3641-4A5D-923B-7E28A6AA58C0}"/>
    <cellStyle name="RIGs input cells 6 2 5 2 2" xfId="44062" xr:uid="{17077343-B9A8-4699-B57D-4EAEBA66F5BA}"/>
    <cellStyle name="RIGs input cells 6 2 5 3" xfId="22636" xr:uid="{2A8E2366-38B6-4AF7-A3CF-5CC9D580F23B}"/>
    <cellStyle name="RIGs input cells 6 2 5 3 2" xfId="49050" xr:uid="{C91B8894-733B-46F3-A565-CB33901E4FFA}"/>
    <cellStyle name="RIGs input cells 6 2 5 4" xfId="33610" xr:uid="{E2E6DCF9-65D0-433F-BDB3-9DCA08F5BCA4}"/>
    <cellStyle name="RIGs input cells 6 2 6" xfId="8225" xr:uid="{5A93B4D8-954A-4273-8B7A-ABE411B671F6}"/>
    <cellStyle name="RIGs input cells 6 2 6 2" xfId="18886" xr:uid="{EDAB00EA-1F15-40DC-8AA2-9E4FF4F53089}"/>
    <cellStyle name="RIGs input cells 6 2 6 2 2" xfId="45300" xr:uid="{9843D5A8-F6E6-47A5-8881-AA92845050C4}"/>
    <cellStyle name="RIGs input cells 6 2 6 3" xfId="26002" xr:uid="{597E73E0-0B4D-4E69-9BD9-6F87FFD840D4}"/>
    <cellStyle name="RIGs input cells 6 2 6 3 2" xfId="52416" xr:uid="{3F10145C-766C-4845-ACA2-641E59100477}"/>
    <cellStyle name="RIGs input cells 6 3" xfId="1475" xr:uid="{1D483FD3-AB2D-4030-AFBE-DD6C236224CF}"/>
    <cellStyle name="RIGs input cells 6 3 2" xfId="3469" xr:uid="{D13B34DC-A4F7-44D9-8079-1FA60854C5CD}"/>
    <cellStyle name="RIGs input cells 6 3 2 2" xfId="14254" xr:uid="{A28A79E5-5D40-4DAC-8E15-E591D69B78E5}"/>
    <cellStyle name="RIGs input cells 6 3 2 2 2" xfId="40674" xr:uid="{E8B9BE96-F458-49A9-9CC4-7D6D98A7A315}"/>
    <cellStyle name="RIGs input cells 6 3 2 3" xfId="21883" xr:uid="{AB2EB613-8FF4-4CFA-AB08-B5A605AC8023}"/>
    <cellStyle name="RIGs input cells 6 3 2 3 2" xfId="48297" xr:uid="{111B7676-DEB6-4DD7-B2CB-A477A266C0F7}"/>
    <cellStyle name="RIGs input cells 6 3 2 4" xfId="30139" xr:uid="{08BE6733-911B-447C-83AB-25DAADC17096}"/>
    <cellStyle name="RIGs input cells 6 3 3" xfId="3731" xr:uid="{47C673AF-EE20-412A-9AEF-2B38E2B7E8D2}"/>
    <cellStyle name="RIGs input cells 6 3 3 2" xfId="14514" xr:uid="{22676271-FBCF-49B6-80D4-4EA78A61337E}"/>
    <cellStyle name="RIGs input cells 6 3 3 2 2" xfId="40934" xr:uid="{5C2296D4-2858-4BCE-9AFA-DA6585861BF3}"/>
    <cellStyle name="RIGs input cells 6 3 3 3" xfId="21773" xr:uid="{19D5157E-DE83-468B-BF76-0A16D600699D}"/>
    <cellStyle name="RIGs input cells 6 3 3 3 2" xfId="48187" xr:uid="{C2F345FE-0FE5-4BC4-A725-8EFA7167980F}"/>
    <cellStyle name="RIGs input cells 6 3 3 4" xfId="30401" xr:uid="{461FF886-7E00-4BE6-83A4-4BC61D6FE936}"/>
    <cellStyle name="RIGs input cells 6 3 4" xfId="5180" xr:uid="{6768026E-BBD9-4F64-9465-C92765245BE1}"/>
    <cellStyle name="RIGs input cells 6 3 4 2" xfId="15956" xr:uid="{6CBE3436-0706-413F-8096-ECE80E8834D0}"/>
    <cellStyle name="RIGs input cells 6 3 4 2 2" xfId="42375" xr:uid="{2ECDE5B5-86E8-40F7-85FA-0CBC3B3334B7}"/>
    <cellStyle name="RIGs input cells 6 3 4 3" xfId="23839" xr:uid="{2BABA832-467A-475D-8473-7244CAB14542}"/>
    <cellStyle name="RIGs input cells 6 3 4 3 2" xfId="50253" xr:uid="{90FD99ED-9569-48AF-9AA0-9A0307A32501}"/>
    <cellStyle name="RIGs input cells 6 3 4 4" xfId="31850" xr:uid="{2A3FA7D4-7CBF-4E82-AEB5-9F14509146FE}"/>
    <cellStyle name="RIGs input cells 6 3 5" xfId="4728" xr:uid="{ACBCF2F5-2EAF-459B-8289-1E28C06CE590}"/>
    <cellStyle name="RIGs input cells 6 3 5 2" xfId="24457" xr:uid="{F66DE029-D0F7-4BEB-8449-2C2B557BD06A}"/>
    <cellStyle name="RIGs input cells 6 3 5 2 2" xfId="50871" xr:uid="{49E038EB-BDB8-4259-9757-481A34289783}"/>
    <cellStyle name="RIGs input cells 6 3 5 3" xfId="31398" xr:uid="{1473408C-DEEA-4F69-812E-79A5A32AE088}"/>
    <cellStyle name="RIGs input cells 6 3 6" xfId="6256" xr:uid="{CC6419DF-B489-4EB0-87B4-8C38CA75F1E6}"/>
    <cellStyle name="RIGs input cells 6 3 6 2" xfId="13080" xr:uid="{6301A83E-EB81-4852-896C-A29E713BD3E7}"/>
    <cellStyle name="RIGs input cells 6 3 6 2 2" xfId="39501" xr:uid="{A220EDBA-0A22-46E9-BCC0-99557F1F56B5}"/>
    <cellStyle name="RIGs input cells 6 3 6 3" xfId="32926" xr:uid="{85388EE0-D3B7-4E8E-8E99-9CCF8DA71062}"/>
    <cellStyle name="RIGs input cells 6 3 7" xfId="7239" xr:uid="{3B105EBC-6D98-4EBF-A679-AD420E3A7708}"/>
    <cellStyle name="RIGs input cells 6 3 7 2" xfId="17906" xr:uid="{A057FFB2-9B44-478C-9598-AA8A8EE97AD9}"/>
    <cellStyle name="RIGs input cells 6 3 7 2 2" xfId="44323" xr:uid="{48DB64D3-BB4E-4744-8FCF-DFD2D022409C}"/>
    <cellStyle name="RIGs input cells 6 3 7 3" xfId="22779" xr:uid="{447BEE42-5A93-4B6E-90BD-E75E9FC95748}"/>
    <cellStyle name="RIGs input cells 6 3 7 3 2" xfId="49193" xr:uid="{5BE1B359-AD69-460D-9AFF-FE0AEF5A63DB}"/>
    <cellStyle name="RIGs input cells 6 3 7 4" xfId="33909" xr:uid="{4E2849B3-3C0B-425B-848F-FFDE9ECB55CB}"/>
    <cellStyle name="RIGs input cells 6 3 8" xfId="23476" xr:uid="{633305C2-FF60-4C82-AC5E-73C172D19DF4}"/>
    <cellStyle name="RIGs input cells 6 3 8 2" xfId="49890" xr:uid="{C21A6C9E-0D28-45B2-B348-3120283D8DC9}"/>
    <cellStyle name="RIGs input cells 6 4" xfId="2298" xr:uid="{6B8D04B5-D322-48F3-91DA-43146A3E85AC}"/>
    <cellStyle name="RIGs input cells 6 4 2" xfId="4225" xr:uid="{5E7B9BE1-868D-4F43-8DD8-52A10427E7AC}"/>
    <cellStyle name="RIGs input cells 6 4 2 2" xfId="15004" xr:uid="{5972BF35-5F4A-4FE3-B41A-C5687DD359AA}"/>
    <cellStyle name="RIGs input cells 6 4 2 2 2" xfId="41424" xr:uid="{D63F260A-A922-4166-8E94-8914FCA4B8FA}"/>
    <cellStyle name="RIGs input cells 6 4 2 3" xfId="23293" xr:uid="{814A9660-8809-400E-BBBB-B191B3CAEAB7}"/>
    <cellStyle name="RIGs input cells 6 4 2 3 2" xfId="49707" xr:uid="{FFC44755-D7F9-4B9F-88FF-33EB109D866B}"/>
    <cellStyle name="RIGs input cells 6 4 2 4" xfId="30895" xr:uid="{C9515210-B7AE-41BE-80CD-89A2F4F88180}"/>
    <cellStyle name="RIGs input cells 6 4 3" xfId="4953" xr:uid="{FB7C5169-D152-44DA-87E1-1FCF31F35021}"/>
    <cellStyle name="RIGs input cells 6 4 3 2" xfId="15730" xr:uid="{4046798A-DB1C-4271-AE6A-3482B0E91EC3}"/>
    <cellStyle name="RIGs input cells 6 4 3 2 2" xfId="42150" xr:uid="{9B91174D-34A0-4B18-A85C-2BE3C675949E}"/>
    <cellStyle name="RIGs input cells 6 4 3 3" xfId="25174" xr:uid="{E86F2A36-0A03-4744-B94A-E86A6138E6FF}"/>
    <cellStyle name="RIGs input cells 6 4 3 3 2" xfId="51588" xr:uid="{E0660949-6A4B-4396-A2D7-117074E11630}"/>
    <cellStyle name="RIGs input cells 6 4 3 4" xfId="31623" xr:uid="{3241E16C-6D87-4300-AF3E-CD63644EEAC3}"/>
    <cellStyle name="RIGs input cells 6 4 4" xfId="6727" xr:uid="{E573C804-FADC-48DB-8D7B-3DB3663463A0}"/>
    <cellStyle name="RIGs input cells 6 4 4 2" xfId="17439" xr:uid="{1ECCC1C5-493F-4746-9F3E-B9A821E17279}"/>
    <cellStyle name="RIGs input cells 6 4 4 2 2" xfId="43857" xr:uid="{C01A5589-EFF9-4FBE-A4AF-BBE6C696BB0B}"/>
    <cellStyle name="RIGs input cells 6 4 4 3" xfId="12058" xr:uid="{E8E02C5F-8B71-463E-A8F4-9458443C10F2}"/>
    <cellStyle name="RIGs input cells 6 4 4 3 2" xfId="38479" xr:uid="{51788BCA-5554-44A6-B72C-8CEDE2B9581C}"/>
    <cellStyle name="RIGs input cells 6 4 4 4" xfId="33397" xr:uid="{C6AA5022-ACAA-49EE-8C05-DBA4C35579DF}"/>
    <cellStyle name="RIGs input cells 6 4 5" xfId="7933" xr:uid="{89EAD093-12D6-47D4-91E8-2B3C7182F618}"/>
    <cellStyle name="RIGs input cells 6 4 5 2" xfId="18600" xr:uid="{0981C145-FBAE-4FAA-A328-8BE76C02BB96}"/>
    <cellStyle name="RIGs input cells 6 4 5 2 2" xfId="45015" xr:uid="{EA239053-4495-4FFE-89FF-8A1E765E94F3}"/>
    <cellStyle name="RIGs input cells 6 4 5 3" xfId="11193" xr:uid="{F418DDF4-9B8A-4CA4-A6CD-E45392D599AB}"/>
    <cellStyle name="RIGs input cells 6 4 5 3 2" xfId="37614" xr:uid="{12CB5183-91C3-4735-B57C-913620F556CE}"/>
    <cellStyle name="RIGs input cells 6 4 6" xfId="13119" xr:uid="{079E54C9-FA68-4134-A4C6-B83BDFAE6C80}"/>
    <cellStyle name="RIGs input cells 6 4 6 2" xfId="39540" xr:uid="{90768B46-2401-4AFF-A4C8-49CCC5A5004A}"/>
    <cellStyle name="RIGs input cells 6 4 7" xfId="25619" xr:uid="{A6C48386-4CD9-401C-91EB-AC06503C29C1}"/>
    <cellStyle name="RIGs input cells 6 4 7 2" xfId="52033" xr:uid="{C91B82FB-581F-4C3A-81CE-389866F6BD1A}"/>
    <cellStyle name="RIGs input cells 6 5" xfId="5194" xr:uid="{78100AF6-6176-44DF-B88A-2657FAE756A9}"/>
    <cellStyle name="RIGs input cells 6 5 2" xfId="15969" xr:uid="{C3D749DF-A7C6-48A1-A586-F44D5EA7146C}"/>
    <cellStyle name="RIGs input cells 6 5 2 2" xfId="42388" xr:uid="{3CA1BA07-52BF-445A-AE4A-E6D7B1D36EAC}"/>
    <cellStyle name="RIGs input cells 6 5 3" xfId="26834" xr:uid="{7B849B63-B149-40DE-8388-9727FF1EDE51}"/>
    <cellStyle name="RIGs input cells 6 5 3 2" xfId="53248" xr:uid="{935AFB91-78D0-4B99-82C6-8AE1F1399D84}"/>
    <cellStyle name="RIGs input cells 6 5 4" xfId="31864" xr:uid="{BB2CBCB7-F082-4F94-A29D-ACD7C7D218DC}"/>
    <cellStyle name="RIGs input cells 6 6" xfId="6949" xr:uid="{B75DFD03-0FA0-4740-B71B-E1931DF94B13}"/>
    <cellStyle name="RIGs input cells 6 6 2" xfId="17654" xr:uid="{8D17FED2-727F-4EB6-83A7-84302885AFF2}"/>
    <cellStyle name="RIGs input cells 6 6 2 2" xfId="44071" xr:uid="{492F9DE7-DBA6-4B2F-9DB6-D2C3BE42422B}"/>
    <cellStyle name="RIGs input cells 6 6 3" xfId="22009" xr:uid="{7D71EE41-602B-4B19-8173-9348A294D1C1}"/>
    <cellStyle name="RIGs input cells 6 6 3 2" xfId="48423" xr:uid="{75EFAD56-8943-4DFA-99A7-BD1EC1C00785}"/>
    <cellStyle name="RIGs input cells 6 6 4" xfId="33619" xr:uid="{B00C25B7-FC7E-48EE-A9CF-FA65BFC921AB}"/>
    <cellStyle name="RIGs input cells 6 7" xfId="8224" xr:uid="{5C9EE5AF-D632-4323-A9CD-8A03C472B2A6}"/>
    <cellStyle name="RIGs input cells 6 7 2" xfId="18885" xr:uid="{ED6FE28D-EC9A-4C6A-B2DC-C9C3CDB5219A}"/>
    <cellStyle name="RIGs input cells 6 7 2 2" xfId="45299" xr:uid="{7DAF051F-5D01-4706-B162-0A0D460CFF4A}"/>
    <cellStyle name="RIGs input cells 6 7 3" xfId="26001" xr:uid="{7E023E2E-F287-4615-BF62-F67875BF523E}"/>
    <cellStyle name="RIGs input cells 6 7 3 2" xfId="52415" xr:uid="{C2270C62-8C95-41E2-B116-5E22BF2A80EA}"/>
    <cellStyle name="RIGs input cells 6_3.15 Additional Data" xfId="2300" xr:uid="{1E6322D0-6040-497B-98E4-1BB69591D974}"/>
    <cellStyle name="RIGs input cells 7" xfId="1156" xr:uid="{F907E705-2214-45A3-8108-D5F641026B01}"/>
    <cellStyle name="RIGs input cells 7 2" xfId="1334" xr:uid="{3281767C-D7E2-41C6-B56C-E22CF6DD668E}"/>
    <cellStyle name="RIGs input cells 7 2 2" xfId="1596" xr:uid="{E8ED9447-3653-4233-B22E-C700DEBE2664}"/>
    <cellStyle name="RIGs input cells 7 2 2 2" xfId="3589" xr:uid="{309FC8A6-55AE-4CC8-AEDC-3DB2058638F3}"/>
    <cellStyle name="RIGs input cells 7 2 2 2 2" xfId="14374" xr:uid="{E1D65C12-0820-42DC-B777-A35C7788D7B3}"/>
    <cellStyle name="RIGs input cells 7 2 2 2 2 2" xfId="40794" xr:uid="{9C00F120-1CF5-4BD1-A71E-CE8329256DF1}"/>
    <cellStyle name="RIGs input cells 7 2 2 2 3" xfId="24456" xr:uid="{C22D55BE-E516-4D87-B940-A32395498A60}"/>
    <cellStyle name="RIGs input cells 7 2 2 2 3 2" xfId="50870" xr:uid="{330F4765-D096-4425-BF7C-D62F3D9382A2}"/>
    <cellStyle name="RIGs input cells 7 2 2 2 4" xfId="30259" xr:uid="{DA1C121C-94F6-4966-9144-C1E73FEB279B}"/>
    <cellStyle name="RIGs input cells 7 2 2 3" xfId="2840" xr:uid="{B390FEBA-EFD9-4921-80CA-30A3D34470E6}"/>
    <cellStyle name="RIGs input cells 7 2 2 3 2" xfId="13632" xr:uid="{4F86E4E2-74AC-4CD3-B691-6158CCFA1517}"/>
    <cellStyle name="RIGs input cells 7 2 2 3 2 2" xfId="40052" xr:uid="{9FBB35A9-44DC-4A07-8957-59440EF7819F}"/>
    <cellStyle name="RIGs input cells 7 2 2 3 3" xfId="23130" xr:uid="{FE933455-8084-446F-9725-E369B0DC3270}"/>
    <cellStyle name="RIGs input cells 7 2 2 3 3 2" xfId="49544" xr:uid="{2DCF7DE9-AA54-44B8-98F4-0B40A4C2B8C3}"/>
    <cellStyle name="RIGs input cells 7 2 2 3 4" xfId="29510" xr:uid="{7B14E6DD-1865-4B91-8A17-93E9FE06DF24}"/>
    <cellStyle name="RIGs input cells 7 2 2 4" xfId="5764" xr:uid="{AA77E8DB-3096-4851-8BFB-1E234D130293}"/>
    <cellStyle name="RIGs input cells 7 2 2 4 2" xfId="16524" xr:uid="{553D496F-405A-48F3-ABE2-295C197FD3F2}"/>
    <cellStyle name="RIGs input cells 7 2 2 4 2 2" xfId="42942" xr:uid="{2D9ACDBB-FFF9-4A02-9DAE-2D0C11F5128A}"/>
    <cellStyle name="RIGs input cells 7 2 2 4 3" xfId="28124" xr:uid="{E16C0578-BEDA-4E49-A858-B963B223A9F6}"/>
    <cellStyle name="RIGs input cells 7 2 2 4 3 2" xfId="54538" xr:uid="{0BCEEA1C-8D42-4486-B7F1-4B4A014744EF}"/>
    <cellStyle name="RIGs input cells 7 2 2 4 4" xfId="32434" xr:uid="{CD1CCD35-04BD-4A4E-B27A-5D2D9D7DC94F}"/>
    <cellStyle name="RIGs input cells 7 2 2 5" xfId="3692" xr:uid="{B9BE49DB-4FF2-47EA-BB31-A0E5F99C770F}"/>
    <cellStyle name="RIGs input cells 7 2 2 5 2" xfId="25451" xr:uid="{974B3787-6778-427A-BAA3-7C2CCDBD38AA}"/>
    <cellStyle name="RIGs input cells 7 2 2 5 2 2" xfId="51865" xr:uid="{FE7176B9-CC26-462E-9EC8-FDF601704563}"/>
    <cellStyle name="RIGs input cells 7 2 2 5 3" xfId="30362" xr:uid="{CCCB2D37-F4CC-4E96-9B73-E520E9A07429}"/>
    <cellStyle name="RIGs input cells 7 2 2 6" xfId="6115" xr:uid="{237294EE-4114-4D57-9748-B40456BE05B2}"/>
    <cellStyle name="RIGs input cells 7 2 2 6 2" xfId="24908" xr:uid="{A964741C-7EEA-4D6C-A95F-6597DD3B8343}"/>
    <cellStyle name="RIGs input cells 7 2 2 6 2 2" xfId="51322" xr:uid="{5A271CF8-EA76-4386-AE35-07E604255EA9}"/>
    <cellStyle name="RIGs input cells 7 2 2 6 3" xfId="32785" xr:uid="{CB6898B4-7317-42DF-B75A-A00DEE86EB01}"/>
    <cellStyle name="RIGs input cells 7 2 2 7" xfId="7216" xr:uid="{74A16630-CA84-48DF-A3D9-19316186EAC0}"/>
    <cellStyle name="RIGs input cells 7 2 2 7 2" xfId="17883" xr:uid="{17F60449-FADE-4528-84A3-C07FB6DA2A6A}"/>
    <cellStyle name="RIGs input cells 7 2 2 7 2 2" xfId="44300" xr:uid="{7B706DCC-B2AA-4E97-B163-78C28AE51A22}"/>
    <cellStyle name="RIGs input cells 7 2 2 7 3" xfId="23790" xr:uid="{AF815048-3504-4A20-A2AA-7ED1C0AECF0A}"/>
    <cellStyle name="RIGs input cells 7 2 2 7 3 2" xfId="50204" xr:uid="{B8732C2D-5DDA-4B65-BAAD-322432B9216A}"/>
    <cellStyle name="RIGs input cells 7 2 2 7 4" xfId="33886" xr:uid="{26AB6006-37E3-4840-A92F-A7A16701E8F2}"/>
    <cellStyle name="RIGs input cells 7 2 2 8" xfId="22889" xr:uid="{FC127D17-D504-4868-8DED-0019C04CBC4E}"/>
    <cellStyle name="RIGs input cells 7 2 2 8 2" xfId="49303" xr:uid="{C4A210BA-C9B3-494A-9FBD-9EB08E65A72D}"/>
    <cellStyle name="RIGs input cells 7 2 3" xfId="2302" xr:uid="{2CE4241A-ACB5-4B8A-9150-84F6F2BDB4A2}"/>
    <cellStyle name="RIGs input cells 7 2 3 2" xfId="4228" xr:uid="{6CD15A80-36EB-4B84-B308-A67977EE4C6C}"/>
    <cellStyle name="RIGs input cells 7 2 3 2 2" xfId="15007" xr:uid="{704DB4EA-FC44-4E6E-BFED-72D7325EF3ED}"/>
    <cellStyle name="RIGs input cells 7 2 3 2 2 2" xfId="41427" xr:uid="{7AAE7BBF-158D-4DDC-9B32-2FE30EDD7395}"/>
    <cellStyle name="RIGs input cells 7 2 3 2 3" xfId="26263" xr:uid="{CEE13E76-B921-4275-BB53-6A6476DBDE0F}"/>
    <cellStyle name="RIGs input cells 7 2 3 2 3 2" xfId="52677" xr:uid="{A077D1C7-6F07-4483-AEF8-CB713C671C41}"/>
    <cellStyle name="RIGs input cells 7 2 3 2 4" xfId="30898" xr:uid="{68EB25B3-9DCC-4F68-8A20-254FF74BBC6C}"/>
    <cellStyle name="RIGs input cells 7 2 3 3" xfId="4956" xr:uid="{4C0F14ED-84F7-4F2F-B19B-5FBD14CD00B2}"/>
    <cellStyle name="RIGs input cells 7 2 3 3 2" xfId="15733" xr:uid="{6CED785F-A912-4693-ACE8-9E22EF861727}"/>
    <cellStyle name="RIGs input cells 7 2 3 3 2 2" xfId="42153" xr:uid="{8CBA969D-065E-4467-971D-7554FE870DC4}"/>
    <cellStyle name="RIGs input cells 7 2 3 3 3" xfId="23842" xr:uid="{B0738951-FC8D-49F4-A5F8-EE21BDC9DF95}"/>
    <cellStyle name="RIGs input cells 7 2 3 3 3 2" xfId="50256" xr:uid="{BE947AA4-EF2D-464F-970D-4D5703154186}"/>
    <cellStyle name="RIGs input cells 7 2 3 3 4" xfId="31626" xr:uid="{EEFBB670-3C82-425A-B508-FA18354B3997}"/>
    <cellStyle name="RIGs input cells 7 2 3 4" xfId="6730" xr:uid="{007E98EC-3DB7-4F71-8537-A9C624B2A956}"/>
    <cellStyle name="RIGs input cells 7 2 3 4 2" xfId="17442" xr:uid="{89C308F4-1191-49A5-B87F-7254F2AC4441}"/>
    <cellStyle name="RIGs input cells 7 2 3 4 2 2" xfId="43860" xr:uid="{CE0154FD-5FFC-4544-8B98-EAFBB16A79EA}"/>
    <cellStyle name="RIGs input cells 7 2 3 4 3" xfId="23501" xr:uid="{C6A83F44-96FC-4C3D-B327-D6FDA490E57A}"/>
    <cellStyle name="RIGs input cells 7 2 3 4 3 2" xfId="49915" xr:uid="{1F0EAB86-8953-4179-BA69-DD6F95799214}"/>
    <cellStyle name="RIGs input cells 7 2 3 4 4" xfId="33400" xr:uid="{070EACCA-407B-4D59-979B-AE08634D57DD}"/>
    <cellStyle name="RIGs input cells 7 2 3 5" xfId="7936" xr:uid="{FD922B92-2DAF-4141-8D99-3A021CEB5783}"/>
    <cellStyle name="RIGs input cells 7 2 3 5 2" xfId="18603" xr:uid="{98655208-0A10-4147-ABE8-2B152BCD8DD2}"/>
    <cellStyle name="RIGs input cells 7 2 3 5 2 2" xfId="45018" xr:uid="{26B27F1A-7DEF-454F-8D80-195B23FA7302}"/>
    <cellStyle name="RIGs input cells 7 2 3 5 3" xfId="12103" xr:uid="{C7C184CB-DDBB-49AC-98E5-487C9B794E21}"/>
    <cellStyle name="RIGs input cells 7 2 3 5 3 2" xfId="38524" xr:uid="{D2E7EAAE-7565-40CC-87C1-C983C82FFD56}"/>
    <cellStyle name="RIGs input cells 7 2 3 6" xfId="13122" xr:uid="{0D5801C7-619D-410F-A10D-A730F78ECAC3}"/>
    <cellStyle name="RIGs input cells 7 2 3 6 2" xfId="39543" xr:uid="{09AFF19B-7876-46B3-90AB-684A674496DE}"/>
    <cellStyle name="RIGs input cells 7 2 3 7" xfId="23879" xr:uid="{59FF869B-FCC8-47F3-86EA-A1AF6556ABA9}"/>
    <cellStyle name="RIGs input cells 7 2 3 7 2" xfId="50293" xr:uid="{2569F791-C79E-4E48-AD4E-10664463674A}"/>
    <cellStyle name="RIGs input cells 7 2 4" xfId="8288" xr:uid="{FCACF711-3E63-4AE0-A108-50C695B3441E}"/>
    <cellStyle name="RIGs input cells 7 2 4 2" xfId="18949" xr:uid="{A08BB3FB-D214-4307-BFB8-E743F113F9E8}"/>
    <cellStyle name="RIGs input cells 7 2 4 2 2" xfId="45363" xr:uid="{567CFB28-ACF7-477C-A8A4-04D212C39C55}"/>
    <cellStyle name="RIGs input cells 7 2 4 3" xfId="26055" xr:uid="{6C6049CC-131D-4AEB-884B-BFEEDBEE03F2}"/>
    <cellStyle name="RIGs input cells 7 2 4 3 2" xfId="52469" xr:uid="{1CA7AD25-8F6A-4736-9A80-7C3EFF3D7493}"/>
    <cellStyle name="RIGs input cells 7 3" xfId="1477" xr:uid="{F13FF2A4-734D-475F-8ECA-703E951A860E}"/>
    <cellStyle name="RIGs input cells 7 3 2" xfId="3471" xr:uid="{17D7EFE5-AF09-47B2-9ADB-8C1E380EF334}"/>
    <cellStyle name="RIGs input cells 7 3 2 2" xfId="14256" xr:uid="{593C111B-22FA-4C3B-92E2-928553E90C6E}"/>
    <cellStyle name="RIGs input cells 7 3 2 2 2" xfId="40676" xr:uid="{190569D5-874B-4C4C-BB22-9B8AFD3FDDFE}"/>
    <cellStyle name="RIGs input cells 7 3 2 3" xfId="21832" xr:uid="{1119D8C7-4A5C-457F-B6D9-42DE736499BE}"/>
    <cellStyle name="RIGs input cells 7 3 2 3 2" xfId="48246" xr:uid="{E7DAF598-21EF-42B9-AA38-1CD803749313}"/>
    <cellStyle name="RIGs input cells 7 3 2 4" xfId="30141" xr:uid="{7921A7FC-1977-4ACC-BE85-F15F97260275}"/>
    <cellStyle name="RIGs input cells 7 3 3" xfId="5058" xr:uid="{F169941B-D564-4B92-AC61-7FAE56BE7469}"/>
    <cellStyle name="RIGs input cells 7 3 3 2" xfId="15835" xr:uid="{5E616520-C4B4-4B17-9FA3-C36E99FBB761}"/>
    <cellStyle name="RIGs input cells 7 3 3 2 2" xfId="42254" xr:uid="{0A7DF234-30C7-445A-AD10-858C0F48D956}"/>
    <cellStyle name="RIGs input cells 7 3 3 3" xfId="22524" xr:uid="{B3D2FC0D-C49B-43DF-8632-B79AB9A66EFB}"/>
    <cellStyle name="RIGs input cells 7 3 3 3 2" xfId="48938" xr:uid="{69649AB5-A398-4573-9F64-DA4E6532EA2B}"/>
    <cellStyle name="RIGs input cells 7 3 3 4" xfId="31728" xr:uid="{FAB025E8-E41D-4E3C-869A-36CCFDF518B0}"/>
    <cellStyle name="RIGs input cells 7 3 4" xfId="5182" xr:uid="{453F1CB1-2DCC-4607-9DDA-498EFE46A04E}"/>
    <cellStyle name="RIGs input cells 7 3 4 2" xfId="15958" xr:uid="{3B0F7176-23EC-496C-9CFA-A94F1A8BC4BB}"/>
    <cellStyle name="RIGs input cells 7 3 4 2 2" xfId="42377" xr:uid="{963DE434-E586-4959-A035-4D15D3EC2FCE}"/>
    <cellStyle name="RIGs input cells 7 3 4 3" xfId="23402" xr:uid="{085999DD-0E8A-480B-8AA4-B18F7AC7EB48}"/>
    <cellStyle name="RIGs input cells 7 3 4 3 2" xfId="49816" xr:uid="{8B040D3F-E369-4037-A015-3444A26DE3D7}"/>
    <cellStyle name="RIGs input cells 7 3 4 4" xfId="31852" xr:uid="{FAD61220-BB26-44DF-9BED-8CA15233F267}"/>
    <cellStyle name="RIGs input cells 7 3 5" xfId="13" xr:uid="{1AF06CBC-ACDB-40E3-ABAF-3B1921CD35C8}"/>
    <cellStyle name="RIGs input cells 7 3 5 2" xfId="22925" xr:uid="{8768389E-79F1-4291-8603-0BB3E3BCC80B}"/>
    <cellStyle name="RIGs input cells 7 3 5 2 2" xfId="49339" xr:uid="{CDB6FDBC-67B5-4B6A-ADAF-38900AFB59F5}"/>
    <cellStyle name="RIGs input cells 7 3 5 3" xfId="28745" xr:uid="{683048A5-D125-47A0-846C-4284662013F4}"/>
    <cellStyle name="RIGs input cells 7 3 6" xfId="6819" xr:uid="{026C0F66-EAC8-4744-A835-083340ED972C}"/>
    <cellStyle name="RIGs input cells 7 3 6 2" xfId="12063" xr:uid="{578C6C5E-B647-48BA-AECF-F9814C9BE477}"/>
    <cellStyle name="RIGs input cells 7 3 6 2 2" xfId="38484" xr:uid="{9CE3A5B1-0EAE-4FA6-81E0-15A3FB79B5F4}"/>
    <cellStyle name="RIGs input cells 7 3 6 3" xfId="33489" xr:uid="{7C14C6F2-8DEC-438B-82BE-85BE85B956C3}"/>
    <cellStyle name="RIGs input cells 7 3 7" xfId="7238" xr:uid="{579001F5-81A6-4365-BE7B-C8805716D0E8}"/>
    <cellStyle name="RIGs input cells 7 3 7 2" xfId="17905" xr:uid="{41216E4D-5D85-4447-8004-D0C542C95727}"/>
    <cellStyle name="RIGs input cells 7 3 7 2 2" xfId="44322" xr:uid="{C9ABFC35-8819-4F2B-A165-E01501110C22}"/>
    <cellStyle name="RIGs input cells 7 3 7 3" xfId="26920" xr:uid="{0826A819-4F2F-4C63-948C-21D8708E4A25}"/>
    <cellStyle name="RIGs input cells 7 3 7 3 2" xfId="53334" xr:uid="{3D93DE48-DDCD-41FE-B182-640E32DFCC23}"/>
    <cellStyle name="RIGs input cells 7 3 7 4" xfId="33908" xr:uid="{1ACEFC41-0115-4AF8-BE7F-6A2D0528297E}"/>
    <cellStyle name="RIGs input cells 7 3 8" xfId="21752" xr:uid="{E977CEB5-5D63-42B0-8970-DFDC68B3EBDF}"/>
    <cellStyle name="RIGs input cells 7 3 8 2" xfId="48166" xr:uid="{B7200236-E2F3-442C-AD9C-991D3FA503FC}"/>
    <cellStyle name="RIGs input cells 7 4" xfId="2301" xr:uid="{D114F8B5-87D3-4CCA-A8BC-C1314A1ECBC1}"/>
    <cellStyle name="RIGs input cells 7 4 2" xfId="4227" xr:uid="{A0C2FD18-F09A-4FB9-BAAB-FC786D3209CA}"/>
    <cellStyle name="RIGs input cells 7 4 2 2" xfId="15006" xr:uid="{16299D86-7214-4B61-BCE3-BFF4E4A8EA2B}"/>
    <cellStyle name="RIGs input cells 7 4 2 2 2" xfId="41426" xr:uid="{F2201660-1756-4AE5-925F-34FB7D4926CF}"/>
    <cellStyle name="RIGs input cells 7 4 2 3" xfId="22722" xr:uid="{F5FB0167-5DA3-45F1-A463-3F6C8B5778FB}"/>
    <cellStyle name="RIGs input cells 7 4 2 3 2" xfId="49136" xr:uid="{9AF90B02-5802-4D98-A8F4-7D7284466017}"/>
    <cellStyle name="RIGs input cells 7 4 2 4" xfId="30897" xr:uid="{67AC2F7B-FFD0-46D9-A270-B6B14C85FCAB}"/>
    <cellStyle name="RIGs input cells 7 4 3" xfId="4955" xr:uid="{010B7CAC-F09D-4654-A6E7-1F99C95FAA6C}"/>
    <cellStyle name="RIGs input cells 7 4 3 2" xfId="15732" xr:uid="{C36A7328-ACE0-4C02-AEF7-3E8DCE64B266}"/>
    <cellStyle name="RIGs input cells 7 4 3 2 2" xfId="42152" xr:uid="{81508461-8129-42B0-97D5-4767AA8F6203}"/>
    <cellStyle name="RIGs input cells 7 4 3 3" xfId="24299" xr:uid="{2E3C47B5-8971-4584-B24F-8D78D89E5A92}"/>
    <cellStyle name="RIGs input cells 7 4 3 3 2" xfId="50713" xr:uid="{22967625-A9AF-4F75-9ACA-D4BD440F713C}"/>
    <cellStyle name="RIGs input cells 7 4 3 4" xfId="31625" xr:uid="{2AB0455F-F2D8-48A9-A092-1B1CD04B9726}"/>
    <cellStyle name="RIGs input cells 7 4 4" xfId="6729" xr:uid="{4AD81738-9154-4687-94B5-2490F6541EF3}"/>
    <cellStyle name="RIGs input cells 7 4 4 2" xfId="17441" xr:uid="{E6FBD256-3C69-4207-B5DE-3FB6ECFA82F0}"/>
    <cellStyle name="RIGs input cells 7 4 4 2 2" xfId="43859" xr:uid="{E0F5E939-61A7-42BE-B573-307DEFBEE14C}"/>
    <cellStyle name="RIGs input cells 7 4 4 3" xfId="22793" xr:uid="{4088D8B8-74D8-4BD4-9179-5B80A1279EC0}"/>
    <cellStyle name="RIGs input cells 7 4 4 3 2" xfId="49207" xr:uid="{CB144E0D-0C8F-4093-8FE7-46C1C583F6FA}"/>
    <cellStyle name="RIGs input cells 7 4 4 4" xfId="33399" xr:uid="{2549C77F-6767-4C65-A285-6AA59A4CA65D}"/>
    <cellStyle name="RIGs input cells 7 4 5" xfId="7935" xr:uid="{4BB4926B-9FC2-4A6C-833A-1CC0040839DD}"/>
    <cellStyle name="RIGs input cells 7 4 5 2" xfId="18602" xr:uid="{9855F1AD-0689-4C54-8E77-11CEFDA8A5DF}"/>
    <cellStyle name="RIGs input cells 7 4 5 2 2" xfId="45017" xr:uid="{4CBEEC74-78E9-4A59-AB5E-A11CC6722C08}"/>
    <cellStyle name="RIGs input cells 7 4 5 3" xfId="17367" xr:uid="{1F04FBF2-EC41-4374-9221-8DE1E7752BD4}"/>
    <cellStyle name="RIGs input cells 7 4 5 3 2" xfId="43785" xr:uid="{AEC17994-4C7A-4CBE-BC87-BC329261DD60}"/>
    <cellStyle name="RIGs input cells 7 4 6" xfId="13121" xr:uid="{58612DB2-3093-4B8F-8A03-7F6FDE089797}"/>
    <cellStyle name="RIGs input cells 7 4 6 2" xfId="39542" xr:uid="{937B0C62-321B-4406-9405-53F476A97A4A}"/>
    <cellStyle name="RIGs input cells 7 4 7" xfId="24335" xr:uid="{2F74CA46-90AF-4722-9C0D-0EB3A0605D96}"/>
    <cellStyle name="RIGs input cells 7 4 7 2" xfId="50749" xr:uid="{7676BF4F-2237-4576-9015-EF881B23215C}"/>
    <cellStyle name="RIGs input cells 7 5" xfId="5191" xr:uid="{BFEF5C4E-F5DB-42B8-969D-A8E82D56515D}"/>
    <cellStyle name="RIGs input cells 7 5 2" xfId="15966" xr:uid="{42F814CD-6409-4D38-8FDD-036628A5ED9C}"/>
    <cellStyle name="RIGs input cells 7 5 2 2" xfId="42385" xr:uid="{5DBAED66-BFF6-4C7F-A9C5-475EF5FBE04B}"/>
    <cellStyle name="RIGs input cells 7 5 3" xfId="24172" xr:uid="{2BCC166B-153D-4C21-9EF6-E9CA60295F8C}"/>
    <cellStyle name="RIGs input cells 7 5 3 2" xfId="50586" xr:uid="{445615B1-53BE-45C6-84CE-46AA54AA6557}"/>
    <cellStyle name="RIGs input cells 7 5 4" xfId="31861" xr:uid="{C7750F5B-ADA0-4A3E-AD59-2F5F2820A31B}"/>
    <cellStyle name="RIGs input cells 7 6" xfId="6943" xr:uid="{CA0FCC1D-B25F-4C42-B483-49709A61669F}"/>
    <cellStyle name="RIGs input cells 7 6 2" xfId="17648" xr:uid="{DEF10073-C581-4BF6-98B4-1F7230510ED9}"/>
    <cellStyle name="RIGs input cells 7 6 2 2" xfId="44065" xr:uid="{09E57BAB-93C3-4AB6-89C6-69E7408147C3}"/>
    <cellStyle name="RIGs input cells 7 6 3" xfId="22491" xr:uid="{00BD2926-4F04-4F9A-9795-CB44D9326B85}"/>
    <cellStyle name="RIGs input cells 7 6 3 2" xfId="48905" xr:uid="{28C17B8F-3D42-47C3-B7B3-FEFD4DC28BA4}"/>
    <cellStyle name="RIGs input cells 7 6 4" xfId="33613" xr:uid="{DFCCDE28-C70B-4BE1-A1E2-9C3C4B5D93E5}"/>
    <cellStyle name="RIGs input cells 7 7" xfId="8226" xr:uid="{96ACA9B2-9BA3-4CA5-9C97-373B0D9A77B3}"/>
    <cellStyle name="RIGs input cells 7 7 2" xfId="18887" xr:uid="{57E3EB2B-369E-4769-A5B3-388339452FD1}"/>
    <cellStyle name="RIGs input cells 7 7 2 2" xfId="45301" xr:uid="{966AB83F-E7EA-42FC-954D-722E5874B022}"/>
    <cellStyle name="RIGs input cells 7 7 3" xfId="26003" xr:uid="{6A28F11A-D631-4260-BDAF-1C0657B08D9D}"/>
    <cellStyle name="RIGs input cells 7 7 3 2" xfId="52417" xr:uid="{1267B100-E34F-4541-A85F-01845A3C2A57}"/>
    <cellStyle name="RIGs input cells 7_3.15 Additional Data" xfId="2303" xr:uid="{351D5284-7F7A-4E4E-BDA1-A87F19F5DF22}"/>
    <cellStyle name="RIGs input cells 8" xfId="1335" xr:uid="{CCD53EA2-57B3-4E17-A860-CBEB9DA5A47F}"/>
    <cellStyle name="RIGs input cells 8 2" xfId="1597" xr:uid="{AC38F5C2-2FE7-4281-8A66-C9DB9E40805E}"/>
    <cellStyle name="RIGs input cells 8 2 2" xfId="3590" xr:uid="{C58C416D-1320-4B6F-9BAD-85D9AF3AF054}"/>
    <cellStyle name="RIGs input cells 8 2 2 2" xfId="14375" xr:uid="{95FABCBB-3947-422B-8CCB-E14E8409FAD6}"/>
    <cellStyle name="RIGs input cells 8 2 2 2 2" xfId="40795" xr:uid="{632D22A2-B971-4FBA-8127-0E725008B057}"/>
    <cellStyle name="RIGs input cells 8 2 2 3" xfId="25243" xr:uid="{DF82FC2F-4633-4819-B33F-0EAC6BB8BB8C}"/>
    <cellStyle name="RIGs input cells 8 2 2 3 2" xfId="51657" xr:uid="{E5D8C0EB-974C-4F5D-9065-CC5D645907F8}"/>
    <cellStyle name="RIGs input cells 8 2 2 4" xfId="30260" xr:uid="{7EFED9AE-4AE1-4534-8F4C-6E4C29BDC618}"/>
    <cellStyle name="RIGs input cells 8 2 3" xfId="3072" xr:uid="{815A5A14-4D7F-427C-86A3-BCEA4BC1BB13}"/>
    <cellStyle name="RIGs input cells 8 2 3 2" xfId="13864" xr:uid="{194CB1DD-1189-46F0-B168-E0419F5F05FE}"/>
    <cellStyle name="RIGs input cells 8 2 3 2 2" xfId="40284" xr:uid="{E969B7A4-6B1C-46F8-8C4B-3F288136D576}"/>
    <cellStyle name="RIGs input cells 8 2 3 3" xfId="22179" xr:uid="{D3FE5FFB-EBB5-4592-9F12-96011C543C45}"/>
    <cellStyle name="RIGs input cells 8 2 3 3 2" xfId="48593" xr:uid="{080A39CF-0B47-46AE-9597-6464CA58BAF8}"/>
    <cellStyle name="RIGs input cells 8 2 3 4" xfId="29742" xr:uid="{64A57143-A909-40C1-8162-A56DEFF01958}"/>
    <cellStyle name="RIGs input cells 8 2 4" xfId="5462" xr:uid="{3753344E-8DBF-4381-B9D6-CFA30464CBE8}"/>
    <cellStyle name="RIGs input cells 8 2 4 2" xfId="16235" xr:uid="{10C23E37-F85D-4A85-8CF8-7DB7BBC4AB63}"/>
    <cellStyle name="RIGs input cells 8 2 4 2 2" xfId="42654" xr:uid="{4BAC24BD-F94D-4388-8E58-14A145E9A1BD}"/>
    <cellStyle name="RIGs input cells 8 2 4 3" xfId="23062" xr:uid="{18BD9951-C296-4A5F-9706-DEC27FB20C9E}"/>
    <cellStyle name="RIGs input cells 8 2 4 3 2" xfId="49476" xr:uid="{6D36DD77-46F9-4B06-B1D0-64E43FE0890E}"/>
    <cellStyle name="RIGs input cells 8 2 4 4" xfId="32132" xr:uid="{48326515-E012-4FE4-8F91-EE9AA23486CB}"/>
    <cellStyle name="RIGs input cells 8 2 5" xfId="5864" xr:uid="{EE0CF94B-384A-44CF-9EB5-FFB48736AEC7}"/>
    <cellStyle name="RIGs input cells 8 2 5 2" xfId="24729" xr:uid="{B9DD693E-F31A-4406-B5D9-738A6131780F}"/>
    <cellStyle name="RIGs input cells 8 2 5 2 2" xfId="51143" xr:uid="{BBEA9746-8CED-40E3-B3B0-97FFD7A1FA44}"/>
    <cellStyle name="RIGs input cells 8 2 5 3" xfId="32534" xr:uid="{FCE6260D-FC3D-4E6A-A49B-7B325525E0FB}"/>
    <cellStyle name="RIGs input cells 8 2 6" xfId="6113" xr:uid="{6676ECD1-8416-4EEE-8DDE-58E4D01BD88A}"/>
    <cellStyle name="RIGs input cells 8 2 6 2" xfId="23498" xr:uid="{CD2693B1-8C80-49AE-AD85-5170C14DFF98}"/>
    <cellStyle name="RIGs input cells 8 2 6 2 2" xfId="49912" xr:uid="{AE55E8A7-F0A7-4B63-9F8C-A32C61B0CDE6}"/>
    <cellStyle name="RIGs input cells 8 2 6 3" xfId="32783" xr:uid="{7F353C07-B637-4873-9F0C-81928A128913}"/>
    <cellStyle name="RIGs input cells 8 2 7" xfId="5662" xr:uid="{4B1F2E38-F323-41A2-911B-24953E889D8B}"/>
    <cellStyle name="RIGs input cells 8 2 7 2" xfId="16426" xr:uid="{0CB2EF9C-4E6D-4D42-8D63-15274ED4FA6E}"/>
    <cellStyle name="RIGs input cells 8 2 7 2 2" xfId="42844" xr:uid="{92E7E25A-03A4-45D6-83B9-C81ADF46B95D}"/>
    <cellStyle name="RIGs input cells 8 2 7 3" xfId="26150" xr:uid="{E834D33B-2FE6-4A62-8E23-5E694EF1451E}"/>
    <cellStyle name="RIGs input cells 8 2 7 3 2" xfId="52564" xr:uid="{D61E3A89-0045-482B-AC03-927636FAE8A5}"/>
    <cellStyle name="RIGs input cells 8 2 7 4" xfId="32332" xr:uid="{50331A07-F3E6-41EC-A302-F359DC57DA37}"/>
    <cellStyle name="RIGs input cells 8 2 8" xfId="26478" xr:uid="{85AB760C-C082-4278-ACE6-6A3CA1273A28}"/>
    <cellStyle name="RIGs input cells 8 2 8 2" xfId="52892" xr:uid="{2906FF55-C0E4-45A1-B922-07B08D351D80}"/>
    <cellStyle name="RIGs input cells 8 3" xfId="2304" xr:uid="{750F4E33-AACD-45CC-8340-F9A39EF6C875}"/>
    <cellStyle name="RIGs input cells 8 3 2" xfId="4229" xr:uid="{96D61567-4F91-477F-BC16-D90B9EA643E6}"/>
    <cellStyle name="RIGs input cells 8 3 2 2" xfId="15008" xr:uid="{17859C89-4F92-45E8-9925-54F7BFE67DEB}"/>
    <cellStyle name="RIGs input cells 8 3 2 2 2" xfId="41428" xr:uid="{968F2FF6-BD45-4097-874E-EBD5E04CBD16}"/>
    <cellStyle name="RIGs input cells 8 3 2 3" xfId="25546" xr:uid="{E87A5719-B4D4-4853-A9ED-20A96BA105A3}"/>
    <cellStyle name="RIGs input cells 8 3 2 3 2" xfId="51960" xr:uid="{9F6DAFC6-8B4C-43A9-A27B-34B945B30F1F}"/>
    <cellStyle name="RIGs input cells 8 3 2 4" xfId="30899" xr:uid="{9515AD75-9527-407D-B2E0-BFD327DB1407}"/>
    <cellStyle name="RIGs input cells 8 3 3" xfId="4957" xr:uid="{FC1CD134-3E07-4D89-BD24-2B8E0529CF55}"/>
    <cellStyle name="RIGs input cells 8 3 3 2" xfId="15734" xr:uid="{FE628DB9-E37B-4A9D-8EDB-74C86DA2026A}"/>
    <cellStyle name="RIGs input cells 8 3 3 2 2" xfId="42154" xr:uid="{2C87FA8B-AD19-41D2-B170-CF7BE64EF209}"/>
    <cellStyle name="RIGs input cells 8 3 3 3" xfId="27673" xr:uid="{8464D34C-8482-4A44-A289-F9F48109266E}"/>
    <cellStyle name="RIGs input cells 8 3 3 3 2" xfId="54087" xr:uid="{DCD7821E-A2C0-4156-B942-FD66E73850E8}"/>
    <cellStyle name="RIGs input cells 8 3 3 4" xfId="31627" xr:uid="{A33C571B-FF59-4570-8C35-DBC1285DA5B6}"/>
    <cellStyle name="RIGs input cells 8 3 4" xfId="6731" xr:uid="{108AEE7F-6659-4A6A-8E86-ACA747FC67E1}"/>
    <cellStyle name="RIGs input cells 8 3 4 2" xfId="17443" xr:uid="{D29D57A9-5BA9-4701-9524-B895B4E0537D}"/>
    <cellStyle name="RIGs input cells 8 3 4 2 2" xfId="43861" xr:uid="{1E4E8591-941A-40C1-ADAA-3B52D4596153}"/>
    <cellStyle name="RIGs input cells 8 3 4 3" xfId="25748" xr:uid="{F9CEE7AE-8C69-4311-AFB1-DC90BADF4DA0}"/>
    <cellStyle name="RIGs input cells 8 3 4 3 2" xfId="52162" xr:uid="{5F000BC8-B47F-4873-8C80-F1A09DDBBFAA}"/>
    <cellStyle name="RIGs input cells 8 3 4 4" xfId="33401" xr:uid="{9833A590-137F-4F6B-A1A8-7E9DFB79C370}"/>
    <cellStyle name="RIGs input cells 8 3 5" xfId="7937" xr:uid="{595DCF01-6616-40B3-B7A6-7F4855FCD9D9}"/>
    <cellStyle name="RIGs input cells 8 3 5 2" xfId="18604" xr:uid="{AACD6332-DE3A-4B13-8590-9DA826E620CB}"/>
    <cellStyle name="RIGs input cells 8 3 5 2 2" xfId="45019" xr:uid="{885AA408-DC70-4C0B-98EF-26CAF8F7625A}"/>
    <cellStyle name="RIGs input cells 8 3 5 3" xfId="12427" xr:uid="{873E0D46-C297-4595-AF1D-18D7DD5AC83E}"/>
    <cellStyle name="RIGs input cells 8 3 5 3 2" xfId="38848" xr:uid="{EA22D3CF-1D6E-4361-AFBC-1BE103457B2E}"/>
    <cellStyle name="RIGs input cells 8 3 6" xfId="13123" xr:uid="{27610067-A5F1-4329-9ECE-E7D1C75F20AB}"/>
    <cellStyle name="RIGs input cells 8 3 6 2" xfId="39544" xr:uid="{983337B1-E1F8-4EF2-A3CB-BD0DF59BED89}"/>
    <cellStyle name="RIGs input cells 8 3 7" xfId="23441" xr:uid="{C301A63F-B2D7-4FCF-8D63-2C26AA731454}"/>
    <cellStyle name="RIGs input cells 8 3 7 2" xfId="49855" xr:uid="{521F84EB-7EF9-4C70-A5FC-1CC50A3641D0}"/>
    <cellStyle name="RIGs input cells 8 4" xfId="8289" xr:uid="{5DDEEB8C-C410-4368-ACE1-18C07D264606}"/>
    <cellStyle name="RIGs input cells 8 4 2" xfId="18950" xr:uid="{002BE910-039B-4C1D-9594-E3F88D8258EF}"/>
    <cellStyle name="RIGs input cells 8 4 2 2" xfId="45364" xr:uid="{C54D79FB-3983-4B09-88F2-76AC3F30B57B}"/>
    <cellStyle name="RIGs input cells 8 4 3" xfId="26056" xr:uid="{04A437B9-751F-4334-8C57-DA75686F8767}"/>
    <cellStyle name="RIGs input cells 8 4 3 2" xfId="52470" xr:uid="{BDF34121-295A-4FF3-A483-363E95F5E09A}"/>
    <cellStyle name="RIGs input cells 9" xfId="1462" xr:uid="{48F808B9-2F9A-4AF2-B677-62CFC5752293}"/>
    <cellStyle name="RIGs input cells 9 2" xfId="3456" xr:uid="{16EE5652-C41F-40B6-9DCA-1D38A305CC36}"/>
    <cellStyle name="RIGs input cells 9 2 2" xfId="14241" xr:uid="{259998DB-824D-435D-A9F7-6D81BE7B3919}"/>
    <cellStyle name="RIGs input cells 9 2 2 2" xfId="40661" xr:uid="{F2525A1F-60DA-4423-AF3D-0E2A06A043A1}"/>
    <cellStyle name="RIGs input cells 9 2 3" xfId="26983" xr:uid="{DB8DE5AE-4E00-4B9C-8FC4-65332811BBE8}"/>
    <cellStyle name="RIGs input cells 9 2 3 2" xfId="53397" xr:uid="{7136F2CB-2BB4-4B8B-84A7-9A7ACC68A60D}"/>
    <cellStyle name="RIGs input cells 9 2 4" xfId="30126" xr:uid="{17A6BF66-2624-4ADD-979D-818407F79230}"/>
    <cellStyle name="RIGs input cells 9 3" xfId="5060" xr:uid="{2563DDB1-7A9C-4028-A885-2009C08B2B49}"/>
    <cellStyle name="RIGs input cells 9 3 2" xfId="15837" xr:uid="{5A2B9DB0-523F-43C0-A8F4-37DF49B2F45E}"/>
    <cellStyle name="RIGs input cells 9 3 2 2" xfId="42256" xr:uid="{A5218344-A256-49CB-8FE7-7522EC969B72}"/>
    <cellStyle name="RIGs input cells 9 3 3" xfId="23183" xr:uid="{8DAEBBB0-234C-4378-9687-DDCC8BE2AB2E}"/>
    <cellStyle name="RIGs input cells 9 3 3 2" xfId="49597" xr:uid="{94614C87-5B57-48BF-A8D7-088B2668DF5D}"/>
    <cellStyle name="RIGs input cells 9 3 4" xfId="31730" xr:uid="{18CEBF9A-A3F2-4759-B8B0-85CE479A2F09}"/>
    <cellStyle name="RIGs input cells 9 4" xfId="3418" xr:uid="{34F35DA9-BC80-47A7-AD3E-0E134059899C}"/>
    <cellStyle name="RIGs input cells 9 4 2" xfId="14204" xr:uid="{66A6D5B3-9344-487A-9A23-44D530E18DC3}"/>
    <cellStyle name="RIGs input cells 9 4 2 2" xfId="40624" xr:uid="{849E50D2-B702-47EF-B610-5AAA728892F9}"/>
    <cellStyle name="RIGs input cells 9 4 3" xfId="25538" xr:uid="{7335F62A-3AB8-4D4F-B875-0232436BF789}"/>
    <cellStyle name="RIGs input cells 9 4 3 2" xfId="51952" xr:uid="{9663D677-CA91-462D-A287-410BCA1A677D}"/>
    <cellStyle name="RIGs input cells 9 4 4" xfId="30088" xr:uid="{0924B497-7D96-45C3-ADE5-099282B9A1DF}"/>
    <cellStyle name="RIGs input cells 9 5" xfId="5422" xr:uid="{ECD74495-1A9B-4D53-87FB-3329E5A9B391}"/>
    <cellStyle name="RIGs input cells 9 5 2" xfId="26250" xr:uid="{04FC00C0-2A21-4883-8653-1C1072C42460}"/>
    <cellStyle name="RIGs input cells 9 5 2 2" xfId="52664" xr:uid="{2C06C7B5-F829-48C9-A4C1-6C7D3B321D00}"/>
    <cellStyle name="RIGs input cells 9 5 3" xfId="32092" xr:uid="{9C208ED1-CD80-42E3-A4DD-3DCAD8F4F9EA}"/>
    <cellStyle name="RIGs input cells 9 6" xfId="6822" xr:uid="{68C4B4DD-62EA-48DD-BCF7-DAA0F1F27A8E}"/>
    <cellStyle name="RIGs input cells 9 6 2" xfId="23942" xr:uid="{7DFE511C-D81A-4E66-86C3-ACA005E3779D}"/>
    <cellStyle name="RIGs input cells 9 6 2 2" xfId="50356" xr:uid="{2633ED19-C2C9-42C5-BDB6-C0EB906D3F50}"/>
    <cellStyle name="RIGs input cells 9 6 3" xfId="33492" xr:uid="{F1B9BAFD-C813-4821-8F65-7EE2071453ED}"/>
    <cellStyle name="RIGs input cells 9 7" xfId="2924" xr:uid="{AEF53801-0780-472E-9344-36D5912C5293}"/>
    <cellStyle name="RIGs input cells 9 7 2" xfId="13716" xr:uid="{52360804-A30E-4B81-8538-95C7A9715DDF}"/>
    <cellStyle name="RIGs input cells 9 7 2 2" xfId="40136" xr:uid="{1F1D0B25-EE40-4CB8-9B9F-A94B71D371BE}"/>
    <cellStyle name="RIGs input cells 9 7 3" xfId="27038" xr:uid="{E5A14627-E78E-4F4D-8DC0-80BEB8542FE7}"/>
    <cellStyle name="RIGs input cells 9 7 3 2" xfId="53452" xr:uid="{522B27FF-6103-4ADD-AEB3-509B2BF39AA3}"/>
    <cellStyle name="RIGs input cells 9 7 4" xfId="29594" xr:uid="{BD89C524-48BA-4836-89C9-677B3AF31B68}"/>
    <cellStyle name="RIGs input cells 9 8" xfId="24221" xr:uid="{2267F227-4C70-42FF-8996-C5D935A248AC}"/>
    <cellStyle name="RIGs input cells 9 8 2" xfId="50635" xr:uid="{331B7EC1-E3B9-4F8F-B938-6242649359A8}"/>
    <cellStyle name="RIGs input cells_3.15 Additional Data" xfId="2305" xr:uid="{E4F4C12F-CDE6-47C4-AD95-39BA39C4CE3D}"/>
    <cellStyle name="RIGs input totals" xfId="1157" xr:uid="{11C2CFBE-7805-47EB-9F27-9E7365EAF2B5}"/>
    <cellStyle name="RIGs input totals 10" xfId="3763" xr:uid="{77A9F73E-CBDE-4B0F-A164-7E6357F529E2}"/>
    <cellStyle name="RIGs input totals 10 2" xfId="8299" xr:uid="{EA8AD208-8F83-4B2D-9626-7BB7818ABCFC}"/>
    <cellStyle name="RIGs input totals 10 2 2" xfId="18960" xr:uid="{49FC2F44-3880-468C-A27E-CFBD71EB3768}"/>
    <cellStyle name="RIGs input totals 10 2 2 2" xfId="45374" xr:uid="{00A9A3EA-BB80-4456-949D-B4A002AA57A4}"/>
    <cellStyle name="RIGs input totals 10 2 3" xfId="26065" xr:uid="{EE440B33-EA5B-4245-BD12-8616DA9D2F29}"/>
    <cellStyle name="RIGs input totals 10 2 3 2" xfId="52479" xr:uid="{D1FD3334-C66F-49BF-BB40-1293539B838A}"/>
    <cellStyle name="RIGs input totals 10 3" xfId="14546" xr:uid="{ABF8C092-BAC9-4E7C-BEA5-99787D2EA20E}"/>
    <cellStyle name="RIGs input totals 10 3 2" xfId="40966" xr:uid="{F53EEBC9-BD13-47A2-BD86-AF51ECAB6A8F}"/>
    <cellStyle name="RIGs input totals 10 4" xfId="23605" xr:uid="{E9D3A436-DBE6-49BB-91EF-0D3CA0867AD4}"/>
    <cellStyle name="RIGs input totals 10 4 2" xfId="50019" xr:uid="{2091D464-1E13-4AE2-A122-9271161FD9D3}"/>
    <cellStyle name="RIGs input totals 10 5" xfId="30433" xr:uid="{885D0702-53F4-47B8-B6C8-A88311BA40C3}"/>
    <cellStyle name="RIGs input totals 11" xfId="5171" xr:uid="{D3653B4C-8B1A-47D3-B703-F0BCFDA12E3A}"/>
    <cellStyle name="RIGs input totals 11 2" xfId="15948" xr:uid="{804350D3-6C2F-407C-929E-E05F5E8AC74D}"/>
    <cellStyle name="RIGs input totals 11 2 2" xfId="42367" xr:uid="{EAD91A86-0B32-4C72-A709-8898EDEE7406}"/>
    <cellStyle name="RIGs input totals 11 3" xfId="23597" xr:uid="{BDE4CAB0-14CD-42EE-B196-7E7BA5E94193}"/>
    <cellStyle name="RIGs input totals 11 3 2" xfId="50011" xr:uid="{9963009C-874C-478E-959F-43BBC27ABB68}"/>
    <cellStyle name="RIGs input totals 11 4" xfId="31841" xr:uid="{4A91D92A-4231-4AAC-90B1-7C478E171C3D}"/>
    <cellStyle name="RIGs input totals 12" xfId="6668" xr:uid="{D83C07F9-B074-4EC6-937D-BBB87DCD3CDB}"/>
    <cellStyle name="RIGs input totals 12 2" xfId="17380" xr:uid="{B9F74898-21C7-4BC9-80F7-AF9676C828A4}"/>
    <cellStyle name="RIGs input totals 12 2 2" xfId="43798" xr:uid="{000908FC-6D35-44DA-B1B2-20F08762CCD2}"/>
    <cellStyle name="RIGs input totals 12 3" xfId="22981" xr:uid="{5DAA9FE3-3E07-43CB-AD6C-5311123EC3DB}"/>
    <cellStyle name="RIGs input totals 12 3 2" xfId="49395" xr:uid="{803E1078-1BED-4D4A-A4BE-5056754C726F}"/>
    <cellStyle name="RIGs input totals 12 4" xfId="33338" xr:uid="{24823646-C1DE-403B-A3CA-5E369F04DF2D}"/>
    <cellStyle name="RIGs input totals 13" xfId="8227" xr:uid="{1F8B4E55-549C-4A9D-8505-3AFEBF4B4C14}"/>
    <cellStyle name="RIGs input totals 13 2" xfId="18888" xr:uid="{04EC8ADB-452C-474B-8634-810D52E0F597}"/>
    <cellStyle name="RIGs input totals 13 2 2" xfId="45302" xr:uid="{BE9BB6D6-29E3-4704-988F-466D216B40C1}"/>
    <cellStyle name="RIGs input totals 13 3" xfId="26004" xr:uid="{B31CF7A0-6C67-45F0-B0E2-CAA1698EB9C8}"/>
    <cellStyle name="RIGs input totals 13 3 2" xfId="52418" xr:uid="{A9762CF9-83D9-4765-B0E3-B2ECD22B4043}"/>
    <cellStyle name="RIGs input totals 2" xfId="1158" xr:uid="{BBAE9791-27B1-49B9-99B8-FB5B1C853F17}"/>
    <cellStyle name="RIGs input totals 2 10" xfId="4725" xr:uid="{7659B1D3-F39D-484C-8031-2329D25B7B03}"/>
    <cellStyle name="RIGs input totals 2 10 2" xfId="15502" xr:uid="{E114641D-92BA-4AC5-A181-3011EE7C1CDD}"/>
    <cellStyle name="RIGs input totals 2 10 2 2" xfId="41922" xr:uid="{3A3F2128-92E1-4D0F-A40F-A5D3F4D165FF}"/>
    <cellStyle name="RIGs input totals 2 10 3" xfId="26591" xr:uid="{B80728ED-555C-43BC-BE26-DF7D543811B6}"/>
    <cellStyle name="RIGs input totals 2 10 3 2" xfId="53005" xr:uid="{9D6AC6CD-0234-4933-A23D-D84AB801E35C}"/>
    <cellStyle name="RIGs input totals 2 10 4" xfId="31395" xr:uid="{41608877-5034-485C-9A56-ECE31991F208}"/>
    <cellStyle name="RIGs input totals 2 11" xfId="6667" xr:uid="{213FD05C-94E6-40CD-AF0E-4D953B0BAEF7}"/>
    <cellStyle name="RIGs input totals 2 11 2" xfId="17379" xr:uid="{53B8D09B-7DCB-4B9E-83A7-9A44DBF4BD93}"/>
    <cellStyle name="RIGs input totals 2 11 2 2" xfId="43797" xr:uid="{24D17CEF-C2CF-46EC-96DF-A2C2D28FAC00}"/>
    <cellStyle name="RIGs input totals 2 11 3" xfId="23545" xr:uid="{82A7E0A4-5F78-4A35-98AD-F469ED48AEBB}"/>
    <cellStyle name="RIGs input totals 2 11 3 2" xfId="49959" xr:uid="{BA01C37C-3AD0-4640-B29C-5E004B1E0936}"/>
    <cellStyle name="RIGs input totals 2 11 4" xfId="33337" xr:uid="{087CAFF5-F7E0-4ABF-A13F-85DE41EE2825}"/>
    <cellStyle name="RIGs input totals 2 12" xfId="8228" xr:uid="{1415EF7B-44C8-406D-A66E-C5EA7B7E7C5B}"/>
    <cellStyle name="RIGs input totals 2 12 2" xfId="18889" xr:uid="{2BA7F207-99C7-45E8-A48B-E983C7D6B335}"/>
    <cellStyle name="RIGs input totals 2 12 2 2" xfId="45303" xr:uid="{1E6AC3B7-D6D7-49C4-96EB-B0AA4B7063DD}"/>
    <cellStyle name="RIGs input totals 2 12 3" xfId="26005" xr:uid="{7E28D80C-4AB7-4D06-B190-60204A56D44A}"/>
    <cellStyle name="RIGs input totals 2 12 3 2" xfId="52419" xr:uid="{18D40EB2-DF7D-4403-AD3A-A243ABF32341}"/>
    <cellStyle name="RIGs input totals 2 2" xfId="1159" xr:uid="{25C93EDC-922F-4E33-BFE3-FE01564EA769}"/>
    <cellStyle name="RIGs input totals 2 2 2" xfId="1160" xr:uid="{9989586E-ADE9-471B-826B-C4D4433E33F8}"/>
    <cellStyle name="RIGs input totals 2 2 2 2" xfId="1481" xr:uid="{9212A920-284A-44AE-8056-2E260998983D}"/>
    <cellStyle name="RIGs input totals 2 2 2 2 2" xfId="3475" xr:uid="{6F430CAB-9F6B-46C6-B7D6-E4A0F7390936}"/>
    <cellStyle name="RIGs input totals 2 2 2 2 2 2" xfId="14260" xr:uid="{68294504-EDD3-4503-BFAA-159B58B203F7}"/>
    <cellStyle name="RIGs input totals 2 2 2 2 2 2 2" xfId="40680" xr:uid="{25D4D9FB-0845-4118-9180-35F42EE0DAE5}"/>
    <cellStyle name="RIGs input totals 2 2 2 2 2 3" xfId="22466" xr:uid="{8038E00C-824F-4D7B-8F70-2434F4ABEE3C}"/>
    <cellStyle name="RIGs input totals 2 2 2 2 2 3 2" xfId="48880" xr:uid="{8D8634C2-FB0A-45E8-BDC7-86A0BE1DAA0E}"/>
    <cellStyle name="RIGs input totals 2 2 2 2 2 4" xfId="30145" xr:uid="{F53DE430-7F91-4723-BF87-4B8BDC4F85E9}"/>
    <cellStyle name="RIGs input totals 2 2 2 2 3" xfId="3045" xr:uid="{2C1DDF22-2CD2-42E2-B01B-98BCE7303A8C}"/>
    <cellStyle name="RIGs input totals 2 2 2 2 3 2" xfId="13837" xr:uid="{6C4E94F8-9A31-4626-BB41-89BFC35D1EE6}"/>
    <cellStyle name="RIGs input totals 2 2 2 2 3 2 2" xfId="40257" xr:uid="{45469E01-08F8-4392-886A-2BC689ADBDF7}"/>
    <cellStyle name="RIGs input totals 2 2 2 2 3 3" xfId="24819" xr:uid="{529018DF-93A9-41AF-BC37-8041BD995605}"/>
    <cellStyle name="RIGs input totals 2 2 2 2 3 3 2" xfId="51233" xr:uid="{592B674E-7610-466C-95BE-9072AB4800A2}"/>
    <cellStyle name="RIGs input totals 2 2 2 2 3 4" xfId="29715" xr:uid="{6C23FAD5-9B07-4B8F-994B-7B664DD34D41}"/>
    <cellStyle name="RIGs input totals 2 2 2 2 4" xfId="5277" xr:uid="{2BA340DA-4933-41A4-8635-9002CC374064}"/>
    <cellStyle name="RIGs input totals 2 2 2 2 4 2" xfId="16052" xr:uid="{BCCD0125-E390-4C81-BEA3-D61B605B469A}"/>
    <cellStyle name="RIGs input totals 2 2 2 2 4 2 2" xfId="42471" xr:uid="{DF1F27BB-7D84-4DB2-AC79-F55BE0D2F858}"/>
    <cellStyle name="RIGs input totals 2 2 2 2 4 3" xfId="27066" xr:uid="{4A5582B1-0FD6-4F4E-B8FA-B11A230293E2}"/>
    <cellStyle name="RIGs input totals 2 2 2 2 4 3 2" xfId="53480" xr:uid="{29228FC8-B32A-47C4-8E8B-3DB227553DAF}"/>
    <cellStyle name="RIGs input totals 2 2 2 2 4 4" xfId="31947" xr:uid="{F2F73463-787B-4195-A9E2-DBF19E26F6BB}"/>
    <cellStyle name="RIGs input totals 2 2 2 2 5" xfId="3740" xr:uid="{0DD6A1F7-DBAF-4BAE-A98B-380EE59416C8}"/>
    <cellStyle name="RIGs input totals 2 2 2 2 5 2" xfId="24495" xr:uid="{4820229A-4AD5-4F4D-B28A-C3332D7941B5}"/>
    <cellStyle name="RIGs input totals 2 2 2 2 5 2 2" xfId="50909" xr:uid="{BF1686A8-4D60-4947-A36F-B549130B9C27}"/>
    <cellStyle name="RIGs input totals 2 2 2 2 5 3" xfId="30410" xr:uid="{25F0E1F0-700F-4376-A1C0-CF4280E3F36B}"/>
    <cellStyle name="RIGs input totals 2 2 2 2 6" xfId="5476" xr:uid="{F069B31B-80C9-492F-B4B9-8EE827C9410B}"/>
    <cellStyle name="RIGs input totals 2 2 2 2 6 2" xfId="27584" xr:uid="{1B8D2544-2463-4AB4-B2FA-3A8F76F339C7}"/>
    <cellStyle name="RIGs input totals 2 2 2 2 6 2 2" xfId="53998" xr:uid="{2664ABFE-1907-4DCF-9EAA-3FDDDD0BDC96}"/>
    <cellStyle name="RIGs input totals 2 2 2 2 6 3" xfId="32146" xr:uid="{343DF38F-C9E4-4283-A847-1B75E41C2B91}"/>
    <cellStyle name="RIGs input totals 2 2 2 2 7" xfId="2926" xr:uid="{FD7001F8-69E9-4C1A-B5DF-3F8C292945C9}"/>
    <cellStyle name="RIGs input totals 2 2 2 2 7 2" xfId="13718" xr:uid="{9D580E58-D1C1-436A-990A-9614566E02D2}"/>
    <cellStyle name="RIGs input totals 2 2 2 2 7 2 2" xfId="40138" xr:uid="{F4CB8C51-C208-4006-9F3E-B4B370E6FCF8}"/>
    <cellStyle name="RIGs input totals 2 2 2 2 7 3" xfId="25603" xr:uid="{EF55DAEB-6153-44B1-99F7-EE0E40D735F4}"/>
    <cellStyle name="RIGs input totals 2 2 2 2 7 3 2" xfId="52017" xr:uid="{844CDC4D-4A7C-4839-ADF0-67E721F989CA}"/>
    <cellStyle name="RIGs input totals 2 2 2 2 7 4" xfId="29596" xr:uid="{2955BAFC-E03B-4492-886A-8152B06584F8}"/>
    <cellStyle name="RIGs input totals 2 2 2 2 8" xfId="22566" xr:uid="{2287B47B-D03B-4A2E-A06B-503BCCFAF5D2}"/>
    <cellStyle name="RIGs input totals 2 2 2 2 8 2" xfId="48980" xr:uid="{800745E2-9749-4EC3-8EB4-512776A21EAB}"/>
    <cellStyle name="RIGs input totals 2 2 2 3" xfId="2309" xr:uid="{A272974F-6683-41E9-81D2-991E826F30BC}"/>
    <cellStyle name="RIGs input totals 2 2 2 3 2" xfId="4233" xr:uid="{C25BBC69-F2BE-4EDA-9F81-72B6B7127CC4}"/>
    <cellStyle name="RIGs input totals 2 2 2 3 2 2" xfId="15012" xr:uid="{E4C376A4-58E9-4DD3-AE28-F4A9D10ABEC8}"/>
    <cellStyle name="RIGs input totals 2 2 2 3 2 2 2" xfId="41432" xr:uid="{94626CD4-452B-4505-86C4-8933E6822B13}"/>
    <cellStyle name="RIGs input totals 2 2 2 3 2 3" xfId="23916" xr:uid="{E6085A37-2A7E-4FA4-A43E-0DB2CE8B9025}"/>
    <cellStyle name="RIGs input totals 2 2 2 3 2 3 2" xfId="50330" xr:uid="{734B28F4-27D7-41F3-ACF6-A8AB38DC8467}"/>
    <cellStyle name="RIGs input totals 2 2 2 3 2 4" xfId="30903" xr:uid="{59A4B9FD-F832-4487-8D7C-1618934A0609}"/>
    <cellStyle name="RIGs input totals 2 2 2 3 3" xfId="4961" xr:uid="{D5DB1B67-4A54-4CFA-91B6-958D194CA7A3}"/>
    <cellStyle name="RIGs input totals 2 2 2 3 3 2" xfId="15738" xr:uid="{E4683D51-EAFC-4E11-8D14-C9A11E803CCF}"/>
    <cellStyle name="RIGs input totals 2 2 2 3 3 2 2" xfId="42158" xr:uid="{D8A3844C-8F44-4054-986C-3130FABB7730}"/>
    <cellStyle name="RIGs input totals 2 2 2 3 3 3" xfId="25278" xr:uid="{B21682F1-E686-49A4-A8A9-2BBB152714D8}"/>
    <cellStyle name="RIGs input totals 2 2 2 3 3 3 2" xfId="51692" xr:uid="{F76C5BB3-9729-4712-96C6-5AF799E75D7A}"/>
    <cellStyle name="RIGs input totals 2 2 2 3 3 4" xfId="31631" xr:uid="{C51CB17C-7C78-43B3-AC38-A5857426FAE4}"/>
    <cellStyle name="RIGs input totals 2 2 2 3 4" xfId="6735" xr:uid="{5A7B8D23-950C-47BD-8915-E9D8997CEED9}"/>
    <cellStyle name="RIGs input totals 2 2 2 3 4 2" xfId="17447" xr:uid="{64090DEC-AC50-48F7-B8C9-EBB3489014D2}"/>
    <cellStyle name="RIGs input totals 2 2 2 3 4 2 2" xfId="43865" xr:uid="{7466336E-E657-4694-B59E-132D41702085}"/>
    <cellStyle name="RIGs input totals 2 2 2 3 4 3" xfId="11358" xr:uid="{DBA3CF6D-BE96-4CD0-9FC1-95D7FB45CAE1}"/>
    <cellStyle name="RIGs input totals 2 2 2 3 4 3 2" xfId="37779" xr:uid="{77E32D5B-F2DB-48C6-8309-39AD5CFA4CBB}"/>
    <cellStyle name="RIGs input totals 2 2 2 3 4 4" xfId="33405" xr:uid="{B3789FFB-71EC-4799-A451-B8C564D26DF0}"/>
    <cellStyle name="RIGs input totals 2 2 2 3 5" xfId="7941" xr:uid="{ED4B9CC7-D766-4126-8452-E5891F184C32}"/>
    <cellStyle name="RIGs input totals 2 2 2 3 5 2" xfId="18608" xr:uid="{29C2B1EA-1B68-43A7-AC8F-EAE60DFA8B36}"/>
    <cellStyle name="RIGs input totals 2 2 2 3 5 2 2" xfId="45023" xr:uid="{FE952B37-1628-4589-ABAA-46DE935CB6B7}"/>
    <cellStyle name="RIGs input totals 2 2 2 3 5 3" xfId="21154" xr:uid="{44DE1FB9-31EE-4844-BBDC-D23AC93F446C}"/>
    <cellStyle name="RIGs input totals 2 2 2 3 5 3 2" xfId="47568" xr:uid="{68054858-7ED0-4E62-B1D5-B38D90023002}"/>
    <cellStyle name="RIGs input totals 2 2 2 3 6" xfId="13127" xr:uid="{0FFDC913-55DF-4AC6-A513-7B8ADC87662C}"/>
    <cellStyle name="RIGs input totals 2 2 2 3 6 2" xfId="39548" xr:uid="{60E080D9-B614-410B-95CB-8D2796B7B52F}"/>
    <cellStyle name="RIGs input totals 2 2 2 3 7" xfId="25526" xr:uid="{E59621F5-2975-4508-A47A-4CC139F1AC80}"/>
    <cellStyle name="RIGs input totals 2 2 2 3 7 2" xfId="51940" xr:uid="{17DB25CE-E203-48F7-886A-39A69B20ADF2}"/>
    <cellStyle name="RIGs input totals 2 2 2 4" xfId="4506" xr:uid="{F7548FB3-2E9B-4AFE-8B48-9C683AF8BA7A}"/>
    <cellStyle name="RIGs input totals 2 2 2 4 2" xfId="15284" xr:uid="{DC26699F-5159-429C-BCB3-618E7F71455F}"/>
    <cellStyle name="RIGs input totals 2 2 2 4 2 2" xfId="41704" xr:uid="{58B67300-8BEF-49B9-8933-A25BC4FC9B81}"/>
    <cellStyle name="RIGs input totals 2 2 2 4 3" xfId="24054" xr:uid="{DADF2DD5-CE8E-4B94-A809-BCE26374E894}"/>
    <cellStyle name="RIGs input totals 2 2 2 4 3 2" xfId="50468" xr:uid="{51DF5344-1A24-40E2-8B71-95B2A9DC98DB}"/>
    <cellStyle name="RIGs input totals 2 2 2 4 4" xfId="31176" xr:uid="{D20771A2-AD44-43FE-9D5F-C9EFE117D6B9}"/>
    <cellStyle name="RIGs input totals 2 2 2 5" xfId="6852" xr:uid="{970FDAEF-88E0-4DE6-82DC-7718FCF941D9}"/>
    <cellStyle name="RIGs input totals 2 2 2 5 2" xfId="17557" xr:uid="{DC5EDDEF-78A4-48D1-B584-41F98D76FCB0}"/>
    <cellStyle name="RIGs input totals 2 2 2 5 2 2" xfId="43974" xr:uid="{C7F2F7DE-05A3-411C-A4B7-1116AB4D0CC0}"/>
    <cellStyle name="RIGs input totals 2 2 2 5 3" xfId="23155" xr:uid="{3F9FA76F-570D-4AA9-936B-3C9E417D12C9}"/>
    <cellStyle name="RIGs input totals 2 2 2 5 3 2" xfId="49569" xr:uid="{2569F4C3-13F1-4064-95C0-EBA4C0195F9D}"/>
    <cellStyle name="RIGs input totals 2 2 2 5 4" xfId="33522" xr:uid="{E29EC68C-D99D-437C-AE54-E1856E5D6B57}"/>
    <cellStyle name="RIGs input totals 2 2 2 6" xfId="8230" xr:uid="{8EBBB6A8-3867-4840-81D7-920482D2DB01}"/>
    <cellStyle name="RIGs input totals 2 2 2 6 2" xfId="18891" xr:uid="{2D38FF22-C869-443F-A1E6-C223C527E54B}"/>
    <cellStyle name="RIGs input totals 2 2 2 6 2 2" xfId="45305" xr:uid="{1D0B059B-1192-4A1F-948C-F0735031DDCD}"/>
    <cellStyle name="RIGs input totals 2 2 2 6 3" xfId="26007" xr:uid="{C6AD99DE-3223-4AB3-A4FF-E3B57D6645C1}"/>
    <cellStyle name="RIGs input totals 2 2 2 6 3 2" xfId="52421" xr:uid="{1F771AC9-E0F1-4030-8789-8E07AA47E84E}"/>
    <cellStyle name="RIGs input totals 2 2 3" xfId="1480" xr:uid="{7D102F1F-696E-4345-885E-1AC463FB3863}"/>
    <cellStyle name="RIGs input totals 2 2 3 2" xfId="3474" xr:uid="{D0212543-1E7E-47C4-A90C-EB632410D839}"/>
    <cellStyle name="RIGs input totals 2 2 3 2 2" xfId="14259" xr:uid="{10CC8282-2A79-4B28-A94F-B81B6E71B761}"/>
    <cellStyle name="RIGs input totals 2 2 3 2 2 2" xfId="40679" xr:uid="{718DC2BE-E504-4A53-951D-06406D05F17B}"/>
    <cellStyle name="RIGs input totals 2 2 3 2 3" xfId="26574" xr:uid="{629A98B8-0514-4934-BE8D-B20996ACD1A4}"/>
    <cellStyle name="RIGs input totals 2 2 3 2 3 2" xfId="52988" xr:uid="{0F631D0F-8E45-4804-88F2-717C7A1FD06F}"/>
    <cellStyle name="RIGs input totals 2 2 3 2 4" xfId="30144" xr:uid="{1240D509-0D11-41A5-AB8E-A48A4598025F}"/>
    <cellStyle name="RIGs input totals 2 2 3 3" xfId="4324" xr:uid="{6E424D23-30E9-4A9E-B341-F86D1EE63147}"/>
    <cellStyle name="RIGs input totals 2 2 3 3 2" xfId="15102" xr:uid="{D040B1C8-7C0F-475C-BE7C-091276725997}"/>
    <cellStyle name="RIGs input totals 2 2 3 3 2 2" xfId="41522" xr:uid="{128DF3B2-C379-4F4C-BC4B-70DB6C5031EA}"/>
    <cellStyle name="RIGs input totals 2 2 3 3 3" xfId="26586" xr:uid="{4A06B11C-FD79-4212-8DFE-297A2A364BFB}"/>
    <cellStyle name="RIGs input totals 2 2 3 3 3 2" xfId="53000" xr:uid="{B1A7C176-40AA-432A-A400-01F0F3FB5AA2}"/>
    <cellStyle name="RIGs input totals 2 2 3 3 4" xfId="30994" xr:uid="{C8226BDF-350E-4C31-80E0-82956EDBF9F4}"/>
    <cellStyle name="RIGs input totals 2 2 3 4" xfId="4358" xr:uid="{1801AE20-080B-4939-B519-C636FB6853E0}"/>
    <cellStyle name="RIGs input totals 2 2 3 4 2" xfId="15136" xr:uid="{91D50782-9810-4F43-B471-B4A8EAAC028B}"/>
    <cellStyle name="RIGs input totals 2 2 3 4 2 2" xfId="41556" xr:uid="{C4C24C31-8600-4B2F-85A9-5DD479200337}"/>
    <cellStyle name="RIGs input totals 2 2 3 4 3" xfId="22856" xr:uid="{A5C647B6-9EBB-4C85-A729-D055686450FF}"/>
    <cellStyle name="RIGs input totals 2 2 3 4 3 2" xfId="49270" xr:uid="{31A1B264-58B1-4013-AB4E-48E6C3B29B5F}"/>
    <cellStyle name="RIGs input totals 2 2 3 4 4" xfId="31028" xr:uid="{F09F3FAB-1B09-48A9-B8B1-16E721B27052}"/>
    <cellStyle name="RIGs input totals 2 2 3 5" xfId="6241" xr:uid="{DE4738A0-3DCE-4FC9-87F7-F956AF534232}"/>
    <cellStyle name="RIGs input totals 2 2 3 5 2" xfId="22422" xr:uid="{150F8BCB-A12F-4387-81C3-CCFB0287017E}"/>
    <cellStyle name="RIGs input totals 2 2 3 5 2 2" xfId="48836" xr:uid="{9EC01DEC-488B-49F0-AB6B-60F75030E927}"/>
    <cellStyle name="RIGs input totals 2 2 3 5 3" xfId="32911" xr:uid="{06CAA1A0-CD8D-4617-92D0-080EE7F620F6}"/>
    <cellStyle name="RIGs input totals 2 2 3 6" xfId="5418" xr:uid="{9DAA6087-7AAE-47A3-9CDC-E8AE279D4240}"/>
    <cellStyle name="RIGs input totals 2 2 3 6 2" xfId="27101" xr:uid="{DE8444BE-5C18-4E03-879A-784CF90DA4C0}"/>
    <cellStyle name="RIGs input totals 2 2 3 6 2 2" xfId="53515" xr:uid="{46139986-0C35-4854-9834-5F95555A2856}"/>
    <cellStyle name="RIGs input totals 2 2 3 6 3" xfId="32088" xr:uid="{5F4CC701-D96B-4A34-968C-D2DF6352672D}"/>
    <cellStyle name="RIGs input totals 2 2 3 7" xfId="6486" xr:uid="{333E1508-3EBE-4D9D-84E3-62EDCD45DE8C}"/>
    <cellStyle name="RIGs input totals 2 2 3 7 2" xfId="17216" xr:uid="{87CE8D16-A185-4B81-A0A9-D85DB0525F13}"/>
    <cellStyle name="RIGs input totals 2 2 3 7 2 2" xfId="43634" xr:uid="{8777519C-C278-465D-8BA7-E88F6F3EDCC1}"/>
    <cellStyle name="RIGs input totals 2 2 3 7 3" xfId="16377" xr:uid="{55786588-2E76-429E-9D0F-86ED44200FE2}"/>
    <cellStyle name="RIGs input totals 2 2 3 7 3 2" xfId="42795" xr:uid="{FB50E146-ABFA-4983-B0FF-BB4770935884}"/>
    <cellStyle name="RIGs input totals 2 2 3 7 4" xfId="33156" xr:uid="{610691CD-B059-4BED-A0B6-844DA64D68CC}"/>
    <cellStyle name="RIGs input totals 2 2 3 8" xfId="26540" xr:uid="{0E4393E0-9AB3-40CD-88CF-AAE77DECB93C}"/>
    <cellStyle name="RIGs input totals 2 2 3 8 2" xfId="52954" xr:uid="{CC63CCA1-89D1-49C0-ABC1-97C17FF1B0F7}"/>
    <cellStyle name="RIGs input totals 2 2 4" xfId="2308" xr:uid="{77723C23-6CDC-4717-8099-9B0BC7DD4B90}"/>
    <cellStyle name="RIGs input totals 2 2 4 2" xfId="4232" xr:uid="{1D17138D-2855-4994-A9FB-6267391C5683}"/>
    <cellStyle name="RIGs input totals 2 2 4 2 2" xfId="15011" xr:uid="{5987FEB0-7FFC-4041-B08C-ADB2D2EC467A}"/>
    <cellStyle name="RIGs input totals 2 2 4 2 2 2" xfId="41431" xr:uid="{9EA9F5B1-78BE-4DBC-A74F-5ACF47184A39}"/>
    <cellStyle name="RIGs input totals 2 2 4 2 3" xfId="22277" xr:uid="{58E20965-103E-4590-83C2-140980C6B8E4}"/>
    <cellStyle name="RIGs input totals 2 2 4 2 3 2" xfId="48691" xr:uid="{CD3F4569-0208-474A-BBC4-A917C5382AA2}"/>
    <cellStyle name="RIGs input totals 2 2 4 2 4" xfId="30902" xr:uid="{DC36C85A-8C5B-4052-B9B8-DF64E6873F3A}"/>
    <cellStyle name="RIGs input totals 2 2 4 3" xfId="4960" xr:uid="{17A3AD13-F22F-4AFC-BAEC-7B475BBE2AED}"/>
    <cellStyle name="RIGs input totals 2 2 4 3 2" xfId="15737" xr:uid="{4160AFCE-A084-478F-AF66-43886C19B92E}"/>
    <cellStyle name="RIGs input totals 2 2 4 3 2 2" xfId="42157" xr:uid="{86CC99D6-8AAB-40D7-B213-419E3B11F7F3}"/>
    <cellStyle name="RIGs input totals 2 2 4 3 3" xfId="22846" xr:uid="{EE6A1433-6894-43A1-9D2A-D7E4E70D496B}"/>
    <cellStyle name="RIGs input totals 2 2 4 3 3 2" xfId="49260" xr:uid="{03B40E36-405B-43A0-AF43-54113E938036}"/>
    <cellStyle name="RIGs input totals 2 2 4 3 4" xfId="31630" xr:uid="{1317645C-7D7A-486C-84C8-171841FA363A}"/>
    <cellStyle name="RIGs input totals 2 2 4 4" xfId="6734" xr:uid="{41068AB7-C86D-43AD-90B7-73B7B0624884}"/>
    <cellStyle name="RIGs input totals 2 2 4 4 2" xfId="17446" xr:uid="{19248BE0-2E86-4BAB-9A48-D9C7CCEBF1EC}"/>
    <cellStyle name="RIGs input totals 2 2 4 4 2 2" xfId="43864" xr:uid="{086A0B4B-C786-4872-B69A-EC7687D9CECF}"/>
    <cellStyle name="RIGs input totals 2 2 4 4 3" xfId="22978" xr:uid="{776E7D13-D318-4BDA-B6FA-121BDBC14FCE}"/>
    <cellStyle name="RIGs input totals 2 2 4 4 3 2" xfId="49392" xr:uid="{8093BBB6-7A14-4F9F-A3C3-857781B1E39F}"/>
    <cellStyle name="RIGs input totals 2 2 4 4 4" xfId="33404" xr:uid="{BC4ECF67-D788-4544-A856-4067C426DE06}"/>
    <cellStyle name="RIGs input totals 2 2 4 5" xfId="7940" xr:uid="{6116B163-9F72-46FA-A9A1-43C8A96D24BA}"/>
    <cellStyle name="RIGs input totals 2 2 4 5 2" xfId="18607" xr:uid="{206ACEE5-D404-40CA-9009-7774E0F0A30A}"/>
    <cellStyle name="RIGs input totals 2 2 4 5 2 2" xfId="45022" xr:uid="{191F213A-4E00-499D-9277-116D5C9D8E37}"/>
    <cellStyle name="RIGs input totals 2 2 4 5 3" xfId="11129" xr:uid="{111CACEF-023E-4CFB-ACB3-548CC95E23BD}"/>
    <cellStyle name="RIGs input totals 2 2 4 5 3 2" xfId="37550" xr:uid="{BDE1629A-73F9-4C67-A9FF-914EDF86A4BD}"/>
    <cellStyle name="RIGs input totals 2 2 4 6" xfId="13126" xr:uid="{73A89F3E-36CB-4B88-BF94-509E861CC35B}"/>
    <cellStyle name="RIGs input totals 2 2 4 6 2" xfId="39547" xr:uid="{2D302D5B-E64B-4BFB-8EC9-0B8BC1D24E34}"/>
    <cellStyle name="RIGs input totals 2 2 4 7" xfId="25302" xr:uid="{2BB28C2E-1E72-4137-AFE1-26FE7B348E43}"/>
    <cellStyle name="RIGs input totals 2 2 4 7 2" xfId="51716" xr:uid="{6FFA9D6D-5FFE-41FA-90C2-A5D89B23FB93}"/>
    <cellStyle name="RIGs input totals 2 2 5" xfId="4897" xr:uid="{FC63EFCC-A732-4D70-9A85-8603790B1C25}"/>
    <cellStyle name="RIGs input totals 2 2 5 2" xfId="15674" xr:uid="{11E0E342-810B-4347-9F8E-4751FEEEE151}"/>
    <cellStyle name="RIGs input totals 2 2 5 2 2" xfId="42094" xr:uid="{A6ADC40F-763E-4CD2-A743-06E4B10F4376}"/>
    <cellStyle name="RIGs input totals 2 2 5 3" xfId="24622" xr:uid="{BD993092-8EB9-4BC9-AB7E-DF2AC3B4F7B4}"/>
    <cellStyle name="RIGs input totals 2 2 5 3 2" xfId="51036" xr:uid="{F6FAF00E-DEC5-46F1-806E-12C35BFD132B}"/>
    <cellStyle name="RIGs input totals 2 2 5 4" xfId="31567" xr:uid="{E6997F05-A4A1-49B3-8134-56CB40C582B6}"/>
    <cellStyle name="RIGs input totals 2 2 6" xfId="5293" xr:uid="{5162CA86-DD6C-448E-837C-6F44E014E7E7}"/>
    <cellStyle name="RIGs input totals 2 2 6 2" xfId="16068" xr:uid="{5D822DF7-0CD2-47D1-A46A-926B3627535D}"/>
    <cellStyle name="RIGs input totals 2 2 6 2 2" xfId="42487" xr:uid="{415DFEE2-AF71-4183-AB76-85B30F2B8CED}"/>
    <cellStyle name="RIGs input totals 2 2 6 3" xfId="27342" xr:uid="{30064FF8-F37E-458F-98A2-8C5A2D646C16}"/>
    <cellStyle name="RIGs input totals 2 2 6 3 2" xfId="53756" xr:uid="{9AE6396C-60C2-46F1-9FF5-94B413F64D53}"/>
    <cellStyle name="RIGs input totals 2 2 6 4" xfId="31963" xr:uid="{5C47B77A-0A29-4F6D-95EA-36A023FF7A35}"/>
    <cellStyle name="RIGs input totals 2 2 7" xfId="8229" xr:uid="{3E0B9B6C-D8D9-4A64-9061-AAFEB4CD50F5}"/>
    <cellStyle name="RIGs input totals 2 2 7 2" xfId="18890" xr:uid="{53C4255B-714B-492E-833E-ADFBA88080A4}"/>
    <cellStyle name="RIGs input totals 2 2 7 2 2" xfId="45304" xr:uid="{AD11179B-4A78-43E1-B275-50B7F06E1DD7}"/>
    <cellStyle name="RIGs input totals 2 2 7 3" xfId="26006" xr:uid="{0F879EA8-64D2-496B-A49C-BF7833F3C5D8}"/>
    <cellStyle name="RIGs input totals 2 2 7 3 2" xfId="52420" xr:uid="{64D773F1-63E0-4316-BE4D-B45D36FF6651}"/>
    <cellStyle name="RIGs input totals 2 2_3.15 Additional Data" xfId="2310" xr:uid="{7500D43C-2218-4919-B7D3-2D9AE656CAE5}"/>
    <cellStyle name="RIGs input totals 2 3" xfId="1161" xr:uid="{6C12048C-8822-4ED3-A4C3-BE95FA6991DC}"/>
    <cellStyle name="RIGs input totals 2 3 2" xfId="1162" xr:uid="{BDE44B0D-7B48-4CD6-8556-C1098C95B570}"/>
    <cellStyle name="RIGs input totals 2 3 2 2" xfId="1483" xr:uid="{CE980F6F-9C8C-4089-AA6E-B370FFDC2BAB}"/>
    <cellStyle name="RIGs input totals 2 3 2 2 2" xfId="3477" xr:uid="{717DBEAA-5F43-41B9-B279-A9B165444574}"/>
    <cellStyle name="RIGs input totals 2 3 2 2 2 2" xfId="14262" xr:uid="{7E0BF52D-7ADD-4332-8E9E-AA67364F2C74}"/>
    <cellStyle name="RIGs input totals 2 3 2 2 2 2 2" xfId="40682" xr:uid="{CDB8A6D0-F17D-4FE6-BE19-E5D6AC018748}"/>
    <cellStyle name="RIGs input totals 2 3 2 2 2 3" xfId="24705" xr:uid="{D47F825E-E12C-4485-A4A5-738409FC30C5}"/>
    <cellStyle name="RIGs input totals 2 3 2 2 2 3 2" xfId="51119" xr:uid="{904C0ECE-49CF-4503-B703-E20AC9B3E07D}"/>
    <cellStyle name="RIGs input totals 2 3 2 2 2 4" xfId="30147" xr:uid="{F5212315-44DF-4D96-90C4-7C114D39F46F}"/>
    <cellStyle name="RIGs input totals 2 3 2 2 3" xfId="2608" xr:uid="{A5F87BC5-C846-4730-B683-50246FFA2747}"/>
    <cellStyle name="RIGs input totals 2 3 2 2 3 2" xfId="13400" xr:uid="{53C83ACA-5082-43DA-B98F-9F22C198828A}"/>
    <cellStyle name="RIGs input totals 2 3 2 2 3 2 2" xfId="39820" xr:uid="{407AACD5-20A5-4B61-BC60-0B9B7A4D9D9C}"/>
    <cellStyle name="RIGs input totals 2 3 2 2 3 3" xfId="26304" xr:uid="{22ECE9AA-E7D6-41C9-BBF8-2C6C86DCE1C5}"/>
    <cellStyle name="RIGs input totals 2 3 2 2 3 3 2" xfId="52718" xr:uid="{8CD69761-FBAE-4018-ABF0-CB227FEADF5D}"/>
    <cellStyle name="RIGs input totals 2 3 2 2 3 4" xfId="29278" xr:uid="{23B2A9B6-448C-4C1E-B979-F62FBEC64855}"/>
    <cellStyle name="RIGs input totals 2 3 2 2 4" xfId="4919" xr:uid="{4CA3F01B-C79E-483A-AD02-0A8D60361E3C}"/>
    <cellStyle name="RIGs input totals 2 3 2 2 4 2" xfId="15696" xr:uid="{30419082-7AE6-4550-9D6E-3EBFDED02929}"/>
    <cellStyle name="RIGs input totals 2 3 2 2 4 2 2" xfId="42116" xr:uid="{9B2F3859-3ADC-43C3-BFFC-AF4081D62D9A}"/>
    <cellStyle name="RIGs input totals 2 3 2 2 4 3" xfId="24948" xr:uid="{57BCEF49-9358-4E36-B50A-65CCF353D20C}"/>
    <cellStyle name="RIGs input totals 2 3 2 2 4 3 2" xfId="51362" xr:uid="{2570A839-CCBC-42FE-9C40-0AFD6EDDEDDF}"/>
    <cellStyle name="RIGs input totals 2 3 2 2 4 4" xfId="31589" xr:uid="{087248F3-1121-4BDE-99C1-40D9BC62F1B5}"/>
    <cellStyle name="RIGs input totals 2 3 2 2 5" xfId="2825" xr:uid="{B1C157F7-24E5-43CA-B136-BBFB6AB3BF87}"/>
    <cellStyle name="RIGs input totals 2 3 2 2 5 2" xfId="26858" xr:uid="{BDF064AC-7284-4D14-A511-8FFEEA4D82EA}"/>
    <cellStyle name="RIGs input totals 2 3 2 2 5 2 2" xfId="53272" xr:uid="{2D3593EC-89F0-456A-A92C-FBEBDB2DFE59}"/>
    <cellStyle name="RIGs input totals 2 3 2 2 5 3" xfId="29495" xr:uid="{DC434248-A0E2-469C-BF30-9A9D19AC6C97}"/>
    <cellStyle name="RIGs input totals 2 3 2 2 6" xfId="5587" xr:uid="{A00AA944-0E61-444D-8A7E-096E7535B9F3}"/>
    <cellStyle name="RIGs input totals 2 3 2 2 6 2" xfId="23965" xr:uid="{D05AF99B-3DF9-4808-B168-E134DA28EE06}"/>
    <cellStyle name="RIGs input totals 2 3 2 2 6 2 2" xfId="50379" xr:uid="{4826D03C-D15D-4670-B790-E401E9C437C4}"/>
    <cellStyle name="RIGs input totals 2 3 2 2 6 3" xfId="32257" xr:uid="{A176C2E3-6B89-4896-BE70-BB66DC76D9BD}"/>
    <cellStyle name="RIGs input totals 2 3 2 2 7" xfId="6173" xr:uid="{6BC0210B-0190-4818-A818-1E43D74B2E31}"/>
    <cellStyle name="RIGs input totals 2 3 2 2 7 2" xfId="16914" xr:uid="{F0602FEB-BED0-471A-B8F4-9C150102EB54}"/>
    <cellStyle name="RIGs input totals 2 3 2 2 7 2 2" xfId="43332" xr:uid="{874ADE51-5B81-44CC-8E13-D97B30C0F93C}"/>
    <cellStyle name="RIGs input totals 2 3 2 2 7 3" xfId="25785" xr:uid="{CC4EB7BC-C0B2-44A6-9698-BE7C2A1E592D}"/>
    <cellStyle name="RIGs input totals 2 3 2 2 7 3 2" xfId="52199" xr:uid="{A5AE3719-A5D2-4E3E-ABB5-8F85D579C59C}"/>
    <cellStyle name="RIGs input totals 2 3 2 2 7 4" xfId="32843" xr:uid="{4DEE1B07-1A1F-4976-85E5-3DFC9B9C8555}"/>
    <cellStyle name="RIGs input totals 2 3 2 2 8" xfId="24157" xr:uid="{FBB2CE94-3E86-446F-B88A-DDD43D1314FB}"/>
    <cellStyle name="RIGs input totals 2 3 2 2 8 2" xfId="50571" xr:uid="{1054A5C8-8D6A-46BD-94D8-7CF5161293FD}"/>
    <cellStyle name="RIGs input totals 2 3 2 3" xfId="2312" xr:uid="{C4B4F13B-2696-4B73-8322-2D750539174F}"/>
    <cellStyle name="RIGs input totals 2 3 2 3 2" xfId="4235" xr:uid="{AC102423-F425-4C02-A4A3-63DC4467A112}"/>
    <cellStyle name="RIGs input totals 2 3 2 3 2 2" xfId="15014" xr:uid="{F0771353-AA66-45EF-9DFC-F09D72F73292}"/>
    <cellStyle name="RIGs input totals 2 3 2 3 2 2 2" xfId="41434" xr:uid="{ED8250F4-3E5A-41D1-BDDF-E028B9482C28}"/>
    <cellStyle name="RIGs input totals 2 3 2 3 2 3" xfId="23480" xr:uid="{991DA8E0-D501-412F-892E-9759288B7F33}"/>
    <cellStyle name="RIGs input totals 2 3 2 3 2 3 2" xfId="49894" xr:uid="{5BE2CA68-FC41-43DA-9EC4-438289BE6A3E}"/>
    <cellStyle name="RIGs input totals 2 3 2 3 2 4" xfId="30905" xr:uid="{3464469A-9BCB-4094-A585-5DD2EC22AD58}"/>
    <cellStyle name="RIGs input totals 2 3 2 3 3" xfId="4963" xr:uid="{C9DC3F46-50D6-4DE5-B5DD-1823B05C7581}"/>
    <cellStyle name="RIGs input totals 2 3 2 3 3 2" xfId="15740" xr:uid="{D8533FC0-C952-4CCC-8525-1C10BBF79B65}"/>
    <cellStyle name="RIGs input totals 2 3 2 3 3 2 2" xfId="42160" xr:uid="{BD23DC17-DBFE-4F71-91A7-3C66D40258A5}"/>
    <cellStyle name="RIGs input totals 2 3 2 3 3 3" xfId="25092" xr:uid="{F8AE450B-895D-4B39-9CF0-DD149177898D}"/>
    <cellStyle name="RIGs input totals 2 3 2 3 3 3 2" xfId="51506" xr:uid="{39EF050C-DDB0-4CEF-94CC-474ED05D9A6C}"/>
    <cellStyle name="RIGs input totals 2 3 2 3 3 4" xfId="31633" xr:uid="{B0C4055B-CD96-44C7-82D6-876EF2628D51}"/>
    <cellStyle name="RIGs input totals 2 3 2 3 4" xfId="6737" xr:uid="{9FBEEE65-82E0-43B9-BAEE-A6E017AEDDF7}"/>
    <cellStyle name="RIGs input totals 2 3 2 3 4 2" xfId="17449" xr:uid="{78AF58D4-0AFD-4B0C-9B9D-0102D4C46D74}"/>
    <cellStyle name="RIGs input totals 2 3 2 3 4 2 2" xfId="43867" xr:uid="{2D1A44C7-8BD1-4364-900E-46B9C5E1BBD3}"/>
    <cellStyle name="RIGs input totals 2 3 2 3 4 3" xfId="24022" xr:uid="{D1BB7FB4-CDAE-4041-9B19-6BEE428D1DC8}"/>
    <cellStyle name="RIGs input totals 2 3 2 3 4 3 2" xfId="50436" xr:uid="{2F2FF30B-5758-4EF8-BB89-42C86A632396}"/>
    <cellStyle name="RIGs input totals 2 3 2 3 4 4" xfId="33407" xr:uid="{2EDE756D-5BB1-444D-BEAD-89326D516CB0}"/>
    <cellStyle name="RIGs input totals 2 3 2 3 5" xfId="7943" xr:uid="{A3376EF4-78E8-4614-B673-6404D6221D9E}"/>
    <cellStyle name="RIGs input totals 2 3 2 3 5 2" xfId="18610" xr:uid="{C8E108D8-7D16-40BF-B7E6-5827E96322B4}"/>
    <cellStyle name="RIGs input totals 2 3 2 3 5 2 2" xfId="45025" xr:uid="{B568CE4B-8D88-42CC-A9E6-1A2DB21AAD7E}"/>
    <cellStyle name="RIGs input totals 2 3 2 3 5 3" xfId="17218" xr:uid="{023C0046-9CA7-4DE0-B51C-2A33CE651B11}"/>
    <cellStyle name="RIGs input totals 2 3 2 3 5 3 2" xfId="43636" xr:uid="{803A173A-A2B5-492D-B0FA-932E74A3262E}"/>
    <cellStyle name="RIGs input totals 2 3 2 3 6" xfId="13129" xr:uid="{9C881437-C7DA-43CA-A831-FB1B8779E4B6}"/>
    <cellStyle name="RIGs input totals 2 3 2 3 6 2" xfId="39550" xr:uid="{87FEDE12-35CD-4E6E-94B1-208D6AB490F2}"/>
    <cellStyle name="RIGs input totals 2 3 2 3 7" xfId="24213" xr:uid="{67730AF7-C678-4994-8B3E-138EC97E570D}"/>
    <cellStyle name="RIGs input totals 2 3 2 3 7 2" xfId="50627" xr:uid="{C477D6E1-C008-4E1D-9961-D86FFD616CD3}"/>
    <cellStyle name="RIGs input totals 2 3 2 4" xfId="2816" xr:uid="{11BE6A98-544D-4371-A11B-50D6E7D459C1}"/>
    <cellStyle name="RIGs input totals 2 3 2 4 2" xfId="13608" xr:uid="{AAD7B78D-DDF8-4677-8501-20B2330CAEB3}"/>
    <cellStyle name="RIGs input totals 2 3 2 4 2 2" xfId="40028" xr:uid="{BAB963DF-6352-4639-A396-9C15644648DE}"/>
    <cellStyle name="RIGs input totals 2 3 2 4 3" xfId="26074" xr:uid="{32265385-DED9-48FB-82DE-B488171778A4}"/>
    <cellStyle name="RIGs input totals 2 3 2 4 3 2" xfId="52488" xr:uid="{A1587BAD-9FE9-4EF1-923B-1EC94240F50D}"/>
    <cellStyle name="RIGs input totals 2 3 2 4 4" xfId="29486" xr:uid="{459DCD3E-49D8-4BBE-8B0D-A597F0F23DF7}"/>
    <cellStyle name="RIGs input totals 2 3 2 5" xfId="6525" xr:uid="{E489D603-1BF3-496E-9357-F6FD1D29E2C2}"/>
    <cellStyle name="RIGs input totals 2 3 2 5 2" xfId="17250" xr:uid="{AD24BFB9-7083-42B9-BB87-9377A52407C4}"/>
    <cellStyle name="RIGs input totals 2 3 2 5 2 2" xfId="43668" xr:uid="{800E1560-C3A3-4C91-9857-B3E8DE646536}"/>
    <cellStyle name="RIGs input totals 2 3 2 5 3" xfId="24686" xr:uid="{CACDD64F-0748-473A-A9C2-03E49BC47171}"/>
    <cellStyle name="RIGs input totals 2 3 2 5 3 2" xfId="51100" xr:uid="{081EE3B8-A4E4-4718-9711-DB2A8A165C4C}"/>
    <cellStyle name="RIGs input totals 2 3 2 5 4" xfId="33195" xr:uid="{E68760E9-7393-4E69-B232-1FA43B64AE01}"/>
    <cellStyle name="RIGs input totals 2 3 2 6" xfId="8232" xr:uid="{0F55C9DA-380C-476E-B37F-C52DA8E2DF47}"/>
    <cellStyle name="RIGs input totals 2 3 2 6 2" xfId="18893" xr:uid="{48F51690-0BEC-40C9-B4C2-BD11E165CA5C}"/>
    <cellStyle name="RIGs input totals 2 3 2 6 2 2" xfId="45307" xr:uid="{176D261B-E77B-4B29-8033-3291B2B49FFB}"/>
    <cellStyle name="RIGs input totals 2 3 2 6 3" xfId="26009" xr:uid="{E5947846-0EB1-4EF3-B08D-35F21BAA1BCF}"/>
    <cellStyle name="RIGs input totals 2 3 2 6 3 2" xfId="52423" xr:uid="{D688F576-949A-4852-B831-3D032FEA186A}"/>
    <cellStyle name="RIGs input totals 2 3 3" xfId="1482" xr:uid="{570CA792-7905-4A21-B507-AF785AE3D751}"/>
    <cellStyle name="RIGs input totals 2 3 3 2" xfId="3476" xr:uid="{4BB6F8F3-ED48-4033-8DB0-1FE0F9225674}"/>
    <cellStyle name="RIGs input totals 2 3 3 2 2" xfId="14261" xr:uid="{06964375-A401-4060-8DF7-854D560349E7}"/>
    <cellStyle name="RIGs input totals 2 3 3 2 2 2" xfId="40681" xr:uid="{8B9D65F5-5179-4765-8735-A57125661E1B}"/>
    <cellStyle name="RIGs input totals 2 3 3 2 3" xfId="26187" xr:uid="{A9EC5BAD-3DF4-482E-B22D-A183C8B2E53F}"/>
    <cellStyle name="RIGs input totals 2 3 3 2 3 2" xfId="52601" xr:uid="{F8CBD41B-AB10-4238-94FE-1225A54D1CE9}"/>
    <cellStyle name="RIGs input totals 2 3 3 2 4" xfId="30146" xr:uid="{ECD1E75F-8F2F-4BBA-84E2-777507EBC41C}"/>
    <cellStyle name="RIGs input totals 2 3 3 3" xfId="5057" xr:uid="{201589E9-B0BE-4B6F-8568-D4602674FEE2}"/>
    <cellStyle name="RIGs input totals 2 3 3 3 2" xfId="15834" xr:uid="{6223A17E-9FCB-4550-8472-A985CACF6A7E}"/>
    <cellStyle name="RIGs input totals 2 3 3 3 2 2" xfId="42253" xr:uid="{75F4CC95-5596-44CA-A942-80632AF07FBF}"/>
    <cellStyle name="RIGs input totals 2 3 3 3 3" xfId="26659" xr:uid="{07749232-B2FA-4BC7-AF36-7DC523870D68}"/>
    <cellStyle name="RIGs input totals 2 3 3 3 3 2" xfId="53073" xr:uid="{57AABBC6-289B-4321-8028-FB89339A6B90}"/>
    <cellStyle name="RIGs input totals 2 3 3 3 4" xfId="31727" xr:uid="{27E475FD-06C5-420C-9BE1-AB2D2B7DC0B3}"/>
    <cellStyle name="RIGs input totals 2 3 3 4" xfId="2823" xr:uid="{8A5F7D3A-F649-4F4F-9A19-52C4DC20509D}"/>
    <cellStyle name="RIGs input totals 2 3 3 4 2" xfId="13615" xr:uid="{0DA3F9FA-E335-4D58-8143-E0CEBEB7580F}"/>
    <cellStyle name="RIGs input totals 2 3 3 4 2 2" xfId="40035" xr:uid="{1BF48AA8-8A3B-471E-8450-CEBF37B312D2}"/>
    <cellStyle name="RIGs input totals 2 3 3 4 3" xfId="27206" xr:uid="{48DFA7A7-D508-4FF0-8F38-84717D74AF6B}"/>
    <cellStyle name="RIGs input totals 2 3 3 4 3 2" xfId="53620" xr:uid="{04234AC2-2659-47D1-A82B-468BC7A25DB7}"/>
    <cellStyle name="RIGs input totals 2 3 3 4 4" xfId="29493" xr:uid="{D8317CBE-E824-448C-9F9C-D8A94C5A6E32}"/>
    <cellStyle name="RIGs input totals 2 3 3 5" xfId="5885" xr:uid="{30A87716-C3A1-43CA-99A1-6730E5023455}"/>
    <cellStyle name="RIGs input totals 2 3 3 5 2" xfId="27147" xr:uid="{9F8C83D0-C630-4B2C-ADCC-F1ECCA7C7770}"/>
    <cellStyle name="RIGs input totals 2 3 3 5 2 2" xfId="53561" xr:uid="{03102F0D-2BC0-42AA-8CA4-5559896A315B}"/>
    <cellStyle name="RIGs input totals 2 3 3 5 3" xfId="32555" xr:uid="{344A2C97-3DB0-46D4-B3FE-997550A676EB}"/>
    <cellStyle name="RIGs input totals 2 3 3 6" xfId="6818" xr:uid="{F26C6852-CCAC-410C-AD21-0958FA7CABEB}"/>
    <cellStyle name="RIGs input totals 2 3 3 6 2" xfId="22393" xr:uid="{CB556088-0CCE-4877-A49B-A0E15D65E87F}"/>
    <cellStyle name="RIGs input totals 2 3 3 6 2 2" xfId="48807" xr:uid="{FABD58E8-20FF-4380-8E8F-025A7DEB832F}"/>
    <cellStyle name="RIGs input totals 2 3 3 6 3" xfId="33488" xr:uid="{4DE23D9A-44E0-4FE9-8A1B-CB036342E35B}"/>
    <cellStyle name="RIGs input totals 2 3 3 7" xfId="7237" xr:uid="{28A450C6-7F21-4482-B4EF-1CF264997E28}"/>
    <cellStyle name="RIGs input totals 2 3 3 7 2" xfId="17904" xr:uid="{E0D8EECE-36B1-4645-953C-D8FB8F161FBF}"/>
    <cellStyle name="RIGs input totals 2 3 3 7 2 2" xfId="44321" xr:uid="{A4485508-94AE-49B0-B9C7-64312F925A53}"/>
    <cellStyle name="RIGs input totals 2 3 3 7 3" xfId="23642" xr:uid="{551B49B3-5B3D-4F7E-8EDA-D08830F38B7F}"/>
    <cellStyle name="RIGs input totals 2 3 3 7 3 2" xfId="50056" xr:uid="{B21C25B7-0100-45C4-94ED-5EAB07FE5F5C}"/>
    <cellStyle name="RIGs input totals 2 3 3 7 4" xfId="33907" xr:uid="{2D361422-F440-446A-9218-119CF0F4EF2A}"/>
    <cellStyle name="RIGs input totals 2 3 3 8" xfId="26224" xr:uid="{64AFBCCC-CD1B-44FB-B59D-601FEE2AC63F}"/>
    <cellStyle name="RIGs input totals 2 3 3 8 2" xfId="52638" xr:uid="{04817FBB-D88D-43F9-B3B5-57A73610022C}"/>
    <cellStyle name="RIGs input totals 2 3 4" xfId="2311" xr:uid="{2BE8F2A7-ED28-44B7-8C96-2CBEBC188C10}"/>
    <cellStyle name="RIGs input totals 2 3 4 2" xfId="4234" xr:uid="{8F4BE977-E56A-41B0-8357-D90992B47BBD}"/>
    <cellStyle name="RIGs input totals 2 3 4 2 2" xfId="15013" xr:uid="{A20A8F77-3789-4AEA-A8B5-17D822464E5A}"/>
    <cellStyle name="RIGs input totals 2 3 4 2 2 2" xfId="41433" xr:uid="{D80C639D-74D7-4D34-BE0D-72F002220919}"/>
    <cellStyle name="RIGs input totals 2 3 4 2 3" xfId="27457" xr:uid="{CA3B2E14-3CF4-441F-B4BD-6A2E625A60AA}"/>
    <cellStyle name="RIGs input totals 2 3 4 2 3 2" xfId="53871" xr:uid="{048BDF98-597E-4872-A693-E1919E993EBA}"/>
    <cellStyle name="RIGs input totals 2 3 4 2 4" xfId="30904" xr:uid="{72B484FB-AD7D-4934-AF07-AF1D37C44805}"/>
    <cellStyle name="RIGs input totals 2 3 4 3" xfId="4962" xr:uid="{09D2CD93-734F-4DD4-B98D-8DAD51476A96}"/>
    <cellStyle name="RIGs input totals 2 3 4 3 2" xfId="15739" xr:uid="{3573AD3B-C542-4FC3-A385-0ABDE6F9CD36}"/>
    <cellStyle name="RIGs input totals 2 3 4 3 2 2" xfId="42159" xr:uid="{CC92F603-0F47-4D2F-B44C-B677A9400CF9}"/>
    <cellStyle name="RIGs input totals 2 3 4 3 3" xfId="25488" xr:uid="{2D31A526-66EC-43EE-81A6-E9856D581F64}"/>
    <cellStyle name="RIGs input totals 2 3 4 3 3 2" xfId="51902" xr:uid="{E08E9BDB-F3FA-4013-B130-EB83989F13E0}"/>
    <cellStyle name="RIGs input totals 2 3 4 3 4" xfId="31632" xr:uid="{0650ADDE-3AB4-487E-B579-A410FE49969B}"/>
    <cellStyle name="RIGs input totals 2 3 4 4" xfId="6736" xr:uid="{FB84BEA0-11B1-4B27-BB4F-811FAD1C1099}"/>
    <cellStyle name="RIGs input totals 2 3 4 4 2" xfId="17448" xr:uid="{4087BB4B-0AA0-4C42-B5FC-6C150C736A8C}"/>
    <cellStyle name="RIGs input totals 2 3 4 4 2 2" xfId="43866" xr:uid="{5AAAA062-6C2A-4517-89A9-03A752A347A0}"/>
    <cellStyle name="RIGs input totals 2 3 4 4 3" xfId="24784" xr:uid="{B027BFD3-8F39-4370-8A38-26DAE7647BCF}"/>
    <cellStyle name="RIGs input totals 2 3 4 4 3 2" xfId="51198" xr:uid="{9E12A56B-D06C-4CD2-892D-2B65ED9C55AD}"/>
    <cellStyle name="RIGs input totals 2 3 4 4 4" xfId="33406" xr:uid="{BFCB2BCF-AB9B-4C6F-83A8-DC29506D5DCC}"/>
    <cellStyle name="RIGs input totals 2 3 4 5" xfId="7942" xr:uid="{504B66DF-B848-4AE7-9998-C73AEA7B62B9}"/>
    <cellStyle name="RIGs input totals 2 3 4 5 2" xfId="18609" xr:uid="{B7102F0C-75D5-49E5-9528-22172E272217}"/>
    <cellStyle name="RIGs input totals 2 3 4 5 2 2" xfId="45024" xr:uid="{B233BEB5-EBA5-43EF-97B7-87034AED1EFE}"/>
    <cellStyle name="RIGs input totals 2 3 4 5 3" xfId="13759" xr:uid="{2E61D766-8346-4221-9A07-4C64C9A68AFC}"/>
    <cellStyle name="RIGs input totals 2 3 4 5 3 2" xfId="40179" xr:uid="{F1DF0A7F-9963-4951-813A-1F6CC7DED7C4}"/>
    <cellStyle name="RIGs input totals 2 3 4 6" xfId="13128" xr:uid="{087B8EE9-FC43-4E7E-A68B-8CF117C8B2E6}"/>
    <cellStyle name="RIGs input totals 2 3 4 6 2" xfId="39549" xr:uid="{6567F91E-AFEA-4483-B23D-0A2729BDF6E3}"/>
    <cellStyle name="RIGs input totals 2 3 4 7" xfId="24659" xr:uid="{103B7BDB-833D-4279-99C3-9FEDC172EB5E}"/>
    <cellStyle name="RIGs input totals 2 3 4 7 2" xfId="51073" xr:uid="{68277466-95C1-4168-9A2D-B66078EFCE12}"/>
    <cellStyle name="RIGs input totals 2 3 5" xfId="4749" xr:uid="{371EC9EF-21A2-4127-B788-CE164399844A}"/>
    <cellStyle name="RIGs input totals 2 3 5 2" xfId="15526" xr:uid="{0C12E10E-9807-46FC-9EBF-E1BDF08921CA}"/>
    <cellStyle name="RIGs input totals 2 3 5 2 2" xfId="41946" xr:uid="{1A8A5ACD-8DD2-49B3-9555-8D42AF97F37A}"/>
    <cellStyle name="RIGs input totals 2 3 5 3" xfId="25586" xr:uid="{81D22E70-2367-4FFD-A21A-8157F21577F7}"/>
    <cellStyle name="RIGs input totals 2 3 5 3 2" xfId="52000" xr:uid="{DF8DFCA7-8E47-44E4-B31D-F59430F9568E}"/>
    <cellStyle name="RIGs input totals 2 3 5 4" xfId="31419" xr:uid="{F78FE46A-7D8C-4E83-86BE-AADDBFB8D021}"/>
    <cellStyle name="RIGs input totals 2 3 6" xfId="5712" xr:uid="{70F1746A-4126-43CF-A6CC-68AE1D872CC1}"/>
    <cellStyle name="RIGs input totals 2 3 6 2" xfId="16474" xr:uid="{CA492353-7D40-4ABB-BE3B-E07B8E4AAC02}"/>
    <cellStyle name="RIGs input totals 2 3 6 2 2" xfId="42892" xr:uid="{F4131516-881B-4423-82C9-5707A3CA7843}"/>
    <cellStyle name="RIGs input totals 2 3 6 3" xfId="24731" xr:uid="{B7EED2C9-A3E1-41EB-9C58-13797EE203CE}"/>
    <cellStyle name="RIGs input totals 2 3 6 3 2" xfId="51145" xr:uid="{66DD60AF-473A-4FE9-93F3-EB39B9E2376B}"/>
    <cellStyle name="RIGs input totals 2 3 6 4" xfId="32382" xr:uid="{A0A14C32-0709-472C-8A54-63324913FF9E}"/>
    <cellStyle name="RIGs input totals 2 3 7" xfId="8231" xr:uid="{7EB1BB07-EFF0-40AF-8834-094C078DCF22}"/>
    <cellStyle name="RIGs input totals 2 3 7 2" xfId="18892" xr:uid="{4CAEDA52-BCB0-4B42-928C-855BB98562FC}"/>
    <cellStyle name="RIGs input totals 2 3 7 2 2" xfId="45306" xr:uid="{A0660FA1-4E7D-44FD-95E6-404CE9E07817}"/>
    <cellStyle name="RIGs input totals 2 3 7 3" xfId="26008" xr:uid="{6971C418-D20F-4E78-8F10-8557ADB2EAAB}"/>
    <cellStyle name="RIGs input totals 2 3 7 3 2" xfId="52422" xr:uid="{18EFDE15-C6B1-4DDB-9386-4FC49177A102}"/>
    <cellStyle name="RIGs input totals 2 3_3.15 Additional Data" xfId="2313" xr:uid="{C5926A1F-779A-4924-A3DC-9CB2F9F857F4}"/>
    <cellStyle name="RIGs input totals 2 4" xfId="1163" xr:uid="{2AE93302-4155-44D4-B83A-0A0C84419212}"/>
    <cellStyle name="RIGs input totals 2 4 2" xfId="1336" xr:uid="{D4555E8C-486C-4116-A55E-77508AC39202}"/>
    <cellStyle name="RIGs input totals 2 4 2 2" xfId="1598" xr:uid="{0B4354F6-FA53-48DF-930E-2A60553009EF}"/>
    <cellStyle name="RIGs input totals 2 4 2 2 2" xfId="3591" xr:uid="{7EEA0978-198E-4D3C-8860-5DDB64EBE0FA}"/>
    <cellStyle name="RIGs input totals 2 4 2 2 2 2" xfId="14376" xr:uid="{A2DD8E5F-13EE-44B9-B8A7-F7D2652DBD26}"/>
    <cellStyle name="RIGs input totals 2 4 2 2 2 2 2" xfId="40796" xr:uid="{1B3EAFEF-3C6E-49F3-9858-CC7B8A8937CE}"/>
    <cellStyle name="RIGs input totals 2 4 2 2 2 3" xfId="24944" xr:uid="{CF269357-0A44-48ED-B6F6-DA70624E0647}"/>
    <cellStyle name="RIGs input totals 2 4 2 2 2 3 2" xfId="51358" xr:uid="{F6838859-9EEA-436C-AFDA-DEF2A54260F6}"/>
    <cellStyle name="RIGs input totals 2 4 2 2 2 4" xfId="30261" xr:uid="{22710F57-071F-4B3C-9656-BC0B7F1830C3}"/>
    <cellStyle name="RIGs input totals 2 4 2 2 3" xfId="5037" xr:uid="{72B40548-9501-4806-8BF8-83AF1D5DA634}"/>
    <cellStyle name="RIGs input totals 2 4 2 2 3 2" xfId="15814" xr:uid="{83D6D132-9217-40EE-8F92-EDA8FF471A2A}"/>
    <cellStyle name="RIGs input totals 2 4 2 2 3 2 2" xfId="42233" xr:uid="{99C3B97D-C965-4E74-B8EE-06BC6B6645ED}"/>
    <cellStyle name="RIGs input totals 2 4 2 2 3 3" xfId="23280" xr:uid="{9DF3E0EF-DDE0-46F3-B138-9DC60E20A1CF}"/>
    <cellStyle name="RIGs input totals 2 4 2 2 3 3 2" xfId="49694" xr:uid="{C861DD8B-8E3E-4604-B187-DBEB13C6D28D}"/>
    <cellStyle name="RIGs input totals 2 4 2 2 3 4" xfId="31707" xr:uid="{DFE9843C-F74D-4589-9548-0EF3B3066A97}"/>
    <cellStyle name="RIGs input totals 2 4 2 2 4" xfId="5461" xr:uid="{A14C913E-B927-41BA-8A99-F18F547DF5BF}"/>
    <cellStyle name="RIGs input totals 2 4 2 2 4 2" xfId="16234" xr:uid="{4C2E7FE3-7093-4928-9730-653E2DF62612}"/>
    <cellStyle name="RIGs input totals 2 4 2 2 4 2 2" xfId="42653" xr:uid="{CF927A25-AFED-423B-AC20-50C53C824FCB}"/>
    <cellStyle name="RIGs input totals 2 4 2 2 4 3" xfId="27205" xr:uid="{15091E95-0995-4A07-AF09-A9A370E5603B}"/>
    <cellStyle name="RIGs input totals 2 4 2 2 4 3 2" xfId="53619" xr:uid="{D95ABD75-9824-4B65-A208-133742DE9C4C}"/>
    <cellStyle name="RIGs input totals 2 4 2 2 4 4" xfId="32131" xr:uid="{E846CCB4-C654-4F1A-AF3D-17CBE301C100}"/>
    <cellStyle name="RIGs input totals 2 4 2 2 5" xfId="4321" xr:uid="{D3D9B471-3EB4-4B0C-AC29-10DF3A0DD986}"/>
    <cellStyle name="RIGs input totals 2 4 2 2 5 2" xfId="21839" xr:uid="{8D2423E8-51C4-4BCC-A2C4-20E5189C5BCD}"/>
    <cellStyle name="RIGs input totals 2 4 2 2 5 2 2" xfId="48253" xr:uid="{7C48CC33-A02B-4EBC-B0C6-3C311665760A}"/>
    <cellStyle name="RIGs input totals 2 4 2 2 5 3" xfId="30991" xr:uid="{056284D4-8CD0-414C-B04F-A60257FFDB70}"/>
    <cellStyle name="RIGs input totals 2 4 2 2 6" xfId="6116" xr:uid="{0C51D3B1-8890-40F9-8AC2-C6D73444090D}"/>
    <cellStyle name="RIGs input totals 2 4 2 2 6 2" xfId="23581" xr:uid="{73AF43BA-0F22-432A-9776-F0675176F089}"/>
    <cellStyle name="RIGs input totals 2 4 2 2 6 2 2" xfId="49995" xr:uid="{A840D8AD-8CF3-49C4-9E52-BA31B7C43FED}"/>
    <cellStyle name="RIGs input totals 2 4 2 2 6 3" xfId="32786" xr:uid="{6EE34433-D2AF-4E97-AA60-A1DE70AFC634}"/>
    <cellStyle name="RIGs input totals 2 4 2 2 7" xfId="7215" xr:uid="{ECE997BB-098F-47D5-8F25-933EBF373BCF}"/>
    <cellStyle name="RIGs input totals 2 4 2 2 7 2" xfId="17882" xr:uid="{ACFF9E4E-11EF-44F9-AC7B-A423FF372F45}"/>
    <cellStyle name="RIGs input totals 2 4 2 2 7 2 2" xfId="44299" xr:uid="{D88EB7A9-344B-4F18-9016-E9B254EA15F5}"/>
    <cellStyle name="RIGs input totals 2 4 2 2 7 3" xfId="24509" xr:uid="{D3D5FE2C-CCAA-4DBA-8717-F84D5A7A30B8}"/>
    <cellStyle name="RIGs input totals 2 4 2 2 7 3 2" xfId="50923" xr:uid="{1E6C00FB-980A-46E1-906C-9FA33F02E33A}"/>
    <cellStyle name="RIGs input totals 2 4 2 2 7 4" xfId="33885" xr:uid="{AED48E14-FD5E-4763-9B3F-7445137028DE}"/>
    <cellStyle name="RIGs input totals 2 4 2 2 8" xfId="25311" xr:uid="{F5D980F0-A3D8-4EE6-93F9-286796ED63F6}"/>
    <cellStyle name="RIGs input totals 2 4 2 2 8 2" xfId="51725" xr:uid="{9F262B1F-951D-4ECC-88C3-3006A3BCFA3A}"/>
    <cellStyle name="RIGs input totals 2 4 2 3" xfId="2315" xr:uid="{EC010A35-3E9D-47FF-9394-5815D42A4B7B}"/>
    <cellStyle name="RIGs input totals 2 4 2 3 2" xfId="4237" xr:uid="{A9F802FE-8474-4DAC-92E5-AB6EE75ED4D4}"/>
    <cellStyle name="RIGs input totals 2 4 2 3 2 2" xfId="15016" xr:uid="{20736674-D2DD-42C8-953E-A3FA6EC57417}"/>
    <cellStyle name="RIGs input totals 2 4 2 3 2 2 2" xfId="41436" xr:uid="{8AA14205-8FAA-4962-97CA-E4B48A91756B}"/>
    <cellStyle name="RIGs input totals 2 4 2 3 2 3" xfId="21778" xr:uid="{10D37A51-0629-4D60-927D-81014D8D93FF}"/>
    <cellStyle name="RIGs input totals 2 4 2 3 2 3 2" xfId="48192" xr:uid="{E6489711-C3BB-4F43-8AE0-40470450683C}"/>
    <cellStyle name="RIGs input totals 2 4 2 3 2 4" xfId="30907" xr:uid="{331D0119-904E-4A09-9B43-9BF489CBC195}"/>
    <cellStyle name="RIGs input totals 2 4 2 3 3" xfId="4965" xr:uid="{35C4E958-E146-4581-8350-409283FF384D}"/>
    <cellStyle name="RIGs input totals 2 4 2 3 3 2" xfId="15742" xr:uid="{A8AEDC8B-5EE6-4541-BF53-F799023443C4}"/>
    <cellStyle name="RIGs input totals 2 4 2 3 3 2 2" xfId="42162" xr:uid="{85789B55-263D-4573-A2F2-D724526A2C75}"/>
    <cellStyle name="RIGs input totals 2 4 2 3 3 3" xfId="24175" xr:uid="{D2DC32D7-675C-40A2-BB14-E87313C1960C}"/>
    <cellStyle name="RIGs input totals 2 4 2 3 3 3 2" xfId="50589" xr:uid="{12F86505-883B-4F23-AE93-12FAA8C65413}"/>
    <cellStyle name="RIGs input totals 2 4 2 3 3 4" xfId="31635" xr:uid="{81F52F31-EFC2-4CA4-A431-FE3A3CC28B94}"/>
    <cellStyle name="RIGs input totals 2 4 2 3 4" xfId="6739" xr:uid="{55EDD0C7-A63F-4E30-B8DC-4EE7BE067550}"/>
    <cellStyle name="RIGs input totals 2 4 2 3 4 2" xfId="17451" xr:uid="{64886C33-E1E0-42BF-92E6-B1E4F2DE743D}"/>
    <cellStyle name="RIGs input totals 2 4 2 3 4 2 2" xfId="43869" xr:uid="{A709E5D7-7A20-49DC-8D54-994602C6E07F}"/>
    <cellStyle name="RIGs input totals 2 4 2 3 4 3" xfId="21933" xr:uid="{AD7F93C9-2D63-4DF0-B487-618E269CFD22}"/>
    <cellStyle name="RIGs input totals 2 4 2 3 4 3 2" xfId="48347" xr:uid="{516408A9-2BAF-4F87-BD87-A43CF767465B}"/>
    <cellStyle name="RIGs input totals 2 4 2 3 4 4" xfId="33409" xr:uid="{8200FA25-171D-445F-B9FF-DCF2C895ADB2}"/>
    <cellStyle name="RIGs input totals 2 4 2 3 5" xfId="7945" xr:uid="{9C6956B0-4386-4D98-BA80-DE8FF57B5BED}"/>
    <cellStyle name="RIGs input totals 2 4 2 3 5 2" xfId="18612" xr:uid="{8F836EF9-F581-46C2-9AAD-2575B07A46DF}"/>
    <cellStyle name="RIGs input totals 2 4 2 3 5 2 2" xfId="45027" xr:uid="{289B1EA5-66C1-4E70-B171-0BEE18158240}"/>
    <cellStyle name="RIGs input totals 2 4 2 3 5 3" xfId="12288" xr:uid="{57680604-331A-4B6A-A5CE-B123268A783B}"/>
    <cellStyle name="RIGs input totals 2 4 2 3 5 3 2" xfId="38709" xr:uid="{A84A67CE-540D-495F-8407-B322FAE22985}"/>
    <cellStyle name="RIGs input totals 2 4 2 3 6" xfId="13131" xr:uid="{45923977-094E-4A28-82D0-F6F1BE3C43EA}"/>
    <cellStyle name="RIGs input totals 2 4 2 3 6 2" xfId="39552" xr:uid="{A84E3F27-3E80-4389-864F-61F68DD30EBA}"/>
    <cellStyle name="RIGs input totals 2 4 2 3 7" xfId="23319" xr:uid="{1F7BFDDB-1097-4398-8F14-833732481A87}"/>
    <cellStyle name="RIGs input totals 2 4 2 3 7 2" xfId="49733" xr:uid="{BA650C26-FF2F-42B3-9F76-6C2C89D2A09E}"/>
    <cellStyle name="RIGs input totals 2 4 2 4" xfId="8290" xr:uid="{B4415EF6-94D5-4422-ABB5-8953D00CDDB8}"/>
    <cellStyle name="RIGs input totals 2 4 2 4 2" xfId="18951" xr:uid="{2B173FA6-6076-4168-AFDE-887120C6E1A1}"/>
    <cellStyle name="RIGs input totals 2 4 2 4 2 2" xfId="45365" xr:uid="{CE1144B5-2551-401B-8AD7-F71F7E096781}"/>
    <cellStyle name="RIGs input totals 2 4 2 4 3" xfId="26057" xr:uid="{E6634FCB-8912-4C65-ACA7-D065376DDB7B}"/>
    <cellStyle name="RIGs input totals 2 4 2 4 3 2" xfId="52471" xr:uid="{0818E721-7461-44C7-B9E6-3CF17CA77000}"/>
    <cellStyle name="RIGs input totals 2 4 3" xfId="1337" xr:uid="{2A0336E2-6CD3-4C08-9771-82305C0DBCBA}"/>
    <cellStyle name="RIGs input totals 2 4 3 2" xfId="1599" xr:uid="{01DC1E3A-D853-4E6B-BBB4-F1857B5E0124}"/>
    <cellStyle name="RIGs input totals 2 4 3 2 2" xfId="3592" xr:uid="{C993CA9B-0CAB-46E0-909C-2D201AD3C567}"/>
    <cellStyle name="RIGs input totals 2 4 3 2 2 2" xfId="14377" xr:uid="{1DC1A02C-7950-47D3-ABA9-1290CB3321BF}"/>
    <cellStyle name="RIGs input totals 2 4 3 2 2 2 2" xfId="40797" xr:uid="{61562567-7B17-4B79-B804-B2FEE2F38E56}"/>
    <cellStyle name="RIGs input totals 2 4 3 2 2 3" xfId="24237" xr:uid="{748E444C-7714-49F8-B697-1105268F2427}"/>
    <cellStyle name="RIGs input totals 2 4 3 2 2 3 2" xfId="50651" xr:uid="{98DD3287-E4A7-4513-96EF-0B59226C32E8}"/>
    <cellStyle name="RIGs input totals 2 4 3 2 2 4" xfId="30262" xr:uid="{AECB5DE4-76CF-4B99-9E5B-8AA5CD18E5C3}"/>
    <cellStyle name="RIGs input totals 2 4 3 2 3" xfId="2618" xr:uid="{2B13360A-77B8-42A6-97AC-D368E5BA35EE}"/>
    <cellStyle name="RIGs input totals 2 4 3 2 3 2" xfId="13410" xr:uid="{9F436003-028A-4ACA-AC7E-09D002163E5C}"/>
    <cellStyle name="RIGs input totals 2 4 3 2 3 2 2" xfId="39830" xr:uid="{31CC0C82-DBBA-460B-BDDB-89FCFB995D6E}"/>
    <cellStyle name="RIGs input totals 2 4 3 2 3 3" xfId="27503" xr:uid="{94BE0C54-BC1E-4AB6-B63B-2F06B95AF7DB}"/>
    <cellStyle name="RIGs input totals 2 4 3 2 3 3 2" xfId="53917" xr:uid="{1388278C-01E8-4136-A03C-AA1D99655050}"/>
    <cellStyle name="RIGs input totals 2 4 3 2 3 4" xfId="29288" xr:uid="{B46875BE-E4D7-4D8A-ABF4-D0B02DDE0C61}"/>
    <cellStyle name="RIGs input totals 2 4 3 2 4" xfId="5768" xr:uid="{A9DB5E65-10F8-485E-B07D-F12A698BEDA7}"/>
    <cellStyle name="RIGs input totals 2 4 3 2 4 2" xfId="16527" xr:uid="{C39F3540-06BB-4610-9B3B-4C53BDE530C5}"/>
    <cellStyle name="RIGs input totals 2 4 3 2 4 2 2" xfId="42945" xr:uid="{2ECD5C72-7485-4E38-BC2A-B8E706059C80}"/>
    <cellStyle name="RIGs input totals 2 4 3 2 4 3" xfId="26161" xr:uid="{1CD0555F-1E66-4442-9C9C-E402692A0E2D}"/>
    <cellStyle name="RIGs input totals 2 4 3 2 4 3 2" xfId="52575" xr:uid="{33234DAE-3AFE-4233-94A6-EA77E53B3BF2}"/>
    <cellStyle name="RIGs input totals 2 4 3 2 4 4" xfId="32438" xr:uid="{39186600-7E52-4EF7-9279-392FB492AE25}"/>
    <cellStyle name="RIGs input totals 2 4 3 2 5" xfId="5498" xr:uid="{A08A1E43-20E4-446C-8A68-D2531CD1784E}"/>
    <cellStyle name="RIGs input totals 2 4 3 2 5 2" xfId="23398" xr:uid="{51D0980A-38D7-490A-8BE3-67FD129474AE}"/>
    <cellStyle name="RIGs input totals 2 4 3 2 5 2 2" xfId="49812" xr:uid="{81D12DA1-9E2B-432A-8087-D0CA6DCF17ED}"/>
    <cellStyle name="RIGs input totals 2 4 3 2 5 3" xfId="32168" xr:uid="{57EA0021-396F-42A2-954D-79A3F780E557}"/>
    <cellStyle name="RIGs input totals 2 4 3 2 6" xfId="6653" xr:uid="{C4AF3C44-1416-4432-B33F-27956B7830CF}"/>
    <cellStyle name="RIGs input totals 2 4 3 2 6 2" xfId="11340" xr:uid="{E123FDBF-F1A7-4565-B5F4-A5C8D4382AA4}"/>
    <cellStyle name="RIGs input totals 2 4 3 2 6 2 2" xfId="37761" xr:uid="{AB6859E1-D54B-41F3-8226-CD4A2A4AA753}"/>
    <cellStyle name="RIGs input totals 2 4 3 2 6 3" xfId="33323" xr:uid="{BAA22B0B-148A-464E-BB74-D28F3224B860}"/>
    <cellStyle name="RIGs input totals 2 4 3 2 7" xfId="2943" xr:uid="{50C1E7F7-E16A-4046-8D22-74009CA26BBF}"/>
    <cellStyle name="RIGs input totals 2 4 3 2 7 2" xfId="13735" xr:uid="{69FA8DF9-1D29-4D98-8C46-07A539B4018D}"/>
    <cellStyle name="RIGs input totals 2 4 3 2 7 2 2" xfId="40155" xr:uid="{CEE3F170-85DF-4235-A4F5-B86FA8C9FC53}"/>
    <cellStyle name="RIGs input totals 2 4 3 2 7 3" xfId="23301" xr:uid="{B7447838-3AF7-460E-AAC2-EC8D82B2447F}"/>
    <cellStyle name="RIGs input totals 2 4 3 2 7 3 2" xfId="49715" xr:uid="{83939195-76FD-4514-AB41-2AD72E522268}"/>
    <cellStyle name="RIGs input totals 2 4 3 2 7 4" xfId="29613" xr:uid="{DCD88B30-6B23-40F4-8887-B63FA2131E02}"/>
    <cellStyle name="RIGs input totals 2 4 3 2 8" xfId="25532" xr:uid="{A9780443-2392-470A-9D48-4F6445FD8671}"/>
    <cellStyle name="RIGs input totals 2 4 3 2 8 2" xfId="51946" xr:uid="{C09B2F7B-335C-4FE2-B8CC-970C3C04997E}"/>
    <cellStyle name="RIGs input totals 2 4 3 3" xfId="2316" xr:uid="{B3C4A4A9-8C53-4E9E-B030-CC9C4CC450A8}"/>
    <cellStyle name="RIGs input totals 2 4 3 3 2" xfId="4238" xr:uid="{EBF8D912-8293-4573-BE49-081CA9D51245}"/>
    <cellStyle name="RIGs input totals 2 4 3 3 2 2" xfId="15017" xr:uid="{050C92A4-66AF-4348-BD68-187B37590645}"/>
    <cellStyle name="RIGs input totals 2 4 3 3 2 2 2" xfId="41437" xr:uid="{1FD998A2-D2F5-4DF5-922B-61703803FC4A}"/>
    <cellStyle name="RIGs input totals 2 4 3 3 2 3" xfId="26325" xr:uid="{F16D79C2-07A9-49A4-918F-B88FD7908988}"/>
    <cellStyle name="RIGs input totals 2 4 3 3 2 3 2" xfId="52739" xr:uid="{5A1BD81A-1E5C-4190-B9E4-D803702FC0AD}"/>
    <cellStyle name="RIGs input totals 2 4 3 3 2 4" xfId="30908" xr:uid="{E9A097E1-B683-46FE-8B2E-282F38D6793F}"/>
    <cellStyle name="RIGs input totals 2 4 3 3 3" xfId="4966" xr:uid="{19D88D3E-74F9-4153-90F5-1A6D38381E26}"/>
    <cellStyle name="RIGs input totals 2 4 3 3 3 2" xfId="15743" xr:uid="{08AFF38E-561C-4452-9E40-1CD2D90251C6}"/>
    <cellStyle name="RIGs input totals 2 4 3 3 3 2 2" xfId="42163" xr:uid="{F5E75CB7-8356-4E6C-84AC-3BC8C71B290B}"/>
    <cellStyle name="RIGs input totals 2 4 3 3 3 3" xfId="22253" xr:uid="{73ECEF6D-2656-41DD-8F68-C977A1D8E236}"/>
    <cellStyle name="RIGs input totals 2 4 3 3 3 3 2" xfId="48667" xr:uid="{E3A52102-B1C1-4137-8F22-C8E6042B3073}"/>
    <cellStyle name="RIGs input totals 2 4 3 3 3 4" xfId="31636" xr:uid="{A359EF14-FCF4-4578-A8BC-1F1FA5972634}"/>
    <cellStyle name="RIGs input totals 2 4 3 3 4" xfId="6740" xr:uid="{E68F1BEB-6BFA-4A13-ABA3-12193DD18DBA}"/>
    <cellStyle name="RIGs input totals 2 4 3 3 4 2" xfId="17452" xr:uid="{4ADBB298-22AD-4D65-96DD-AC7727E0A5EB}"/>
    <cellStyle name="RIGs input totals 2 4 3 3 4 2 2" xfId="43870" xr:uid="{55223CE2-90A7-474A-884B-7E11C9CA4755}"/>
    <cellStyle name="RIGs input totals 2 4 3 3 4 3" xfId="22056" xr:uid="{98EDCE2B-672A-4506-9547-899E8412BEE9}"/>
    <cellStyle name="RIGs input totals 2 4 3 3 4 3 2" xfId="48470" xr:uid="{77C1154C-6ECA-46E1-8433-8909121381D9}"/>
    <cellStyle name="RIGs input totals 2 4 3 3 4 4" xfId="33410" xr:uid="{21AE3593-63CE-4710-8890-946B6A71F70B}"/>
    <cellStyle name="RIGs input totals 2 4 3 3 5" xfId="7946" xr:uid="{3005F423-595C-451C-85B5-A06D92F9EC54}"/>
    <cellStyle name="RIGs input totals 2 4 3 3 5 2" xfId="18613" xr:uid="{C15F4B85-3A39-4267-BE6C-0AA3FD208E7D}"/>
    <cellStyle name="RIGs input totals 2 4 3 3 5 2 2" xfId="45028" xr:uid="{085A9CBB-227D-4EAD-84F2-F06AA7B0129D}"/>
    <cellStyle name="RIGs input totals 2 4 3 3 5 3" xfId="12523" xr:uid="{4F1E4E4A-D314-49AC-B2FB-25B8DC7CA6E4}"/>
    <cellStyle name="RIGs input totals 2 4 3 3 5 3 2" xfId="38944" xr:uid="{238B724D-67B8-4796-9C15-ED4E678A3824}"/>
    <cellStyle name="RIGs input totals 2 4 3 3 6" xfId="13132" xr:uid="{62EDBAA0-0004-424E-9D06-DAA9E346BCF4}"/>
    <cellStyle name="RIGs input totals 2 4 3 3 6 2" xfId="39553" xr:uid="{7E712F80-7389-4BC5-9807-A5803F288F1A}"/>
    <cellStyle name="RIGs input totals 2 4 3 3 7" xfId="26726" xr:uid="{EA7CBEA6-66A6-4558-8C6F-8662BB78DEC8}"/>
    <cellStyle name="RIGs input totals 2 4 3 3 7 2" xfId="53140" xr:uid="{1BF0F6E9-3478-4FF1-892C-3F4F332DC778}"/>
    <cellStyle name="RIGs input totals 2 4 3 4" xfId="8291" xr:uid="{D5837FF8-0FA9-405A-A879-6F2ABC3F0783}"/>
    <cellStyle name="RIGs input totals 2 4 3 4 2" xfId="18952" xr:uid="{0BD4840A-A148-41E6-8328-DCF3F5967FCC}"/>
    <cellStyle name="RIGs input totals 2 4 3 4 2 2" xfId="45366" xr:uid="{A160F875-8CBB-4E7C-A007-24A65F0CC1CC}"/>
    <cellStyle name="RIGs input totals 2 4 3 4 3" xfId="26058" xr:uid="{734C675D-6E70-4ECE-8B51-3E56B0DD5FB6}"/>
    <cellStyle name="RIGs input totals 2 4 3 4 3 2" xfId="52472" xr:uid="{C911DE04-0B49-4363-80B9-C5AF4EF356A3}"/>
    <cellStyle name="RIGs input totals 2 4 4" xfId="1484" xr:uid="{9C659971-6116-4F06-806F-A29E5DD689CD}"/>
    <cellStyle name="RIGs input totals 2 4 4 2" xfId="3478" xr:uid="{4BE02001-61B9-4F30-BDC9-88C8E08515BF}"/>
    <cellStyle name="RIGs input totals 2 4 4 2 2" xfId="14263" xr:uid="{0858C31F-1EAF-44CE-911C-A764608F1845}"/>
    <cellStyle name="RIGs input totals 2 4 4 2 2 2" xfId="40683" xr:uid="{2F12A53C-EDAC-4EEC-99C1-619A1E6E0527}"/>
    <cellStyle name="RIGs input totals 2 4 4 2 3" xfId="24090" xr:uid="{1B20FE41-65F2-47AB-B628-B6FD9E368970}"/>
    <cellStyle name="RIGs input totals 2 4 4 2 3 2" xfId="50504" xr:uid="{497C6638-4410-48D4-8702-0122BB7F2ABA}"/>
    <cellStyle name="RIGs input totals 2 4 4 2 4" xfId="30148" xr:uid="{175E7C80-AF56-4AD5-BA5A-231A139B29DA}"/>
    <cellStyle name="RIGs input totals 2 4 4 3" xfId="4702" xr:uid="{54ADDAAB-800A-4F87-BA9F-2C4E097D04F3}"/>
    <cellStyle name="RIGs input totals 2 4 4 3 2" xfId="15479" xr:uid="{8A90D702-015F-4F89-AB99-953276EFC250}"/>
    <cellStyle name="RIGs input totals 2 4 4 3 2 2" xfId="41899" xr:uid="{F37011CC-6C6A-47C5-8027-18B033DD93A9}"/>
    <cellStyle name="RIGs input totals 2 4 4 3 3" xfId="23899" xr:uid="{C8FE94D9-5531-4189-B909-D81690F82E5A}"/>
    <cellStyle name="RIGs input totals 2 4 4 3 3 2" xfId="50313" xr:uid="{23B63062-452E-4EAF-B71A-21FD7D34DE60}"/>
    <cellStyle name="RIGs input totals 2 4 4 3 4" xfId="31372" xr:uid="{2C3AC6FC-75DD-49C5-91E6-2809532873E8}"/>
    <cellStyle name="RIGs input totals 2 4 4 4" xfId="4302" xr:uid="{A03C58C9-4C0F-455C-9DD1-B6BE5C6A9E97}"/>
    <cellStyle name="RIGs input totals 2 4 4 4 2" xfId="15081" xr:uid="{45E26273-9786-4C26-B3FF-687856157274}"/>
    <cellStyle name="RIGs input totals 2 4 4 4 2 2" xfId="41501" xr:uid="{3081962F-E5E1-43D8-BFB9-FF008912A130}"/>
    <cellStyle name="RIGs input totals 2 4 4 4 3" xfId="23974" xr:uid="{5C2D080D-C47A-46C0-A9B3-B46D4B3183D7}"/>
    <cellStyle name="RIGs input totals 2 4 4 4 3 2" xfId="50388" xr:uid="{A45BD790-7693-40A1-8512-FDAC02F8AF9D}"/>
    <cellStyle name="RIGs input totals 2 4 4 4 4" xfId="30972" xr:uid="{4BA7F5DD-365A-4F0C-AC19-AE237FA5C644}"/>
    <cellStyle name="RIGs input totals 2 4 4 5" xfId="2967" xr:uid="{C76CF700-F452-4A2A-AE8E-4596F4D7616A}"/>
    <cellStyle name="RIGs input totals 2 4 4 5 2" xfId="23627" xr:uid="{1F5C3BA5-1387-4064-9255-525203D38987}"/>
    <cellStyle name="RIGs input totals 2 4 4 5 2 2" xfId="50041" xr:uid="{7ABD2628-5B1E-43AB-9F28-C81BAE674F59}"/>
    <cellStyle name="RIGs input totals 2 4 4 5 3" xfId="29637" xr:uid="{7A9CCB24-B0B0-4109-89BE-E957677CEE6B}"/>
    <cellStyle name="RIGs input totals 2 4 4 6" xfId="6488" xr:uid="{402E0B3A-4175-4593-874F-2ECC8AE9AA0D}"/>
    <cellStyle name="RIGs input totals 2 4 4 6 2" xfId="24114" xr:uid="{D0267602-168B-408C-BE46-BECB02464FCF}"/>
    <cellStyle name="RIGs input totals 2 4 4 6 2 2" xfId="50528" xr:uid="{7A12D55F-C8F4-48E8-AC49-7879CE80D70C}"/>
    <cellStyle name="RIGs input totals 2 4 4 6 3" xfId="33158" xr:uid="{497FE8B5-5E16-4ED7-8EAD-7EF3F717C8A6}"/>
    <cellStyle name="RIGs input totals 2 4 4 7" xfId="7087" xr:uid="{3A40809F-946A-43AF-BD39-F4D8AC65C41D}"/>
    <cellStyle name="RIGs input totals 2 4 4 7 2" xfId="17775" xr:uid="{92F51A19-3F02-4537-A1E6-17BC322447C1}"/>
    <cellStyle name="RIGs input totals 2 4 4 7 2 2" xfId="44192" xr:uid="{470F1F40-6438-48F8-885F-BB847E143A86}"/>
    <cellStyle name="RIGs input totals 2 4 4 7 3" xfId="17695" xr:uid="{47533CBE-ACF4-4A82-B2FA-3300E77261CF}"/>
    <cellStyle name="RIGs input totals 2 4 4 7 3 2" xfId="44112" xr:uid="{3C064BDE-F512-437E-83B6-AC5C9517CC01}"/>
    <cellStyle name="RIGs input totals 2 4 4 7 4" xfId="33757" xr:uid="{7017E1F6-0368-47C3-8BA0-8B66A2D6E4BA}"/>
    <cellStyle name="RIGs input totals 2 4 4 8" xfId="21917" xr:uid="{AD5D83CE-86FA-4327-8B6E-706BE54F4C9E}"/>
    <cellStyle name="RIGs input totals 2 4 4 8 2" xfId="48331" xr:uid="{86B3C115-6C1A-4DC6-83E6-524935F389AC}"/>
    <cellStyle name="RIGs input totals 2 4 5" xfId="2314" xr:uid="{C89AF3A2-E240-48AE-8473-AA3D3614DD3F}"/>
    <cellStyle name="RIGs input totals 2 4 5 2" xfId="4236" xr:uid="{6FFD368B-4CEB-45D4-A77C-A033C7D5D6F8}"/>
    <cellStyle name="RIGs input totals 2 4 5 2 2" xfId="15015" xr:uid="{B46C859F-BADA-4E04-AB0A-E672F5CCEDD3}"/>
    <cellStyle name="RIGs input totals 2 4 5 2 2 2" xfId="41435" xr:uid="{4FC09CA1-57AB-404C-B7AB-08821B5CCC05}"/>
    <cellStyle name="RIGs input totals 2 4 5 2 3" xfId="26973" xr:uid="{EC8E435F-24FD-4D0F-A4B7-970823305581}"/>
    <cellStyle name="RIGs input totals 2 4 5 2 3 2" xfId="53387" xr:uid="{69FFC54B-1DAC-47D8-A88A-8AC3648B63C6}"/>
    <cellStyle name="RIGs input totals 2 4 5 2 4" xfId="30906" xr:uid="{F38A69BA-057C-43AC-8029-1B137DDDA512}"/>
    <cellStyle name="RIGs input totals 2 4 5 3" xfId="4964" xr:uid="{6FEC3B2A-F701-45CF-B854-F02C5DEF806C}"/>
    <cellStyle name="RIGs input totals 2 4 5 3 2" xfId="15741" xr:uid="{10E8C8F9-054C-44B5-92DD-0A41E327271C}"/>
    <cellStyle name="RIGs input totals 2 4 5 3 2 2" xfId="42161" xr:uid="{ED4A2DBE-5DD7-4605-8A5C-FB9F679F877C}"/>
    <cellStyle name="RIGs input totals 2 4 5 3 3" xfId="24621" xr:uid="{DAE55DB7-BF51-4DD3-A911-0A6086FE8DD1}"/>
    <cellStyle name="RIGs input totals 2 4 5 3 3 2" xfId="51035" xr:uid="{B217975C-1B38-43B0-BD6F-704EEF246A43}"/>
    <cellStyle name="RIGs input totals 2 4 5 3 4" xfId="31634" xr:uid="{E7781920-FC9B-422C-B94E-41A3C2D764A0}"/>
    <cellStyle name="RIGs input totals 2 4 5 4" xfId="6738" xr:uid="{BFEE3A4F-5F4F-4F75-A0C3-F748890E3153}"/>
    <cellStyle name="RIGs input totals 2 4 5 4 2" xfId="17450" xr:uid="{CA8BD619-C560-4C82-99F6-F44FC2A0CAF9}"/>
    <cellStyle name="RIGs input totals 2 4 5 4 2 2" xfId="43868" xr:uid="{6F760F17-56EE-46E6-A078-4B845BF85D06}"/>
    <cellStyle name="RIGs input totals 2 4 5 4 3" xfId="24248" xr:uid="{0B59FD9C-DBA1-4C92-B948-1102A663CA43}"/>
    <cellStyle name="RIGs input totals 2 4 5 4 3 2" xfId="50662" xr:uid="{2159F9E6-F035-4E8E-A195-706D13FCAC7E}"/>
    <cellStyle name="RIGs input totals 2 4 5 4 4" xfId="33408" xr:uid="{1F4A1C06-009A-4F17-9B46-C312C3053F94}"/>
    <cellStyle name="RIGs input totals 2 4 5 5" xfId="7944" xr:uid="{92F3E2B6-9745-4643-ABAB-37B60D95EDF8}"/>
    <cellStyle name="RIGs input totals 2 4 5 5 2" xfId="18611" xr:uid="{4E11DC49-BD3E-4A88-9343-8B5893526C79}"/>
    <cellStyle name="RIGs input totals 2 4 5 5 2 2" xfId="45026" xr:uid="{FA6BE882-7ABE-440B-89A7-0C06988886B4}"/>
    <cellStyle name="RIGs input totals 2 4 5 5 3" xfId="12155" xr:uid="{750ADA31-EB9C-4D9E-8CF1-AF11FB2889E5}"/>
    <cellStyle name="RIGs input totals 2 4 5 5 3 2" xfId="38576" xr:uid="{FCE34C10-4FEC-437A-82AC-3E698DECF39B}"/>
    <cellStyle name="RIGs input totals 2 4 5 6" xfId="13130" xr:uid="{E30D0912-FB17-4016-926B-6852E4E99505}"/>
    <cellStyle name="RIGs input totals 2 4 5 6 2" xfId="39551" xr:uid="{409DAEB9-491C-4324-BC23-3033DA8C995C}"/>
    <cellStyle name="RIGs input totals 2 4 5 7" xfId="27552" xr:uid="{34AD62B6-00F6-4A18-86FB-DB1DFEF83B9A}"/>
    <cellStyle name="RIGs input totals 2 4 5 7 2" xfId="53966" xr:uid="{BBE6637F-A465-4147-8CAE-4F80F526A56F}"/>
    <cellStyle name="RIGs input totals 2 4 6" xfId="4174" xr:uid="{5CA9FAC3-A076-4C23-9549-CD389616A069}"/>
    <cellStyle name="RIGs input totals 2 4 6 2" xfId="14954" xr:uid="{63F57DD7-BC59-4A3C-BED8-7B09916FFB44}"/>
    <cellStyle name="RIGs input totals 2 4 6 2 2" xfId="41374" xr:uid="{E4CAC7ED-A06A-4C38-AB1E-17F873C2031D}"/>
    <cellStyle name="RIGs input totals 2 4 6 3" xfId="25246" xr:uid="{D20A35E2-2D48-4036-B114-6AFD4B6D5708}"/>
    <cellStyle name="RIGs input totals 2 4 6 3 2" xfId="51660" xr:uid="{8270008F-D8CF-422F-B514-A82B2292CE5C}"/>
    <cellStyle name="RIGs input totals 2 4 6 4" xfId="30844" xr:uid="{5B1B83FF-698D-4EA8-B7DF-C84077501759}"/>
    <cellStyle name="RIGs input totals 2 4 7" xfId="5893" xr:uid="{CEBBA764-612D-4AE9-8F7D-799DDF7D4906}"/>
    <cellStyle name="RIGs input totals 2 4 7 2" xfId="16648" xr:uid="{E2618B03-084A-43B4-8337-29072BC05D63}"/>
    <cellStyle name="RIGs input totals 2 4 7 2 2" xfId="43066" xr:uid="{08107929-4909-41E7-8DA6-1E4BCC7C19C4}"/>
    <cellStyle name="RIGs input totals 2 4 7 3" xfId="27985" xr:uid="{9591A224-D94F-440A-ADE9-15126ABB0CDD}"/>
    <cellStyle name="RIGs input totals 2 4 7 3 2" xfId="54399" xr:uid="{D3ECC059-C36A-4B9C-82B7-454B3B6A101C}"/>
    <cellStyle name="RIGs input totals 2 4 7 4" xfId="32563" xr:uid="{883A5FC8-7E8D-4164-8042-CE48EC7E4715}"/>
    <cellStyle name="RIGs input totals 2 4 8" xfId="8233" xr:uid="{C34C406F-4025-47A7-B232-3871E21C9473}"/>
    <cellStyle name="RIGs input totals 2 4 8 2" xfId="18894" xr:uid="{F66ADAA9-CD5B-4A20-B969-4FF8E982CCED}"/>
    <cellStyle name="RIGs input totals 2 4 8 2 2" xfId="45308" xr:uid="{3B832BCD-2EA2-496C-A3ED-C5A7D889DD33}"/>
    <cellStyle name="RIGs input totals 2 4 8 3" xfId="26010" xr:uid="{C5A9B8E6-BC47-429F-B75E-39FC7AD89BBF}"/>
    <cellStyle name="RIGs input totals 2 4 8 3 2" xfId="52424" xr:uid="{4AB40A69-515C-4FE0-A150-E719DAA41312}"/>
    <cellStyle name="RIGs input totals 2 4_3.15 Additional Data" xfId="2317" xr:uid="{61AD81C2-BA70-4EC9-9C29-0E938A204EC3}"/>
    <cellStyle name="RIGs input totals 2 5" xfId="1164" xr:uid="{77A1D1D3-FA32-4514-9CF8-A664EF2420B6}"/>
    <cellStyle name="RIGs input totals 2 5 2" xfId="1338" xr:uid="{5589E103-927A-4E48-B7C2-62D19EBEE22B}"/>
    <cellStyle name="RIGs input totals 2 5 2 2" xfId="1600" xr:uid="{E532393C-3115-4DBD-8F8D-2817B1D8C256}"/>
    <cellStyle name="RIGs input totals 2 5 2 2 2" xfId="3593" xr:uid="{7B7316A5-D960-4AC3-9ADE-9D79314AB5EA}"/>
    <cellStyle name="RIGs input totals 2 5 2 2 2 2" xfId="14378" xr:uid="{67D07D8A-A00F-4B52-9C57-59127D00D2E3}"/>
    <cellStyle name="RIGs input totals 2 5 2 2 2 2 2" xfId="40798" xr:uid="{3AE32161-7DEC-4BB5-854D-3751B08C51D6}"/>
    <cellStyle name="RIGs input totals 2 5 2 2 2 3" xfId="24058" xr:uid="{710A450E-F3E6-4E53-B2D8-95379EFD96B4}"/>
    <cellStyle name="RIGs input totals 2 5 2 2 2 3 2" xfId="50472" xr:uid="{A13052D8-6AE0-459F-B770-42D4BE760E52}"/>
    <cellStyle name="RIGs input totals 2 5 2 2 2 4" xfId="30263" xr:uid="{D60CB316-AB59-4D61-A56A-38DB6E28B894}"/>
    <cellStyle name="RIGs input totals 2 5 2 2 3" xfId="4682" xr:uid="{5E896AE4-7905-4EF8-AB97-EDF9F55839FC}"/>
    <cellStyle name="RIGs input totals 2 5 2 2 3 2" xfId="15460" xr:uid="{98AE092C-8178-4560-8736-4A534E0C046E}"/>
    <cellStyle name="RIGs input totals 2 5 2 2 3 2 2" xfId="41880" xr:uid="{9DC35E89-F621-4DE5-A67C-97367809FB66}"/>
    <cellStyle name="RIGs input totals 2 5 2 2 3 3" xfId="25587" xr:uid="{3D5AC4B0-529C-4972-8A79-7A5562423DF0}"/>
    <cellStyle name="RIGs input totals 2 5 2 2 3 3 2" xfId="52001" xr:uid="{99386D54-C796-4123-88F8-117DC3C80200}"/>
    <cellStyle name="RIGs input totals 2 5 2 2 3 4" xfId="31352" xr:uid="{70E9E11B-E65D-4B51-A9C6-9D63FBCE3525}"/>
    <cellStyle name="RIGs input totals 2 5 2 2 4" xfId="3112" xr:uid="{6EBDF43C-B4FD-4BDF-B6EC-195628EB3601}"/>
    <cellStyle name="RIGs input totals 2 5 2 2 4 2" xfId="13904" xr:uid="{6D40F5FF-A6E3-4205-86FA-F4941DACFDA5}"/>
    <cellStyle name="RIGs input totals 2 5 2 2 4 2 2" xfId="40324" xr:uid="{D89ECAD1-8C3B-474C-91A2-0206C40E060F}"/>
    <cellStyle name="RIGs input totals 2 5 2 2 4 3" xfId="26076" xr:uid="{3AF52CCE-5866-4240-9D2C-1746AECF0BA4}"/>
    <cellStyle name="RIGs input totals 2 5 2 2 4 3 2" xfId="52490" xr:uid="{76EF4373-15EA-4B3C-9EFB-F1BD87A9CAC7}"/>
    <cellStyle name="RIGs input totals 2 5 2 2 4 4" xfId="29782" xr:uid="{67B76B83-EA5F-4E6A-8146-E04FF407D249}"/>
    <cellStyle name="RIGs input totals 2 5 2 2 5" xfId="6060" xr:uid="{FA836217-C90C-4635-91A7-94F2E38E347D}"/>
    <cellStyle name="RIGs input totals 2 5 2 2 5 2" xfId="26647" xr:uid="{914429F8-D2A0-4B37-A433-08DE3A2D1F49}"/>
    <cellStyle name="RIGs input totals 2 5 2 2 5 2 2" xfId="53061" xr:uid="{0E480EF4-8344-4F49-9A4D-C9A5133379F0}"/>
    <cellStyle name="RIGs input totals 2 5 2 2 5 3" xfId="32730" xr:uid="{DEF141F3-6E0A-4197-B90B-E60FF64F5C47}"/>
    <cellStyle name="RIGs input totals 2 5 2 2 6" xfId="5190" xr:uid="{73D785AC-2167-4000-9CF4-97BA8FE12EB0}"/>
    <cellStyle name="RIGs input totals 2 5 2 2 6 2" xfId="28027" xr:uid="{13609641-2A26-41FE-8B50-491831C2E503}"/>
    <cellStyle name="RIGs input totals 2 5 2 2 6 2 2" xfId="54441" xr:uid="{32E51CAA-D8BA-4F5B-A416-37EF6E765A69}"/>
    <cellStyle name="RIGs input totals 2 5 2 2 6 3" xfId="31860" xr:uid="{93632FF3-33F7-4F80-9704-8B3FCAC509E7}"/>
    <cellStyle name="RIGs input totals 2 5 2 2 7" xfId="6262" xr:uid="{66854AB4-8272-428F-A2F6-7572BD295254}"/>
    <cellStyle name="RIGs input totals 2 5 2 2 7 2" xfId="17001" xr:uid="{035F27A0-1D5E-4DEC-93CF-86E5E84368D4}"/>
    <cellStyle name="RIGs input totals 2 5 2 2 7 2 2" xfId="43419" xr:uid="{0E4431D6-779B-42A1-8B63-5E49E1EAB37C}"/>
    <cellStyle name="RIGs input totals 2 5 2 2 7 3" xfId="25761" xr:uid="{1BA33F67-DCCC-4D5D-9B70-52902DA15C02}"/>
    <cellStyle name="RIGs input totals 2 5 2 2 7 3 2" xfId="52175" xr:uid="{D579A9CA-6541-422C-838F-489DD5084B4B}"/>
    <cellStyle name="RIGs input totals 2 5 2 2 7 4" xfId="32932" xr:uid="{94BAC703-255B-4EAC-A8E3-D5EB44B9A318}"/>
    <cellStyle name="RIGs input totals 2 5 2 2 8" xfId="25134" xr:uid="{759A6032-A472-48D5-84B8-D374B5461820}"/>
    <cellStyle name="RIGs input totals 2 5 2 2 8 2" xfId="51548" xr:uid="{0FD7D10C-84EF-492D-ACA1-A6720E99C310}"/>
    <cellStyle name="RIGs input totals 2 5 2 3" xfId="2319" xr:uid="{1989F3F5-3490-47EE-BA89-925BD0AF1F0B}"/>
    <cellStyle name="RIGs input totals 2 5 2 3 2" xfId="4240" xr:uid="{A4ED05BD-B1D5-4E01-A066-ECA4FACD1BBD}"/>
    <cellStyle name="RIGs input totals 2 5 2 3 2 2" xfId="15019" xr:uid="{8183A9B3-7A15-422F-8558-CF47C4DD385F}"/>
    <cellStyle name="RIGs input totals 2 5 2 3 2 2 2" xfId="41439" xr:uid="{D5BF65ED-8264-477F-B425-DA5C8CB1AB5A}"/>
    <cellStyle name="RIGs input totals 2 5 2 3 2 3" xfId="26671" xr:uid="{07086327-0DC0-404F-986E-F9098B78F1F8}"/>
    <cellStyle name="RIGs input totals 2 5 2 3 2 3 2" xfId="53085" xr:uid="{26341AA7-8035-4288-9CB8-50EB244EC41E}"/>
    <cellStyle name="RIGs input totals 2 5 2 3 2 4" xfId="30910" xr:uid="{70938DB6-A775-40A2-906E-1E26BAE4347C}"/>
    <cellStyle name="RIGs input totals 2 5 2 3 3" xfId="4968" xr:uid="{99DFAEC5-5A4D-4BD8-9517-311AFC4CFFF1}"/>
    <cellStyle name="RIGs input totals 2 5 2 3 3 2" xfId="15745" xr:uid="{BCDE1545-CA75-471C-8408-C274701C4E86}"/>
    <cellStyle name="RIGs input totals 2 5 2 3 3 2 2" xfId="42165" xr:uid="{6A4563F7-1155-4874-858B-E0841C7C8CB9}"/>
    <cellStyle name="RIGs input totals 2 5 2 3 3 3" xfId="23281" xr:uid="{D2BE0755-C83A-44CE-83B7-A419276F9FB9}"/>
    <cellStyle name="RIGs input totals 2 5 2 3 3 3 2" xfId="49695" xr:uid="{4EACC68C-FE67-41A7-8541-7A57CE6B2FA6}"/>
    <cellStyle name="RIGs input totals 2 5 2 3 3 4" xfId="31638" xr:uid="{77B48B01-F0EA-456B-9600-2325A4A4066C}"/>
    <cellStyle name="RIGs input totals 2 5 2 3 4" xfId="6742" xr:uid="{924A3B98-D762-4044-A12F-43C646ED7A65}"/>
    <cellStyle name="RIGs input totals 2 5 2 3 4 2" xfId="17454" xr:uid="{E1204905-D30B-4B37-A355-257A568D3239}"/>
    <cellStyle name="RIGs input totals 2 5 2 3 4 2 2" xfId="43872" xr:uid="{15570ADD-75D7-466F-B983-F8501F91B780}"/>
    <cellStyle name="RIGs input totals 2 5 2 3 4 3" xfId="12060" xr:uid="{11BB4267-E7EB-4FEB-88D7-4B5B057A5E96}"/>
    <cellStyle name="RIGs input totals 2 5 2 3 4 3 2" xfId="38481" xr:uid="{74541F92-6E69-47DE-9CAF-3B7EAE040BAA}"/>
    <cellStyle name="RIGs input totals 2 5 2 3 4 4" xfId="33412" xr:uid="{5CE3BCB3-4E25-422B-B11E-4B6F729677BA}"/>
    <cellStyle name="RIGs input totals 2 5 2 3 5" xfId="7948" xr:uid="{5CFDBAD9-42CA-4ADD-BFFC-9AA1BD714FBF}"/>
    <cellStyle name="RIGs input totals 2 5 2 3 5 2" xfId="18615" xr:uid="{79810C43-7440-49CB-A314-CF3BFE2E4511}"/>
    <cellStyle name="RIGs input totals 2 5 2 3 5 2 2" xfId="45030" xr:uid="{9F0E7114-AF98-48B1-98F2-A52EBD1C1922}"/>
    <cellStyle name="RIGs input totals 2 5 2 3 5 3" xfId="15965" xr:uid="{72ECBB3D-4867-4AF3-AAEF-95A54691CD49}"/>
    <cellStyle name="RIGs input totals 2 5 2 3 5 3 2" xfId="42384" xr:uid="{DCF6B71B-F7B0-46C6-B8FA-51B5F41942A4}"/>
    <cellStyle name="RIGs input totals 2 5 2 3 6" xfId="13134" xr:uid="{7D500A1D-5824-4D21-9F51-0702063D7FA2}"/>
    <cellStyle name="RIGs input totals 2 5 2 3 6 2" xfId="39555" xr:uid="{9703D6DE-6747-46D5-B8AA-2408737CD989}"/>
    <cellStyle name="RIGs input totals 2 5 2 3 7" xfId="24165" xr:uid="{67EFD154-B6C4-4B7B-8299-8986FBB2E10C}"/>
    <cellStyle name="RIGs input totals 2 5 2 3 7 2" xfId="50579" xr:uid="{C5D3E1F3-6CF9-4E23-BEF4-B0D3D1FF385B}"/>
    <cellStyle name="RIGs input totals 2 5 2 4" xfId="8292" xr:uid="{488D0F11-8691-42F3-A542-7BE30F416354}"/>
    <cellStyle name="RIGs input totals 2 5 2 4 2" xfId="18953" xr:uid="{4F199E44-2F67-4001-A395-D2139FB6E384}"/>
    <cellStyle name="RIGs input totals 2 5 2 4 2 2" xfId="45367" xr:uid="{03E12500-A2DC-42A9-895C-798320C17A4E}"/>
    <cellStyle name="RIGs input totals 2 5 2 4 3" xfId="26059" xr:uid="{E4E31FE6-EC82-4BB6-B91E-2378B2DCA91D}"/>
    <cellStyle name="RIGs input totals 2 5 2 4 3 2" xfId="52473" xr:uid="{FE2045D0-6A3A-40F5-9120-7459424FD172}"/>
    <cellStyle name="RIGs input totals 2 5 3" xfId="1485" xr:uid="{420F88B2-F8D6-43A1-83A2-16FDF151728D}"/>
    <cellStyle name="RIGs input totals 2 5 3 2" xfId="3479" xr:uid="{A5D53E59-258E-448F-A768-C16482B1723A}"/>
    <cellStyle name="RIGs input totals 2 5 3 2 2" xfId="14264" xr:uid="{9F4A51F3-681A-4340-AD77-2900EA91358A}"/>
    <cellStyle name="RIGs input totals 2 5 3 2 2 2" xfId="40684" xr:uid="{4245C6D8-7B04-41F6-832C-CC70372441A1}"/>
    <cellStyle name="RIGs input totals 2 5 3 2 3" xfId="24034" xr:uid="{01F5117F-19A1-4697-BC1B-CCAF7AF219EA}"/>
    <cellStyle name="RIGs input totals 2 5 3 2 3 2" xfId="50448" xr:uid="{AB84F482-8BBB-40AA-A575-F421712617E3}"/>
    <cellStyle name="RIGs input totals 2 5 3 2 4" xfId="30149" xr:uid="{96CAFBC4-6415-4D0F-B8AD-B2090FD181F7}"/>
    <cellStyle name="RIGs input totals 2 5 3 3" xfId="2827" xr:uid="{4C1FFD8A-F500-4750-93FC-3E644D2717C9}"/>
    <cellStyle name="RIGs input totals 2 5 3 3 2" xfId="13619" xr:uid="{DD9B14CD-E2F9-4CCA-875B-CCC7CC15BA02}"/>
    <cellStyle name="RIGs input totals 2 5 3 3 2 2" xfId="40039" xr:uid="{58CBECCE-DE54-4F14-8A18-8882ED933F35}"/>
    <cellStyle name="RIGs input totals 2 5 3 3 3" xfId="26441" xr:uid="{A9841EA4-DA99-4070-86A0-106BCB948A57}"/>
    <cellStyle name="RIGs input totals 2 5 3 3 3 2" xfId="52855" xr:uid="{368BBA24-2E74-40E2-AAC6-320DC8A9DEA8}"/>
    <cellStyle name="RIGs input totals 2 5 3 3 4" xfId="29497" xr:uid="{2C77E95D-19B3-401F-AEF4-60FC5412FC4F}"/>
    <cellStyle name="RIGs input totals 2 5 3 4" xfId="3768" xr:uid="{6EDEB9E3-B89A-4B8F-BB56-22F1BF536366}"/>
    <cellStyle name="RIGs input totals 2 5 3 4 2" xfId="14551" xr:uid="{0999B084-9869-405D-A246-8E98EAD53872}"/>
    <cellStyle name="RIGs input totals 2 5 3 4 2 2" xfId="40971" xr:uid="{0F7BC8DD-8BA4-49DE-B6CD-566997BAD1F5}"/>
    <cellStyle name="RIGs input totals 2 5 3 4 3" xfId="24670" xr:uid="{AC4FAB9F-F662-4D4F-893C-22BF7F3CFF90}"/>
    <cellStyle name="RIGs input totals 2 5 3 4 3 2" xfId="51084" xr:uid="{F96EBA68-66C8-45B2-8561-BB22FBA91612}"/>
    <cellStyle name="RIGs input totals 2 5 3 4 4" xfId="30438" xr:uid="{36B4DD36-AAE3-4254-A6AE-88CD18BFD8CE}"/>
    <cellStyle name="RIGs input totals 2 5 3 5" xfId="6240" xr:uid="{96042F75-4CCC-46CE-A574-BB7EC8DF0E11}"/>
    <cellStyle name="RIGs input totals 2 5 3 5 2" xfId="22788" xr:uid="{77B59FDB-2E02-4C18-A3D1-9C1BBC46902F}"/>
    <cellStyle name="RIGs input totals 2 5 3 5 2 2" xfId="49202" xr:uid="{8992471D-F804-4D2A-B8A4-F1B11117F1C1}"/>
    <cellStyle name="RIGs input totals 2 5 3 5 3" xfId="32910" xr:uid="{A81574C0-8A5E-4AB2-8408-73D6D6F734E7}"/>
    <cellStyle name="RIGs input totals 2 5 3 6" xfId="5292" xr:uid="{F5B3FB8C-1D57-4E99-997A-5D04EA5F7695}"/>
    <cellStyle name="RIGs input totals 2 5 3 6 2" xfId="28069" xr:uid="{F4621696-B71D-4F6B-9C24-712B8E5B4E33}"/>
    <cellStyle name="RIGs input totals 2 5 3 6 2 2" xfId="54483" xr:uid="{896881E5-CA70-41AA-AA5F-D0CFF56FB0BB}"/>
    <cellStyle name="RIGs input totals 2 5 3 6 3" xfId="31962" xr:uid="{60C72FBC-B8F4-4FDC-80B1-9F717F75A36B}"/>
    <cellStyle name="RIGs input totals 2 5 3 7" xfId="3726" xr:uid="{1F9F3E06-939D-46CB-BC35-82B23F4EE089}"/>
    <cellStyle name="RIGs input totals 2 5 3 7 2" xfId="14510" xr:uid="{6A63FE01-2ED2-4C84-AA6D-CD4A0CF7720E}"/>
    <cellStyle name="RIGs input totals 2 5 3 7 2 2" xfId="40930" xr:uid="{72553DEB-F635-4EC7-AEF8-81CAE595CAA8}"/>
    <cellStyle name="RIGs input totals 2 5 3 7 3" xfId="23977" xr:uid="{B83EAAA1-D048-4B1F-A8FD-7BD13F8CD734}"/>
    <cellStyle name="RIGs input totals 2 5 3 7 3 2" xfId="50391" xr:uid="{C6DAA2B9-5320-49DA-9F11-0E451BF04313}"/>
    <cellStyle name="RIGs input totals 2 5 3 7 4" xfId="30396" xr:uid="{7D683F1A-C7A5-45C6-9E46-7CBB52EA2280}"/>
    <cellStyle name="RIGs input totals 2 5 3 8" xfId="24011" xr:uid="{ECD224F8-22F6-4412-A221-98BD65146DD7}"/>
    <cellStyle name="RIGs input totals 2 5 3 8 2" xfId="50425" xr:uid="{301F005B-57A9-41FD-B2BC-9F2901BEDCAA}"/>
    <cellStyle name="RIGs input totals 2 5 4" xfId="2318" xr:uid="{85B56937-590D-4937-A50B-66208DB8023B}"/>
    <cellStyle name="RIGs input totals 2 5 4 2" xfId="4239" xr:uid="{1F560E99-AD31-4280-B51D-8D74CF28D9EF}"/>
    <cellStyle name="RIGs input totals 2 5 4 2 2" xfId="15018" xr:uid="{3A58E675-00F6-4F90-8A66-12634C213ACA}"/>
    <cellStyle name="RIGs input totals 2 5 4 2 2 2" xfId="41438" xr:uid="{36F9C006-FDE5-4CA0-973C-50362C70D166}"/>
    <cellStyle name="RIGs input totals 2 5 4 2 3" xfId="27427" xr:uid="{3D57BAA4-7C91-4BFE-A9DD-3A828CCB7807}"/>
    <cellStyle name="RIGs input totals 2 5 4 2 3 2" xfId="53841" xr:uid="{A703B14D-65F1-4AA5-8F54-26B6D715E1FB}"/>
    <cellStyle name="RIGs input totals 2 5 4 2 4" xfId="30909" xr:uid="{7FB5A176-E50B-4D04-A3FA-CBA588F1D84F}"/>
    <cellStyle name="RIGs input totals 2 5 4 3" xfId="4967" xr:uid="{97050842-E1DC-4973-99F6-FA72B815534B}"/>
    <cellStyle name="RIGs input totals 2 5 4 3 2" xfId="15744" xr:uid="{66866A49-840C-4DD7-8B71-9101F540DDA4}"/>
    <cellStyle name="RIGs input totals 2 5 4 3 2 2" xfId="42164" xr:uid="{0F91DAB8-486B-40C1-95BE-82361850D47B}"/>
    <cellStyle name="RIGs input totals 2 5 4 3 3" xfId="27352" xr:uid="{5DF423BE-2A3E-46BA-A0D0-42E5E7AD7C8A}"/>
    <cellStyle name="RIGs input totals 2 5 4 3 3 2" xfId="53766" xr:uid="{AD317C18-C3D1-4CCF-8A57-498B043FFDDE}"/>
    <cellStyle name="RIGs input totals 2 5 4 3 4" xfId="31637" xr:uid="{E3251309-1E41-466C-A90B-6569C071170A}"/>
    <cellStyle name="RIGs input totals 2 5 4 4" xfId="6741" xr:uid="{6A23B4F4-BD6E-46E2-B939-BD97AB82F2F7}"/>
    <cellStyle name="RIGs input totals 2 5 4 4 2" xfId="17453" xr:uid="{2F0CC085-4110-4294-9E6B-07D8AB4C7E71}"/>
    <cellStyle name="RIGs input totals 2 5 4 4 2 2" xfId="43871" xr:uid="{A5371117-675D-4D06-8095-D8D99B5B726D}"/>
    <cellStyle name="RIGs input totals 2 5 4 4 3" xfId="22396" xr:uid="{959F03C6-56C1-4F01-868A-05F1DAB32A71}"/>
    <cellStyle name="RIGs input totals 2 5 4 4 3 2" xfId="48810" xr:uid="{58645ADF-2141-4D12-9572-6488B2245A52}"/>
    <cellStyle name="RIGs input totals 2 5 4 4 4" xfId="33411" xr:uid="{ACB2861B-6A2B-47C1-A708-EB2A7B23BE8C}"/>
    <cellStyle name="RIGs input totals 2 5 4 5" xfId="7947" xr:uid="{B7C6B738-A7D4-417C-BA93-672322EE0837}"/>
    <cellStyle name="RIGs input totals 2 5 4 5 2" xfId="18614" xr:uid="{D22FB7ED-4296-4591-9D6C-12AD24DEF0D0}"/>
    <cellStyle name="RIGs input totals 2 5 4 5 2 2" xfId="45029" xr:uid="{E4558ECC-4CFD-465D-A278-6F86B8E685C2}"/>
    <cellStyle name="RIGs input totals 2 5 4 5 3" xfId="16811" xr:uid="{6CE121EA-A554-407D-9865-7F7BAAAD3E77}"/>
    <cellStyle name="RIGs input totals 2 5 4 5 3 2" xfId="43229" xr:uid="{D8456165-66AB-4ED4-A1D1-BFD1A944231E}"/>
    <cellStyle name="RIGs input totals 2 5 4 6" xfId="13133" xr:uid="{C537758E-9503-44F1-B6D3-12AD574070B3}"/>
    <cellStyle name="RIGs input totals 2 5 4 6 2" xfId="39554" xr:uid="{4EFFBE50-5C8A-49F2-82AF-46B723597BE4}"/>
    <cellStyle name="RIGs input totals 2 5 4 7" xfId="26288" xr:uid="{E8474FE2-4472-4E09-88A6-1C86EF56CDF3}"/>
    <cellStyle name="RIGs input totals 2 5 4 7 2" xfId="52702" xr:uid="{B7742E15-715B-4A54-B31F-0D076F67FB99}"/>
    <cellStyle name="RIGs input totals 2 5 5" xfId="4896" xr:uid="{49121877-1CCB-4AB6-9F64-CCA26E837F18}"/>
    <cellStyle name="RIGs input totals 2 5 5 2" xfId="15673" xr:uid="{FCCBB54D-5E77-4095-91FB-E2E0B6C4CC0A}"/>
    <cellStyle name="RIGs input totals 2 5 5 2 2" xfId="42093" xr:uid="{F03CEBDF-97C0-490A-B9DF-7FC3AA45BE37}"/>
    <cellStyle name="RIGs input totals 2 5 5 3" xfId="25093" xr:uid="{CDE77F03-2BC1-4514-A7D2-4EF46904C3FA}"/>
    <cellStyle name="RIGs input totals 2 5 5 3 2" xfId="51507" xr:uid="{77097330-07E4-4E51-A405-E443904C11E5}"/>
    <cellStyle name="RIGs input totals 2 5 5 4" xfId="31566" xr:uid="{ACB1F149-57D0-40A9-9F20-29FA258B731A}"/>
    <cellStyle name="RIGs input totals 2 5 6" xfId="4332" xr:uid="{2E3D7CA9-A2E0-497D-B664-9B5BBF33183E}"/>
    <cellStyle name="RIGs input totals 2 5 6 2" xfId="15110" xr:uid="{9476C31D-809D-4FE3-AC28-DF80E50A4C1F}"/>
    <cellStyle name="RIGs input totals 2 5 6 2 2" xfId="41530" xr:uid="{046C6866-3B26-4796-A786-D39F513FC5FA}"/>
    <cellStyle name="RIGs input totals 2 5 6 3" xfId="22215" xr:uid="{E15E4FB8-290B-4883-8374-662E3416CC9B}"/>
    <cellStyle name="RIGs input totals 2 5 6 3 2" xfId="48629" xr:uid="{76DDE248-C5DF-4898-8400-ECE0F93ED468}"/>
    <cellStyle name="RIGs input totals 2 5 6 4" xfId="31002" xr:uid="{6F5F9767-B0D2-4B3E-8E92-764315EA4810}"/>
    <cellStyle name="RIGs input totals 2 5 7" xfId="8234" xr:uid="{F41C94B2-23F3-4821-B726-6E4AEF914D19}"/>
    <cellStyle name="RIGs input totals 2 5 7 2" xfId="18895" xr:uid="{C72A47DE-DF64-4BDF-BD71-12BA75DCA576}"/>
    <cellStyle name="RIGs input totals 2 5 7 2 2" xfId="45309" xr:uid="{892F9628-49F8-4F43-BDBB-FF35E1589973}"/>
    <cellStyle name="RIGs input totals 2 5 7 3" xfId="26011" xr:uid="{E26F5525-2FCF-402C-A233-F06F80F179A5}"/>
    <cellStyle name="RIGs input totals 2 5 7 3 2" xfId="52425" xr:uid="{E54B3513-4C03-4BB1-9E63-4579A2786E2D}"/>
    <cellStyle name="RIGs input totals 2 5_3.15 Additional Data" xfId="2320" xr:uid="{8125F048-62E2-415B-B2B8-E72FF565BFF8}"/>
    <cellStyle name="RIGs input totals 2 6" xfId="1479" xr:uid="{448C3CA1-1EAC-4F24-B1B1-1229AEB043B9}"/>
    <cellStyle name="RIGs input totals 2 6 2" xfId="3473" xr:uid="{E7F203EF-C8C3-4BD4-ABE0-65E4ED6E7068}"/>
    <cellStyle name="RIGs input totals 2 6 2 2" xfId="14258" xr:uid="{0147FC72-9092-47AD-B11D-A94543747595}"/>
    <cellStyle name="RIGs input totals 2 6 2 2 2" xfId="40678" xr:uid="{0481162E-5021-46AD-8C26-0D55D21F7028}"/>
    <cellStyle name="RIGs input totals 2 6 2 3" xfId="27686" xr:uid="{8D00D0D2-5947-41F7-A87C-174340276741}"/>
    <cellStyle name="RIGs input totals 2 6 2 3 2" xfId="54100" xr:uid="{85594B81-8D0D-47ED-A025-39FC248368CA}"/>
    <cellStyle name="RIGs input totals 2 6 2 4" xfId="30143" xr:uid="{B500E842-C2F0-46E7-8324-06FDA1311059}"/>
    <cellStyle name="RIGs input totals 2 6 3" xfId="4703" xr:uid="{8EF91DBB-81D0-4F42-BD16-3B38EFDA0D7E}"/>
    <cellStyle name="RIGs input totals 2 6 3 2" xfId="15480" xr:uid="{C8601259-C531-4107-83D8-68A831FBB418}"/>
    <cellStyle name="RIGs input totals 2 6 3 2 2" xfId="41900" xr:uid="{E61F6B04-5970-4191-A66A-8F7C44D4CB39}"/>
    <cellStyle name="RIGs input totals 2 6 3 3" xfId="24095" xr:uid="{6B2400E7-DE53-4BED-A7A6-3A3C17A01662}"/>
    <cellStyle name="RIGs input totals 2 6 3 3 2" xfId="50509" xr:uid="{11108C78-DB92-45BE-9C0D-DB99E388A8F8}"/>
    <cellStyle name="RIGs input totals 2 6 3 4" xfId="31373" xr:uid="{83A1CC39-C144-4B34-B2B5-5E164DCBFECC}"/>
    <cellStyle name="RIGs input totals 2 6 4" xfId="3414" xr:uid="{29052DE0-1A1E-48A2-A137-9397EF78AB61}"/>
    <cellStyle name="RIGs input totals 2 6 4 2" xfId="14200" xr:uid="{CD95A89B-4F87-470E-AF9E-EC2022FF87B7}"/>
    <cellStyle name="RIGs input totals 2 6 4 2 2" xfId="40620" xr:uid="{096E32A4-8917-4823-9CCC-EADA57562976}"/>
    <cellStyle name="RIGs input totals 2 6 4 3" xfId="24561" xr:uid="{FBAD8B14-95C5-4C03-8DB8-661CC27C2C84}"/>
    <cellStyle name="RIGs input totals 2 6 4 3 2" xfId="50975" xr:uid="{47F9E5FF-57F0-4F46-92D2-AF890B21FBA9}"/>
    <cellStyle name="RIGs input totals 2 6 4 4" xfId="30084" xr:uid="{BD3AEC9B-3F10-4D53-9AED-9E7E7B992600}"/>
    <cellStyle name="RIGs input totals 2 6 5" xfId="3369" xr:uid="{5BC43957-7FB3-46F8-A924-F4982C4892FF}"/>
    <cellStyle name="RIGs input totals 2 6 5 2" xfId="25512" xr:uid="{F02899BC-75DC-4307-8783-E8635D859030}"/>
    <cellStyle name="RIGs input totals 2 6 5 2 2" xfId="51926" xr:uid="{77FE63E5-71AF-40FA-BBA5-6D1D983701B3}"/>
    <cellStyle name="RIGs input totals 2 6 5 3" xfId="30039" xr:uid="{16D2A756-6A84-491F-9DE0-27EA448898F0}"/>
    <cellStyle name="RIGs input totals 2 6 6" xfId="6489" xr:uid="{4E800F20-8FAF-422F-958C-08EAE34BE4BF}"/>
    <cellStyle name="RIGs input totals 2 6 6 2" xfId="23387" xr:uid="{AECAC787-51B6-4692-9FB1-1E1DAB07DA80}"/>
    <cellStyle name="RIGs input totals 2 6 6 2 2" xfId="49801" xr:uid="{D07C04E7-C6D9-4C74-8654-55D08356CEFD}"/>
    <cellStyle name="RIGs input totals 2 6 6 3" xfId="33159" xr:uid="{9C2E011D-2F24-49F8-A3F8-19BBC93BFA6B}"/>
    <cellStyle name="RIGs input totals 2 6 7" xfId="7088" xr:uid="{245B83CC-B78F-4AB6-AA94-3DD690194830}"/>
    <cellStyle name="RIGs input totals 2 6 7 2" xfId="17776" xr:uid="{E8A6FBD2-7899-4E83-8512-91414F55B7F7}"/>
    <cellStyle name="RIGs input totals 2 6 7 2 2" xfId="44193" xr:uid="{654949B0-3202-4224-B026-D159EE41552F}"/>
    <cellStyle name="RIGs input totals 2 6 7 3" xfId="22127" xr:uid="{A8EBA4E6-54DB-4E19-88F7-9B4CFE66B9DA}"/>
    <cellStyle name="RIGs input totals 2 6 7 3 2" xfId="48541" xr:uid="{22BE3C07-DB6D-4126-8651-4AE8768C2B2B}"/>
    <cellStyle name="RIGs input totals 2 6 7 4" xfId="33758" xr:uid="{C6BEA983-25E4-460D-8800-54AB7385C679}"/>
    <cellStyle name="RIGs input totals 2 6 8" xfId="27662" xr:uid="{0DC507F9-9C4E-4636-8783-2D46ED39F853}"/>
    <cellStyle name="RIGs input totals 2 6 8 2" xfId="54076" xr:uid="{CE1E93CA-DC28-4596-815C-CCD44A9BBF9D}"/>
    <cellStyle name="RIGs input totals 2 7" xfId="2307" xr:uid="{7E9C1305-189D-40B0-A592-72D04D8133E9}"/>
    <cellStyle name="RIGs input totals 2 7 2" xfId="4231" xr:uid="{01F9174B-2E88-435D-92E5-0B5A843A7168}"/>
    <cellStyle name="RIGs input totals 2 7 2 2" xfId="15010" xr:uid="{AC9E4090-1E09-44A5-B4DA-AAC6683D736A}"/>
    <cellStyle name="RIGs input totals 2 7 2 2 2" xfId="41430" xr:uid="{A154C4B1-3260-43CA-A93F-E81A102E999D}"/>
    <cellStyle name="RIGs input totals 2 7 2 3" xfId="24428" xr:uid="{39B2FCF4-7772-470E-A641-5F069C9B7052}"/>
    <cellStyle name="RIGs input totals 2 7 2 3 2" xfId="50842" xr:uid="{AAE08950-C12B-4DF8-A9F2-B98D9FA701E1}"/>
    <cellStyle name="RIGs input totals 2 7 2 4" xfId="30901" xr:uid="{EB9E7029-90A1-4736-8D1B-28787532B6B8}"/>
    <cellStyle name="RIGs input totals 2 7 3" xfId="4959" xr:uid="{FA6BB792-00B5-4F5B-B9B6-9EAD6D457C88}"/>
    <cellStyle name="RIGs input totals 2 7 3 2" xfId="15736" xr:uid="{27FE1F20-485B-4182-95AF-B593CCA57078}"/>
    <cellStyle name="RIGs input totals 2 7 3 2 2" xfId="42156" xr:uid="{95AABAEE-89F5-464E-8CEA-1DBE734CA8A1}"/>
    <cellStyle name="RIGs input totals 2 7 3 3" xfId="27273" xr:uid="{DC8BD5F0-657F-4C25-BFF3-DD3FF2E0E4B3}"/>
    <cellStyle name="RIGs input totals 2 7 3 3 2" xfId="53687" xr:uid="{20253F7C-E3CF-4EBE-B707-0630B6C71E76}"/>
    <cellStyle name="RIGs input totals 2 7 3 4" xfId="31629" xr:uid="{462AEFAC-C45B-4146-908F-9CC879A8E84A}"/>
    <cellStyle name="RIGs input totals 2 7 4" xfId="6733" xr:uid="{7FD58D91-07AF-4C8F-93E3-2246CC8A0BD6}"/>
    <cellStyle name="RIGs input totals 2 7 4 2" xfId="17445" xr:uid="{1EBCC309-F304-4B7A-BF31-4E7D88AA511F}"/>
    <cellStyle name="RIGs input totals 2 7 4 2 2" xfId="43863" xr:uid="{B2230E2B-BCCD-4C11-A50E-E021B3D6571A}"/>
    <cellStyle name="RIGs input totals 2 7 4 3" xfId="23542" xr:uid="{E5552E6A-A85F-4A8C-97C1-C6B9C0338F30}"/>
    <cellStyle name="RIGs input totals 2 7 4 3 2" xfId="49956" xr:uid="{E9431DCF-70E6-401C-B99A-CDABE51FDE5E}"/>
    <cellStyle name="RIGs input totals 2 7 4 4" xfId="33403" xr:uid="{E57D0B82-948D-4B7E-A110-D3D92D4C2EC8}"/>
    <cellStyle name="RIGs input totals 2 7 5" xfId="7939" xr:uid="{8F308A63-5423-4915-8BD2-66E618D08EC7}"/>
    <cellStyle name="RIGs input totals 2 7 5 2" xfId="18606" xr:uid="{8BCDEE9F-BC73-4EBD-B1A6-FD8C38E0DFC6}"/>
    <cellStyle name="RIGs input totals 2 7 5 2 2" xfId="45021" xr:uid="{A0D99017-FFDB-4784-A32E-7A47635F0E8A}"/>
    <cellStyle name="RIGs input totals 2 7 5 3" xfId="11183" xr:uid="{EEE6BBEF-2DEE-47D3-A67B-5673A2BDE7D6}"/>
    <cellStyle name="RIGs input totals 2 7 5 3 2" xfId="37604" xr:uid="{9EF8F878-A6F2-45F1-9305-8847217E7CF4}"/>
    <cellStyle name="RIGs input totals 2 7 6" xfId="13125" xr:uid="{867E98D2-F6F0-41CD-B963-5EB6831B8432}"/>
    <cellStyle name="RIGs input totals 2 7 6 2" xfId="39546" xr:uid="{577855F4-51FB-4910-899B-4C14B90E52C3}"/>
    <cellStyle name="RIGs input totals 2 7 7" xfId="26482" xr:uid="{C8578B13-6EC1-42E6-B27A-7485406348DC}"/>
    <cellStyle name="RIGs input totals 2 7 7 2" xfId="52896" xr:uid="{70DDF45D-F329-49B5-9459-B04360E13E84}"/>
    <cellStyle name="RIGs input totals 2 8" xfId="4006" xr:uid="{E2DFE5F2-6030-437A-A073-52B42447AC32}"/>
    <cellStyle name="RIGs input totals 2 8 2" xfId="14789" xr:uid="{FDEA93FC-802F-45C7-8C68-FE999F08B8D1}"/>
    <cellStyle name="RIGs input totals 2 8 2 2" xfId="41209" xr:uid="{CE3FD35A-CA63-4C19-9FF0-25B612BE679D}"/>
    <cellStyle name="RIGs input totals 2 8 3" xfId="22861" xr:uid="{D5C49FC4-E534-4930-B3DC-02794DB62012}"/>
    <cellStyle name="RIGs input totals 2 8 3 2" xfId="49275" xr:uid="{D6DA42D4-2AAD-41E5-9730-43F6BDCE23B8}"/>
    <cellStyle name="RIGs input totals 2 8 4" xfId="30676" xr:uid="{672AD1ED-FEBA-410D-B785-C860DF9C6795}"/>
    <cellStyle name="RIGs input totals 2 9" xfId="10" xr:uid="{AB904F71-F3AC-4457-A31F-B3802712A5E4}"/>
    <cellStyle name="RIGs input totals 2 9 2" xfId="11114" xr:uid="{BAEFEAA7-2F4F-4EB8-A5BB-5E7158F27424}"/>
    <cellStyle name="RIGs input totals 2 9 2 2" xfId="37535" xr:uid="{4C619D45-90F4-4E01-B0A6-8843A4FB1B51}"/>
    <cellStyle name="RIGs input totals 2 9 3" xfId="23486" xr:uid="{20A68D1B-8669-45E9-9CC3-45FCF681931A}"/>
    <cellStyle name="RIGs input totals 2 9 3 2" xfId="49900" xr:uid="{34005449-726C-433A-8C0E-7A68397839A4}"/>
    <cellStyle name="RIGs input totals 2 9 4" xfId="28742" xr:uid="{8D1D41F1-A08F-4D8E-B8C0-3E5809728B50}"/>
    <cellStyle name="RIGs input totals 2_3.15 Additional Data" xfId="2321" xr:uid="{43A7C58F-3C3E-469C-9C7F-A5C6D846395F}"/>
    <cellStyle name="RIGs input totals 3" xfId="1165" xr:uid="{7967D0EC-22A6-4095-99A2-689A68202AFC}"/>
    <cellStyle name="RIGs input totals 3 2" xfId="1166" xr:uid="{16CD2D56-E3ED-4DD1-B41F-3E75C1D895A3}"/>
    <cellStyle name="RIGs input totals 3 2 2" xfId="1487" xr:uid="{D30F7069-FB55-47F3-9986-A79CDD7B3E2F}"/>
    <cellStyle name="RIGs input totals 3 2 2 2" xfId="3481" xr:uid="{29B4EB9D-BFF2-413B-81A9-7AB7484F7810}"/>
    <cellStyle name="RIGs input totals 3 2 2 2 2" xfId="14266" xr:uid="{4E5C995B-03FE-4EB8-AC1E-18EE2ED30586}"/>
    <cellStyle name="RIGs input totals 3 2 2 2 2 2" xfId="40686" xr:uid="{5317F2E3-A76F-42F1-A3C0-72ED17AC85AB}"/>
    <cellStyle name="RIGs input totals 3 2 2 2 3" xfId="23379" xr:uid="{0E71ACDD-1A4D-4FA5-AEF8-957F512CEBC7}"/>
    <cellStyle name="RIGs input totals 3 2 2 2 3 2" xfId="49793" xr:uid="{0C0E9189-DF24-4070-B1B6-48B41D2EBBB8}"/>
    <cellStyle name="RIGs input totals 3 2 2 2 4" xfId="30151" xr:uid="{0398CBDB-AD47-4EA7-9F52-09C5BF3EEF17}"/>
    <cellStyle name="RIGs input totals 3 2 2 3" xfId="5056" xr:uid="{B036ADC2-D772-4A81-98D8-1E83DD1DA3D6}"/>
    <cellStyle name="RIGs input totals 3 2 2 3 2" xfId="15833" xr:uid="{ACB6342B-4AFA-4C75-996C-FFA202B9DFB4}"/>
    <cellStyle name="RIGs input totals 3 2 2 3 2 2" xfId="42252" xr:uid="{17BA7BF1-065C-43F7-93E7-5292D0D6B1C1}"/>
    <cellStyle name="RIGs input totals 3 2 2 3 3" xfId="27122" xr:uid="{52A2393D-0EF5-4433-A400-3AE22510D131}"/>
    <cellStyle name="RIGs input totals 3 2 2 3 3 2" xfId="53536" xr:uid="{72FFD6B5-D652-4160-83FB-C5E23D26D759}"/>
    <cellStyle name="RIGs input totals 3 2 2 3 4" xfId="31726" xr:uid="{E2499689-6B33-4200-8F5C-A60AE23886BF}"/>
    <cellStyle name="RIGs input totals 3 2 2 4" xfId="4921" xr:uid="{36B4EF46-615E-44E2-A533-66249F958947}"/>
    <cellStyle name="RIGs input totals 3 2 2 4 2" xfId="15698" xr:uid="{30C89E1D-1939-4AA7-B7BC-51FB59603321}"/>
    <cellStyle name="RIGs input totals 3 2 2 4 2 2" xfId="42118" xr:uid="{2B9A4A2F-2A57-428A-B126-09F432F4A05D}"/>
    <cellStyle name="RIGs input totals 3 2 2 4 3" xfId="24062" xr:uid="{3A15CC8B-2069-498D-9A30-EB10F68FD024}"/>
    <cellStyle name="RIGs input totals 3 2 2 4 3 2" xfId="50476" xr:uid="{6AD5E7D2-B64E-4B57-8E62-4BEA68E2C95E}"/>
    <cellStyle name="RIGs input totals 3 2 2 4 4" xfId="31591" xr:uid="{3E55C6F3-1E4B-49C8-8B3C-BB610B37967A}"/>
    <cellStyle name="RIGs input totals 3 2 2 5" xfId="5884" xr:uid="{5C0A5711-706B-49AD-B925-A21870184B06}"/>
    <cellStyle name="RIGs input totals 3 2 2 5 2" xfId="28112" xr:uid="{CB94754C-56B6-4834-9044-93CB11B352D9}"/>
    <cellStyle name="RIGs input totals 3 2 2 5 2 2" xfId="54526" xr:uid="{F52D2F14-5717-4175-87B0-58822125CB9E}"/>
    <cellStyle name="RIGs input totals 3 2 2 5 3" xfId="32554" xr:uid="{DDA513E5-162F-4E28-B82C-197D07EE4DCA}"/>
    <cellStyle name="RIGs input totals 3 2 2 6" xfId="6817" xr:uid="{CF4097B8-8A93-4D50-A054-B97FE27B20A0}"/>
    <cellStyle name="RIGs input totals 3 2 2 6 2" xfId="22787" xr:uid="{39E3985C-DDDB-41A6-8F66-8E99677AE13E}"/>
    <cellStyle name="RIGs input totals 3 2 2 6 2 2" xfId="49201" xr:uid="{0853BCEB-06D9-4689-914B-23007CE174FB}"/>
    <cellStyle name="RIGs input totals 3 2 2 6 3" xfId="33487" xr:uid="{FE4664B2-365B-4172-BF48-9810C126BBB2}"/>
    <cellStyle name="RIGs input totals 3 2 2 7" xfId="7236" xr:uid="{CF961CEF-1EF8-416C-BFFA-E74F9314E99D}"/>
    <cellStyle name="RIGs input totals 3 2 2 7 2" xfId="17903" xr:uid="{021E38E2-CF58-417B-83B9-4F6FB7D2FBA1}"/>
    <cellStyle name="RIGs input totals 3 2 2 7 2 2" xfId="44320" xr:uid="{B175AF5B-8DD4-4543-B468-B3A3B30FC5A6}"/>
    <cellStyle name="RIGs input totals 3 2 2 7 3" xfId="27366" xr:uid="{951477FE-E409-4695-82A6-C7567790DB3D}"/>
    <cellStyle name="RIGs input totals 3 2 2 7 3 2" xfId="53780" xr:uid="{CCA18978-04AC-4566-A8E7-99A98F475AC1}"/>
    <cellStyle name="RIGs input totals 3 2 2 7 4" xfId="33906" xr:uid="{C16E43B5-0C56-4475-B3F7-82ADE28E35E0}"/>
    <cellStyle name="RIGs input totals 3 2 2 8" xfId="21810" xr:uid="{7E9036D1-0F18-4052-BE5C-FD3073272917}"/>
    <cellStyle name="RIGs input totals 3 2 2 8 2" xfId="48224" xr:uid="{E6B92905-E014-4782-9066-F8CB69F9E760}"/>
    <cellStyle name="RIGs input totals 3 2 3" xfId="2323" xr:uid="{86A361A2-7339-4902-B52C-77C185BFBE3F}"/>
    <cellStyle name="RIGs input totals 3 2 3 2" xfId="4242" xr:uid="{2C7AE0FA-16FA-421D-AA8D-255728AC749F}"/>
    <cellStyle name="RIGs input totals 3 2 3 2 2" xfId="15021" xr:uid="{57383E09-FF03-49C9-904C-7654D94DEA16}"/>
    <cellStyle name="RIGs input totals 3 2 3 2 2 2" xfId="41441" xr:uid="{751BB6A5-2E96-4875-BE83-9E5AAA3CFBD3}"/>
    <cellStyle name="RIGs input totals 3 2 3 2 3" xfId="26090" xr:uid="{1147F678-39F6-48E4-94AE-2A3CF6FF9E58}"/>
    <cellStyle name="RIGs input totals 3 2 3 2 3 2" xfId="52504" xr:uid="{E4CB1313-2875-4206-99D9-75BF83C1A952}"/>
    <cellStyle name="RIGs input totals 3 2 3 2 4" xfId="30912" xr:uid="{2D2B6419-A0F7-4187-8D05-167FC1796086}"/>
    <cellStyle name="RIGs input totals 3 2 3 3" xfId="4970" xr:uid="{CA29E5C7-21BB-4C9E-9276-4ED34673A9F0}"/>
    <cellStyle name="RIGs input totals 3 2 3 3 2" xfId="15747" xr:uid="{9F5CD2FE-50C8-47E0-A86D-711EB0847B21}"/>
    <cellStyle name="RIGs input totals 3 2 3 3 2 2" xfId="42167" xr:uid="{66375620-0E6D-4D16-A1FD-9F19017319D7}"/>
    <cellStyle name="RIGs input totals 3 2 3 3 3" xfId="22710" xr:uid="{84C643A0-59D9-4057-ACA0-1DD5BEBCF523}"/>
    <cellStyle name="RIGs input totals 3 2 3 3 3 2" xfId="49124" xr:uid="{9A105A0E-AF30-44A2-A318-E590D43EFA70}"/>
    <cellStyle name="RIGs input totals 3 2 3 3 4" xfId="31640" xr:uid="{841F0C4D-0061-4439-B70D-DBDE178E5134}"/>
    <cellStyle name="RIGs input totals 3 2 3 4" xfId="6744" xr:uid="{32C5529F-70B1-4700-8BB0-B5FFD83F16D3}"/>
    <cellStyle name="RIGs input totals 3 2 3 4 2" xfId="17456" xr:uid="{05934FF1-96A7-4189-9AE6-D488761D1C52}"/>
    <cellStyle name="RIGs input totals 3 2 3 4 2 2" xfId="43874" xr:uid="{135B1F23-D920-49EE-9B35-0F195907D570}"/>
    <cellStyle name="RIGs input totals 3 2 3 4 3" xfId="22016" xr:uid="{E2B07A6E-C411-40C7-950B-A5EDE14C9872}"/>
    <cellStyle name="RIGs input totals 3 2 3 4 3 2" xfId="48430" xr:uid="{F0F48164-9811-4228-A873-3E32275796BD}"/>
    <cellStyle name="RIGs input totals 3 2 3 4 4" xfId="33414" xr:uid="{CEA9B321-FD56-4B01-A340-2C9E85157250}"/>
    <cellStyle name="RIGs input totals 3 2 3 5" xfId="7950" xr:uid="{6D4221F6-95C2-4168-8C27-3DC8A96092B9}"/>
    <cellStyle name="RIGs input totals 3 2 3 5 2" xfId="18617" xr:uid="{90752104-6B99-4815-83F4-AB6C35FEA29E}"/>
    <cellStyle name="RIGs input totals 3 2 3 5 2 2" xfId="45032" xr:uid="{C9F38DDB-9077-4B0F-986A-273364EAAEBC}"/>
    <cellStyle name="RIGs input totals 3 2 3 5 3" xfId="16981" xr:uid="{B8EB6682-4AD5-4DD8-9D04-BB13C2A0F9BA}"/>
    <cellStyle name="RIGs input totals 3 2 3 5 3 2" xfId="43399" xr:uid="{9B30BBE3-7DD3-4DCF-B812-F1FAC3787649}"/>
    <cellStyle name="RIGs input totals 3 2 3 6" xfId="13136" xr:uid="{FC3F67BF-763D-4458-8712-4FCB502C19E4}"/>
    <cellStyle name="RIGs input totals 3 2 3 6 2" xfId="39557" xr:uid="{FA6E36AA-45CA-4800-9062-C806D24ED189}"/>
    <cellStyle name="RIGs input totals 3 2 3 7" xfId="22775" xr:uid="{23D927EE-1B99-44F2-AED2-8DCD70DC7BBB}"/>
    <cellStyle name="RIGs input totals 3 2 3 7 2" xfId="49189" xr:uid="{CF8B6FD2-4870-48A8-BE32-ABB0C552F886}"/>
    <cellStyle name="RIGs input totals 3 2 4" xfId="4746" xr:uid="{164EAB85-B537-46DB-979D-E7CE2330F289}"/>
    <cellStyle name="RIGs input totals 3 2 4 2" xfId="15523" xr:uid="{2403724F-5C12-45A3-8B00-859B1B4F8CEC}"/>
    <cellStyle name="RIGs input totals 3 2 4 2 2" xfId="41943" xr:uid="{A8094A69-5539-4BF8-8B23-B9950A142DD8}"/>
    <cellStyle name="RIGs input totals 3 2 4 3" xfId="27270" xr:uid="{8244CA99-4C3C-4081-9225-5FF616FD97D3}"/>
    <cellStyle name="RIGs input totals 3 2 4 3 2" xfId="53684" xr:uid="{6A4E5590-3B18-46B5-8336-266A85FEE059}"/>
    <cellStyle name="RIGs input totals 3 2 4 4" xfId="31416" xr:uid="{DE260738-8CF7-4FCB-A439-7B9F6F29EB86}"/>
    <cellStyle name="RIGs input totals 3 2 5" xfId="5711" xr:uid="{C0C5AE13-F699-40FE-BCFD-4A24C61A7F71}"/>
    <cellStyle name="RIGs input totals 3 2 5 2" xfId="16473" xr:uid="{37247258-E7F7-4E28-A6A7-5117EA787119}"/>
    <cellStyle name="RIGs input totals 3 2 5 2 2" xfId="42891" xr:uid="{F396A3AC-13FB-4004-97FA-40B2E02CB451}"/>
    <cellStyle name="RIGs input totals 3 2 5 3" xfId="25164" xr:uid="{D9291A67-C6AE-488F-8BE1-A0E5BB6C943A}"/>
    <cellStyle name="RIGs input totals 3 2 5 3 2" xfId="51578" xr:uid="{2A5C7DE3-1796-4D41-9E0F-00007980E92D}"/>
    <cellStyle name="RIGs input totals 3 2 5 4" xfId="32381" xr:uid="{F745D144-2694-4B47-8761-80CDED589A6B}"/>
    <cellStyle name="RIGs input totals 3 2 6" xfId="8236" xr:uid="{167A6D68-F7BF-47A1-8BE5-B2838F6FBC2C}"/>
    <cellStyle name="RIGs input totals 3 2 6 2" xfId="18897" xr:uid="{605C40A3-4D8C-45C1-BE88-03D294387D67}"/>
    <cellStyle name="RIGs input totals 3 2 6 2 2" xfId="45311" xr:uid="{AF39FBCE-897C-414A-B0A2-65227929C221}"/>
    <cellStyle name="RIGs input totals 3 2 6 3" xfId="26013" xr:uid="{927A40D7-EBD5-4A08-B46A-490D1EF2B312}"/>
    <cellStyle name="RIGs input totals 3 2 6 3 2" xfId="52427" xr:uid="{AB174227-1889-4F08-83A1-BBEDA4140997}"/>
    <cellStyle name="RIGs input totals 3 3" xfId="1486" xr:uid="{46A1AE44-9895-46DA-B3D3-1EFEDC879C07}"/>
    <cellStyle name="RIGs input totals 3 3 2" xfId="3480" xr:uid="{B4B28CDB-90E8-40EB-9339-C74E2C3DB251}"/>
    <cellStyle name="RIGs input totals 3 3 2 2" xfId="14265" xr:uid="{DBB5033E-7F76-4365-BED7-1384E205E003}"/>
    <cellStyle name="RIGs input totals 3 3 2 2 2" xfId="40685" xr:uid="{78F7A547-5934-44E9-9F48-F3F99B4EC237}"/>
    <cellStyle name="RIGs input totals 3 3 2 3" xfId="23453" xr:uid="{20D4F411-1F56-4FF0-BCCB-0A7724BA8E2F}"/>
    <cellStyle name="RIGs input totals 3 3 2 3 2" xfId="49867" xr:uid="{B1BF89A5-09BD-4CF4-9B1C-69E055C1C0C5}"/>
    <cellStyle name="RIGs input totals 3 3 2 4" xfId="30150" xr:uid="{C0A564FA-E400-4CF0-95AB-AFC6E43CEEBB}"/>
    <cellStyle name="RIGs input totals 3 3 3" xfId="3046" xr:uid="{3644C940-611B-4011-90D4-8AE132FB541F}"/>
    <cellStyle name="RIGs input totals 3 3 3 2" xfId="13838" xr:uid="{6B9788DB-FA89-4E20-824F-8726FC532C01}"/>
    <cellStyle name="RIGs input totals 3 3 3 2 2" xfId="40258" xr:uid="{27F3F519-8690-4094-A8BE-FEFCBEF36DAD}"/>
    <cellStyle name="RIGs input totals 3 3 3 3" xfId="24493" xr:uid="{E5917901-D899-42E5-89B3-CF2B0A7E1029}"/>
    <cellStyle name="RIGs input totals 3 3 3 3 2" xfId="50907" xr:uid="{519FA9E8-2510-419E-A34C-BD9F702422C4}"/>
    <cellStyle name="RIGs input totals 3 3 3 4" xfId="29716" xr:uid="{CEF02684-09BD-42C5-B6FE-B43420BF15D4}"/>
    <cellStyle name="RIGs input totals 3 3 4" xfId="4920" xr:uid="{AB1FEDEA-E23C-42A6-8B18-3A65072BC575}"/>
    <cellStyle name="RIGs input totals 3 3 4 2" xfId="15697" xr:uid="{6016F295-23A1-43B3-98E8-DAB05F15F575}"/>
    <cellStyle name="RIGs input totals 3 3 4 2 2" xfId="42117" xr:uid="{CDAED1FC-8177-40AF-AB4A-F94E8A9AA432}"/>
    <cellStyle name="RIGs input totals 3 3 4 3" xfId="23469" xr:uid="{51FE0674-CBA3-48A3-8948-9287CF6A6E4A}"/>
    <cellStyle name="RIGs input totals 3 3 4 3 2" xfId="49883" xr:uid="{AD001085-372B-4501-B2FE-5CC71A8152E7}"/>
    <cellStyle name="RIGs input totals 3 3 4 4" xfId="31590" xr:uid="{86C839AD-E969-4258-853E-3AC85813B199}"/>
    <cellStyle name="RIGs input totals 3 3 5" xfId="4989" xr:uid="{F2C29068-C9BE-4AE1-B4C1-DA9D8278ABD6}"/>
    <cellStyle name="RIGs input totals 3 3 5 2" xfId="27498" xr:uid="{84946ADF-C01C-4A0D-B774-7E9E813B158B}"/>
    <cellStyle name="RIGs input totals 3 3 5 2 2" xfId="53912" xr:uid="{19742CFA-C53D-4CE4-9E7D-1AF101006941}"/>
    <cellStyle name="RIGs input totals 3 3 5 3" xfId="31659" xr:uid="{6DF4ECAB-E139-4840-9FCD-DAFB62DEF55D}"/>
    <cellStyle name="RIGs input totals 3 3 6" xfId="2901" xr:uid="{6F17CE2C-EF26-45A9-BE88-9AE72D7FC452}"/>
    <cellStyle name="RIGs input totals 3 3 6 2" xfId="24031" xr:uid="{D04210AE-C251-4DF7-86F1-3FC16D3BEF78}"/>
    <cellStyle name="RIGs input totals 3 3 6 2 2" xfId="50445" xr:uid="{05156C79-804C-41DE-8590-3685D77D88AD}"/>
    <cellStyle name="RIGs input totals 3 3 6 3" xfId="29571" xr:uid="{6DA746D3-A72C-434F-8F4A-A28553FBD0AE}"/>
    <cellStyle name="RIGs input totals 3 3 7" xfId="2927" xr:uid="{DD0E6FA9-B98D-4303-AF3A-26033DE6A2CA}"/>
    <cellStyle name="RIGs input totals 3 3 7 2" xfId="13719" xr:uid="{17762025-698A-400A-BB4A-CBA5909B8722}"/>
    <cellStyle name="RIGs input totals 3 3 7 2 2" xfId="40139" xr:uid="{A0BBF09A-54A4-4F7E-BEF7-1F5CC5D758BE}"/>
    <cellStyle name="RIGs input totals 3 3 7 3" xfId="25194" xr:uid="{F219FCC8-1497-4AF0-9139-318F2DB5B445}"/>
    <cellStyle name="RIGs input totals 3 3 7 3 2" xfId="51608" xr:uid="{477D1719-E13A-451D-9FD6-ECA71F241270}"/>
    <cellStyle name="RIGs input totals 3 3 7 4" xfId="29597" xr:uid="{8C05F462-E3E4-4228-8BA8-FDB868BEF85D}"/>
    <cellStyle name="RIGs input totals 3 3 8" xfId="24233" xr:uid="{CB90CFF0-BABC-42B2-BF38-068BC0E80022}"/>
    <cellStyle name="RIGs input totals 3 3 8 2" xfId="50647" xr:uid="{A7B68278-1430-4148-9D3E-A4606A8028B8}"/>
    <cellStyle name="RIGs input totals 3 4" xfId="2322" xr:uid="{862AB4F5-ACFC-4335-8D63-D888418FFB65}"/>
    <cellStyle name="RIGs input totals 3 4 2" xfId="4241" xr:uid="{A86AEA56-D5D7-455A-A17B-5A1E82866CF4}"/>
    <cellStyle name="RIGs input totals 3 4 2 2" xfId="15020" xr:uid="{61401909-DDD0-45A1-9675-9E1C6482C8B7}"/>
    <cellStyle name="RIGs input totals 3 4 2 2 2" xfId="41440" xr:uid="{DE8ED079-BBA8-4195-A9E6-951215FD89B0}"/>
    <cellStyle name="RIGs input totals 3 4 2 3" xfId="22536" xr:uid="{39376D21-8218-4C43-ADA4-9CEA044881ED}"/>
    <cellStyle name="RIGs input totals 3 4 2 3 2" xfId="48950" xr:uid="{E6036881-C22C-420E-8FC5-B9788181058A}"/>
    <cellStyle name="RIGs input totals 3 4 2 4" xfId="30911" xr:uid="{A1E1398D-A7EB-47D1-A01E-EA74999BE245}"/>
    <cellStyle name="RIGs input totals 3 4 3" xfId="4969" xr:uid="{ADC93D3D-6BF8-47C6-84ED-4BB572D832B9}"/>
    <cellStyle name="RIGs input totals 3 4 3 2" xfId="15746" xr:uid="{0C299DA9-45A7-49CC-914A-A5D462908738}"/>
    <cellStyle name="RIGs input totals 3 4 3 2 2" xfId="42166" xr:uid="{DF5C2DC9-9B52-48B5-8D50-972C22904FC7}"/>
    <cellStyle name="RIGs input totals 3 4 3 3" xfId="26813" xr:uid="{D0C9DB9E-6F2C-4434-A999-7CD44F415BD2}"/>
    <cellStyle name="RIGs input totals 3 4 3 3 2" xfId="53227" xr:uid="{EED7BFCE-CFCF-4E9C-A4AB-4897E843DE4D}"/>
    <cellStyle name="RIGs input totals 3 4 3 4" xfId="31639" xr:uid="{E885AC04-B959-45A7-9AAC-BDD2BEADF304}"/>
    <cellStyle name="RIGs input totals 3 4 4" xfId="6743" xr:uid="{54045DA5-30C8-48A8-82CC-5D5DA8DE635A}"/>
    <cellStyle name="RIGs input totals 3 4 4 2" xfId="17455" xr:uid="{8CD40EBF-78F2-4DB8-BD07-EE63CFB9E848}"/>
    <cellStyle name="RIGs input totals 3 4 4 2 2" xfId="43873" xr:uid="{1E1608BA-1087-44AB-A5CA-56A643A18F09}"/>
    <cellStyle name="RIGs input totals 3 4 4 3" xfId="24098" xr:uid="{C391B170-9832-4311-881C-F68077324B9F}"/>
    <cellStyle name="RIGs input totals 3 4 4 3 2" xfId="50512" xr:uid="{6A01A6C1-BF29-46B0-A7B2-9C8CBED80CD5}"/>
    <cellStyle name="RIGs input totals 3 4 4 4" xfId="33413" xr:uid="{75A4638B-B37F-4F74-B40B-44CB52E1B386}"/>
    <cellStyle name="RIGs input totals 3 4 5" xfId="7949" xr:uid="{9E78B266-0A64-4410-A052-89DB53E81CC7}"/>
    <cellStyle name="RIGs input totals 3 4 5 2" xfId="18616" xr:uid="{2CA71F80-A47C-455B-B676-F54F4BE0887A}"/>
    <cellStyle name="RIGs input totals 3 4 5 2 2" xfId="45031" xr:uid="{B8688B0A-9B08-483F-BC43-D589F0B5C924}"/>
    <cellStyle name="RIGs input totals 3 4 5 3" xfId="12428" xr:uid="{462EE065-B56C-43A0-B154-CBB94AE5B728}"/>
    <cellStyle name="RIGs input totals 3 4 5 3 2" xfId="38849" xr:uid="{9DE99A0E-03CA-4F58-A0D5-A856C473544D}"/>
    <cellStyle name="RIGs input totals 3 4 6" xfId="13135" xr:uid="{D1AE98B4-E04D-488C-A175-A09D0A74C9DA}"/>
    <cellStyle name="RIGs input totals 3 4 6 2" xfId="39556" xr:uid="{FE5DA197-51A9-4452-A55D-2D8AF9C31F80}"/>
    <cellStyle name="RIGs input totals 3 4 7" xfId="24357" xr:uid="{A499B0A9-37EE-4D1E-BAA1-034D231245E5}"/>
    <cellStyle name="RIGs input totals 3 4 7 2" xfId="50771" xr:uid="{640D23E4-ED2A-42DC-A2AC-A8F448FD382D}"/>
    <cellStyle name="RIGs input totals 3 5" xfId="4503" xr:uid="{8C736953-B333-44E5-B1F7-07D722B0A3D4}"/>
    <cellStyle name="RIGs input totals 3 5 2" xfId="15281" xr:uid="{0F087E78-E2F4-42ED-A68F-0AB4CB178C64}"/>
    <cellStyle name="RIGs input totals 3 5 2 2" xfId="41701" xr:uid="{8264C876-56DA-480D-9A38-7F039236A416}"/>
    <cellStyle name="RIGs input totals 3 5 3" xfId="24425" xr:uid="{BBDA8BD0-DD01-4BD6-8E6F-1CB60048F803}"/>
    <cellStyle name="RIGs input totals 3 5 3 2" xfId="50839" xr:uid="{D005AA22-EF3C-4870-841A-C3088740478F}"/>
    <cellStyle name="RIGs input totals 3 5 4" xfId="31173" xr:uid="{1ED7728E-252D-47BE-A72E-DF72AD55E5B7}"/>
    <cellStyle name="RIGs input totals 3 6" xfId="6851" xr:uid="{A3E635DD-60C1-4CB4-8975-9F7B08B07A0B}"/>
    <cellStyle name="RIGs input totals 3 6 2" xfId="17556" xr:uid="{3D97C70D-F538-45CC-A2B7-08457BE7EFDF}"/>
    <cellStyle name="RIGs input totals 3 6 2 2" xfId="43973" xr:uid="{4461F516-548C-474F-97ED-530350FD3CCD}"/>
    <cellStyle name="RIGs input totals 3 6 3" xfId="24100" xr:uid="{9820800D-CAB3-4030-88C9-1BBDB91676B5}"/>
    <cellStyle name="RIGs input totals 3 6 3 2" xfId="50514" xr:uid="{597270B3-22A9-41D3-BD1D-EA971F4CA6E4}"/>
    <cellStyle name="RIGs input totals 3 6 4" xfId="33521" xr:uid="{1F9C466F-5494-48DE-9C04-9FEC8B7E70D4}"/>
    <cellStyle name="RIGs input totals 3 7" xfId="8235" xr:uid="{AA79DF61-D4F5-4F6A-94D8-06245539D743}"/>
    <cellStyle name="RIGs input totals 3 7 2" xfId="18896" xr:uid="{F6BE7CE1-0B49-4847-98E5-44B357E6F9CF}"/>
    <cellStyle name="RIGs input totals 3 7 2 2" xfId="45310" xr:uid="{C93BFB1D-99CD-419C-9375-2A139C07CAD6}"/>
    <cellStyle name="RIGs input totals 3 7 3" xfId="26012" xr:uid="{EEFA96D2-8877-49D5-9679-54BA2B4D5D46}"/>
    <cellStyle name="RIGs input totals 3 7 3 2" xfId="52426" xr:uid="{3F4E4A34-544B-4440-B4C1-1A94BD674C19}"/>
    <cellStyle name="RIGs input totals 3_3.15 Additional Data" xfId="2324" xr:uid="{4FF68B64-E16D-43A8-9952-E292E1891796}"/>
    <cellStyle name="RIGs input totals 4" xfId="1167" xr:uid="{DE1D2CE4-1B6D-4E28-8057-C1C481B92E6E}"/>
    <cellStyle name="RIGs input totals 4 2" xfId="1168" xr:uid="{D5FEB622-FECF-4E8A-BFB2-D09EE2412B2B}"/>
    <cellStyle name="RIGs input totals 4 2 2" xfId="1489" xr:uid="{6F59050A-C7D3-4BBC-9A4E-A0B4AB681C63}"/>
    <cellStyle name="RIGs input totals 4 2 2 2" xfId="3483" xr:uid="{867513DF-E13F-49AD-B596-FF11E802A5AB}"/>
    <cellStyle name="RIGs input totals 4 2 2 2 2" xfId="14268" xr:uid="{50FA9FED-0249-475E-8DBB-39665F25532F}"/>
    <cellStyle name="RIGs input totals 4 2 2 2 2 2" xfId="40688" xr:uid="{2674688A-6E5C-46ED-AAA4-50BF9D14C692}"/>
    <cellStyle name="RIGs input totals 4 2 2 2 3" xfId="25841" xr:uid="{866817FD-D855-4228-88CA-4FBF2B6A0105}"/>
    <cellStyle name="RIGs input totals 4 2 2 2 3 2" xfId="52255" xr:uid="{0E3E4C79-FF44-478F-98F5-309A9A4AC51C}"/>
    <cellStyle name="RIGs input totals 4 2 2 2 4" xfId="30153" xr:uid="{ACD108C0-6515-481B-A556-B61C3D05CA2B}"/>
    <cellStyle name="RIGs input totals 4 2 2 3" xfId="4701" xr:uid="{B04C92D9-635A-435E-9047-115832FDD012}"/>
    <cellStyle name="RIGs input totals 4 2 2 3 2" xfId="15478" xr:uid="{1A394876-E8DD-4874-A14E-01C8E47CDCB2}"/>
    <cellStyle name="RIGs input totals 4 2 2 3 2 2" xfId="41898" xr:uid="{C0B1DC17-B2A1-4C45-8289-A3265CC014E0}"/>
    <cellStyle name="RIGs input totals 4 2 2 3 3" xfId="22363" xr:uid="{22FF21FA-7FC3-4737-9C45-C920AC73A716}"/>
    <cellStyle name="RIGs input totals 4 2 2 3 3 2" xfId="48777" xr:uid="{0043AD5E-5175-4D3F-8016-E3FCC76360DC}"/>
    <cellStyle name="RIGs input totals 4 2 2 3 4" xfId="31371" xr:uid="{655833B9-C271-460F-A32D-132D4D2716C7}"/>
    <cellStyle name="RIGs input totals 4 2 2 4" xfId="2892" xr:uid="{9A79CC6B-49BD-4A4F-906E-6404433B25B1}"/>
    <cellStyle name="RIGs input totals 4 2 2 4 2" xfId="13684" xr:uid="{51A0ECD9-C882-432F-958E-23B9A68203C3}"/>
    <cellStyle name="RIGs input totals 4 2 2 4 2 2" xfId="40104" xr:uid="{93A5652F-4AB4-4BAF-A292-16616A27EAA4}"/>
    <cellStyle name="RIGs input totals 4 2 2 4 3" xfId="27411" xr:uid="{8D4126FC-6F82-4738-944D-745A876A5696}"/>
    <cellStyle name="RIGs input totals 4 2 2 4 3 2" xfId="53825" xr:uid="{6D154028-493F-40E3-BE20-E009183AA62F}"/>
    <cellStyle name="RIGs input totals 4 2 2 4 4" xfId="29562" xr:uid="{D5A2772A-F1AA-4512-AE77-B0F477CE1B6C}"/>
    <cellStyle name="RIGs input totals 4 2 2 5" xfId="5029" xr:uid="{1D352C68-A44D-4AC3-B2F4-0111D83C3673}"/>
    <cellStyle name="RIGs input totals 4 2 2 5 2" xfId="25487" xr:uid="{29B27DD7-5FD6-46D8-B12F-8F752D38AF1B}"/>
    <cellStyle name="RIGs input totals 4 2 2 5 2 2" xfId="51901" xr:uid="{993AE4F0-713F-486D-8B15-9DA1855EC134}"/>
    <cellStyle name="RIGs input totals 4 2 2 5 3" xfId="31699" xr:uid="{6BF49886-B187-409E-B24F-AE245C67B477}"/>
    <cellStyle name="RIGs input totals 4 2 2 6" xfId="6487" xr:uid="{FCDBB238-8265-4F40-A2C8-3B88CE1DEA8E}"/>
    <cellStyle name="RIGs input totals 4 2 2 6 2" xfId="15617" xr:uid="{34705E4A-0FF8-49E4-AA84-560AA6353C3A}"/>
    <cellStyle name="RIGs input totals 4 2 2 6 2 2" xfId="42037" xr:uid="{117920C0-6EDE-4B8E-A433-4129BA8BB7A2}"/>
    <cellStyle name="RIGs input totals 4 2 2 6 3" xfId="33157" xr:uid="{0C76D487-0787-4F63-8088-6EB7AA31245C}"/>
    <cellStyle name="RIGs input totals 4 2 2 7" xfId="7085" xr:uid="{8AA95439-A51D-4080-9D1E-E4E9232339C4}"/>
    <cellStyle name="RIGs input totals 4 2 2 7 2" xfId="17773" xr:uid="{EFEDCA85-C8D3-433B-B225-7CE1CDE25E96}"/>
    <cellStyle name="RIGs input totals 4 2 2 7 2 2" xfId="44190" xr:uid="{00A43190-5811-4F71-A74E-ED2C9CD1A9AC}"/>
    <cellStyle name="RIGs input totals 4 2 2 7 3" xfId="12264" xr:uid="{F8E855CF-FBE6-4AF0-B41B-B59BAFC26FC7}"/>
    <cellStyle name="RIGs input totals 4 2 2 7 3 2" xfId="38685" xr:uid="{61E83286-8204-4E4F-A4C0-294D88FBF75C}"/>
    <cellStyle name="RIGs input totals 4 2 2 7 4" xfId="33755" xr:uid="{67AAA323-4880-49EB-A0C3-FCD6759B9DD3}"/>
    <cellStyle name="RIGs input totals 4 2 2 8" xfId="22902" xr:uid="{32F59B62-D87A-417B-8296-C5B45688E305}"/>
    <cellStyle name="RIGs input totals 4 2 2 8 2" xfId="49316" xr:uid="{E49156FE-CA6F-4591-8BC0-6376E444155E}"/>
    <cellStyle name="RIGs input totals 4 2 3" xfId="2326" xr:uid="{A7CBB765-05F0-48AF-BBA1-DE43E29F95C0}"/>
    <cellStyle name="RIGs input totals 4 2 3 2" xfId="4244" xr:uid="{8F86364B-D867-4ACF-B824-F6B66B558095}"/>
    <cellStyle name="RIGs input totals 4 2 3 2 2" xfId="15023" xr:uid="{2845F121-D433-428F-AA73-74B4A1D5205E}"/>
    <cellStyle name="RIGs input totals 4 2 3 2 2 2" xfId="41443" xr:uid="{3E5D0CBC-654A-45FF-848B-BBC2D3D4861E}"/>
    <cellStyle name="RIGs input totals 4 2 3 2 3" xfId="25033" xr:uid="{AD6D5253-C7ED-4E33-8C46-4B802D583CF4}"/>
    <cellStyle name="RIGs input totals 4 2 3 2 3 2" xfId="51447" xr:uid="{C73C6DE1-0A5B-4A6C-9CE7-CD0DDAA65BDB}"/>
    <cellStyle name="RIGs input totals 4 2 3 2 4" xfId="30914" xr:uid="{906A3371-739E-4D81-8EE7-9CDE2878C7EE}"/>
    <cellStyle name="RIGs input totals 4 2 3 3" xfId="4972" xr:uid="{48094B56-FF8A-4A52-B20F-10AAA392C271}"/>
    <cellStyle name="RIGs input totals 4 2 3 3 2" xfId="15749" xr:uid="{690597E7-6EEF-415B-9CE8-D79F04F13A97}"/>
    <cellStyle name="RIGs input totals 4 2 3 3 2 2" xfId="42169" xr:uid="{2CFD6C4B-8A90-4D0F-9706-4B0163E22BBF}"/>
    <cellStyle name="RIGs input totals 4 2 3 3 3" xfId="25140" xr:uid="{6868242A-CF23-43B7-A45C-442A4394CADC}"/>
    <cellStyle name="RIGs input totals 4 2 3 3 3 2" xfId="51554" xr:uid="{ACBF8A2A-2C75-4EDD-B16E-642B800CB6EE}"/>
    <cellStyle name="RIGs input totals 4 2 3 3 4" xfId="31642" xr:uid="{6A5FD1E1-43A1-4B86-9A21-6C79F896498E}"/>
    <cellStyle name="RIGs input totals 4 2 3 4" xfId="6746" xr:uid="{565BCB51-609B-469F-BCB8-29C8A4F0FEAA}"/>
    <cellStyle name="RIGs input totals 4 2 3 4 2" xfId="17458" xr:uid="{D9D6A71A-5772-40EF-90C7-A8AA73854379}"/>
    <cellStyle name="RIGs input totals 4 2 3 4 2 2" xfId="43876" xr:uid="{74BEB1E5-FF6B-400B-ADE7-02D716441706}"/>
    <cellStyle name="RIGs input totals 4 2 3 4 3" xfId="24870" xr:uid="{B1BE6A6C-26D9-45DB-9D7E-4E9E127D2080}"/>
    <cellStyle name="RIGs input totals 4 2 3 4 3 2" xfId="51284" xr:uid="{CC811D8F-666E-4CC3-8D99-F3E76750C896}"/>
    <cellStyle name="RIGs input totals 4 2 3 4 4" xfId="33416" xr:uid="{11BA7AB3-B4D0-4339-AEF6-420E229D0D5A}"/>
    <cellStyle name="RIGs input totals 4 2 3 5" xfId="7952" xr:uid="{D461AD93-C6B1-4901-ADC4-E8291BEFA765}"/>
    <cellStyle name="RIGs input totals 4 2 3 5 2" xfId="18619" xr:uid="{6275A850-BD7B-42FE-B655-EA05C481EDD8}"/>
    <cellStyle name="RIGs input totals 4 2 3 5 2 2" xfId="45034" xr:uid="{633C8D7C-4098-43C3-89B7-AE8E9EA9FAAF}"/>
    <cellStyle name="RIGs input totals 4 2 3 5 3" xfId="12422" xr:uid="{EA6327C2-4C09-432A-B6FE-89C14515786D}"/>
    <cellStyle name="RIGs input totals 4 2 3 5 3 2" xfId="38843" xr:uid="{8FF84AE2-6F77-49C0-811D-2EE709FF3CB2}"/>
    <cellStyle name="RIGs input totals 4 2 3 6" xfId="13138" xr:uid="{77FF1775-BAF5-4000-8F5A-21E70843DCA9}"/>
    <cellStyle name="RIGs input totals 4 2 3 6 2" xfId="39559" xr:uid="{CED4AC3C-F73A-4B03-8322-7BEC3DC55CC8}"/>
    <cellStyle name="RIGs input totals 4 2 3 7" xfId="26995" xr:uid="{FA6E7E8A-F4BF-4100-9285-19F6FC52410F}"/>
    <cellStyle name="RIGs input totals 4 2 3 7 2" xfId="53409" xr:uid="{1C7D3C94-64BF-4894-9CA1-D825E757A3CF}"/>
    <cellStyle name="RIGs input totals 4 2 4" xfId="5096" xr:uid="{5747A257-53D2-44CB-B5FA-A5C0FD7505B1}"/>
    <cellStyle name="RIGs input totals 4 2 4 2" xfId="15873" xr:uid="{90EE79A7-DF09-4118-A8C2-F758A8BF93EA}"/>
    <cellStyle name="RIGs input totals 4 2 4 2 2" xfId="42292" xr:uid="{5D6013C9-FFB7-46ED-A36A-F76075286DBD}"/>
    <cellStyle name="RIGs input totals 4 2 4 3" xfId="25581" xr:uid="{8DF98D1F-2BAB-4D1B-947E-8CD54E0B33DE}"/>
    <cellStyle name="RIGs input totals 4 2 4 3 2" xfId="51995" xr:uid="{9883B982-4637-467F-9319-77AB2D6744D2}"/>
    <cellStyle name="RIGs input totals 4 2 4 4" xfId="31766" xr:uid="{C5556E9F-8C4E-423A-81F2-97210702387F}"/>
    <cellStyle name="RIGs input totals 4 2 5" xfId="2881" xr:uid="{85CEFDFA-0B9E-49D0-BEAD-035691AEF726}"/>
    <cellStyle name="RIGs input totals 4 2 5 2" xfId="13673" xr:uid="{AF265B4E-9704-43A3-BD49-BE80F1059015}"/>
    <cellStyle name="RIGs input totals 4 2 5 2 2" xfId="40093" xr:uid="{5B9D2409-7456-449F-B8D3-59E7D707C8AD}"/>
    <cellStyle name="RIGs input totals 4 2 5 3" xfId="21765" xr:uid="{BF9D4ED8-6010-4F52-A518-D85C151C738B}"/>
    <cellStyle name="RIGs input totals 4 2 5 3 2" xfId="48179" xr:uid="{8BB4A6B9-37B3-4F97-9029-543240512768}"/>
    <cellStyle name="RIGs input totals 4 2 5 4" xfId="29551" xr:uid="{8D19795E-A47F-49D7-816E-EE84D4278F00}"/>
    <cellStyle name="RIGs input totals 4 2 6" xfId="8238" xr:uid="{CC28C94E-9930-46CD-BB99-9EC1F5CC31E4}"/>
    <cellStyle name="RIGs input totals 4 2 6 2" xfId="18899" xr:uid="{F9B06B33-BB24-4C2C-8549-76299085AD29}"/>
    <cellStyle name="RIGs input totals 4 2 6 2 2" xfId="45313" xr:uid="{D5FA8C67-ACAA-49C4-AD5C-18A9C9943A0F}"/>
    <cellStyle name="RIGs input totals 4 2 6 3" xfId="26015" xr:uid="{A87D94C9-9114-4A01-946D-972B7942DE9B}"/>
    <cellStyle name="RIGs input totals 4 2 6 3 2" xfId="52429" xr:uid="{12D23643-740F-4795-8BA4-B933D253F3DC}"/>
    <cellStyle name="RIGs input totals 4 3" xfId="1488" xr:uid="{D6C4C107-8750-469A-A5B6-9021E516707E}"/>
    <cellStyle name="RIGs input totals 4 3 2" xfId="3482" xr:uid="{9197DD0B-A622-455E-A64F-5E7CB6F60C0C}"/>
    <cellStyle name="RIGs input totals 4 3 2 2" xfId="14267" xr:uid="{B93935FA-2532-4130-8032-E5EF516640F6}"/>
    <cellStyle name="RIGs input totals 4 3 2 2 2" xfId="40687" xr:uid="{4D025A07-C672-470D-85A0-C45ECA49120F}"/>
    <cellStyle name="RIGs input totals 4 3 2 3" xfId="22227" xr:uid="{61918354-3BBF-4A6C-9B9E-9A4ED065DCDE}"/>
    <cellStyle name="RIGs input totals 4 3 2 3 2" xfId="48641" xr:uid="{164A9B35-6CF7-484D-9160-7546F9080DCD}"/>
    <cellStyle name="RIGs input totals 4 3 2 4" xfId="30152" xr:uid="{BF6B65C6-2CBA-4EB9-8D84-07964AE6E3BA}"/>
    <cellStyle name="RIGs input totals 4 3 3" xfId="4115" xr:uid="{C2B2A061-9045-4F57-9E7F-6D03C1F9EFC8}"/>
    <cellStyle name="RIGs input totals 4 3 3 2" xfId="14897" xr:uid="{624C2FD9-4F41-41B3-8B0A-D2E2387C1C1D}"/>
    <cellStyle name="RIGs input totals 4 3 3 2 2" xfId="41317" xr:uid="{CDC060C1-3225-4049-BC7B-F40A6E5897B4}"/>
    <cellStyle name="RIGs input totals 4 3 3 3" xfId="22457" xr:uid="{C978A64E-4B2B-477E-AFB4-A3DB9B7F5A36}"/>
    <cellStyle name="RIGs input totals 4 3 3 3 2" xfId="48871" xr:uid="{026B30AC-6D54-47FB-BB3C-6E1423681FCC}"/>
    <cellStyle name="RIGs input totals 4 3 3 4" xfId="30785" xr:uid="{C13687FB-DFD0-4049-AF11-A877DA563406}"/>
    <cellStyle name="RIGs input totals 4 3 4" xfId="3417" xr:uid="{5C6ECA92-34C8-4C8E-A136-2FEC15E7BC99}"/>
    <cellStyle name="RIGs input totals 4 3 4 2" xfId="14203" xr:uid="{5E65BE5D-E7A5-47CC-88DE-0B3D835BAC7C}"/>
    <cellStyle name="RIGs input totals 4 3 4 2 2" xfId="40623" xr:uid="{8A741E27-7172-4F4B-A521-2C4D31641022}"/>
    <cellStyle name="RIGs input totals 4 3 4 3" xfId="25351" xr:uid="{24D7E9C9-B077-4ACC-B746-B9E961E1F6F0}"/>
    <cellStyle name="RIGs input totals 4 3 4 3 2" xfId="51765" xr:uid="{0E1DF668-DF32-4E83-80FF-A1F86F50602E}"/>
    <cellStyle name="RIGs input totals 4 3 4 4" xfId="30087" xr:uid="{8F5E42D0-A4DF-4F83-BFA0-487753605D3C}"/>
    <cellStyle name="RIGs input totals 4 3 5" xfId="5296" xr:uid="{4F26B5FE-5057-4FF2-8D55-F18FCFC624AE}"/>
    <cellStyle name="RIGs input totals 4 3 5 2" xfId="26101" xr:uid="{F03F9294-3809-438F-9F04-4614729A86D3}"/>
    <cellStyle name="RIGs input totals 4 3 5 2 2" xfId="52515" xr:uid="{2C88AC6C-0B7B-45A1-8069-3325D5E27E72}"/>
    <cellStyle name="RIGs input totals 4 3 5 3" xfId="31966" xr:uid="{B5E5401D-1C05-483F-9459-61003D985686}"/>
    <cellStyle name="RIGs input totals 4 3 6" xfId="5588" xr:uid="{A54DE20F-1F2F-496D-A4DB-EACC5C3FC0E0}"/>
    <cellStyle name="RIGs input totals 4 3 6 2" xfId="27982" xr:uid="{21DBD3F4-8F3E-4B96-8A68-9578C7140C3E}"/>
    <cellStyle name="RIGs input totals 4 3 6 2 2" xfId="54396" xr:uid="{EF9BEAFF-F993-4EAF-88A2-A891A09D561E}"/>
    <cellStyle name="RIGs input totals 4 3 6 3" xfId="32258" xr:uid="{E116B4C5-A2B3-4ACC-A536-ECE994BA971C}"/>
    <cellStyle name="RIGs input totals 4 3 7" xfId="4450" xr:uid="{FCF807CF-05FD-438E-9BFD-9D734C1C7353}"/>
    <cellStyle name="RIGs input totals 4 3 7 2" xfId="15228" xr:uid="{703BF5EC-1CBE-4B5A-A340-324433022810}"/>
    <cellStyle name="RIGs input totals 4 3 7 2 2" xfId="41648" xr:uid="{D3F4C181-A1E6-4245-A6C4-9EA228450DB8}"/>
    <cellStyle name="RIGs input totals 4 3 7 3" xfId="26588" xr:uid="{CC2C1B6A-A991-4CF7-AFD3-BCE4EF44D5EB}"/>
    <cellStyle name="RIGs input totals 4 3 7 3 2" xfId="53002" xr:uid="{0F1AEB9A-B038-4BA7-813E-BBDB0FBE36BB}"/>
    <cellStyle name="RIGs input totals 4 3 7 4" xfId="31120" xr:uid="{D7833EFA-33DE-4F76-8DE5-05D8DCDC854B}"/>
    <cellStyle name="RIGs input totals 4 3 8" xfId="27182" xr:uid="{F3F655DF-00E0-4023-915E-3B7095EEA076}"/>
    <cellStyle name="RIGs input totals 4 3 8 2" xfId="53596" xr:uid="{FEC3BEA7-86D0-4087-990F-0B434E3EAB8A}"/>
    <cellStyle name="RIGs input totals 4 4" xfId="2325" xr:uid="{E75FBB28-5A14-43AD-9D34-11CCF350DFED}"/>
    <cellStyle name="RIGs input totals 4 4 2" xfId="4243" xr:uid="{17F3E600-F441-456B-8254-190186290535}"/>
    <cellStyle name="RIGs input totals 4 4 2 2" xfId="15022" xr:uid="{379E5BEF-E6F5-4371-9EDB-0FA96DE0B852}"/>
    <cellStyle name="RIGs input totals 4 4 2 2 2" xfId="41442" xr:uid="{36947E5D-A0B1-402F-AB6C-AFEB09BBADDD}"/>
    <cellStyle name="RIGs input totals 4 4 2 3" xfId="24839" xr:uid="{4E9661E3-045F-4116-9A57-66630BCC532A}"/>
    <cellStyle name="RIGs input totals 4 4 2 3 2" xfId="51253" xr:uid="{8A88F15C-30F4-4990-8EDD-00B4CD92B3E4}"/>
    <cellStyle name="RIGs input totals 4 4 2 4" xfId="30913" xr:uid="{AA36963D-0AAF-49A6-9BFC-784145901D81}"/>
    <cellStyle name="RIGs input totals 4 4 3" xfId="4971" xr:uid="{8F51B1FD-326D-4111-A498-ABF2EC5D1AFB}"/>
    <cellStyle name="RIGs input totals 4 4 3 2" xfId="15748" xr:uid="{35B537AD-D699-45AD-86D1-585D8F03AED9}"/>
    <cellStyle name="RIGs input totals 4 4 3 2 2" xfId="42168" xr:uid="{D4CE5841-96C2-4F13-9CA6-24D3605AC65F}"/>
    <cellStyle name="RIGs input totals 4 4 3 3" xfId="25649" xr:uid="{22591EB1-0E82-46EF-A049-64FF2AF58E3B}"/>
    <cellStyle name="RIGs input totals 4 4 3 3 2" xfId="52063" xr:uid="{52631C80-5306-48EC-ABB1-DEAD81B8EC24}"/>
    <cellStyle name="RIGs input totals 4 4 3 4" xfId="31641" xr:uid="{99545FB0-B9A3-49E3-AD88-CB23B27A5E7A}"/>
    <cellStyle name="RIGs input totals 4 4 4" xfId="6745" xr:uid="{7E188F59-415A-4521-A23D-960A20615EBC}"/>
    <cellStyle name="RIGs input totals 4 4 4 2" xfId="17457" xr:uid="{88F02EEB-F180-485F-9770-676D9B86ADB6}"/>
    <cellStyle name="RIGs input totals 4 4 4 2 2" xfId="43875" xr:uid="{3940C38C-CA6D-4316-8798-799344397212}"/>
    <cellStyle name="RIGs input totals 4 4 4 3" xfId="25749" xr:uid="{CF2F9055-FB3F-4A0A-9E4F-ACD0CCFC6EFF}"/>
    <cellStyle name="RIGs input totals 4 4 4 3 2" xfId="52163" xr:uid="{EBE74953-3A18-43EF-8A4D-6D3FB1CE98F9}"/>
    <cellStyle name="RIGs input totals 4 4 4 4" xfId="33415" xr:uid="{44C64C05-0A84-445E-96BA-F8D8EAA23227}"/>
    <cellStyle name="RIGs input totals 4 4 5" xfId="7951" xr:uid="{20543889-D347-4BD3-9082-0F47197B5499}"/>
    <cellStyle name="RIGs input totals 4 4 5 2" xfId="18618" xr:uid="{26774BFC-C1F0-4107-9D40-EBE0BE71619A}"/>
    <cellStyle name="RIGs input totals 4 4 5 2 2" xfId="45033" xr:uid="{9A51B134-3BDE-48CA-B6FA-24A5027E327C}"/>
    <cellStyle name="RIGs input totals 4 4 5 3" xfId="16067" xr:uid="{53955192-53C3-493D-8E5A-8B616BD46ED5}"/>
    <cellStyle name="RIGs input totals 4 4 5 3 2" xfId="42486" xr:uid="{2D0E31AD-7CC3-4124-8FB5-AEBDD0B25325}"/>
    <cellStyle name="RIGs input totals 4 4 6" xfId="13137" xr:uid="{7F1E969C-AEEB-4954-9D33-ECDED3C89292}"/>
    <cellStyle name="RIGs input totals 4 4 6 2" xfId="39558" xr:uid="{63E1C3E9-6E4D-493C-B009-F24D332E8EEF}"/>
    <cellStyle name="RIGs input totals 4 4 7" xfId="22103" xr:uid="{C2F6AA4A-49DB-4895-8954-4F4D3C1C77C9}"/>
    <cellStyle name="RIGs input totals 4 4 7 2" xfId="48517" xr:uid="{86DFFB02-FF90-4830-AA7F-A150811BFE2D}"/>
    <cellStyle name="RIGs input totals 4 5" xfId="3720" xr:uid="{75377DF3-FF8E-433A-86B4-47C1D3E34EE4}"/>
    <cellStyle name="RIGs input totals 4 5 2" xfId="14504" xr:uid="{22AD9000-2625-45DE-8B82-B81AB27CE01F}"/>
    <cellStyle name="RIGs input totals 4 5 2 2" xfId="40924" xr:uid="{2C229938-6D59-4E18-A96C-5574B941BBDF}"/>
    <cellStyle name="RIGs input totals 4 5 3" xfId="26756" xr:uid="{5EEDB7A5-2826-409F-AA4D-4E79DB1981AE}"/>
    <cellStyle name="RIGs input totals 4 5 3 2" xfId="53170" xr:uid="{08CF0883-6968-4CE5-B2D0-8FA1620E1BB9}"/>
    <cellStyle name="RIGs input totals 4 5 4" xfId="30390" xr:uid="{8BA8F32B-1470-443D-9B1B-9968E3F77348}"/>
    <cellStyle name="RIGs input totals 4 6" xfId="6524" xr:uid="{13596880-744E-47E5-9A02-5AC77542F0BA}"/>
    <cellStyle name="RIGs input totals 4 6 2" xfId="17249" xr:uid="{F1FF0285-8CC7-4B33-B1D8-99B4E43B8892}"/>
    <cellStyle name="RIGs input totals 4 6 2 2" xfId="43667" xr:uid="{7DF099AE-0AA0-46A6-91CC-0D545F98710D}"/>
    <cellStyle name="RIGs input totals 4 6 3" xfId="11305" xr:uid="{B78A15DA-D761-4056-997D-1219BC11F23E}"/>
    <cellStyle name="RIGs input totals 4 6 3 2" xfId="37726" xr:uid="{195F23A4-CD9A-47A3-B88D-FD7FA84D4C88}"/>
    <cellStyle name="RIGs input totals 4 6 4" xfId="33194" xr:uid="{19DE6B5A-2E4A-44F6-A3C9-626187EB423E}"/>
    <cellStyle name="RIGs input totals 4 7" xfId="8237" xr:uid="{BEDB4F52-813A-4945-9995-6B1D631CA9E2}"/>
    <cellStyle name="RIGs input totals 4 7 2" xfId="18898" xr:uid="{3265CCD5-F99C-4181-BAF9-CCC6C3CFEB4F}"/>
    <cellStyle name="RIGs input totals 4 7 2 2" xfId="45312" xr:uid="{6C0A965F-489E-42F9-85B7-1F2F6E488FB5}"/>
    <cellStyle name="RIGs input totals 4 7 3" xfId="26014" xr:uid="{E365D6B6-94A9-41FE-9C16-3A7316A0E8ED}"/>
    <cellStyle name="RIGs input totals 4 7 3 2" xfId="52428" xr:uid="{7C1EAA45-3B08-4991-8491-02149D02E413}"/>
    <cellStyle name="RIGs input totals 4_3.15 Additional Data" xfId="2327" xr:uid="{99B0DBB6-5242-4E8D-87CE-46183D29F761}"/>
    <cellStyle name="RIGs input totals 5" xfId="1169" xr:uid="{7D3DF3CE-78CA-4F38-9956-8618510FF43C}"/>
    <cellStyle name="RIGs input totals 5 2" xfId="1170" xr:uid="{DC4949C7-EBE0-4B34-BA01-EFF23E9145BF}"/>
    <cellStyle name="RIGs input totals 5 2 2" xfId="1339" xr:uid="{5DF14F44-8B7E-43F7-8B44-C9576C4AA281}"/>
    <cellStyle name="RIGs input totals 5 2 2 2" xfId="1601" xr:uid="{2FE002F5-1E3F-4FAD-AA56-902E99D5A2ED}"/>
    <cellStyle name="RIGs input totals 5 2 2 2 2" xfId="3594" xr:uid="{65281C04-B210-49E8-AE63-8C867194FC12}"/>
    <cellStyle name="RIGs input totals 5 2 2 2 2 2" xfId="14379" xr:uid="{54D37DE6-17A7-4DB7-90C4-B87461B0D02F}"/>
    <cellStyle name="RIGs input totals 5 2 2 2 2 2 2" xfId="40799" xr:uid="{DF89D766-D44C-47E0-9A40-47C98386D16A}"/>
    <cellStyle name="RIGs input totals 5 2 2 2 2 3" xfId="27501" xr:uid="{2F029CA2-5208-431F-85F3-6233E96039AE}"/>
    <cellStyle name="RIGs input totals 5 2 2 2 2 3 2" xfId="53915" xr:uid="{F70E9463-CCF3-408B-9884-3C15A2DFE096}"/>
    <cellStyle name="RIGs input totals 5 2 2 2 2 4" xfId="30264" xr:uid="{49E6E911-292C-4B07-9BF2-0B18DEC95F1C}"/>
    <cellStyle name="RIGs input totals 5 2 2 2 3" xfId="2841" xr:uid="{29B935F4-DF14-4205-A111-59E6D293B6DC}"/>
    <cellStyle name="RIGs input totals 5 2 2 2 3 2" xfId="13633" xr:uid="{37234E47-CC43-4724-87B2-898274695F0E}"/>
    <cellStyle name="RIGs input totals 5 2 2 2 3 2 2" xfId="40053" xr:uid="{4CD021B8-C76E-44E5-B1F3-661EE6FEBD6D}"/>
    <cellStyle name="RIGs input totals 5 2 2 2 3 3" xfId="24723" xr:uid="{BCBC6B1F-5D99-4F48-9B00-4C07DEDF6809}"/>
    <cellStyle name="RIGs input totals 5 2 2 2 3 3 2" xfId="51137" xr:uid="{319F4A94-597E-4BBD-8442-044D5F2A1E02}"/>
    <cellStyle name="RIGs input totals 5 2 2 2 3 4" xfId="29511" xr:uid="{86F1858A-EB43-42EC-98A6-DA5EBA89F0FE}"/>
    <cellStyle name="RIGs input totals 5 2 2 2 4" xfId="5460" xr:uid="{EAFDC168-2CA4-4919-BC85-02874D635443}"/>
    <cellStyle name="RIGs input totals 5 2 2 2 4 2" xfId="16233" xr:uid="{AC766F6A-DC7F-4555-BA15-AE0A7F84ABAE}"/>
    <cellStyle name="RIGs input totals 5 2 2 2 4 2 2" xfId="42652" xr:uid="{F4603668-CF70-4C73-A027-BDDC909131BA}"/>
    <cellStyle name="RIGs input totals 5 2 2 2 4 3" xfId="23167" xr:uid="{1A29CFE6-B1BC-4A6C-9F10-4C0538B56207}"/>
    <cellStyle name="RIGs input totals 5 2 2 2 4 3 2" xfId="49581" xr:uid="{A8F88217-EFBF-4F07-924F-7329E6B82E8F}"/>
    <cellStyle name="RIGs input totals 5 2 2 2 4 4" xfId="32130" xr:uid="{F4B9B63C-BD0D-491A-9E6F-47386CCE3DFC}"/>
    <cellStyle name="RIGs input totals 5 2 2 2 5" xfId="3761" xr:uid="{0F9CC3B3-5635-41F5-9BC6-8D7AC4BB01B5}"/>
    <cellStyle name="RIGs input totals 5 2 2 2 5 2" xfId="24933" xr:uid="{3164C6EE-02F2-4A60-9A77-9C912E142745}"/>
    <cellStyle name="RIGs input totals 5 2 2 2 5 2 2" xfId="51347" xr:uid="{317D0404-8A41-45E0-BDE3-4DF2B88ED49F}"/>
    <cellStyle name="RIGs input totals 5 2 2 2 5 3" xfId="30431" xr:uid="{FF0C2629-55B7-4DB0-9D10-29E2E45B02D7}"/>
    <cellStyle name="RIGs input totals 5 2 2 2 6" xfId="6652" xr:uid="{2AC9FB61-88C6-495C-BD71-D7C44520A43B}"/>
    <cellStyle name="RIGs input totals 5 2 2 2 6 2" xfId="22985" xr:uid="{881C171A-6783-4A66-AAA7-807BCD45F0FB}"/>
    <cellStyle name="RIGs input totals 5 2 2 2 6 2 2" xfId="49399" xr:uid="{0A57D393-3F97-48F5-8CD4-E6EA25ABC412}"/>
    <cellStyle name="RIGs input totals 5 2 2 2 6 3" xfId="33322" xr:uid="{222C0063-6382-4119-9800-7AFDF731E6DA}"/>
    <cellStyle name="RIGs input totals 5 2 2 2 7" xfId="3405" xr:uid="{92780AEB-816C-4BB0-8A0B-4AEEB3006630}"/>
    <cellStyle name="RIGs input totals 5 2 2 2 7 2" xfId="14191" xr:uid="{228D73CC-4290-4DEC-9E14-776DDCB55C5A}"/>
    <cellStyle name="RIGs input totals 5 2 2 2 7 2 2" xfId="40611" xr:uid="{63F01DFD-2632-4EFB-BF52-5AF4DE7F2AD3}"/>
    <cellStyle name="RIGs input totals 5 2 2 2 7 3" xfId="22467" xr:uid="{2AFA2E7B-255A-4CE0-8718-11CC8A24CCA1}"/>
    <cellStyle name="RIGs input totals 5 2 2 2 7 3 2" xfId="48881" xr:uid="{E0B3B1BC-8648-4D2D-AAD4-AB33A2CCF933}"/>
    <cellStyle name="RIGs input totals 5 2 2 2 7 4" xfId="30075" xr:uid="{4A9C84F2-8D49-43D6-8FC1-61B75DF89AFE}"/>
    <cellStyle name="RIGs input totals 5 2 2 2 8" xfId="24665" xr:uid="{B8FCADF7-7AD3-4D77-BDFC-FAEDA3810877}"/>
    <cellStyle name="RIGs input totals 5 2 2 2 8 2" xfId="51079" xr:uid="{711A5A05-4190-4042-841B-FE4DFF4F0056}"/>
    <cellStyle name="RIGs input totals 5 2 2 3" xfId="2330" xr:uid="{F95A3600-1A1A-4D40-BF49-D5845D6908D4}"/>
    <cellStyle name="RIGs input totals 5 2 2 3 2" xfId="4247" xr:uid="{F15AC941-A3B6-49D7-A670-4DE5E8DBB422}"/>
    <cellStyle name="RIGs input totals 5 2 2 3 2 2" xfId="15026" xr:uid="{6E5D3C38-D106-498F-B4AC-8383913171FD}"/>
    <cellStyle name="RIGs input totals 5 2 2 3 2 2 2" xfId="41446" xr:uid="{104CE760-C57A-4944-A1A9-BC8D8679193C}"/>
    <cellStyle name="RIGs input totals 5 2 2 3 2 3" xfId="23180" xr:uid="{0882CC95-F03C-469A-A962-3F2A5A54E64C}"/>
    <cellStyle name="RIGs input totals 5 2 2 3 2 3 2" xfId="49594" xr:uid="{FE6FF73E-F3B0-4DC4-89B2-D5015E62CD5F}"/>
    <cellStyle name="RIGs input totals 5 2 2 3 2 4" xfId="30917" xr:uid="{0BC41B29-70BC-444E-966C-DF2A7DAD0C01}"/>
    <cellStyle name="RIGs input totals 5 2 2 3 3" xfId="4975" xr:uid="{137449B5-52DA-409F-98DA-CEFBC8EADDEA}"/>
    <cellStyle name="RIGs input totals 5 2 2 3 3 2" xfId="15752" xr:uid="{F82D1586-450B-42AF-9FC1-3CD0786B9535}"/>
    <cellStyle name="RIGs input totals 5 2 2 3 3 2 2" xfId="42172" xr:uid="{65D670E4-867F-4950-A3C2-AAB8527293DF}"/>
    <cellStyle name="RIGs input totals 5 2 2 3 3 3" xfId="23154" xr:uid="{5BA3BB27-D9F1-44AC-A99F-023C6AF88BD8}"/>
    <cellStyle name="RIGs input totals 5 2 2 3 3 3 2" xfId="49568" xr:uid="{B5E617BC-8AB5-4DD0-B788-A17812BCD62E}"/>
    <cellStyle name="RIGs input totals 5 2 2 3 3 4" xfId="31645" xr:uid="{057DE15D-4587-4360-A94E-B6F9E407A1F9}"/>
    <cellStyle name="RIGs input totals 5 2 2 3 4" xfId="6749" xr:uid="{5B051F91-171C-4A8B-B9F6-CA397060EFFA}"/>
    <cellStyle name="RIGs input totals 5 2 2 3 4 2" xfId="17461" xr:uid="{372D73E3-8DE9-4556-AD56-A960A7DE27DC}"/>
    <cellStyle name="RIGs input totals 5 2 2 3 4 2 2" xfId="43879" xr:uid="{264A3DE7-FABB-4CC1-812E-C8BFCE0A4C20}"/>
    <cellStyle name="RIGs input totals 5 2 2 3 4 3" xfId="11357" xr:uid="{CAA3591B-D158-4767-A367-6DE59C5EA247}"/>
    <cellStyle name="RIGs input totals 5 2 2 3 4 3 2" xfId="37778" xr:uid="{48CD3A65-995F-4252-836F-A70961CC92C8}"/>
    <cellStyle name="RIGs input totals 5 2 2 3 4 4" xfId="33419" xr:uid="{A8C68868-2DAF-4A50-AD58-5E9B30EE4D0B}"/>
    <cellStyle name="RIGs input totals 5 2 2 3 5" xfId="7955" xr:uid="{F15F1C9B-9E89-4D66-B094-4EB1D7E43AC9}"/>
    <cellStyle name="RIGs input totals 5 2 2 3 5 2" xfId="18622" xr:uid="{FC36476A-C216-474C-BF6B-B1792F56FD4C}"/>
    <cellStyle name="RIGs input totals 5 2 2 3 5 2 2" xfId="45037" xr:uid="{C401079A-D690-4E27-997B-D06332DD36A1}"/>
    <cellStyle name="RIGs input totals 5 2 2 3 5 3" xfId="11174" xr:uid="{701F8BF0-4C2A-49C1-87AD-38483C16A55E}"/>
    <cellStyle name="RIGs input totals 5 2 2 3 5 3 2" xfId="37595" xr:uid="{C595C2A9-8E58-4063-844B-01F6F6D4CB5F}"/>
    <cellStyle name="RIGs input totals 5 2 2 3 6" xfId="13141" xr:uid="{45B7EC3E-DB4E-4903-8D93-3272C49F36E3}"/>
    <cellStyle name="RIGs input totals 5 2 2 3 6 2" xfId="39562" xr:uid="{A4AE0AF9-0F76-4054-92FB-2B3B3F5E6F4B}"/>
    <cellStyle name="RIGs input totals 5 2 2 3 7" xfId="26693" xr:uid="{49931D49-070B-446F-9555-CAC061A95070}"/>
    <cellStyle name="RIGs input totals 5 2 2 3 7 2" xfId="53107" xr:uid="{E64EE46D-C787-4415-B3A8-E9EC36106E0F}"/>
    <cellStyle name="RIGs input totals 5 2 2 4" xfId="8293" xr:uid="{ED175096-02CA-4716-999E-660579C4AE7E}"/>
    <cellStyle name="RIGs input totals 5 2 2 4 2" xfId="18954" xr:uid="{B2F1018A-0B46-4B47-BC7C-075237E72AD0}"/>
    <cellStyle name="RIGs input totals 5 2 2 4 2 2" xfId="45368" xr:uid="{1AE2D92B-9F74-4A80-BA05-35B70834E3F5}"/>
    <cellStyle name="RIGs input totals 5 2 2 4 3" xfId="26060" xr:uid="{7243375B-804E-49D6-87A6-F5EF71F99A30}"/>
    <cellStyle name="RIGs input totals 5 2 2 4 3 2" xfId="52474" xr:uid="{F1F63172-A388-4A2E-B534-488287659DF4}"/>
    <cellStyle name="RIGs input totals 5 2 3" xfId="1491" xr:uid="{88938DF2-DECD-4163-9853-325B7B3ECA7C}"/>
    <cellStyle name="RIGs input totals 5 2 3 2" xfId="3485" xr:uid="{5BFCA23C-680C-4BF0-8002-27B62322A150}"/>
    <cellStyle name="RIGs input totals 5 2 3 2 2" xfId="14270" xr:uid="{925CED12-2FB7-4B4F-BEE1-BC5C9FC5FB77}"/>
    <cellStyle name="RIGs input totals 5 2 3 2 2 2" xfId="40690" xr:uid="{B451822C-95BC-4C0D-978A-4140577E4896}"/>
    <cellStyle name="RIGs input totals 5 2 3 2 3" xfId="25013" xr:uid="{DBAD2FFB-369F-4C73-82D6-23764D5A96CD}"/>
    <cellStyle name="RIGs input totals 5 2 3 2 3 2" xfId="51427" xr:uid="{3C17CE69-FFAE-4CDA-A682-A333EED94D8A}"/>
    <cellStyle name="RIGs input totals 5 2 3 2 4" xfId="30155" xr:uid="{181E601E-70E1-49BD-9578-A77DD63E2F49}"/>
    <cellStyle name="RIGs input totals 5 2 3 3" xfId="3047" xr:uid="{FCA1E138-D4F9-403F-B7FC-C5F40BDBD58B}"/>
    <cellStyle name="RIGs input totals 5 2 3 3 2" xfId="13839" xr:uid="{66CADE87-32FB-47B3-9ECF-38F04D164B07}"/>
    <cellStyle name="RIGs input totals 5 2 3 3 2 2" xfId="40259" xr:uid="{B61494CB-ABA4-4451-9334-9DB0FFD9ACC5}"/>
    <cellStyle name="RIGs input totals 5 2 3 3 3" xfId="23773" xr:uid="{83338264-6DD2-4877-BFEE-AD570D708AE8}"/>
    <cellStyle name="RIGs input totals 5 2 3 3 3 2" xfId="50187" xr:uid="{1B47D810-C564-4AE3-A382-BFFB0BEA5FB9}"/>
    <cellStyle name="RIGs input totals 5 2 3 3 4" xfId="29717" xr:uid="{0E1ABBA6-E906-429C-98C1-B17581B105BB}"/>
    <cellStyle name="RIGs input totals 5 2 3 4" xfId="3359" xr:uid="{0DCA5C57-654B-4CCB-A9B5-4AE7B8757902}"/>
    <cellStyle name="RIGs input totals 5 2 3 4 2" xfId="14146" xr:uid="{0714124B-BD6F-4130-B4D8-789A70DCC246}"/>
    <cellStyle name="RIGs input totals 5 2 3 4 2 2" xfId="40566" xr:uid="{88C6BA01-1DE2-4440-9F69-1C40DFEA0E08}"/>
    <cellStyle name="RIGs input totals 5 2 3 4 3" xfId="25198" xr:uid="{561679FA-B3F1-413C-B2D5-9BCEB18509C1}"/>
    <cellStyle name="RIGs input totals 5 2 3 4 3 2" xfId="51612" xr:uid="{46437CC5-F532-45A9-924C-F6374B303096}"/>
    <cellStyle name="RIGs input totals 5 2 3 4 4" xfId="30029" xr:uid="{2D5ADDF8-3120-4780-B6CB-FDF4B6C5834E}"/>
    <cellStyle name="RIGs input totals 5 2 3 5" xfId="4149" xr:uid="{25372CF6-88BD-47FF-8E4C-A3DD6C42B6CF}"/>
    <cellStyle name="RIGs input totals 5 2 3 5 2" xfId="25501" xr:uid="{EC82EDE1-9709-418D-A008-48BDC96C442E}"/>
    <cellStyle name="RIGs input totals 5 2 3 5 2 2" xfId="51915" xr:uid="{2F746953-6DDB-43AC-9A6C-4A1F1230E9E1}"/>
    <cellStyle name="RIGs input totals 5 2 3 5 3" xfId="30819" xr:uid="{54986CD4-4677-45E0-A32C-D63C219B36B3}"/>
    <cellStyle name="RIGs input totals 5 2 3 6" xfId="4164" xr:uid="{69FAF655-C2AB-4C28-999A-D1208B0B0161}"/>
    <cellStyle name="RIGs input totals 5 2 3 6 2" xfId="27575" xr:uid="{D1F9E328-9524-4394-A8F0-0B0BA35693C1}"/>
    <cellStyle name="RIGs input totals 5 2 3 6 2 2" xfId="53989" xr:uid="{4CB7F28D-B5FA-4097-AC6E-A7A65343B7CD}"/>
    <cellStyle name="RIGs input totals 5 2 3 6 3" xfId="30834" xr:uid="{3F8FABD7-48E2-4027-B806-CE62ABBAFA18}"/>
    <cellStyle name="RIGs input totals 5 2 3 7" xfId="5433" xr:uid="{845687ED-C944-4664-8EBD-0D25BC8F795D}"/>
    <cellStyle name="RIGs input totals 5 2 3 7 2" xfId="16206" xr:uid="{DBE5AEA9-747B-415F-B508-2E29B3C580F6}"/>
    <cellStyle name="RIGs input totals 5 2 3 7 2 2" xfId="42625" xr:uid="{CD69AA70-99A3-4B73-83DB-C14FC3353EBD}"/>
    <cellStyle name="RIGs input totals 5 2 3 7 3" xfId="26458" xr:uid="{975B7006-1FF6-4EA0-ACE4-7292EFA4A117}"/>
    <cellStyle name="RIGs input totals 5 2 3 7 3 2" xfId="52872" xr:uid="{28A7EE57-A584-4B97-A6C0-127059437636}"/>
    <cellStyle name="RIGs input totals 5 2 3 7 4" xfId="32103" xr:uid="{B98B4B37-ABB8-4D96-9AFF-4001195D5EDA}"/>
    <cellStyle name="RIGs input totals 5 2 3 8" xfId="21818" xr:uid="{A421F2A4-74F0-4120-BD4D-EFCDCAB92600}"/>
    <cellStyle name="RIGs input totals 5 2 3 8 2" xfId="48232" xr:uid="{116BE4F5-88FF-4168-86C6-665CCB6229B1}"/>
    <cellStyle name="RIGs input totals 5 2 4" xfId="2329" xr:uid="{8F8FF498-3E93-471E-89F1-4307DF30ADC2}"/>
    <cellStyle name="RIGs input totals 5 2 4 2" xfId="4246" xr:uid="{5994D6B1-1F7F-4C62-9F26-7EBFCE30E16E}"/>
    <cellStyle name="RIGs input totals 5 2 4 2 2" xfId="15025" xr:uid="{C1887A30-69A3-4B08-921C-F4488AB45089}"/>
    <cellStyle name="RIGs input totals 5 2 4 2 2 2" xfId="41445" xr:uid="{E2EE282D-6DB1-4571-AF53-E08B6E853C9B}"/>
    <cellStyle name="RIGs input totals 5 2 4 2 3" xfId="21998" xr:uid="{F0F34A50-87E9-44D3-B11E-FC847DAF5DB5}"/>
    <cellStyle name="RIGs input totals 5 2 4 2 3 2" xfId="48412" xr:uid="{1E5A0D33-C137-4895-A026-2CC2FD52DDA1}"/>
    <cellStyle name="RIGs input totals 5 2 4 2 4" xfId="30916" xr:uid="{3215E412-BF92-4D6F-9349-129A86D8E68D}"/>
    <cellStyle name="RIGs input totals 5 2 4 3" xfId="4974" xr:uid="{3314EEBB-2BF7-4F6E-9C55-519497131442}"/>
    <cellStyle name="RIGs input totals 5 2 4 3 2" xfId="15751" xr:uid="{8BEF86EB-343D-49D0-9A5E-0AF28CC191FA}"/>
    <cellStyle name="RIGs input totals 5 2 4 3 2 2" xfId="42171" xr:uid="{2D29CF26-E139-4387-95AA-29BDFDDADC8B}"/>
    <cellStyle name="RIGs input totals 5 2 4 3 3" xfId="23196" xr:uid="{6DE46AA5-7E00-4B44-A751-F9709FBF0C2F}"/>
    <cellStyle name="RIGs input totals 5 2 4 3 3 2" xfId="49610" xr:uid="{E5282F9B-F59F-4D69-B958-96AC091EE118}"/>
    <cellStyle name="RIGs input totals 5 2 4 3 4" xfId="31644" xr:uid="{A276DC11-805D-4E6A-8E5D-B8FD802C75C6}"/>
    <cellStyle name="RIGs input totals 5 2 4 4" xfId="6748" xr:uid="{67D3E1A2-F9ED-4B7E-AFF2-F18684B900C0}"/>
    <cellStyle name="RIGs input totals 5 2 4 4 2" xfId="17460" xr:uid="{2ED03EB3-CB8E-4853-8653-05714A7C2BC9}"/>
    <cellStyle name="RIGs input totals 5 2 4 4 2 2" xfId="43878" xr:uid="{4EFB324E-2F1D-45BB-8CA1-9AD68163AEEF}"/>
    <cellStyle name="RIGs input totals 5 2 4 4 3" xfId="22979" xr:uid="{24DB7CD8-BCDC-425C-A1C7-7D0733D7A044}"/>
    <cellStyle name="RIGs input totals 5 2 4 4 3 2" xfId="49393" xr:uid="{F9982999-23E0-4BDF-90EE-42C2FC9A2F9F}"/>
    <cellStyle name="RIGs input totals 5 2 4 4 4" xfId="33418" xr:uid="{C85AFAEA-D769-43F4-804C-D47D0D64A842}"/>
    <cellStyle name="RIGs input totals 5 2 4 5" xfId="7954" xr:uid="{DE5DAEDF-6F30-43C6-B153-3EB47C539334}"/>
    <cellStyle name="RIGs input totals 5 2 4 5 2" xfId="18621" xr:uid="{7A095071-9F0D-4FE5-ABF6-1DAF196C148C}"/>
    <cellStyle name="RIGs input totals 5 2 4 5 2 2" xfId="45036" xr:uid="{AB93FF25-37B1-4773-B7A8-E36E818AF863}"/>
    <cellStyle name="RIGs input totals 5 2 4 5 3" xfId="17219" xr:uid="{C054B7DC-78FB-4479-9A71-1D2C73E7235E}"/>
    <cellStyle name="RIGs input totals 5 2 4 5 3 2" xfId="43637" xr:uid="{93D5480C-A2F3-4AA2-A0DA-3A287AE9E613}"/>
    <cellStyle name="RIGs input totals 5 2 4 6" xfId="13140" xr:uid="{9EB6D5A5-3AAA-4F74-86DE-3021973A9C84}"/>
    <cellStyle name="RIGs input totals 5 2 4 6 2" xfId="39561" xr:uid="{7F0C3D8A-ABFC-4658-B70B-8488C3593102}"/>
    <cellStyle name="RIGs input totals 5 2 4 7" xfId="27442" xr:uid="{792E9E64-70B2-456F-A42A-C2D1BDC08386}"/>
    <cellStyle name="RIGs input totals 5 2 4 7 2" xfId="53856" xr:uid="{FDDAD02C-0298-41DC-8650-78EAB160EB5E}"/>
    <cellStyle name="RIGs input totals 5 2 5" xfId="4748" xr:uid="{8C96F30F-1320-427D-8D19-73DF36A871E4}"/>
    <cellStyle name="RIGs input totals 5 2 5 2" xfId="15525" xr:uid="{E8D073BC-946F-47AE-8227-B41E4FEC1F5A}"/>
    <cellStyle name="RIGs input totals 5 2 5 2 2" xfId="41945" xr:uid="{97AB89B8-92F0-4D65-9C76-65B4913F646B}"/>
    <cellStyle name="RIGs input totals 5 2 5 3" xfId="25690" xr:uid="{BDFB0B42-54D8-4ADC-9734-D35D29D95B56}"/>
    <cellStyle name="RIGs input totals 5 2 5 3 2" xfId="52104" xr:uid="{3D169B52-AA5A-4CD5-A175-5B9DA3442801}"/>
    <cellStyle name="RIGs input totals 5 2 5 4" xfId="31418" xr:uid="{C48F58DF-4F6B-44D2-9026-4E631337A426}"/>
    <cellStyle name="RIGs input totals 5 2 6" xfId="6850" xr:uid="{9BB4C9C5-2021-4D0B-ADD1-F61F59AF847A}"/>
    <cellStyle name="RIGs input totals 5 2 6 2" xfId="17555" xr:uid="{2E652B71-091B-4316-A01B-B13930384F0F}"/>
    <cellStyle name="RIGs input totals 5 2 6 2 2" xfId="43972" xr:uid="{4959A27A-868A-43A9-B4DB-D8D2D2A7D7E6}"/>
    <cellStyle name="RIGs input totals 5 2 6 3" xfId="12075" xr:uid="{46D7A207-212B-4376-8354-D390E5C588FA}"/>
    <cellStyle name="RIGs input totals 5 2 6 3 2" xfId="38496" xr:uid="{40A18F47-2952-47DB-860B-B28AD16CDDF0}"/>
    <cellStyle name="RIGs input totals 5 2 6 4" xfId="33520" xr:uid="{1F79B780-9ACD-4717-A536-A1AECFCBAD2E}"/>
    <cellStyle name="RIGs input totals 5 2 7" xfId="8240" xr:uid="{2DF9A323-AE4E-4C98-99AF-5E7D1F9B46B0}"/>
    <cellStyle name="RIGs input totals 5 2 7 2" xfId="18901" xr:uid="{712D5773-E6AF-4C25-B808-7EDD7D797026}"/>
    <cellStyle name="RIGs input totals 5 2 7 2 2" xfId="45315" xr:uid="{49E59CA7-E77C-4A82-96E2-B44278ECD806}"/>
    <cellStyle name="RIGs input totals 5 2 7 3" xfId="26017" xr:uid="{05833149-98D4-49D5-A246-A2F0E57F4E8D}"/>
    <cellStyle name="RIGs input totals 5 2 7 3 2" xfId="52431" xr:uid="{F8EB3AF9-CA2F-46F4-95E8-C328E75002B5}"/>
    <cellStyle name="RIGs input totals 5 2_3.15 Additional Data" xfId="2331" xr:uid="{82BDE375-476F-43DE-932D-1888701C4BFA}"/>
    <cellStyle name="RIGs input totals 5 3" xfId="1490" xr:uid="{A4BA3328-C67A-4D89-AFD7-C9B40552BE93}"/>
    <cellStyle name="RIGs input totals 5 3 2" xfId="3484" xr:uid="{438D4E10-3FBE-4785-B255-3CF77F5F5D28}"/>
    <cellStyle name="RIGs input totals 5 3 2 2" xfId="14269" xr:uid="{B343048E-0139-4D31-A3AE-768A272B33B6}"/>
    <cellStyle name="RIGs input totals 5 3 2 2 2" xfId="40689" xr:uid="{EED8CB8E-7C60-402C-B428-292A67598317}"/>
    <cellStyle name="RIGs input totals 5 3 2 3" xfId="25384" xr:uid="{E2133026-E8FD-4A17-99DA-7FEB616DDC9F}"/>
    <cellStyle name="RIGs input totals 5 3 2 3 2" xfId="51798" xr:uid="{B532B323-5514-4059-9BA3-170F96FAF9A3}"/>
    <cellStyle name="RIGs input totals 5 3 2 4" xfId="30154" xr:uid="{4E26CB3B-0903-4AC4-A7CB-18756EFEC799}"/>
    <cellStyle name="RIGs input totals 5 3 3" xfId="3375" xr:uid="{FD863AF8-27F6-456C-B712-145875683FD5}"/>
    <cellStyle name="RIGs input totals 5 3 3 2" xfId="14162" xr:uid="{715B38D8-EB29-4464-9144-B324F1E94D5B}"/>
    <cellStyle name="RIGs input totals 5 3 3 2 2" xfId="40582" xr:uid="{32CF12B9-F2AA-49FE-AEF2-916F218B429A}"/>
    <cellStyle name="RIGs input totals 5 3 3 3" xfId="23305" xr:uid="{39676D35-DCC6-49BF-B62C-EC3F0B2F508E}"/>
    <cellStyle name="RIGs input totals 5 3 3 3 2" xfId="49719" xr:uid="{B8A6212E-D563-4B67-97A8-AD470BA887F3}"/>
    <cellStyle name="RIGs input totals 5 3 3 4" xfId="30045" xr:uid="{CC65C76E-FBFA-4321-A45E-F812AB171F21}"/>
    <cellStyle name="RIGs input totals 5 3 4" xfId="2812" xr:uid="{64D3F2B2-4E5D-4E0F-890C-97B8BC7CC62A}"/>
    <cellStyle name="RIGs input totals 5 3 4 2" xfId="13604" xr:uid="{426658D3-832A-43C6-8C5D-5A2457F00528}"/>
    <cellStyle name="RIGs input totals 5 3 4 2 2" xfId="40024" xr:uid="{FC54FD6D-BDB9-4A54-B3A0-BE1BFA84CA9A}"/>
    <cellStyle name="RIGs input totals 5 3 4 3" xfId="28062" xr:uid="{4CC16CFC-C395-4291-9F80-3491F1A2D223}"/>
    <cellStyle name="RIGs input totals 5 3 4 3 2" xfId="54476" xr:uid="{A97A039A-D7CC-4DDF-AEFE-A1D03BAF284B}"/>
    <cellStyle name="RIGs input totals 5 3 4 4" xfId="29482" xr:uid="{99C07EE6-5EB4-433F-884D-148D463D7E49}"/>
    <cellStyle name="RIGs input totals 5 3 5" xfId="6239" xr:uid="{ADB3A895-1EF3-4417-A012-FD99D8702437}"/>
    <cellStyle name="RIGs input totals 5 3 5 2" xfId="23784" xr:uid="{4CF6B095-D140-4D8A-81E1-2DB0A9498AF3}"/>
    <cellStyle name="RIGs input totals 5 3 5 2 2" xfId="50198" xr:uid="{B62D0622-4505-4DB5-B710-5A8351283E61}"/>
    <cellStyle name="RIGs input totals 5 3 5 3" xfId="32909" xr:uid="{630A6F23-6F92-4084-A4AE-A9517A5FEC8D}"/>
    <cellStyle name="RIGs input totals 5 3 6" xfId="5900" xr:uid="{861A4939-17C8-4DB2-83A9-717AA234CF89}"/>
    <cellStyle name="RIGs input totals 5 3 6 2" xfId="28074" xr:uid="{1E2A20C6-8CCD-42F6-A0AB-322409E33115}"/>
    <cellStyle name="RIGs input totals 5 3 6 2 2" xfId="54488" xr:uid="{4114328D-8C48-4255-A7BF-4446537BA7C5}"/>
    <cellStyle name="RIGs input totals 5 3 6 3" xfId="32570" xr:uid="{5FC53D85-A92B-4FFF-95C1-4A9506C37DE2}"/>
    <cellStyle name="RIGs input totals 5 3 7" xfId="6354" xr:uid="{AF5C3D99-D6DD-4FDB-8159-7FD59D245E5B}"/>
    <cellStyle name="RIGs input totals 5 3 7 2" xfId="17091" xr:uid="{01A6FE66-03B1-4366-8571-3AE1A8A69B8D}"/>
    <cellStyle name="RIGs input totals 5 3 7 2 2" xfId="43509" xr:uid="{530FDD71-1FBB-4F7E-A920-784A21436D04}"/>
    <cellStyle name="RIGs input totals 5 3 7 3" xfId="23800" xr:uid="{104C33E3-A254-4060-87AF-B4C7D753833E}"/>
    <cellStyle name="RIGs input totals 5 3 7 3 2" xfId="50214" xr:uid="{ABB0A6D7-C0F0-443E-A5B1-69EDF1E478D3}"/>
    <cellStyle name="RIGs input totals 5 3 7 4" xfId="33024" xr:uid="{EBC81C7B-F186-4E8F-B312-583E8BBA576D}"/>
    <cellStyle name="RIGs input totals 5 3 8" xfId="26845" xr:uid="{9F35F1A2-0ED5-4FC5-9C86-C0132C416E30}"/>
    <cellStyle name="RIGs input totals 5 3 8 2" xfId="53259" xr:uid="{AB041A4E-8F1C-43E7-AB96-8384B535DB79}"/>
    <cellStyle name="RIGs input totals 5 4" xfId="2328" xr:uid="{334616B5-573D-4705-93A2-4DFA1EECE8EB}"/>
    <cellStyle name="RIGs input totals 5 4 2" xfId="4245" xr:uid="{5208FB07-2E1F-4574-8CD2-3BD436BE4BF0}"/>
    <cellStyle name="RIGs input totals 5 4 2 2" xfId="15024" xr:uid="{5C46DC6A-026F-4E13-A85F-78A3B901686F}"/>
    <cellStyle name="RIGs input totals 5 4 2 2 2" xfId="41444" xr:uid="{CE66CA6D-053C-4740-B1DC-7889E725E3CD}"/>
    <cellStyle name="RIGs input totals 5 4 2 3" xfId="22022" xr:uid="{D1845BFA-930E-472A-87DC-AE20AA924370}"/>
    <cellStyle name="RIGs input totals 5 4 2 3 2" xfId="48436" xr:uid="{4AF0704D-58E1-462C-82C5-40F559B97787}"/>
    <cellStyle name="RIGs input totals 5 4 2 4" xfId="30915" xr:uid="{8EE26828-412F-4BE5-A3C0-492894C47816}"/>
    <cellStyle name="RIGs input totals 5 4 3" xfId="4973" xr:uid="{4EFF7FBB-87DC-4ADF-BD60-729900A3166F}"/>
    <cellStyle name="RIGs input totals 5 4 3 2" xfId="15750" xr:uid="{322A7D6D-7B16-407C-9787-D513AB41DA62}"/>
    <cellStyle name="RIGs input totals 5 4 3 2 2" xfId="42170" xr:uid="{27DD0B88-85CC-4E82-8C88-F063F6AC8EF6}"/>
    <cellStyle name="RIGs input totals 5 4 3 3" xfId="24422" xr:uid="{4F9AB2FA-5D72-4CDB-9740-741B61A79319}"/>
    <cellStyle name="RIGs input totals 5 4 3 3 2" xfId="50836" xr:uid="{1A2C9D7A-5BD9-4292-8792-C764608035B7}"/>
    <cellStyle name="RIGs input totals 5 4 3 4" xfId="31643" xr:uid="{96DD012F-E4E1-4754-B2A2-F310FB7F671E}"/>
    <cellStyle name="RIGs input totals 5 4 4" xfId="6747" xr:uid="{7726AC3E-3E6E-4A0E-B639-06E8C136897E}"/>
    <cellStyle name="RIGs input totals 5 4 4 2" xfId="17459" xr:uid="{755B2CC3-EC4F-4224-B6F7-4465C6A7ADC1}"/>
    <cellStyle name="RIGs input totals 5 4 4 2 2" xfId="43877" xr:uid="{F4770101-4A70-4E7F-9ACE-54005E07B46C}"/>
    <cellStyle name="RIGs input totals 5 4 4 3" xfId="23543" xr:uid="{3B83B1DE-C8E1-4533-ACAB-7DE23E8A5A33}"/>
    <cellStyle name="RIGs input totals 5 4 4 3 2" xfId="49957" xr:uid="{C380D21F-3FBC-4260-912B-71CCAB638EFB}"/>
    <cellStyle name="RIGs input totals 5 4 4 4" xfId="33417" xr:uid="{DF8E549F-665C-49BE-BCCB-A0DDB27D23E6}"/>
    <cellStyle name="RIGs input totals 5 4 5" xfId="7953" xr:uid="{E9A6B81A-BA94-466A-BDEF-C80694FD8B4A}"/>
    <cellStyle name="RIGs input totals 5 4 5 2" xfId="18620" xr:uid="{6C7C36CA-31FF-4B98-BF96-043F05B161C6}"/>
    <cellStyle name="RIGs input totals 5 4 5 2 2" xfId="45035" xr:uid="{677A4CC6-F777-4A50-80DD-03FB003131E3}"/>
    <cellStyle name="RIGs input totals 5 4 5 3" xfId="14156" xr:uid="{8EEB8199-7195-420E-810B-2EE457C99E15}"/>
    <cellStyle name="RIGs input totals 5 4 5 3 2" xfId="40576" xr:uid="{4F8FE575-2A4D-484B-B594-4AE9F1713BF3}"/>
    <cellStyle name="RIGs input totals 5 4 6" xfId="13139" xr:uid="{82368D46-BCBD-4C0F-94C6-38D2080F7AA0}"/>
    <cellStyle name="RIGs input totals 5 4 6 2" xfId="39560" xr:uid="{893398B4-4E4B-4EB8-8573-B8102EDC0969}"/>
    <cellStyle name="RIGs input totals 5 4 7" xfId="26300" xr:uid="{938520C3-C477-4203-92E6-CF27CD924D81}"/>
    <cellStyle name="RIGs input totals 5 4 7 2" xfId="52714" xr:uid="{A8F94489-8246-4F4B-986B-5EB8DC48C811}"/>
    <cellStyle name="RIGs input totals 5 5" xfId="4505" xr:uid="{8C5519E4-83D1-48AF-B8FC-BFA93B3586C5}"/>
    <cellStyle name="RIGs input totals 5 5 2" xfId="15283" xr:uid="{F0CB5794-65D2-4D10-A2A4-587F09A58878}"/>
    <cellStyle name="RIGs input totals 5 5 2 2" xfId="41703" xr:uid="{72B85275-D1B5-42D5-BD73-AC52A99155AC}"/>
    <cellStyle name="RIGs input totals 5 5 3" xfId="27974" xr:uid="{96516A09-B380-4C42-AD7E-5B34A57CBD16}"/>
    <cellStyle name="RIGs input totals 5 5 3 2" xfId="54388" xr:uid="{88521A62-FEAF-4119-9D54-4D3743515D6A}"/>
    <cellStyle name="RIGs input totals 5 5 4" xfId="31175" xr:uid="{6947CD5A-7461-4BA4-931E-5CCEC3628791}"/>
    <cellStyle name="RIGs input totals 5 6" xfId="5694" xr:uid="{A9DCA09D-6A31-4156-B98D-09DC5DB34387}"/>
    <cellStyle name="RIGs input totals 5 6 2" xfId="16457" xr:uid="{8E2AEBE1-B0C6-4391-AF7E-2E6775FFAA0C}"/>
    <cellStyle name="RIGs input totals 5 6 2 2" xfId="42875" xr:uid="{80A61F1F-53EE-4756-BE23-1FE56F2883B5}"/>
    <cellStyle name="RIGs input totals 5 6 3" xfId="26162" xr:uid="{13AE6FAC-84E2-4F12-BA06-7468F7BDB994}"/>
    <cellStyle name="RIGs input totals 5 6 3 2" xfId="52576" xr:uid="{EEBBC082-AC08-44ED-AB3E-C374D97282D7}"/>
    <cellStyle name="RIGs input totals 5 6 4" xfId="32364" xr:uid="{921E8203-C29F-4DF7-9963-1E9B3D86F315}"/>
    <cellStyle name="RIGs input totals 5 7" xfId="8239" xr:uid="{08C29786-5C8F-4667-9AA9-08B8767566DF}"/>
    <cellStyle name="RIGs input totals 5 7 2" xfId="18900" xr:uid="{D6B31616-6174-428E-ADC2-FD10F58C1230}"/>
    <cellStyle name="RIGs input totals 5 7 2 2" xfId="45314" xr:uid="{B85C2A48-846F-4F9E-8A59-F249A6702066}"/>
    <cellStyle name="RIGs input totals 5 7 3" xfId="26016" xr:uid="{34A13B39-4202-478E-8152-23BB4096D5A9}"/>
    <cellStyle name="RIGs input totals 5 7 3 2" xfId="52430" xr:uid="{3035EF8F-D8FA-4A22-9578-1B9A8908F1EB}"/>
    <cellStyle name="RIGs input totals 5_3.15 Additional Data" xfId="2332" xr:uid="{1768ADDA-E0FF-4A5E-ABF2-49697DD245D2}"/>
    <cellStyle name="RIGs input totals 6" xfId="1171" xr:uid="{020938D6-99DD-484F-BF47-DDB13C99C457}"/>
    <cellStyle name="RIGs input totals 6 2" xfId="1492" xr:uid="{23C0FC6A-4087-48F8-B64F-CEB6BC1C588F}"/>
    <cellStyle name="RIGs input totals 6 2 2" xfId="3486" xr:uid="{4B1D236B-F80C-41B4-A319-25F7F0DEE339}"/>
    <cellStyle name="RIGs input totals 6 2 2 2" xfId="14271" xr:uid="{E5EA462D-626C-43AB-A763-CC70E91B66D7}"/>
    <cellStyle name="RIGs input totals 6 2 2 2 2" xfId="40691" xr:uid="{DBF4768F-2E9A-4E7E-ABC3-E52383BF94A0}"/>
    <cellStyle name="RIGs input totals 6 2 2 3" xfId="24560" xr:uid="{1D1BEA45-0962-49DC-90AD-D3DDF5F1CDDC}"/>
    <cellStyle name="RIGs input totals 6 2 2 3 2" xfId="50974" xr:uid="{BAFF2C92-84F0-4612-BB25-8DAF8B35F71D}"/>
    <cellStyle name="RIGs input totals 6 2 2 4" xfId="30156" xr:uid="{0398A188-A85C-4419-8CFD-3F4471C7B14F}"/>
    <cellStyle name="RIGs input totals 6 2 3" xfId="5055" xr:uid="{8097B1B0-79FD-4040-BCC7-EB307D694594}"/>
    <cellStyle name="RIGs input totals 6 2 3 2" xfId="15832" xr:uid="{C1F75B76-BD4F-4305-88F2-B395D1E309B5}"/>
    <cellStyle name="RIGs input totals 6 2 3 2 2" xfId="42251" xr:uid="{9A2EA737-C56D-4F57-A782-B35EB45B066B}"/>
    <cellStyle name="RIGs input totals 6 2 3 3" xfId="28066" xr:uid="{29883DB3-F340-4EEC-BC46-2A550BAFCAF4}"/>
    <cellStyle name="RIGs input totals 6 2 3 3 2" xfId="54480" xr:uid="{24A2BEF6-E19E-43AA-A891-AA1D17F4867F}"/>
    <cellStyle name="RIGs input totals 6 2 3 4" xfId="31725" xr:uid="{45E68CC6-F7F3-4792-9151-C107387F2BF5}"/>
    <cellStyle name="RIGs input totals 6 2 4" xfId="4157" xr:uid="{892895DA-AEE2-4F17-9D46-769189DF484A}"/>
    <cellStyle name="RIGs input totals 6 2 4 2" xfId="14938" xr:uid="{D1D26375-BCCC-4D03-81CA-1699719084EA}"/>
    <cellStyle name="RIGs input totals 6 2 4 2 2" xfId="41358" xr:uid="{A72881E9-571D-4BFF-8F17-DBDD2B04322A}"/>
    <cellStyle name="RIGs input totals 6 2 4 3" xfId="22723" xr:uid="{3183AB34-0EA9-4C5C-87A7-F9C5ACFE1E9A}"/>
    <cellStyle name="RIGs input totals 6 2 4 3 2" xfId="49137" xr:uid="{31CDE858-E4D3-4C12-A202-5CBAD276D804}"/>
    <cellStyle name="RIGs input totals 6 2 4 4" xfId="30827" xr:uid="{144FA575-53C4-4980-9012-29BD9C58D6A6}"/>
    <cellStyle name="RIGs input totals 6 2 5" xfId="5883" xr:uid="{5BC1ED9C-5743-45EF-9893-C1A66476F870}"/>
    <cellStyle name="RIGs input totals 6 2 5 2" xfId="26390" xr:uid="{3E10D4F8-AE1C-451F-9BEC-CF3979C584F7}"/>
    <cellStyle name="RIGs input totals 6 2 5 2 2" xfId="52804" xr:uid="{DB6520FA-775B-462E-AF84-0552826CA8F4}"/>
    <cellStyle name="RIGs input totals 6 2 5 3" xfId="32553" xr:uid="{B01FCF71-48C1-4C98-B93D-9F4DCB9D2555}"/>
    <cellStyle name="RIGs input totals 6 2 6" xfId="6352" xr:uid="{457E1462-5DBC-4D6F-A0D0-1A64142811D8}"/>
    <cellStyle name="RIGs input totals 6 2 6 2" xfId="23166" xr:uid="{7A1E51BC-726D-4D6C-BCCF-84E702F1D0A5}"/>
    <cellStyle name="RIGs input totals 6 2 6 2 2" xfId="49580" xr:uid="{FDAE8FB3-2B2D-4A58-873D-12C7AA6E0008}"/>
    <cellStyle name="RIGs input totals 6 2 6 3" xfId="33022" xr:uid="{6BB1FDD4-BF15-47AC-8F02-769E3BE93805}"/>
    <cellStyle name="RIGs input totals 6 2 7" xfId="7235" xr:uid="{6DE3C467-36D2-4F97-963A-3D8C3ACDDFBA}"/>
    <cellStyle name="RIGs input totals 6 2 7 2" xfId="17902" xr:uid="{F8A8982E-9771-4E87-99A7-119F6BCC7A3D}"/>
    <cellStyle name="RIGs input totals 6 2 7 2 2" xfId="44319" xr:uid="{6D7E3D6B-7326-4F37-8CD3-3EF29A27ECF1}"/>
    <cellStyle name="RIGs input totals 6 2 7 3" xfId="22132" xr:uid="{BFD78CF0-2848-45E5-B6B3-4B897C1A4B04}"/>
    <cellStyle name="RIGs input totals 6 2 7 3 2" xfId="48546" xr:uid="{82B2E60F-2EDB-45EE-92DD-F5BC66A2A5D4}"/>
    <cellStyle name="RIGs input totals 6 2 7 4" xfId="33905" xr:uid="{2914F6BA-5175-4F56-AECD-7CDACCCB6D7C}"/>
    <cellStyle name="RIGs input totals 6 2 8" xfId="26452" xr:uid="{9A908A06-86D7-4FDF-8E37-546E62E5CDC4}"/>
    <cellStyle name="RIGs input totals 6 2 8 2" xfId="52866" xr:uid="{DEC80ED5-8058-4C52-B012-33310E2566E8}"/>
    <cellStyle name="RIGs input totals 6 3" xfId="2333" xr:uid="{24D6601E-580C-4332-B00B-D9C2C5DDF605}"/>
    <cellStyle name="RIGs input totals 6 3 2" xfId="4248" xr:uid="{ED24920C-551A-4797-A974-1C15C42E4639}"/>
    <cellStyle name="RIGs input totals 6 3 2 2" xfId="15027" xr:uid="{C257C10C-0D88-4693-845C-4FFE7FC1C7BC}"/>
    <cellStyle name="RIGs input totals 6 3 2 2 2" xfId="41447" xr:uid="{A031DF29-67A3-4DE9-AFFC-0843D5770257}"/>
    <cellStyle name="RIGs input totals 6 3 2 3" xfId="27408" xr:uid="{0A9D4FD4-110A-4E52-924B-CCA6E4EE6F91}"/>
    <cellStyle name="RIGs input totals 6 3 2 3 2" xfId="53822" xr:uid="{772EDB94-5D55-4861-83C0-116D68914D1D}"/>
    <cellStyle name="RIGs input totals 6 3 2 4" xfId="30918" xr:uid="{65DB7117-2E0C-4620-B0C9-185C48588123}"/>
    <cellStyle name="RIGs input totals 6 3 3" xfId="4976" xr:uid="{5994033C-E680-4791-BA83-E8DB6AB84263}"/>
    <cellStyle name="RIGs input totals 6 3 3 2" xfId="15753" xr:uid="{4E462BDC-36D0-403A-91F1-4C32561D1D8B}"/>
    <cellStyle name="RIGs input totals 6 3 3 2 2" xfId="42173" xr:uid="{C7F95989-9017-4927-A15F-CBAB74CF6B6B}"/>
    <cellStyle name="RIGs input totals 6 3 3 3" xfId="27717" xr:uid="{0C174B89-1848-4087-9082-B094A0FC4062}"/>
    <cellStyle name="RIGs input totals 6 3 3 3 2" xfId="54131" xr:uid="{448088B6-30FC-4932-B230-0EF99B5C8651}"/>
    <cellStyle name="RIGs input totals 6 3 3 4" xfId="31646" xr:uid="{458570F6-9C52-4326-990E-DDE8302E16E4}"/>
    <cellStyle name="RIGs input totals 6 3 4" xfId="6750" xr:uid="{B726FB74-1340-4EDC-A21D-1804827C0767}"/>
    <cellStyle name="RIGs input totals 6 3 4 2" xfId="17462" xr:uid="{200C8A2A-621D-4022-9750-7A6AFAD678B1}"/>
    <cellStyle name="RIGs input totals 6 3 4 2 2" xfId="43880" xr:uid="{31789DD0-0857-4A6A-94C1-66DCBB8F9D55}"/>
    <cellStyle name="RIGs input totals 6 3 4 3" xfId="25416" xr:uid="{173FAF58-A5D0-434E-BA5D-FF524F8A64D2}"/>
    <cellStyle name="RIGs input totals 6 3 4 3 2" xfId="51830" xr:uid="{2E986795-054E-4010-A004-63E22426E6BE}"/>
    <cellStyle name="RIGs input totals 6 3 4 4" xfId="33420" xr:uid="{8A555F02-584B-4253-9544-C35E004957E5}"/>
    <cellStyle name="RIGs input totals 6 3 5" xfId="7956" xr:uid="{4FCD678E-9303-4922-A129-5FFE581F4E4B}"/>
    <cellStyle name="RIGs input totals 6 3 5 2" xfId="18623" xr:uid="{82D4A845-9607-49DA-A435-1D04E35D190E}"/>
    <cellStyle name="RIGs input totals 6 3 5 2 2" xfId="45038" xr:uid="{14CF32A7-9B99-4D6F-8CFF-D4F88C2007C0}"/>
    <cellStyle name="RIGs input totals 6 3 5 3" xfId="12156" xr:uid="{70FCABEF-8481-4377-B61F-FABBE84359CE}"/>
    <cellStyle name="RIGs input totals 6 3 5 3 2" xfId="38577" xr:uid="{64035F47-C848-4227-917F-2B8BADEE43F1}"/>
    <cellStyle name="RIGs input totals 6 3 6" xfId="13142" xr:uid="{D7D17881-65FF-4EF6-A365-EF9B261DAA74}"/>
    <cellStyle name="RIGs input totals 6 3 6 2" xfId="39563" xr:uid="{764CC86C-3BDA-4BBF-AD21-87D843DA5679}"/>
    <cellStyle name="RIGs input totals 6 3 7" xfId="25225" xr:uid="{23BC797C-BC28-4F79-836E-1DD011F0B071}"/>
    <cellStyle name="RIGs input totals 6 3 7 2" xfId="51639" xr:uid="{5C5D8363-9A0F-4DF6-90D2-90E207B6BBA7}"/>
    <cellStyle name="RIGs input totals 6 4" xfId="3363" xr:uid="{49435CBF-8E62-4910-9A1D-205DB7C851DB}"/>
    <cellStyle name="RIGs input totals 6 4 2" xfId="14150" xr:uid="{FD7FB7C5-110F-4A40-86B3-5AA54E28EDC3}"/>
    <cellStyle name="RIGs input totals 6 4 2 2" xfId="40570" xr:uid="{CBF5FEF3-F121-4512-997F-2D7ABC1C687E}"/>
    <cellStyle name="RIGs input totals 6 4 3" xfId="27312" xr:uid="{1FF7671F-EF39-4ECA-87C9-7B78DC491BB6}"/>
    <cellStyle name="RIGs input totals 6 4 3 2" xfId="53726" xr:uid="{D913D278-1330-4CCA-8AA3-75D708C40986}"/>
    <cellStyle name="RIGs input totals 6 4 4" xfId="30033" xr:uid="{34024727-57DC-4893-9DC1-546DAF6D07CF}"/>
    <cellStyle name="RIGs input totals 6 5" xfId="5710" xr:uid="{E9E6B6F0-E573-4630-809B-3061D7C671D3}"/>
    <cellStyle name="RIGs input totals 6 5 2" xfId="16472" xr:uid="{A6F33E01-5233-4338-A72D-27C3B825610D}"/>
    <cellStyle name="RIGs input totals 6 5 2 2" xfId="42890" xr:uid="{2AF749B5-E6D7-4AA0-8142-2149C7D44D05}"/>
    <cellStyle name="RIGs input totals 6 5 3" xfId="25573" xr:uid="{BB34FB01-E84D-4EF8-A042-010F4A841969}"/>
    <cellStyle name="RIGs input totals 6 5 3 2" xfId="51987" xr:uid="{5BB2CB00-895D-408C-9B53-EEC192005BEB}"/>
    <cellStyle name="RIGs input totals 6 5 4" xfId="32380" xr:uid="{81810C68-1921-4827-A426-2A32924C1378}"/>
    <cellStyle name="RIGs input totals 6 6" xfId="8241" xr:uid="{DCBEFFCF-E679-45E5-A7DF-A45ECDEEF2E7}"/>
    <cellStyle name="RIGs input totals 6 6 2" xfId="18902" xr:uid="{CBBC698E-1231-40A7-9210-ECB96E560C8C}"/>
    <cellStyle name="RIGs input totals 6 6 2 2" xfId="45316" xr:uid="{CB173187-9B39-4FED-A7A0-469F808E846C}"/>
    <cellStyle name="RIGs input totals 6 6 3" xfId="26018" xr:uid="{6946A456-1294-4D17-9356-7C23419AB459}"/>
    <cellStyle name="RIGs input totals 6 6 3 2" xfId="52432" xr:uid="{324031B2-FBEB-41DC-97BF-5AD5116F5A4A}"/>
    <cellStyle name="RIGs input totals 7" xfId="1172" xr:uid="{9F3ABE87-E2F7-4D0B-9FE0-94F1976A3215}"/>
    <cellStyle name="RIGs input totals 7 2" xfId="1493" xr:uid="{762AE544-2235-486C-A908-347ED7E43297}"/>
    <cellStyle name="RIGs input totals 7 2 2" xfId="3487" xr:uid="{6AD60D85-48A7-46F8-B14E-872905189969}"/>
    <cellStyle name="RIGs input totals 7 2 2 2" xfId="14272" xr:uid="{387AD90B-04E7-4033-A0E0-6B35008FE785}"/>
    <cellStyle name="RIGs input totals 7 2 2 2 2" xfId="40692" xr:uid="{B8EB75F9-FB9E-4128-9BD0-2C64A658AE21}"/>
    <cellStyle name="RIGs input totals 7 2 2 3" xfId="23693" xr:uid="{A7CA143E-00E0-4946-82D0-40AF54278E82}"/>
    <cellStyle name="RIGs input totals 7 2 2 3 2" xfId="50107" xr:uid="{76C3A529-77D4-45DC-9951-156D9643C6CF}"/>
    <cellStyle name="RIGs input totals 7 2 2 4" xfId="30157" xr:uid="{C7B6CCBB-A03E-4E63-BD15-31EE0597D210}"/>
    <cellStyle name="RIGs input totals 7 2 3" xfId="2609" xr:uid="{A5D88175-B19F-4B36-BA50-110CF72042F2}"/>
    <cellStyle name="RIGs input totals 7 2 3 2" xfId="13401" xr:uid="{BAF6F1D7-01AC-4C33-BEF0-647B52088022}"/>
    <cellStyle name="RIGs input totals 7 2 3 2 2" xfId="39821" xr:uid="{141D6F07-D17D-4F66-BA04-64179FDDBD19}"/>
    <cellStyle name="RIGs input totals 7 2 3 3" xfId="27184" xr:uid="{8D70AE8A-C8C3-4E58-9C5D-CA9DC2E3425F}"/>
    <cellStyle name="RIGs input totals 7 2 3 3 2" xfId="53598" xr:uid="{CB0DBE1E-B493-4EBF-B56D-940464E51FFA}"/>
    <cellStyle name="RIGs input totals 7 2 3 4" xfId="29279" xr:uid="{CCC39A65-6B68-4463-88C1-70EE18865999}"/>
    <cellStyle name="RIGs input totals 7 2 4" xfId="5653" xr:uid="{B90CF59B-E0CC-4FDD-82D2-6E77E1916367}"/>
    <cellStyle name="RIGs input totals 7 2 4 2" xfId="16417" xr:uid="{F0D556D4-6461-4497-976F-EEE7C33A817C}"/>
    <cellStyle name="RIGs input totals 7 2 4 2 2" xfId="42835" xr:uid="{F4742047-B35A-43EE-A2E1-F796AF55F795}"/>
    <cellStyle name="RIGs input totals 7 2 4 3" xfId="27216" xr:uid="{7CB8D676-E978-4E6E-86D0-5D1D8178FB21}"/>
    <cellStyle name="RIGs input totals 7 2 4 3 2" xfId="53630" xr:uid="{BF54002B-2AFE-44D8-BBC2-94C207D10160}"/>
    <cellStyle name="RIGs input totals 7 2 4 4" xfId="32323" xr:uid="{1D92DD09-E22A-4FEA-B4E1-35A22E31372C}"/>
    <cellStyle name="RIGs input totals 7 2 5" xfId="3150" xr:uid="{A3F0CD6C-6C42-47F9-A2B8-3D5F6944CB96}"/>
    <cellStyle name="RIGs input totals 7 2 5 2" xfId="24768" xr:uid="{AA106C02-72F7-4AC8-972E-A236E39DCD61}"/>
    <cellStyle name="RIGs input totals 7 2 5 2 2" xfId="51182" xr:uid="{BAEFF4AA-D568-471D-A9BD-9501C445F552}"/>
    <cellStyle name="RIGs input totals 7 2 5 3" xfId="29820" xr:uid="{7702AA87-2399-48D2-BDA7-4CA1D33D31EC}"/>
    <cellStyle name="RIGs input totals 7 2 6" xfId="6816" xr:uid="{FA2E7A78-F451-4F14-B7EA-2C4111A67366}"/>
    <cellStyle name="RIGs input totals 7 2 6 2" xfId="23787" xr:uid="{F8723E7B-6302-47F3-90B7-527F369341B5}"/>
    <cellStyle name="RIGs input totals 7 2 6 2 2" xfId="50201" xr:uid="{32068864-E2A4-477F-A0C8-2A91317ED0B2}"/>
    <cellStyle name="RIGs input totals 7 2 6 3" xfId="33486" xr:uid="{1206021E-7E34-4D6F-8B50-9F0643ECB065}"/>
    <cellStyle name="RIGs input totals 7 2 7" xfId="6171" xr:uid="{19F240D1-9CFE-49FC-9342-D9017EB15F7C}"/>
    <cellStyle name="RIGs input totals 7 2 7 2" xfId="16912" xr:uid="{7E5F23DA-F31A-466E-9B66-8031F51CE196}"/>
    <cellStyle name="RIGs input totals 7 2 7 2 2" xfId="43330" xr:uid="{BCEDC21B-78BE-4DC9-A412-41E6F0F88FFF}"/>
    <cellStyle name="RIGs input totals 7 2 7 3" xfId="24099" xr:uid="{3F58E0BC-1AC3-4357-BA55-F022CBCB89DC}"/>
    <cellStyle name="RIGs input totals 7 2 7 3 2" xfId="50513" xr:uid="{8D59ECE4-65BD-4BBF-9183-F421E93B9BDA}"/>
    <cellStyle name="RIGs input totals 7 2 7 4" xfId="32841" xr:uid="{A63FFDCF-5588-45C7-AC5C-E9B63C49AF70}"/>
    <cellStyle name="RIGs input totals 7 2 8" xfId="27677" xr:uid="{590FEE56-509F-4C0F-9FC3-3AA06173F2DC}"/>
    <cellStyle name="RIGs input totals 7 2 8 2" xfId="54091" xr:uid="{D56AC32C-3C2D-4121-BA88-6667D0A213C9}"/>
    <cellStyle name="RIGs input totals 7 3" xfId="2485" xr:uid="{DD4CE239-4A58-4119-A71E-FB664A4D78CC}"/>
    <cellStyle name="RIGs input totals 7 3 2" xfId="4380" xr:uid="{4F8532E4-DF9A-4763-BDCD-6AB922DA82C5}"/>
    <cellStyle name="RIGs input totals 7 3 2 2" xfId="15158" xr:uid="{D056A6F1-96F8-420C-91C5-93B441CB81B5}"/>
    <cellStyle name="RIGs input totals 7 3 2 2 2" xfId="41578" xr:uid="{4D896FF2-7608-460D-9107-F75AC2F49FB3}"/>
    <cellStyle name="RIGs input totals 7 3 2 3" xfId="26327" xr:uid="{6178A55C-9178-4EB6-9A47-EA0C180E3030}"/>
    <cellStyle name="RIGs input totals 7 3 2 3 2" xfId="52741" xr:uid="{0C11CE0B-73B3-4173-9458-D97DED3DF8B0}"/>
    <cellStyle name="RIGs input totals 7 3 2 4" xfId="31050" xr:uid="{7DD3E6FE-9123-4468-BD0A-70979E33E3AD}"/>
    <cellStyle name="RIGs input totals 7 3 3" xfId="5113" xr:uid="{2A7AEFE3-C39C-4A81-B2E3-BD4F1641979D}"/>
    <cellStyle name="RIGs input totals 7 3 3 2" xfId="15890" xr:uid="{2C1E85D4-F1D4-4705-A144-52B7FE11234A}"/>
    <cellStyle name="RIGs input totals 7 3 3 2 2" xfId="42309" xr:uid="{A5CE23ED-5B7D-4D9B-B4E1-8261E6CAB74F}"/>
    <cellStyle name="RIGs input totals 7 3 3 3" xfId="27365" xr:uid="{42D3396D-4194-479F-9F92-DA44F4838705}"/>
    <cellStyle name="RIGs input totals 7 3 3 3 2" xfId="53779" xr:uid="{04B4699C-3CEC-4456-94A9-DECEFCD57287}"/>
    <cellStyle name="RIGs input totals 7 3 3 4" xfId="31783" xr:uid="{B3E60F8D-4076-4905-A0A0-45F95332B9BE}"/>
    <cellStyle name="RIGs input totals 7 3 4" xfId="6871" xr:uid="{8148191B-DF83-43C6-8BE4-5AED17746473}"/>
    <cellStyle name="RIGs input totals 7 3 4 2" xfId="17576" xr:uid="{F6E67B8E-D6DD-4CFD-A08B-CE0CFA7B5E4D}"/>
    <cellStyle name="RIGs input totals 7 3 4 2 2" xfId="43993" xr:uid="{C3F7460F-B403-428F-B335-7BDD975466E4}"/>
    <cellStyle name="RIGs input totals 7 3 4 3" xfId="24812" xr:uid="{316795B9-E9B6-4C53-AF43-65BCC95E2069}"/>
    <cellStyle name="RIGs input totals 7 3 4 3 2" xfId="51226" xr:uid="{CC26A79C-235C-4971-B8CC-899D2C3772BB}"/>
    <cellStyle name="RIGs input totals 7 3 4 4" xfId="33541" xr:uid="{E9899602-70EB-4D5C-A71E-55AF0955C62B}"/>
    <cellStyle name="RIGs input totals 7 3 5" xfId="8018" xr:uid="{A94B1BD5-6725-405B-9865-6FFC79C077E8}"/>
    <cellStyle name="RIGs input totals 7 3 5 2" xfId="18685" xr:uid="{EC6A1267-F176-4401-8791-3CB5BC89CA21}"/>
    <cellStyle name="RIGs input totals 7 3 5 2 2" xfId="45099" xr:uid="{FEA8775F-0AFE-4FAB-8D08-040219631D6E}"/>
    <cellStyle name="RIGs input totals 7 3 5 3" xfId="21300" xr:uid="{55A4C711-D140-480E-B6A9-6B75A7DD1DA6}"/>
    <cellStyle name="RIGs input totals 7 3 5 3 2" xfId="47714" xr:uid="{CE4411FA-1EE7-42B9-A577-736810011EF4}"/>
    <cellStyle name="RIGs input totals 7 3 6" xfId="13281" xr:uid="{7B6B32D9-BF42-4C5A-8576-BF83A943935A}"/>
    <cellStyle name="RIGs input totals 7 3 6 2" xfId="39701" xr:uid="{AE52E70E-EA73-4671-B6B9-9BEDF12732AC}"/>
    <cellStyle name="RIGs input totals 7 3 7" xfId="22479" xr:uid="{6A50FA3C-CE0D-42BA-BD25-FA6E7B94D949}"/>
    <cellStyle name="RIGs input totals 7 3 7 2" xfId="48893" xr:uid="{5C67A4E4-8997-46FF-8240-C526DC341CC5}"/>
    <cellStyle name="RIGs input totals 7 4" xfId="8242" xr:uid="{2E775A39-47E8-4F42-BC59-F11EBA997C65}"/>
    <cellStyle name="RIGs input totals 7 4 2" xfId="18903" xr:uid="{68918A07-3BDB-4824-9AC2-6531A27302D3}"/>
    <cellStyle name="RIGs input totals 7 4 2 2" xfId="45317" xr:uid="{111D7363-D056-4973-B321-90A367E4A6F3}"/>
    <cellStyle name="RIGs input totals 7 4 3" xfId="26019" xr:uid="{A48D2927-34FD-4847-BFD1-3ABC06821BCD}"/>
    <cellStyle name="RIGs input totals 7 4 3 2" xfId="52433" xr:uid="{F5601FC1-8D6A-423E-AE85-F7175B8A9CC0}"/>
    <cellStyle name="RIGs input totals 8" xfId="1478" xr:uid="{FC12418F-CD35-40A7-BAAE-F6E7D5D7642F}"/>
    <cellStyle name="RIGs input totals 8 2" xfId="3472" xr:uid="{4CD8966A-A0EB-473F-9C47-E44293F97FA7}"/>
    <cellStyle name="RIGs input totals 8 2 2" xfId="14257" xr:uid="{908373BE-D401-4BE0-93A4-219BCB9D2730}"/>
    <cellStyle name="RIGs input totals 8 2 2 2" xfId="40677" xr:uid="{E7154C9E-7CD8-4448-AFA9-4AB858B1FCBA}"/>
    <cellStyle name="RIGs input totals 8 2 3" xfId="26434" xr:uid="{F20FF230-08B0-4E05-85D8-E70F4D2E6025}"/>
    <cellStyle name="RIGs input totals 8 2 3 2" xfId="52848" xr:uid="{24E371D6-3EA8-4C48-9497-494ED6795322}"/>
    <cellStyle name="RIGs input totals 8 2 4" xfId="30142" xr:uid="{2C123240-20C4-45CD-88C2-8FCBBA2AB6EB}"/>
    <cellStyle name="RIGs input totals 8 3" xfId="2607" xr:uid="{DC37099F-955E-4974-ABA8-D8407B927B58}"/>
    <cellStyle name="RIGs input totals 8 3 2" xfId="13399" xr:uid="{6392FB88-4B67-4F5B-80E3-7C9D217A0353}"/>
    <cellStyle name="RIGs input totals 8 3 2 2" xfId="39819" xr:uid="{0FB194B3-B34F-403C-A8E1-413DE128B742}"/>
    <cellStyle name="RIGs input totals 8 3 3" xfId="21763" xr:uid="{7B71445B-2EE6-4751-81F6-CC3997B1A648}"/>
    <cellStyle name="RIGs input totals 8 3 3 2" xfId="48177" xr:uid="{2D737B16-BB8C-4080-BFCE-E26695A7BD6A}"/>
    <cellStyle name="RIGs input totals 8 3 4" xfId="29277" xr:uid="{BFCCE9D0-072D-4CBA-BE7E-B2100473C566}"/>
    <cellStyle name="RIGs input totals 8 4" xfId="5655" xr:uid="{A791213B-EE9D-4A5A-B2CF-01C69A5AAA19}"/>
    <cellStyle name="RIGs input totals 8 4 2" xfId="16419" xr:uid="{F19894BB-C89A-4070-8935-2CAE323891E8}"/>
    <cellStyle name="RIGs input totals 8 4 2 2" xfId="42837" xr:uid="{D19930B1-30D7-4251-8727-7C617715F349}"/>
    <cellStyle name="RIGs input totals 8 4 3" xfId="26908" xr:uid="{064280F5-C6EC-4581-A514-D79DDA5DD98E}"/>
    <cellStyle name="RIGs input totals 8 4 3 2" xfId="53322" xr:uid="{C41532F6-4367-4408-BAB7-2472A43F403B}"/>
    <cellStyle name="RIGs input totals 8 4 4" xfId="32325" xr:uid="{F75CE0A0-AC12-4490-81B3-DA46029267CC}"/>
    <cellStyle name="RIGs input totals 8 5" xfId="4902" xr:uid="{89CB9372-CCAD-41E2-804B-B27CD85F2FFF}"/>
    <cellStyle name="RIGs input totals 8 5 2" xfId="26812" xr:uid="{81A09405-CD0F-43B5-BE90-D34E0422F411}"/>
    <cellStyle name="RIGs input totals 8 5 2 2" xfId="53226" xr:uid="{07A1D42C-A72C-41E8-B1DF-0B2F04BF41A9}"/>
    <cellStyle name="RIGs input totals 8 5 3" xfId="31572" xr:uid="{1B8AAB76-E9B6-4114-BB92-A929969C5588}"/>
    <cellStyle name="RIGs input totals 8 6" xfId="5589" xr:uid="{B4252ED9-3A5A-4A93-AB07-01605D54F3C6}"/>
    <cellStyle name="RIGs input totals 8 6 2" xfId="21931" xr:uid="{B8313458-8170-4BC4-96DF-1840645FF7E9}"/>
    <cellStyle name="RIGs input totals 8 6 2 2" xfId="48345" xr:uid="{7183BA57-5C81-4FD0-ABB2-7B6387E13C3F}"/>
    <cellStyle name="RIGs input totals 8 6 3" xfId="32259" xr:uid="{91B78008-2CE4-478D-A69A-1246F287EDBB}"/>
    <cellStyle name="RIGs input totals 8 7" xfId="5323" xr:uid="{6DD73171-102E-42C7-A6D3-3BD2111C1AA4}"/>
    <cellStyle name="RIGs input totals 8 7 2" xfId="16097" xr:uid="{C7F85F8F-C392-44AE-94E4-34839588F5DD}"/>
    <cellStyle name="RIGs input totals 8 7 2 2" xfId="42516" xr:uid="{9C56BA44-3F09-4E59-9ED2-8E7FCD05CD17}"/>
    <cellStyle name="RIGs input totals 8 7 3" xfId="25799" xr:uid="{9A4A37ED-994B-45F3-BB71-970087BC401D}"/>
    <cellStyle name="RIGs input totals 8 7 3 2" xfId="52213" xr:uid="{39406C86-E2D0-4557-B416-B936646015AF}"/>
    <cellStyle name="RIGs input totals 8 7 4" xfId="31993" xr:uid="{FBBB49B5-F6C2-4E7C-951D-5CF949B111AF}"/>
    <cellStyle name="RIGs input totals 8 8" xfId="26468" xr:uid="{88563D21-3DAD-47D1-BE08-8421082A6A77}"/>
    <cellStyle name="RIGs input totals 8 8 2" xfId="52882" xr:uid="{0F499420-8598-4FC2-BB55-CE66B238767F}"/>
    <cellStyle name="RIGs input totals 9" xfId="2306" xr:uid="{37494271-487B-4CBD-A136-B2EA34F26257}"/>
    <cellStyle name="RIGs input totals 9 2" xfId="4230" xr:uid="{8CEA676B-B35B-4D8D-AA81-F4FB07BB33DD}"/>
    <cellStyle name="RIGs input totals 9 2 2" xfId="15009" xr:uid="{910477C6-A4DA-44A9-9C87-FCC8E0F3F026}"/>
    <cellStyle name="RIGs input totals 9 2 2 2" xfId="41429" xr:uid="{94861B7F-F633-425D-96CC-9776D35CE961}"/>
    <cellStyle name="RIGs input totals 9 2 3" xfId="24387" xr:uid="{A80470E9-D9C6-4428-BA88-841BAD7C0D4E}"/>
    <cellStyle name="RIGs input totals 9 2 3 2" xfId="50801" xr:uid="{EB8DF53C-2507-47FF-A297-E153D14182D5}"/>
    <cellStyle name="RIGs input totals 9 2 4" xfId="30900" xr:uid="{997D66E2-E458-478D-AB63-A8356F270BA2}"/>
    <cellStyle name="RIGs input totals 9 3" xfId="4958" xr:uid="{EDCEF568-D6F0-4E87-A518-D4603D079B10}"/>
    <cellStyle name="RIGs input totals 9 3 2" xfId="15735" xr:uid="{A10083CB-A719-4EC4-A2B5-8AC0AD5C96B5}"/>
    <cellStyle name="RIGs input totals 9 3 2 2" xfId="42155" xr:uid="{57800622-3CD5-4231-9EBC-6DB7C743EE17}"/>
    <cellStyle name="RIGs input totals 9 3 3" xfId="23405" xr:uid="{1EEB632B-0715-4AA9-A132-EA806ADB2C74}"/>
    <cellStyle name="RIGs input totals 9 3 3 2" xfId="49819" xr:uid="{3C29C660-0529-4380-BC04-99BB083B38CE}"/>
    <cellStyle name="RIGs input totals 9 3 4" xfId="31628" xr:uid="{771EA68B-272F-4D76-985F-F32BAD9692E8}"/>
    <cellStyle name="RIGs input totals 9 4" xfId="6732" xr:uid="{55B2B12E-4FC0-409F-B590-F85CAE90669B}"/>
    <cellStyle name="RIGs input totals 9 4 2" xfId="17444" xr:uid="{3BD7A1A3-D12E-4F91-844F-B7C5839C9B24}"/>
    <cellStyle name="RIGs input totals 9 4 2 2" xfId="43862" xr:uid="{D2075FE7-8B6F-4075-93D3-9D1A24282EC6}"/>
    <cellStyle name="RIGs input totals 9 4 3" xfId="24869" xr:uid="{2879E850-383E-44E5-A04E-5715E6ED2F80}"/>
    <cellStyle name="RIGs input totals 9 4 3 2" xfId="51283" xr:uid="{0DC64C3B-EA40-4447-B5AD-4A5AB950CB4C}"/>
    <cellStyle name="RIGs input totals 9 4 4" xfId="33402" xr:uid="{B7D4F5D9-F242-48C4-AE37-2D1056F66EF3}"/>
    <cellStyle name="RIGs input totals 9 5" xfId="7938" xr:uid="{65ABDD11-A406-4869-9E69-31C9E688ADDE}"/>
    <cellStyle name="RIGs input totals 9 5 2" xfId="18605" xr:uid="{BE5552E8-48DB-44FE-94D4-56A93B959BE1}"/>
    <cellStyle name="RIGs input totals 9 5 2 2" xfId="45020" xr:uid="{0F6CF4C8-6067-4185-8E73-F4A64765FB30}"/>
    <cellStyle name="RIGs input totals 9 5 3" xfId="11186" xr:uid="{A0AD5716-AC30-4232-9E4C-B89C31EFF8F8}"/>
    <cellStyle name="RIGs input totals 9 5 3 2" xfId="37607" xr:uid="{21AE6D14-9D45-42F9-8319-7785AD081A17}"/>
    <cellStyle name="RIGs input totals 9 6" xfId="13124" xr:uid="{B74602D1-0B52-4F5C-A13F-21CA8515C496}"/>
    <cellStyle name="RIGs input totals 9 6 2" xfId="39545" xr:uid="{59F901CD-671F-4E09-9D25-30FDE46DE57C}"/>
    <cellStyle name="RIGs input totals 9 7" xfId="22883" xr:uid="{294E4B1E-0BCA-4D20-AF7C-D884BC78A607}"/>
    <cellStyle name="RIGs input totals 9 7 2" xfId="49297" xr:uid="{117E4398-8BD3-4305-ACC6-6B39EE3A6DF9}"/>
    <cellStyle name="RIGs input totals_3.15 Additional Data" xfId="2334" xr:uid="{1CA7E857-BF53-4341-B024-8FA418D40D5E}"/>
    <cellStyle name="RIGs linked cells" xfId="1173" xr:uid="{C64A79FA-718B-4171-9C6B-D6FDB603FAD7}"/>
    <cellStyle name="RIGs linked cells 10" xfId="5467" xr:uid="{8C8C1D79-A874-49AC-9E97-466822A5E8F2}"/>
    <cellStyle name="RIGs linked cells 10 2" xfId="16240" xr:uid="{100E13FC-C5E3-4D03-B50F-A019A8B8AA60}"/>
    <cellStyle name="RIGs linked cells 10 2 2" xfId="42659" xr:uid="{CD1B9A7A-3630-4C13-8D16-EC204F1EBE7A}"/>
    <cellStyle name="RIGs linked cells 10 3" xfId="27460" xr:uid="{303346E3-8183-43A1-9680-96A9F02A65BF}"/>
    <cellStyle name="RIGs linked cells 10 3 2" xfId="53874" xr:uid="{70A3CBEE-9BE6-41DC-B8BA-5C91E531441B}"/>
    <cellStyle name="RIGs linked cells 10 4" xfId="32137" xr:uid="{D8049FD6-8B5F-4DA9-9C45-E112F62D13DC}"/>
    <cellStyle name="RIGs linked cells 11" xfId="6249" xr:uid="{89BE7F7C-8208-400D-BCB9-301E9A2F0F0A}"/>
    <cellStyle name="RIGs linked cells 11 2" xfId="16990" xr:uid="{8DA6F595-AC18-4636-A5F4-C31A45AC6152}"/>
    <cellStyle name="RIGs linked cells 11 2 2" xfId="43408" xr:uid="{7808F6F3-5CFF-425B-BD97-1122C8C04181}"/>
    <cellStyle name="RIGs linked cells 11 3" xfId="12617" xr:uid="{A669D981-BE25-42E3-8E19-92EF7F653A27}"/>
    <cellStyle name="RIGs linked cells 11 3 2" xfId="39038" xr:uid="{D5F4AC23-670E-4632-89A5-6F8E9737774F}"/>
    <cellStyle name="RIGs linked cells 11 4" xfId="32919" xr:uid="{C91149ED-1102-48EE-AE8F-356838D42BCC}"/>
    <cellStyle name="RIGs linked cells 12" xfId="8243" xr:uid="{25C552CB-571D-4D63-BD8B-3933A01130C2}"/>
    <cellStyle name="RIGs linked cells 12 2" xfId="18904" xr:uid="{830D1691-BECC-44BF-8D9C-D86DBD3B855C}"/>
    <cellStyle name="RIGs linked cells 12 2 2" xfId="45318" xr:uid="{95BD832A-4C4C-4C3C-9912-70D7E87CCA15}"/>
    <cellStyle name="RIGs linked cells 12 3" xfId="26020" xr:uid="{A0B1F0D9-2A04-42B4-9E80-FAB218B7F360}"/>
    <cellStyle name="RIGs linked cells 12 3 2" xfId="52434" xr:uid="{7E3D252F-85F7-4645-A5A2-BA955FEA25A0}"/>
    <cellStyle name="RIGs linked cells 2" xfId="1174" xr:uid="{5246C26D-A4C8-45C1-BF44-7EEDFE30970B}"/>
    <cellStyle name="RIGs linked cells 2 2" xfId="1175" xr:uid="{122D6294-4A06-4D01-9D45-3967925A6D46}"/>
    <cellStyle name="RIGs linked cells 2 2 2" xfId="1496" xr:uid="{B6B9905D-0D30-42C2-8AA9-EAA2BE1B5DD9}"/>
    <cellStyle name="RIGs linked cells 2 2 2 2" xfId="3490" xr:uid="{6070BA32-780F-4395-A640-7EED73DFC0FD}"/>
    <cellStyle name="RIGs linked cells 2 2 2 2 2" xfId="14275" xr:uid="{B995F585-7696-4AD3-B320-52F905640BAD}"/>
    <cellStyle name="RIGs linked cells 2 2 2 2 2 2" xfId="40695" xr:uid="{D65139BE-0D86-4C78-9AEB-56361B1F3CF3}"/>
    <cellStyle name="RIGs linked cells 2 2 2 2 3" xfId="25454" xr:uid="{2F3828BC-8E7A-4AC2-B906-8A30C913119C}"/>
    <cellStyle name="RIGs linked cells 2 2 2 2 3 2" xfId="51868" xr:uid="{F908EE79-B3E0-4342-BF1D-7F9FAF325B47}"/>
    <cellStyle name="RIGs linked cells 2 2 2 2 4" xfId="30160" xr:uid="{9EEB60E8-462C-4E35-99A8-028F56C97217}"/>
    <cellStyle name="RIGs linked cells 2 2 2 3" xfId="3048" xr:uid="{27DE2F85-BBE2-4942-8217-E3E50FBDCA48}"/>
    <cellStyle name="RIGs linked cells 2 2 2 3 2" xfId="13840" xr:uid="{40BE8644-59D0-45E1-8D5F-A96F0E254159}"/>
    <cellStyle name="RIGs linked cells 2 2 2 3 2 2" xfId="40260" xr:uid="{D649C8C2-642C-45BB-B00B-D5062153AABA}"/>
    <cellStyle name="RIGs linked cells 2 2 2 3 3" xfId="27704" xr:uid="{DCAA907D-8EA8-44E0-8C00-7BB8FABF98BC}"/>
    <cellStyle name="RIGs linked cells 2 2 2 3 3 2" xfId="54118" xr:uid="{CC89827D-AFC8-4587-8851-209D96BE1A0F}"/>
    <cellStyle name="RIGs linked cells 2 2 2 3 4" xfId="29718" xr:uid="{9E45313C-2689-467D-869B-E0C774E91E28}"/>
    <cellStyle name="RIGs linked cells 2 2 2 4" xfId="4720" xr:uid="{681431C3-C058-4296-AFCA-0D5D252BFD28}"/>
    <cellStyle name="RIGs linked cells 2 2 2 4 2" xfId="15497" xr:uid="{DF17C22C-D4E7-4CF7-AC12-3769B44D28E6}"/>
    <cellStyle name="RIGs linked cells 2 2 2 4 2 2" xfId="41917" xr:uid="{F3F98464-90A3-4F44-8975-AAB780D54E1E}"/>
    <cellStyle name="RIGs linked cells 2 2 2 4 3" xfId="22072" xr:uid="{B2C2F8C0-F862-4934-AE4C-961CCD5B4404}"/>
    <cellStyle name="RIGs linked cells 2 2 2 4 3 2" xfId="48486" xr:uid="{782107B2-5A97-4C28-8F37-1C12FDAF70F5}"/>
    <cellStyle name="RIGs linked cells 2 2 2 4 4" xfId="31390" xr:uid="{0D6C5169-01B6-48BF-9A35-4E6E8ED7BEE7}"/>
    <cellStyle name="RIGs linked cells 2 2 2 5" xfId="3351" xr:uid="{C483E2B1-A0C8-4579-8CD3-EC3BBE163F0D}"/>
    <cellStyle name="RIGs linked cells 2 2 2 5 2" xfId="22611" xr:uid="{3647CAD9-9D6F-4B3A-8593-AD2B1479D2C4}"/>
    <cellStyle name="RIGs linked cells 2 2 2 5 2 2" xfId="49025" xr:uid="{F7B809CA-62F1-4E9C-94EF-CF6CCAF9717A}"/>
    <cellStyle name="RIGs linked cells 2 2 2 5 3" xfId="30021" xr:uid="{1E62188D-620B-41C0-98B0-C69BE8F8D880}"/>
    <cellStyle name="RIGs linked cells 2 2 2 6" xfId="6257" xr:uid="{986377B6-7DD0-40F7-BDD7-DCD85DA23408}"/>
    <cellStyle name="RIGs linked cells 2 2 2 6 2" xfId="17222" xr:uid="{95AAA59B-ABD5-47D5-9895-B08906A8CDC8}"/>
    <cellStyle name="RIGs linked cells 2 2 2 6 2 2" xfId="43640" xr:uid="{02C0FEB0-AB80-4A45-8D57-7BBB4C17EECB}"/>
    <cellStyle name="RIGs linked cells 2 2 2 6 3" xfId="32927" xr:uid="{05B5B8C4-6ED7-4106-854B-06DC20FF57EC}"/>
    <cellStyle name="RIGs linked cells 2 2 2 7" xfId="2928" xr:uid="{2DBB7C70-7A98-4C9B-9598-49C85DCD7CD7}"/>
    <cellStyle name="RIGs linked cells 2 2 2 7 2" xfId="13720" xr:uid="{0EA823D5-F647-473B-8CA8-2E922FF76A21}"/>
    <cellStyle name="RIGs linked cells 2 2 2 7 2 2" xfId="40140" xr:uid="{9368BE81-586C-45E7-AC98-0E0160ED5969}"/>
    <cellStyle name="RIGs linked cells 2 2 2 7 3" xfId="24761" xr:uid="{1FAD73B5-E4EE-4407-A985-A2AD944AAF51}"/>
    <cellStyle name="RIGs linked cells 2 2 2 7 3 2" xfId="51175" xr:uid="{5925AE9F-E946-489A-839B-405860C17BB2}"/>
    <cellStyle name="RIGs linked cells 2 2 2 7 4" xfId="29598" xr:uid="{DCE9F8E9-A790-48F1-A15A-D66EB2D66F8C}"/>
    <cellStyle name="RIGs linked cells 2 2 2 8" xfId="26207" xr:uid="{EE14993E-41CF-4ECC-B8BB-C7C0841B687D}"/>
    <cellStyle name="RIGs linked cells 2 2 2 8 2" xfId="52621" xr:uid="{2A619AE7-A967-47A4-A634-79ED53939D1E}"/>
    <cellStyle name="RIGs linked cells 2 2 3" xfId="2337" xr:uid="{6F908F05-6972-4F6B-BC4D-70D318810F7D}"/>
    <cellStyle name="RIGs linked cells 2 2 3 2" xfId="4251" xr:uid="{E9A4E3AB-F2E8-46AB-BC97-40EA81B036F9}"/>
    <cellStyle name="RIGs linked cells 2 2 3 2 2" xfId="15030" xr:uid="{A83FDDDF-482F-480C-976D-CE565F5F0833}"/>
    <cellStyle name="RIGs linked cells 2 2 3 2 2 2" xfId="41450" xr:uid="{E400B53D-2ACB-4EAB-AFF8-7C1C6FDA5420}"/>
    <cellStyle name="RIGs linked cells 2 2 3 2 3" xfId="22919" xr:uid="{A9828E82-D50F-4D59-9C55-4D6229C1947C}"/>
    <cellStyle name="RIGs linked cells 2 2 3 2 3 2" xfId="49333" xr:uid="{9CDACAC0-6AE2-4800-AA79-8355C042B4CE}"/>
    <cellStyle name="RIGs linked cells 2 2 3 2 4" xfId="30921" xr:uid="{0BC1A6F2-1320-481F-A53F-EC26F9DA1DBA}"/>
    <cellStyle name="RIGs linked cells 2 2 3 3" xfId="4979" xr:uid="{28AD188D-2CE8-4E79-B194-02BFA7FD5F9C}"/>
    <cellStyle name="RIGs linked cells 2 2 3 3 2" xfId="15756" xr:uid="{72A66CFE-735D-4C49-AD0F-A0028C6E8215}"/>
    <cellStyle name="RIGs linked cells 2 2 3 3 2 2" xfId="42176" xr:uid="{1E212C13-C126-4995-BFAC-8023EF0E2668}"/>
    <cellStyle name="RIGs linked cells 2 2 3 3 3" xfId="21784" xr:uid="{F9F367DD-7756-48F0-A8AE-2D522F1D61E6}"/>
    <cellStyle name="RIGs linked cells 2 2 3 3 3 2" xfId="48198" xr:uid="{98B2A5FD-3825-42B6-9FC2-57BCB86FC646}"/>
    <cellStyle name="RIGs linked cells 2 2 3 3 4" xfId="31649" xr:uid="{082F9849-6FE9-4079-8B95-9CD45FFF0072}"/>
    <cellStyle name="RIGs linked cells 2 2 3 4" xfId="6753" xr:uid="{683A301F-F006-448D-A3BE-1A0D7E8BFF7C}"/>
    <cellStyle name="RIGs linked cells 2 2 3 4 2" xfId="17465" xr:uid="{DAB8D5A9-74DB-46FA-B782-052AD26B74ED}"/>
    <cellStyle name="RIGs linked cells 2 2 3 4 2 2" xfId="43883" xr:uid="{195A85EA-3BB1-4F14-8E79-C3508767D509}"/>
    <cellStyle name="RIGs linked cells 2 2 3 4 3" xfId="22953" xr:uid="{5FC82CED-404F-4608-BFCD-F22DC94C19E9}"/>
    <cellStyle name="RIGs linked cells 2 2 3 4 3 2" xfId="49367" xr:uid="{A97DCF3D-BA5B-4CAE-8097-7644C1FB6E9B}"/>
    <cellStyle name="RIGs linked cells 2 2 3 4 4" xfId="33423" xr:uid="{64AAB2EB-1F46-4CFE-8BA1-A91F577676F0}"/>
    <cellStyle name="RIGs linked cells 2 2 3 5" xfId="7959" xr:uid="{69874190-CEA7-43BB-A225-F487A546E75B}"/>
    <cellStyle name="RIGs linked cells 2 2 3 5 2" xfId="18626" xr:uid="{0FA59845-835A-4594-8260-7451E826AB24}"/>
    <cellStyle name="RIGs linked cells 2 2 3 5 2 2" xfId="45041" xr:uid="{15123E87-D0AC-4C4F-AD80-4CB2B75F3C42}"/>
    <cellStyle name="RIGs linked cells 2 2 3 5 3" xfId="11200" xr:uid="{08061C5B-E108-4784-AD43-A0F931541C65}"/>
    <cellStyle name="RIGs linked cells 2 2 3 5 3 2" xfId="37621" xr:uid="{88DED804-33F4-4DA6-A53D-442BF33D90B3}"/>
    <cellStyle name="RIGs linked cells 2 2 3 6" xfId="13145" xr:uid="{932EDF28-D984-4031-9DBA-51E8DB231217}"/>
    <cellStyle name="RIGs linked cells 2 2 3 6 2" xfId="39566" xr:uid="{283F3044-075F-4B51-9AC1-663E39F0B653}"/>
    <cellStyle name="RIGs linked cells 2 2 3 7" xfId="23771" xr:uid="{F84DADB4-6A8C-46A3-BAB5-CCFB583CB2FD}"/>
    <cellStyle name="RIGs linked cells 2 2 3 7 2" xfId="50185" xr:uid="{3AF5C764-1140-42C7-9584-EEFB340BE2D8}"/>
    <cellStyle name="RIGs linked cells 2 2 4" xfId="4747" xr:uid="{D29D5142-7A64-4612-AA27-369132545486}"/>
    <cellStyle name="RIGs linked cells 2 2 4 2" xfId="15524" xr:uid="{2253CF25-F4DE-4F3B-833E-4E486B2A6F9B}"/>
    <cellStyle name="RIGs linked cells 2 2 4 2 2" xfId="41944" xr:uid="{88A14FBB-72E9-4AAB-942C-0292EB16C306}"/>
    <cellStyle name="RIGs linked cells 2 2 4 3" xfId="23033" xr:uid="{B91A84E8-AEA3-409E-AD76-EE858E66A37D}"/>
    <cellStyle name="RIGs linked cells 2 2 4 3 2" xfId="49447" xr:uid="{7E04096A-B735-4BE9-957E-9A3265393435}"/>
    <cellStyle name="RIGs linked cells 2 2 4 4" xfId="31417" xr:uid="{D32F5543-6606-4FB8-9D26-416616737041}"/>
    <cellStyle name="RIGs linked cells 2 2 5" xfId="6849" xr:uid="{12408C0E-214B-4DCA-9056-DD61941F4528}"/>
    <cellStyle name="RIGs linked cells 2 2 5 2" xfId="17554" xr:uid="{E7B66FC3-8650-4C40-9124-7F364428DD93}"/>
    <cellStyle name="RIGs linked cells 2 2 5 2 2" xfId="43971" xr:uid="{7CA3FA95-296D-4D78-A022-1985FC4EB40E}"/>
    <cellStyle name="RIGs linked cells 2 2 5 3" xfId="22381" xr:uid="{0E19FD1A-0A46-4C22-AFCE-FA35E23E1DC7}"/>
    <cellStyle name="RIGs linked cells 2 2 5 3 2" xfId="48795" xr:uid="{F4B5E0A7-660B-44A4-88AE-34B995619CE1}"/>
    <cellStyle name="RIGs linked cells 2 2 5 4" xfId="33519" xr:uid="{27D6F4FA-D00D-4ECC-AA9A-8D19D4D48161}"/>
    <cellStyle name="RIGs linked cells 2 2 6" xfId="8245" xr:uid="{9A7EB7AF-5294-4641-9FF3-B0CC31A878C2}"/>
    <cellStyle name="RIGs linked cells 2 2 6 2" xfId="18906" xr:uid="{EBCF0E5A-701D-4082-A313-9BEB84555051}"/>
    <cellStyle name="RIGs linked cells 2 2 6 2 2" xfId="45320" xr:uid="{1FCC83F4-2201-48E3-9328-C91BA50D9DED}"/>
    <cellStyle name="RIGs linked cells 2 2 6 3" xfId="26022" xr:uid="{749A83E6-E484-4CB1-8F81-D47B20D820F3}"/>
    <cellStyle name="RIGs linked cells 2 2 6 3 2" xfId="52436" xr:uid="{85372AD0-994A-4CCA-A168-2FA4047E65ED}"/>
    <cellStyle name="RIGs linked cells 2 3" xfId="1495" xr:uid="{7A7C3929-CC26-4688-A857-D4454B3D1463}"/>
    <cellStyle name="RIGs linked cells 2 3 2" xfId="3489" xr:uid="{883825C8-981F-4398-AEB0-073ACF41FEE7}"/>
    <cellStyle name="RIGs linked cells 2 3 2 2" xfId="14274" xr:uid="{9B4877A0-C820-4218-9624-C50BB9E063C2}"/>
    <cellStyle name="RIGs linked cells 2 3 2 2 2" xfId="40694" xr:uid="{F92BA832-B53F-47DD-BE8C-F9ED69F551A9}"/>
    <cellStyle name="RIGs linked cells 2 3 2 3" xfId="24967" xr:uid="{2C635871-B109-43C1-ADFF-1FC9B70ABBC8}"/>
    <cellStyle name="RIGs linked cells 2 3 2 3 2" xfId="51381" xr:uid="{2980F93D-B7C5-40F2-A526-286981EBAF21}"/>
    <cellStyle name="RIGs linked cells 2 3 2 4" xfId="30159" xr:uid="{2369F7D8-A94C-4292-B62B-EE9A725B026E}"/>
    <cellStyle name="RIGs linked cells 2 3 3" xfId="3971" xr:uid="{8EC45245-2642-4DEF-8551-67C2178B9FCB}"/>
    <cellStyle name="RIGs linked cells 2 3 3 2" xfId="14754" xr:uid="{0B24C285-9F1E-48A6-8590-47FB968A7DA6}"/>
    <cellStyle name="RIGs linked cells 2 3 3 2 2" xfId="41174" xr:uid="{2BB729BB-88F9-4E2C-A58A-FC5C4C8A99C8}"/>
    <cellStyle name="RIGs linked cells 2 3 3 3" xfId="22917" xr:uid="{F05A1DD9-4EDA-4B2C-9525-1FB23C22FAD8}"/>
    <cellStyle name="RIGs linked cells 2 3 3 3 2" xfId="49331" xr:uid="{79B8805D-5C02-4995-9D4B-562CC833B7D5}"/>
    <cellStyle name="RIGs linked cells 2 3 3 4" xfId="30641" xr:uid="{16385829-D690-4C93-9291-F55A268EB242}"/>
    <cellStyle name="RIGs linked cells 2 3 4" xfId="5276" xr:uid="{6B2EE39D-B530-4844-94C2-53642018D8EA}"/>
    <cellStyle name="RIGs linked cells 2 3 4 2" xfId="16051" xr:uid="{2FE0BD6D-6941-436D-8F1E-93A8FA564352}"/>
    <cellStyle name="RIGs linked cells 2 3 4 2 2" xfId="42470" xr:uid="{74C90085-4B99-4593-BF3C-D0EB3A01534C}"/>
    <cellStyle name="RIGs linked cells 2 3 4 3" xfId="28116" xr:uid="{AF2D9C60-ED7E-45FE-844F-725C27D91E72}"/>
    <cellStyle name="RIGs linked cells 2 3 4 3 2" xfId="54530" xr:uid="{DA49E661-98A8-4D62-B13A-CDA191C329A5}"/>
    <cellStyle name="RIGs linked cells 2 3 4 4" xfId="31946" xr:uid="{99E9F1BC-738A-4976-80FA-4BDEFC7CCC22}"/>
    <cellStyle name="RIGs linked cells 2 3 5" xfId="6238" xr:uid="{E1055A81-6A7C-4753-A31B-4B37AAE85B42}"/>
    <cellStyle name="RIGs linked cells 2 3 5 2" xfId="24503" xr:uid="{4A298118-624D-4FEE-8081-2BA871CB549C}"/>
    <cellStyle name="RIGs linked cells 2 3 5 2 2" xfId="50917" xr:uid="{D7B654FA-50C2-40EC-9841-B7C00505848C}"/>
    <cellStyle name="RIGs linked cells 2 3 5 3" xfId="32908" xr:uid="{88C3D0B4-77BE-42A0-8D61-1F87C47876B0}"/>
    <cellStyle name="RIGs linked cells 2 3 6" xfId="6485" xr:uid="{185B769C-F164-40C3-B74F-E585C295EFF8}"/>
    <cellStyle name="RIGs linked cells 2 3 6 2" xfId="13072" xr:uid="{0611E5C1-C5F3-4A7B-BE74-CD782198670E}"/>
    <cellStyle name="RIGs linked cells 2 3 6 2 2" xfId="39493" xr:uid="{C03344D3-68F9-42C3-AEA9-FE5CB10A307E}"/>
    <cellStyle name="RIGs linked cells 2 3 6 3" xfId="33155" xr:uid="{6622F51C-7A0B-437F-946D-2E0F8F25F27F}"/>
    <cellStyle name="RIGs linked cells 2 3 7" xfId="5480" xr:uid="{A5DEEE8D-F166-4880-BEDF-0F9C4854BD19}"/>
    <cellStyle name="RIGs linked cells 2 3 7 2" xfId="16252" xr:uid="{72C44766-C1D9-4F34-9B56-0C33FED74C14}"/>
    <cellStyle name="RIGs linked cells 2 3 7 2 2" xfId="42671" xr:uid="{E07F8237-D481-4E0B-9813-6EF2EA2AE91B}"/>
    <cellStyle name="RIGs linked cells 2 3 7 3" xfId="24467" xr:uid="{D1837F1F-3E31-4691-AC9D-403FD8FA6178}"/>
    <cellStyle name="RIGs linked cells 2 3 7 3 2" xfId="50881" xr:uid="{E053A99B-9EDE-4D10-8F0F-13D0A8ECF451}"/>
    <cellStyle name="RIGs linked cells 2 3 7 4" xfId="32150" xr:uid="{7B43EF20-6B93-463C-A543-049037F6DFE2}"/>
    <cellStyle name="RIGs linked cells 2 3 8" xfId="22484" xr:uid="{CE9F9943-DA32-4482-8DF8-41426E5C4AB8}"/>
    <cellStyle name="RIGs linked cells 2 3 8 2" xfId="48898" xr:uid="{F63FEE51-0A35-4E4E-8F15-59C2221774EB}"/>
    <cellStyle name="RIGs linked cells 2 4" xfId="2336" xr:uid="{ECFE55F0-462C-4AC7-97CB-728BE4DAE6E9}"/>
    <cellStyle name="RIGs linked cells 2 4 2" xfId="4250" xr:uid="{232C5DFF-F88F-45E1-87F4-CFACAE3381D8}"/>
    <cellStyle name="RIGs linked cells 2 4 2 2" xfId="15029" xr:uid="{5BF27E58-A406-45C8-9C07-C8CE929136EE}"/>
    <cellStyle name="RIGs linked cells 2 4 2 2 2" xfId="41449" xr:uid="{CD8AA673-857E-4DD6-A75A-D12157762108}"/>
    <cellStyle name="RIGs linked cells 2 4 2 3" xfId="26876" xr:uid="{1EA67181-8F28-4456-AB10-AB04DC71899D}"/>
    <cellStyle name="RIGs linked cells 2 4 2 3 2" xfId="53290" xr:uid="{16CE119E-867E-4722-8FD6-57AC8376C51F}"/>
    <cellStyle name="RIGs linked cells 2 4 2 4" xfId="30920" xr:uid="{F2D84C0D-5D36-4A70-A6FD-395C9D9AB18A}"/>
    <cellStyle name="RIGs linked cells 2 4 3" xfId="4978" xr:uid="{F367EB26-1E52-47BB-9C2F-EBA436C4FEFB}"/>
    <cellStyle name="RIGs linked cells 2 4 3 2" xfId="15755" xr:uid="{8EA15641-5350-4CCE-8C6E-92ED496497C9}"/>
    <cellStyle name="RIGs linked cells 2 4 3 2 2" xfId="42175" xr:uid="{63A70143-391E-4B26-A6FD-8E7E874CD7C5}"/>
    <cellStyle name="RIGs linked cells 2 4 3 3" xfId="26961" xr:uid="{3A1379E0-D6A4-49B1-B241-870F21345B95}"/>
    <cellStyle name="RIGs linked cells 2 4 3 3 2" xfId="53375" xr:uid="{B87D6A7E-C9EA-4AC2-85D2-0DC6650E68EC}"/>
    <cellStyle name="RIGs linked cells 2 4 3 4" xfId="31648" xr:uid="{5A195EA3-FEA6-4D95-A383-CBF658FE1F49}"/>
    <cellStyle name="RIGs linked cells 2 4 4" xfId="6752" xr:uid="{E45C0337-3CE5-42F1-A4F5-F3F7E55C1710}"/>
    <cellStyle name="RIGs linked cells 2 4 4 2" xfId="17464" xr:uid="{4DD17463-2B62-4469-80DE-C686F6E4296E}"/>
    <cellStyle name="RIGs linked cells 2 4 4 2 2" xfId="43882" xr:uid="{B5EF68C4-402F-4E00-9006-905E90D2A554}"/>
    <cellStyle name="RIGs linked cells 2 4 4 3" xfId="23455" xr:uid="{F7B5B6BB-466E-4BCB-855E-37B7B51EE733}"/>
    <cellStyle name="RIGs linked cells 2 4 4 3 2" xfId="49869" xr:uid="{F5B14E41-8BAB-4833-A594-BC6E9C03E30B}"/>
    <cellStyle name="RIGs linked cells 2 4 4 4" xfId="33422" xr:uid="{37B1D5FD-B975-4D89-A21C-6E0348A7B05C}"/>
    <cellStyle name="RIGs linked cells 2 4 5" xfId="7958" xr:uid="{E044660D-E25E-4EBF-BBAD-C64306234C48}"/>
    <cellStyle name="RIGs linked cells 2 4 5 2" xfId="18625" xr:uid="{1099AFBC-8108-4EA7-BDF1-29E630CFED8A}"/>
    <cellStyle name="RIGs linked cells 2 4 5 2 2" xfId="45040" xr:uid="{D69D9447-C1AC-41F6-AFB3-2C2B9452C59F}"/>
    <cellStyle name="RIGs linked cells 2 4 5 3" xfId="11187" xr:uid="{8243F6B5-EFAC-481E-9B39-2AAB905B18FA}"/>
    <cellStyle name="RIGs linked cells 2 4 5 3 2" xfId="37608" xr:uid="{D8397FD6-B5F3-4AFA-99CF-727EA9EEDB2F}"/>
    <cellStyle name="RIGs linked cells 2 4 6" xfId="13144" xr:uid="{F8A14E18-D702-469A-AB95-D1CE2CFFB193}"/>
    <cellStyle name="RIGs linked cells 2 4 6 2" xfId="39565" xr:uid="{34727EB7-DEA2-4A9A-9906-E62F9525926A}"/>
    <cellStyle name="RIGs linked cells 2 4 7" xfId="24491" xr:uid="{A45DB730-0821-4F1B-816D-3ADEFDD69374}"/>
    <cellStyle name="RIGs linked cells 2 4 7 2" xfId="50905" xr:uid="{A8DB46C1-0FA2-4E8D-8685-5F6FC105D2E6}"/>
    <cellStyle name="RIGs linked cells 2 5" xfId="4504" xr:uid="{B2CB0A0E-518A-45F5-933B-D02D8567D88B}"/>
    <cellStyle name="RIGs linked cells 2 5 2" xfId="15282" xr:uid="{02FB117C-AFA3-4B61-9636-2CCCE2060C0E}"/>
    <cellStyle name="RIGs linked cells 2 5 2 2" xfId="41702" xr:uid="{3349BCA7-12F6-43D2-88E3-8E73A8139D2B}"/>
    <cellStyle name="RIGs linked cells 2 5 3" xfId="23952" xr:uid="{6A9C2A86-C85C-4BE4-96A3-ABB5241847EB}"/>
    <cellStyle name="RIGs linked cells 2 5 3 2" xfId="50366" xr:uid="{F6F0BBF7-8DF1-4B2B-ACC2-F6FB62D2A06A}"/>
    <cellStyle name="RIGs linked cells 2 5 4" xfId="31174" xr:uid="{7C4C40AE-3A71-4A7C-9BE8-9116F1E35886}"/>
    <cellStyle name="RIGs linked cells 2 6" xfId="3370" xr:uid="{867B7CCE-C127-4496-B7D0-A2F2B3F7F1A2}"/>
    <cellStyle name="RIGs linked cells 2 6 2" xfId="14157" xr:uid="{6926F7EC-BD20-4AD5-A5EC-8864457C4E61}"/>
    <cellStyle name="RIGs linked cells 2 6 2 2" xfId="40577" xr:uid="{68AE7F7E-5A63-44E9-A085-A28CF7CCC093}"/>
    <cellStyle name="RIGs linked cells 2 6 3" xfId="25115" xr:uid="{C24D4CBA-B99B-4BB1-9BE3-226288BBD1EE}"/>
    <cellStyle name="RIGs linked cells 2 6 3 2" xfId="51529" xr:uid="{AA880399-C5B7-41C3-B40B-2BE0D19DC4DF}"/>
    <cellStyle name="RIGs linked cells 2 6 4" xfId="30040" xr:uid="{D9ED3112-2E66-4CEE-ACBC-111A2F8891AD}"/>
    <cellStyle name="RIGs linked cells 2 7" xfId="8244" xr:uid="{7BFC43F9-16DE-4048-949C-04183A942975}"/>
    <cellStyle name="RIGs linked cells 2 7 2" xfId="18905" xr:uid="{E2F2E561-0C11-4481-B3BA-8AE98A7B1ABD}"/>
    <cellStyle name="RIGs linked cells 2 7 2 2" xfId="45319" xr:uid="{DBAC3A70-4BD1-4758-9391-DEF8B9AD10A7}"/>
    <cellStyle name="RIGs linked cells 2 7 3" xfId="26021" xr:uid="{6249858D-FC1A-4C46-BC49-C444A6E65BA5}"/>
    <cellStyle name="RIGs linked cells 2 7 3 2" xfId="52435" xr:uid="{AC2F5943-E082-4BA4-AB78-8E5B0633688C}"/>
    <cellStyle name="RIGs linked cells 2_3.15 Additional Data" xfId="2338" xr:uid="{0A51310B-8BC8-4708-910A-14AE51825F6E}"/>
    <cellStyle name="RIGs linked cells 3" xfId="1176" xr:uid="{6B14FBBE-6EBF-47C2-9308-8E1E4E0BD348}"/>
    <cellStyle name="RIGs linked cells 3 10" xfId="5709" xr:uid="{2EC3C891-C22F-4B6C-B6A8-8D5543F7B125}"/>
    <cellStyle name="RIGs linked cells 3 10 2" xfId="16471" xr:uid="{85EB5AF4-3DD8-479E-91FF-39DA367648E8}"/>
    <cellStyle name="RIGs linked cells 3 10 2 2" xfId="42889" xr:uid="{201564BA-ACA3-4456-AD51-961ACD0342EA}"/>
    <cellStyle name="RIGs linked cells 3 10 3" xfId="25677" xr:uid="{CD39B16F-EF23-46D1-B62C-783AABC45B37}"/>
    <cellStyle name="RIGs linked cells 3 10 3 2" xfId="52091" xr:uid="{7F476A81-9375-45B0-9A6A-1ABF26555230}"/>
    <cellStyle name="RIGs linked cells 3 10 4" xfId="32379" xr:uid="{8AA98A74-47A7-4ECC-8925-E79E4DB2C6C9}"/>
    <cellStyle name="RIGs linked cells 3 11" xfId="8246" xr:uid="{22720425-4AB6-4737-849E-C99ADAE23DA5}"/>
    <cellStyle name="RIGs linked cells 3 11 2" xfId="18907" xr:uid="{E44529BA-8BFB-4021-B256-D0210A872B04}"/>
    <cellStyle name="RIGs linked cells 3 11 2 2" xfId="45321" xr:uid="{FC6BECAB-2A51-4E52-B1D8-54CF50671D8E}"/>
    <cellStyle name="RIGs linked cells 3 11 3" xfId="26023" xr:uid="{C2471CAD-0C2C-4C36-B11A-43CF5E5442D6}"/>
    <cellStyle name="RIGs linked cells 3 11 3 2" xfId="52437" xr:uid="{3B4A596E-F607-4AF8-B84B-3A4377C252FF}"/>
    <cellStyle name="RIGs linked cells 3 2" xfId="1177" xr:uid="{5B8EF3C3-AED6-45EE-A36E-74360B27D805}"/>
    <cellStyle name="RIGs linked cells 3 2 2" xfId="1340" xr:uid="{716EA91D-5222-4D9A-B235-4A3F1EAA5C80}"/>
    <cellStyle name="RIGs linked cells 3 2 2 2" xfId="1602" xr:uid="{4D3C3831-0634-4C36-9C68-448D0614BFED}"/>
    <cellStyle name="RIGs linked cells 3 2 2 2 2" xfId="3595" xr:uid="{EEC52FD1-4692-4213-AE85-AF93707F2C6C}"/>
    <cellStyle name="RIGs linked cells 3 2 2 2 2 2" xfId="14380" xr:uid="{BA7A4B00-DDF5-4219-BAA1-9DF2B0D6DBD3}"/>
    <cellStyle name="RIGs linked cells 3 2 2 2 2 2 2" xfId="40800" xr:uid="{FE283D97-C836-4097-908E-AA7240C85E6F}"/>
    <cellStyle name="RIGs linked cells 3 2 2 2 2 3" xfId="11150" xr:uid="{E04AEBAC-2498-4C8B-8E56-4953A486C483}"/>
    <cellStyle name="RIGs linked cells 3 2 2 2 2 3 2" xfId="37571" xr:uid="{124CBC52-E330-4994-924D-34E217B7B416}"/>
    <cellStyle name="RIGs linked cells 3 2 2 2 2 4" xfId="30265" xr:uid="{BFE1CF4E-6FB8-445B-9820-9C7F24E7DD28}"/>
    <cellStyle name="RIGs linked cells 3 2 2 2 3" xfId="3073" xr:uid="{BECA6ED2-98AA-4F19-A562-5790F7058FD1}"/>
    <cellStyle name="RIGs linked cells 3 2 2 2 3 2" xfId="13865" xr:uid="{DA3088AF-3403-40ED-A06C-3DED90F55E27}"/>
    <cellStyle name="RIGs linked cells 3 2 2 2 3 2 2" xfId="40285" xr:uid="{C809DF0B-9EBF-4ECC-8F37-D286DF32225F}"/>
    <cellStyle name="RIGs linked cells 3 2 2 2 3 3" xfId="23254" xr:uid="{22AD72F1-CA1C-4B6D-A794-C1C649C59CE0}"/>
    <cellStyle name="RIGs linked cells 3 2 2 2 3 3 2" xfId="49668" xr:uid="{635D651B-010D-46EF-A6F1-343147D7DC63}"/>
    <cellStyle name="RIGs linked cells 3 2 2 2 3 4" xfId="29743" xr:uid="{2E0D4C72-DECE-40A5-ADEA-2D65EF18FD91}"/>
    <cellStyle name="RIGs linked cells 3 2 2 2 4" xfId="4684" xr:uid="{6B8D946F-4213-4418-9BFF-B6F89CA8FED3}"/>
    <cellStyle name="RIGs linked cells 3 2 2 2 4 2" xfId="15462" xr:uid="{2645B4E3-E448-499A-8777-3F8F432959B1}"/>
    <cellStyle name="RIGs linked cells 3 2 2 2 4 2 2" xfId="41882" xr:uid="{5C374562-1903-4E1E-BC56-474525F67704}"/>
    <cellStyle name="RIGs linked cells 3 2 2 2 4 3" xfId="24745" xr:uid="{D89F5667-858C-479C-B08A-B5A697F6CF38}"/>
    <cellStyle name="RIGs linked cells 3 2 2 2 4 3 2" xfId="51159" xr:uid="{6C479CBB-D46E-4DD3-890E-252BB7F067B1}"/>
    <cellStyle name="RIGs linked cells 3 2 2 2 4 4" xfId="31354" xr:uid="{8ED56EC8-472C-4784-B24D-6731BCBA6DD8}"/>
    <cellStyle name="RIGs linked cells 3 2 2 2 5" xfId="5861" xr:uid="{2A545C92-265E-4BFA-9557-201F2F8F8EE1}"/>
    <cellStyle name="RIGs linked cells 3 2 2 2 5 2" xfId="25675" xr:uid="{1B077561-E694-4A18-952A-8E03EC9BB4E2}"/>
    <cellStyle name="RIGs linked cells 3 2 2 2 5 2 2" xfId="52089" xr:uid="{8991D882-1B68-47C8-B719-357357B213B9}"/>
    <cellStyle name="RIGs linked cells 3 2 2 2 5 3" xfId="32531" xr:uid="{5AA384C9-E096-460C-9474-6990F9F4A458}"/>
    <cellStyle name="RIGs linked cells 3 2 2 2 6" xfId="5676" xr:uid="{D4240054-0688-488B-AFB9-E7715515EFA6}"/>
    <cellStyle name="RIGs linked cells 3 2 2 2 6 2" xfId="26651" xr:uid="{36706977-BDE0-4529-8195-E7DE4DE06EC0}"/>
    <cellStyle name="RIGs linked cells 3 2 2 2 6 2 2" xfId="53065" xr:uid="{1C576678-F176-4B34-9EE4-C44079FF0047}"/>
    <cellStyle name="RIGs linked cells 3 2 2 2 6 3" xfId="32346" xr:uid="{06242129-A449-49FA-92F7-1125DF806B91}"/>
    <cellStyle name="RIGs linked cells 3 2 2 2 7" xfId="2944" xr:uid="{F1EDB455-969A-470B-A383-7F554675A95B}"/>
    <cellStyle name="RIGs linked cells 3 2 2 2 7 2" xfId="13736" xr:uid="{AA933B92-FF2E-4FA8-9CA2-C4536CA0EC5D}"/>
    <cellStyle name="RIGs linked cells 3 2 2 2 7 2 2" xfId="40156" xr:uid="{EA5C0378-8887-4A67-AE0A-B632EA6D131B}"/>
    <cellStyle name="RIGs linked cells 3 2 2 2 7 3" xfId="26750" xr:uid="{69CF6DD7-0D23-4998-B8E3-2A92B53AD8D6}"/>
    <cellStyle name="RIGs linked cells 3 2 2 2 7 3 2" xfId="53164" xr:uid="{C57A8264-BC4C-46B9-B671-E842E4249403}"/>
    <cellStyle name="RIGs linked cells 3 2 2 2 7 4" xfId="29614" xr:uid="{5A69FA71-5A3B-4ACC-B70E-0AD1A73C1716}"/>
    <cellStyle name="RIGs linked cells 3 2 2 2 8" xfId="24219" xr:uid="{218D47E3-91BE-4C37-9550-5C35FD8EAF54}"/>
    <cellStyle name="RIGs linked cells 3 2 2 2 8 2" xfId="50633" xr:uid="{F0B957E3-B849-4662-85A0-C22F157D9CF3}"/>
    <cellStyle name="RIGs linked cells 3 2 2 3" xfId="2341" xr:uid="{ADA7314A-1C92-4987-8AEB-B6E0F7998511}"/>
    <cellStyle name="RIGs linked cells 3 2 2 3 2" xfId="4254" xr:uid="{0C522308-9763-4410-8550-4FACF54415B5}"/>
    <cellStyle name="RIGs linked cells 3 2 2 3 2 2" xfId="15033" xr:uid="{662FC773-781E-494B-A00D-DAA03EC02467}"/>
    <cellStyle name="RIGs linked cells 3 2 2 3 2 2 2" xfId="41453" xr:uid="{BC78F69C-D524-46EB-839C-9DB011CF54E0}"/>
    <cellStyle name="RIGs linked cells 3 2 2 3 2 3" xfId="26585" xr:uid="{8CA65D38-E3C2-4E7C-B050-80EAF41C0418}"/>
    <cellStyle name="RIGs linked cells 3 2 2 3 2 3 2" xfId="52999" xr:uid="{707C3692-9DA5-47EA-9E55-F9A25866388D}"/>
    <cellStyle name="RIGs linked cells 3 2 2 3 2 4" xfId="30924" xr:uid="{AD2A84F7-7EF6-4275-9A5B-78A70B42E905}"/>
    <cellStyle name="RIGs linked cells 3 2 2 3 3" xfId="4982" xr:uid="{AE238738-29F7-4B94-B28E-DBEECDA4596B}"/>
    <cellStyle name="RIGs linked cells 3 2 2 3 3 2" xfId="15759" xr:uid="{EA981540-A0EF-4AC7-B3EA-8D4268E80D65}"/>
    <cellStyle name="RIGs linked cells 3 2 2 3 3 2 2" xfId="42179" xr:uid="{04CBD8DD-AEDF-46B1-87D5-D1B25CBA3936}"/>
    <cellStyle name="RIGs linked cells 3 2 2 3 3 3" xfId="26660" xr:uid="{1AB84386-742F-48D8-8E02-36E8791569E2}"/>
    <cellStyle name="RIGs linked cells 3 2 2 3 3 3 2" xfId="53074" xr:uid="{5396B70F-50D4-4A12-84BE-40094A0BE7F0}"/>
    <cellStyle name="RIGs linked cells 3 2 2 3 3 4" xfId="31652" xr:uid="{EFC14622-D509-4D3F-83BD-3937466935EA}"/>
    <cellStyle name="RIGs linked cells 3 2 2 3 4" xfId="6756" xr:uid="{57645BAB-784C-4A88-8067-BD2C1D89AC2B}"/>
    <cellStyle name="RIGs linked cells 3 2 2 3 4 2" xfId="17468" xr:uid="{77A9EA3E-B3C5-44A9-BFED-2A4B9B706776}"/>
    <cellStyle name="RIGs linked cells 3 2 2 3 4 2 2" xfId="43886" xr:uid="{54D963B2-DAB0-4CCE-BA45-5D26357B0C46}"/>
    <cellStyle name="RIGs linked cells 3 2 2 3 4 3" xfId="12059" xr:uid="{CAC70574-6F17-47AE-A5A5-4C23F6DB7F9C}"/>
    <cellStyle name="RIGs linked cells 3 2 2 3 4 3 2" xfId="38480" xr:uid="{DDA6A6D1-2B49-4CA6-BF00-0EF73E5ED261}"/>
    <cellStyle name="RIGs linked cells 3 2 2 3 4 4" xfId="33426" xr:uid="{2974E51B-E8CE-4C09-A36A-F8C0DF0BEACA}"/>
    <cellStyle name="RIGs linked cells 3 2 2 3 5" xfId="7962" xr:uid="{53E8E063-C536-498F-946C-A0AB53E98465}"/>
    <cellStyle name="RIGs linked cells 3 2 2 3 5 2" xfId="18629" xr:uid="{A6DBF7EA-441C-4187-B446-4201D3DEAB63}"/>
    <cellStyle name="RIGs linked cells 3 2 2 3 5 2 2" xfId="45044" xr:uid="{06B866C6-08B4-4C30-BED2-1478A7221D45}"/>
    <cellStyle name="RIGs linked cells 3 2 2 3 5 3" xfId="16639" xr:uid="{17BB8978-3C68-4672-9B52-EFE1F524418F}"/>
    <cellStyle name="RIGs linked cells 3 2 2 3 5 3 2" xfId="43057" xr:uid="{5C64EA2B-0AFC-4B35-8894-7F54A9035686}"/>
    <cellStyle name="RIGs linked cells 3 2 2 3 6" xfId="13148" xr:uid="{FE79B637-04E0-46D0-80EB-4435C75A188D}"/>
    <cellStyle name="RIGs linked cells 3 2 2 3 6 2" xfId="39569" xr:uid="{43571F5F-49A3-4A36-AFED-F69C928738D1}"/>
    <cellStyle name="RIGs linked cells 3 2 2 3 7" xfId="21822" xr:uid="{B8E800C5-C5F0-4BFD-B3FB-425A6DBB75A2}"/>
    <cellStyle name="RIGs linked cells 3 2 2 3 7 2" xfId="48236" xr:uid="{CC69CDA2-B82F-4A9C-9E49-B54B774B8F93}"/>
    <cellStyle name="RIGs linked cells 3 2 2 4" xfId="8294" xr:uid="{5F1441C8-C96B-406E-A4CA-770A0AED2391}"/>
    <cellStyle name="RIGs linked cells 3 2 2 4 2" xfId="18955" xr:uid="{ABE21A22-EFFC-4B98-86D4-F9B221457BE4}"/>
    <cellStyle name="RIGs linked cells 3 2 2 4 2 2" xfId="45369" xr:uid="{4D437C2E-B28B-4572-A3D2-AF16E40CF83D}"/>
    <cellStyle name="RIGs linked cells 3 2 2 4 3" xfId="26061" xr:uid="{EE01ABF5-BD6E-4DF5-990C-3BB01527463D}"/>
    <cellStyle name="RIGs linked cells 3 2 2 4 3 2" xfId="52475" xr:uid="{35112B90-9BF0-410A-BDBB-11BE9C09417C}"/>
    <cellStyle name="RIGs linked cells 3 2 3" xfId="1498" xr:uid="{C3F43897-60E0-4936-A067-FDE526A7B685}"/>
    <cellStyle name="RIGs linked cells 3 2 3 2" xfId="3492" xr:uid="{93EE210C-673D-472B-8B77-9423BDA0993B}"/>
    <cellStyle name="RIGs linked cells 3 2 3 2 2" xfId="14277" xr:uid="{5CF983A2-4607-46E2-ACA3-DAA4DC0795B2}"/>
    <cellStyle name="RIGs linked cells 3 2 3 2 2 2" xfId="40697" xr:uid="{5B39C051-0125-4DFE-A804-3D1912C76153}"/>
    <cellStyle name="RIGs linked cells 3 2 3 2 3" xfId="21937" xr:uid="{0EBBBB2F-4949-46F7-A716-07EDF37F1FBE}"/>
    <cellStyle name="RIGs linked cells 3 2 3 2 3 2" xfId="48351" xr:uid="{2572565B-1497-4B32-A2DB-D223B2944D08}"/>
    <cellStyle name="RIGs linked cells 3 2 3 2 4" xfId="30162" xr:uid="{10F4AD67-152A-462F-8B6E-3DEA1D4FCD36}"/>
    <cellStyle name="RIGs linked cells 3 2 3 3" xfId="2610" xr:uid="{FC1713E6-6556-4732-A901-7E1026295156}"/>
    <cellStyle name="RIGs linked cells 3 2 3 3 2" xfId="13402" xr:uid="{2ED8BF28-3B01-4601-A770-2E06A5722ECA}"/>
    <cellStyle name="RIGs linked cells 3 2 3 3 2 2" xfId="39822" xr:uid="{C79C9E3E-4BD5-456B-9468-949482413E5A}"/>
    <cellStyle name="RIGs linked cells 3 2 3 3 3" xfId="26692" xr:uid="{FCEB9322-E52C-4411-A5A0-1C482E73BD3B}"/>
    <cellStyle name="RIGs linked cells 3 2 3 3 3 2" xfId="53106" xr:uid="{AFB4FCD6-8A32-4532-BB2B-557E03A152FF}"/>
    <cellStyle name="RIGs linked cells 3 2 3 3 4" xfId="29280" xr:uid="{2DA024D5-FA42-4E45-9625-03719DB4BFA6}"/>
    <cellStyle name="RIGs linked cells 3 2 3 4" xfId="5652" xr:uid="{0BA9F188-897B-4EE9-992A-E48AD746B473}"/>
    <cellStyle name="RIGs linked cells 3 2 3 4 2" xfId="16416" xr:uid="{35B66FB9-E618-46F8-9A1F-B79AB088D90C}"/>
    <cellStyle name="RIGs linked cells 3 2 3 4 2 2" xfId="42834" xr:uid="{7A559324-1535-41CC-A05F-9B30D2A55573}"/>
    <cellStyle name="RIGs linked cells 3 2 3 4 3" xfId="23612" xr:uid="{7350A951-81A7-4D74-A2CB-E0674D38D1D3}"/>
    <cellStyle name="RIGs linked cells 3 2 3 4 3 2" xfId="50026" xr:uid="{4A934E43-9952-482F-88B1-38EB1DCEF382}"/>
    <cellStyle name="RIGs linked cells 3 2 3 4 4" xfId="32322" xr:uid="{E0AAEEEA-D8AD-469A-8821-5CE699DD554A}"/>
    <cellStyle name="RIGs linked cells 3 2 3 5" xfId="5671" xr:uid="{937C9056-3477-45F7-8118-CBB65CF45541}"/>
    <cellStyle name="RIGs linked cells 3 2 3 5 2" xfId="26953" xr:uid="{66FC7374-3D55-4D53-B7F4-F106F21F4DF8}"/>
    <cellStyle name="RIGs linked cells 3 2 3 5 2 2" xfId="53367" xr:uid="{7E88344C-4CB1-4788-B89A-076F65E8695D}"/>
    <cellStyle name="RIGs linked cells 3 2 3 5 3" xfId="32341" xr:uid="{35303E05-8EA4-42E4-99F5-94D503B51F60}"/>
    <cellStyle name="RIGs linked cells 3 2 3 6" xfId="6815" xr:uid="{324626E4-A421-4E55-A69C-50373A1C3078}"/>
    <cellStyle name="RIGs linked cells 3 2 3 6 2" xfId="24508" xr:uid="{5788F2BD-AAA1-43C0-8136-8B97105F6BC0}"/>
    <cellStyle name="RIGs linked cells 3 2 3 6 2 2" xfId="50922" xr:uid="{E9175F48-679A-48EB-864B-808A645B821A}"/>
    <cellStyle name="RIGs linked cells 3 2 3 6 3" xfId="33485" xr:uid="{36A0B462-ACD0-47AC-A280-1C91EAB20E62}"/>
    <cellStyle name="RIGs linked cells 3 2 3 7" xfId="4441" xr:uid="{348951A9-0B6F-4C65-BC89-FED13A510921}"/>
    <cellStyle name="RIGs linked cells 3 2 3 7 2" xfId="15219" xr:uid="{522D28B3-3E8D-4E35-B923-0A9A33B6F83A}"/>
    <cellStyle name="RIGs linked cells 3 2 3 7 2 2" xfId="41639" xr:uid="{F00AFFA5-0994-451E-B2CC-4E27107DDCE0}"/>
    <cellStyle name="RIGs linked cells 3 2 3 7 3" xfId="23946" xr:uid="{5D4ED802-1CD2-4509-AF5D-DC36584BD706}"/>
    <cellStyle name="RIGs linked cells 3 2 3 7 3 2" xfId="50360" xr:uid="{C2D00F1C-4E3A-430E-9032-B801A6BB5EA9}"/>
    <cellStyle name="RIGs linked cells 3 2 3 7 4" xfId="31111" xr:uid="{73AD5108-A0F4-47B0-A2A8-2CF4B548DEFD}"/>
    <cellStyle name="RIGs linked cells 3 2 3 8" xfId="23177" xr:uid="{1BECA585-90D0-437E-96E6-B2E81246565A}"/>
    <cellStyle name="RIGs linked cells 3 2 3 8 2" xfId="49591" xr:uid="{983CD259-A1CF-4673-ACCB-E3F6671CEDE4}"/>
    <cellStyle name="RIGs linked cells 3 2 4" xfId="2340" xr:uid="{77E47BF6-4E61-4AC1-95A9-E0349F8C755E}"/>
    <cellStyle name="RIGs linked cells 3 2 4 2" xfId="4253" xr:uid="{D0416DF6-9BDD-4928-8524-BA80EB0F658A}"/>
    <cellStyle name="RIGs linked cells 3 2 4 2 2" xfId="15032" xr:uid="{23C3049A-7D0D-4078-8BB2-C3F8861C9793}"/>
    <cellStyle name="RIGs linked cells 3 2 4 2 2 2" xfId="41452" xr:uid="{D8362D08-4064-42B5-91CD-909743B41E63}"/>
    <cellStyle name="RIGs linked cells 3 2 4 2 3" xfId="27634" xr:uid="{F718A5C7-4275-436D-9DA9-8D40AC0237B2}"/>
    <cellStyle name="RIGs linked cells 3 2 4 2 3 2" xfId="54048" xr:uid="{922087DB-CB1F-4AE7-B873-00B861FA78FC}"/>
    <cellStyle name="RIGs linked cells 3 2 4 2 4" xfId="30923" xr:uid="{BBAF21D2-768E-419F-935B-3F2E7927DB9A}"/>
    <cellStyle name="RIGs linked cells 3 2 4 3" xfId="4981" xr:uid="{F1FD0A65-49A4-401F-856E-888C57480A96}"/>
    <cellStyle name="RIGs linked cells 3 2 4 3 2" xfId="15758" xr:uid="{8A24972D-DD77-4225-81E2-1611E8BCDB59}"/>
    <cellStyle name="RIGs linked cells 3 2 4 3 2 2" xfId="42178" xr:uid="{52274451-8938-4686-8787-609F186021FC}"/>
    <cellStyle name="RIGs linked cells 3 2 4 3 3" xfId="27692" xr:uid="{6BA28851-B4CD-429F-880A-099136EE26A5}"/>
    <cellStyle name="RIGs linked cells 3 2 4 3 3 2" xfId="54106" xr:uid="{67685910-F4A9-4116-AB08-94BC08FCCDC5}"/>
    <cellStyle name="RIGs linked cells 3 2 4 3 4" xfId="31651" xr:uid="{04E78EE5-AB31-48F8-9F36-8E0D7612C8E6}"/>
    <cellStyle name="RIGs linked cells 3 2 4 4" xfId="6755" xr:uid="{4DFABDE9-4128-4400-A8BB-119C00297EDC}"/>
    <cellStyle name="RIGs linked cells 3 2 4 4 2" xfId="17467" xr:uid="{1CE1F7B2-0038-41DA-8E31-D62FA8364860}"/>
    <cellStyle name="RIGs linked cells 3 2 4 4 2 2" xfId="43885" xr:uid="{5634FFA7-614F-403D-90FD-EFC9A71E66A1}"/>
    <cellStyle name="RIGs linked cells 3 2 4 4 3" xfId="22397" xr:uid="{4E6B663F-772E-48E0-9F33-A8318260A402}"/>
    <cellStyle name="RIGs linked cells 3 2 4 4 3 2" xfId="48811" xr:uid="{4744BCD3-D329-41C2-9482-49F2C909787E}"/>
    <cellStyle name="RIGs linked cells 3 2 4 4 4" xfId="33425" xr:uid="{91F017E1-4E67-45F3-83BB-EA8FD0C4218A}"/>
    <cellStyle name="RIGs linked cells 3 2 4 5" xfId="7961" xr:uid="{0A631A40-7534-4256-9FC8-F1328F4AE522}"/>
    <cellStyle name="RIGs linked cells 3 2 4 5 2" xfId="18628" xr:uid="{24A462DF-B2F8-44F2-BD78-BEA693C7456D}"/>
    <cellStyle name="RIGs linked cells 3 2 4 5 2 2" xfId="45043" xr:uid="{6470E663-854C-4794-90D0-EB1CAB961451}"/>
    <cellStyle name="RIGs linked cells 3 2 4 5 3" xfId="12430" xr:uid="{5E0A5EDE-D175-4957-8EFC-E3BA76A9ACB8}"/>
    <cellStyle name="RIGs linked cells 3 2 4 5 3 2" xfId="38851" xr:uid="{8330A3FF-871D-408E-9754-D8063A71EA00}"/>
    <cellStyle name="RIGs linked cells 3 2 4 6" xfId="13147" xr:uid="{D5E01845-A173-4C71-98F8-E75F0D14699F}"/>
    <cellStyle name="RIGs linked cells 3 2 4 6 2" xfId="39568" xr:uid="{37F1F02B-0EF3-4ED8-8BE9-8CA7CFCAE584}"/>
    <cellStyle name="RIGs linked cells 3 2 4 7" xfId="26851" xr:uid="{DDA59422-867F-414B-A2CC-74B56362D360}"/>
    <cellStyle name="RIGs linked cells 3 2 4 7 2" xfId="53265" xr:uid="{E7F842B3-6DA6-4F5D-9CE7-0C6E4EEFA11C}"/>
    <cellStyle name="RIGs linked cells 3 2 5" xfId="2997" xr:uid="{3505ADDA-C905-4423-9828-383137230789}"/>
    <cellStyle name="RIGs linked cells 3 2 5 2" xfId="13789" xr:uid="{2EC813DD-D24F-4D9D-B6BA-50788FC18CC8}"/>
    <cellStyle name="RIGs linked cells 3 2 5 2 2" xfId="40209" xr:uid="{30372F04-F4B3-4367-AD57-239B4C69F31F}"/>
    <cellStyle name="RIGs linked cells 3 2 5 3" xfId="24038" xr:uid="{0BEFD822-7A30-4651-8AC3-B04E7ACF11FF}"/>
    <cellStyle name="RIGs linked cells 3 2 5 3 2" xfId="50452" xr:uid="{990FB243-F4C3-410C-A257-80C1342758C4}"/>
    <cellStyle name="RIGs linked cells 3 2 5 4" xfId="29667" xr:uid="{554BE352-6050-4BDE-86B0-5F271442E0A1}"/>
    <cellStyle name="RIGs linked cells 3 2 6" xfId="6523" xr:uid="{03AE31F1-D22E-4C2F-99D9-FABBA9131670}"/>
    <cellStyle name="RIGs linked cells 3 2 6 2" xfId="17248" xr:uid="{F5B33881-EFF1-4C04-8D54-B0B2B702C247}"/>
    <cellStyle name="RIGs linked cells 3 2 6 2 2" xfId="43666" xr:uid="{CBD7D070-7ED7-425D-885F-E57CABF1F896}"/>
    <cellStyle name="RIGs linked cells 3 2 6 3" xfId="22992" xr:uid="{0D4713CE-9F5D-4FE2-BB1C-DCD515D0F7D5}"/>
    <cellStyle name="RIGs linked cells 3 2 6 3 2" xfId="49406" xr:uid="{7BAA0D48-C755-4E54-9155-B8164A33189C}"/>
    <cellStyle name="RIGs linked cells 3 2 6 4" xfId="33193" xr:uid="{F0D76151-DAEA-48DA-AFA3-6EDD38914BB5}"/>
    <cellStyle name="RIGs linked cells 3 2 7" xfId="8247" xr:uid="{4E96D8BC-3248-4F0A-9FAF-E61446F2E655}"/>
    <cellStyle name="RIGs linked cells 3 2 7 2" xfId="18908" xr:uid="{78327B59-A4B1-478A-ADD8-C2FA80DA4984}"/>
    <cellStyle name="RIGs linked cells 3 2 7 2 2" xfId="45322" xr:uid="{5342F318-A851-4C0A-AE23-7FF5761F5AAC}"/>
    <cellStyle name="RIGs linked cells 3 2 7 3" xfId="26024" xr:uid="{1BD100F9-F237-4669-BED8-1E85A5972645}"/>
    <cellStyle name="RIGs linked cells 3 2 7 3 2" xfId="52438" xr:uid="{058BFA89-6693-4177-8003-153E4BCE4CA8}"/>
    <cellStyle name="RIGs linked cells 3 2_3.15 Additional Data" xfId="2342" xr:uid="{66CB801D-F5E8-4925-AEF3-2D9EE9A00CAC}"/>
    <cellStyle name="RIGs linked cells 3 3" xfId="1178" xr:uid="{27581676-4C7F-46E8-94D1-B65D1A2FA02B}"/>
    <cellStyle name="RIGs linked cells 3 3 2" xfId="1341" xr:uid="{CCF66E23-4D5E-44E1-888A-E91D21DC01DA}"/>
    <cellStyle name="RIGs linked cells 3 3 2 2" xfId="1603" xr:uid="{D89380AF-6AC7-4A47-98A8-55B367BBF1E8}"/>
    <cellStyle name="RIGs linked cells 3 3 2 2 2" xfId="3596" xr:uid="{C5F3252F-0F6E-40E9-AC48-AB8B16C354E7}"/>
    <cellStyle name="RIGs linked cells 3 3 2 2 2 2" xfId="14381" xr:uid="{0697C050-3324-46A4-B59B-1FA74F89F1BE}"/>
    <cellStyle name="RIGs linked cells 3 3 2 2 2 2 2" xfId="40801" xr:uid="{0FACE016-2A3F-44B4-959A-F6D0293A85CE}"/>
    <cellStyle name="RIGs linked cells 3 3 2 2 2 3" xfId="26867" xr:uid="{4FE518C4-6651-481C-8926-6EC4862C9A86}"/>
    <cellStyle name="RIGs linked cells 3 3 2 2 2 3 2" xfId="53281" xr:uid="{8E897580-FAAF-4314-8D2B-379D752FD6F8}"/>
    <cellStyle name="RIGs linked cells 3 3 2 2 2 4" xfId="30266" xr:uid="{C2455239-2CFD-4F7F-A14F-3F81D3A5A583}"/>
    <cellStyle name="RIGs linked cells 3 3 2 2 3" xfId="5036" xr:uid="{FD357358-448F-4A6D-A192-5E8F53920E4E}"/>
    <cellStyle name="RIGs linked cells 3 3 2 2 3 2" xfId="15813" xr:uid="{C6777B75-98F0-4EE0-82B6-9159E03F796F}"/>
    <cellStyle name="RIGs linked cells 3 3 2 2 3 2 2" xfId="42232" xr:uid="{D3952F00-ADBA-4372-A0EF-63E8FCD30465}"/>
    <cellStyle name="RIGs linked cells 3 3 2 2 3 3" xfId="26904" xr:uid="{BCAD121C-2375-4CE0-B151-05351A99B247}"/>
    <cellStyle name="RIGs linked cells 3 3 2 2 3 3 2" xfId="53318" xr:uid="{AC68B487-C320-4C88-81D3-CE4E95866EE8}"/>
    <cellStyle name="RIGs linked cells 3 3 2 2 3 4" xfId="31706" xr:uid="{F880D46E-9275-4862-9513-D72B2ECB89D9}"/>
    <cellStyle name="RIGs linked cells 3 3 2 2 4" xfId="5459" xr:uid="{C527D9B0-F474-4645-B8FF-83EBDA9B8C42}"/>
    <cellStyle name="RIGs linked cells 3 3 2 2 4 2" xfId="16232" xr:uid="{7608C7F6-9F5C-4B31-9312-891EA59395CB}"/>
    <cellStyle name="RIGs linked cells 3 3 2 2 4 2 2" xfId="42651" xr:uid="{CF58BC87-DECF-49AC-AF38-BF1F72B38E14}"/>
    <cellStyle name="RIGs linked cells 3 3 2 2 4 3" xfId="27955" xr:uid="{B62D509B-533B-4EE8-BE73-4A9E59D0672E}"/>
    <cellStyle name="RIGs linked cells 3 3 2 2 4 3 2" xfId="54369" xr:uid="{D5333D33-6201-4F65-BD28-1650DF50894B}"/>
    <cellStyle name="RIGs linked cells 3 3 2 2 4 4" xfId="32129" xr:uid="{E6411F74-2275-410F-B6F1-0422556869B6}"/>
    <cellStyle name="RIGs linked cells 3 3 2 2 5" xfId="3153" xr:uid="{BB674426-7B1F-46A0-9E76-209A0845FEED}"/>
    <cellStyle name="RIGs linked cells 3 3 2 2 5 2" xfId="27672" xr:uid="{3716A4B5-ECA1-4F3A-B838-182507A19B67}"/>
    <cellStyle name="RIGs linked cells 3 3 2 2 5 2 2" xfId="54086" xr:uid="{636644D2-ED8F-4589-9A2A-40F76C914B6B}"/>
    <cellStyle name="RIGs linked cells 3 3 2 2 5 3" xfId="29823" xr:uid="{6E363A39-260F-4351-8925-F78806300D6C}"/>
    <cellStyle name="RIGs linked cells 3 3 2 2 6" xfId="6651" xr:uid="{995D663E-990A-459D-866B-E764E2D43B87}"/>
    <cellStyle name="RIGs linked cells 3 3 2 2 6 2" xfId="23549" xr:uid="{E06C3683-73E7-43A7-A8CC-01E0D22930DC}"/>
    <cellStyle name="RIGs linked cells 3 3 2 2 6 2 2" xfId="49963" xr:uid="{9C26007B-DB53-4AD7-B6F0-D74D1D8FDE65}"/>
    <cellStyle name="RIGs linked cells 3 3 2 2 6 3" xfId="33321" xr:uid="{0DD2D308-7077-4677-80E3-53B10E3E4A83}"/>
    <cellStyle name="RIGs linked cells 3 3 2 2 7" xfId="6368" xr:uid="{5E9A6473-5359-464B-86F1-617A337EC57C}"/>
    <cellStyle name="RIGs linked cells 3 3 2 2 7 2" xfId="17104" xr:uid="{4F366300-DDC2-4A6E-9BE6-C5FF1ABB45B2}"/>
    <cellStyle name="RIGs linked cells 3 3 2 2 7 2 2" xfId="43522" xr:uid="{6F2577C6-99EC-44F5-83D3-FC507B409D58}"/>
    <cellStyle name="RIGs linked cells 3 3 2 2 7 3" xfId="23613" xr:uid="{40E5D889-5F03-42CE-AD2F-D5685B2A0EF8}"/>
    <cellStyle name="RIGs linked cells 3 3 2 2 7 3 2" xfId="50027" xr:uid="{84508B6C-806F-4951-9D97-3AD6438A3755}"/>
    <cellStyle name="RIGs linked cells 3 3 2 2 7 4" xfId="33038" xr:uid="{A50CD960-466A-4F82-AFBF-2917CAEF9AEF}"/>
    <cellStyle name="RIGs linked cells 3 3 2 2 8" xfId="23757" xr:uid="{7A498243-31AF-400D-8F11-F8588851C82D}"/>
    <cellStyle name="RIGs linked cells 3 3 2 2 8 2" xfId="50171" xr:uid="{1B3520A3-653B-4571-BE83-D0AA9B3EBF9A}"/>
    <cellStyle name="RIGs linked cells 3 3 2 3" xfId="2344" xr:uid="{5AAFDC0A-944B-494B-A734-7C83C81F7E0A}"/>
    <cellStyle name="RIGs linked cells 3 3 2 3 2" xfId="4256" xr:uid="{24314196-FFDE-49AB-A59F-19FE586EC86B}"/>
    <cellStyle name="RIGs linked cells 3 3 2 3 2 2" xfId="15035" xr:uid="{A91DD856-F0F7-41D5-8234-975BB8D7B988}"/>
    <cellStyle name="RIGs linked cells 3 3 2 3 2 2 2" xfId="41455" xr:uid="{EB5D7445-0DDC-428D-A6F5-5E0182B8A8E8}"/>
    <cellStyle name="RIGs linked cells 3 3 2 3 2 3" xfId="26176" xr:uid="{B310117D-3141-4DAC-BBFD-6AB69A321E72}"/>
    <cellStyle name="RIGs linked cells 3 3 2 3 2 3 2" xfId="52590" xr:uid="{173F7ED7-EA1A-4E91-A4AC-BDDAE7EF1A37}"/>
    <cellStyle name="RIGs linked cells 3 3 2 3 2 4" xfId="30926" xr:uid="{3C0C0EEA-74D5-46B2-8164-59C211CBC1CC}"/>
    <cellStyle name="RIGs linked cells 3 3 2 3 3" xfId="4984" xr:uid="{9868E031-20B1-4CEF-8466-7FE3EA134182}"/>
    <cellStyle name="RIGs linked cells 3 3 2 3 3 2" xfId="15761" xr:uid="{29A816D7-9E96-4513-9158-2C16D15DF05D}"/>
    <cellStyle name="RIGs linked cells 3 3 2 3 3 2 2" xfId="42181" xr:uid="{0B66D421-42A7-45D9-8A86-B46FE2DA1A39}"/>
    <cellStyle name="RIGs linked cells 3 3 2 3 3 3" xfId="23157" xr:uid="{E4297A39-B284-49AA-AC07-B3C2A8D9AD60}"/>
    <cellStyle name="RIGs linked cells 3 3 2 3 3 3 2" xfId="49571" xr:uid="{4CD648CA-4D67-4A07-9FEF-A06978B67A49}"/>
    <cellStyle name="RIGs linked cells 3 3 2 3 3 4" xfId="31654" xr:uid="{D8593323-AC08-4620-8878-4FC2FECE2F13}"/>
    <cellStyle name="RIGs linked cells 3 3 2 3 4" xfId="6758" xr:uid="{A95E8272-B74F-4318-8987-F354E8F6C58B}"/>
    <cellStyle name="RIGs linked cells 3 3 2 3 4 2" xfId="17470" xr:uid="{A74705EE-055E-49D0-A17D-153C8140B461}"/>
    <cellStyle name="RIGs linked cells 3 3 2 3 4 2 2" xfId="43888" xr:uid="{1D98FE7F-7091-4B84-AE7B-15D70868D101}"/>
    <cellStyle name="RIGs linked cells 3 3 2 3 4 3" xfId="17529" xr:uid="{794F3B16-AA94-42B3-B216-AF961BA48045}"/>
    <cellStyle name="RIGs linked cells 3 3 2 3 4 3 2" xfId="43946" xr:uid="{13151478-7D66-48AD-81B1-9C4F2FC4AAB2}"/>
    <cellStyle name="RIGs linked cells 3 3 2 3 4 4" xfId="33428" xr:uid="{C8BFC792-CA80-47C8-93DA-AACC9D60F95F}"/>
    <cellStyle name="RIGs linked cells 3 3 2 3 5" xfId="7964" xr:uid="{0E308EE9-062E-47AB-A75C-981C6BEE7565}"/>
    <cellStyle name="RIGs linked cells 3 3 2 3 5 2" xfId="18631" xr:uid="{190E0423-2896-4724-BC14-379CC5828E03}"/>
    <cellStyle name="RIGs linked cells 3 3 2 3 5 2 2" xfId="45046" xr:uid="{63C1FF84-17AE-4B65-8004-1D8513EEB7E2}"/>
    <cellStyle name="RIGs linked cells 3 3 2 3 5 3" xfId="12429" xr:uid="{0FD8D178-84C7-4DFF-80AC-7C55F8A0E44A}"/>
    <cellStyle name="RIGs linked cells 3 3 2 3 5 3 2" xfId="38850" xr:uid="{77C060FC-E97E-4AF2-A674-046EE6C01ACD}"/>
    <cellStyle name="RIGs linked cells 3 3 2 3 6" xfId="13150" xr:uid="{436B8220-ACA0-4332-91B6-F052F2D76243}"/>
    <cellStyle name="RIGs linked cells 3 3 2 3 6 2" xfId="39571" xr:uid="{A76097CE-C170-4FBB-9658-37904467D9FD}"/>
    <cellStyle name="RIGs linked cells 3 3 2 3 7" xfId="26560" xr:uid="{41B94077-9F56-45F1-B7A9-950499ACB77A}"/>
    <cellStyle name="RIGs linked cells 3 3 2 3 7 2" xfId="52974" xr:uid="{7C2B6726-58FB-48AA-8B1C-C808553D7568}"/>
    <cellStyle name="RIGs linked cells 3 3 2 4" xfId="8295" xr:uid="{D6350898-E528-4C95-852E-947D1949684F}"/>
    <cellStyle name="RIGs linked cells 3 3 2 4 2" xfId="18956" xr:uid="{961FCF68-4D07-4B71-A33A-0B967FACFE07}"/>
    <cellStyle name="RIGs linked cells 3 3 2 4 2 2" xfId="45370" xr:uid="{C43918DD-4CFD-4ED7-A3DE-5CE3C51A95E8}"/>
    <cellStyle name="RIGs linked cells 3 3 2 4 3" xfId="26062" xr:uid="{DF3FCE74-BE62-4C89-920C-669DDD0CDD67}"/>
    <cellStyle name="RIGs linked cells 3 3 2 4 3 2" xfId="52476" xr:uid="{21747116-DDF3-4B58-8CED-97D23CC61EB4}"/>
    <cellStyle name="RIGs linked cells 3 3 3" xfId="1499" xr:uid="{EE1425DC-4E44-4FD8-8C33-B6CCB2D9AAFF}"/>
    <cellStyle name="RIGs linked cells 3 3 3 2" xfId="3493" xr:uid="{EC77D3A5-A7C1-4BA2-8D88-9C9C1085E1FD}"/>
    <cellStyle name="RIGs linked cells 3 3 3 2 2" xfId="14278" xr:uid="{09069E3C-C8B8-43F3-A362-D06D3B7BCA54}"/>
    <cellStyle name="RIGs linked cells 3 3 3 2 2 2" xfId="40698" xr:uid="{4A718455-B0B8-426B-9113-1A1223C3B66C}"/>
    <cellStyle name="RIGs linked cells 3 3 3 2 3" xfId="23072" xr:uid="{A7048996-DD2A-468D-9D6C-F454FA3F7200}"/>
    <cellStyle name="RIGs linked cells 3 3 3 2 3 2" xfId="49486" xr:uid="{E5BA3C00-A9E9-44D7-A9A3-7DBC8EC5C6D8}"/>
    <cellStyle name="RIGs linked cells 3 3 3 2 4" xfId="30163" xr:uid="{DC6BE2A0-2962-4F5B-9A3C-C92AAEDDAC2A}"/>
    <cellStyle name="RIGs linked cells 3 3 3 3" xfId="4699" xr:uid="{AA9F6223-DF3E-4C8B-9B1D-DCE80B29F02F}"/>
    <cellStyle name="RIGs linked cells 3 3 3 3 2" xfId="15476" xr:uid="{0EFA27B8-46EA-429B-9549-B9E0B895EABB}"/>
    <cellStyle name="RIGs linked cells 3 3 3 3 2 2" xfId="41896" xr:uid="{EBCC189F-2D8E-40AC-B9DA-EBB3DA9A3A83}"/>
    <cellStyle name="RIGs linked cells 3 3 3 3 3" xfId="26809" xr:uid="{73142A30-BD3C-42EF-806C-5677CED068D5}"/>
    <cellStyle name="RIGs linked cells 3 3 3 3 3 2" xfId="53223" xr:uid="{95A98A8C-78F3-4AF7-B9EE-8292F28AD656}"/>
    <cellStyle name="RIGs linked cells 3 3 3 3 4" xfId="31369" xr:uid="{9B3BAB44-E471-4FF7-BF6E-50CCB44A9154}"/>
    <cellStyle name="RIGs linked cells 3 3 3 4" xfId="3138" xr:uid="{85FB350C-49C1-45C0-B255-E61C264E247F}"/>
    <cellStyle name="RIGs linked cells 3 3 3 4 2" xfId="13929" xr:uid="{DF19CBAF-D73F-4D00-93BB-9D5A7C1883F5}"/>
    <cellStyle name="RIGs linked cells 3 3 3 4 2 2" xfId="40349" xr:uid="{40CC4CD8-3595-46E2-BF5D-C88914BD9F9A}"/>
    <cellStyle name="RIGs linked cells 3 3 3 4 3" xfId="25458" xr:uid="{FFC03B46-3168-4BC9-BF49-F51B64180F60}"/>
    <cellStyle name="RIGs linked cells 3 3 3 4 3 2" xfId="51872" xr:uid="{4D21C111-D0F0-4B52-87A2-F430CD3A2F2A}"/>
    <cellStyle name="RIGs linked cells 3 3 3 4 4" xfId="29808" xr:uid="{F93C1F87-9FA7-4E05-8583-60D9A7C8D5A3}"/>
    <cellStyle name="RIGs linked cells 3 3 3 5" xfId="2968" xr:uid="{6624D359-2768-4DCD-B392-C59A4BC2F850}"/>
    <cellStyle name="RIGs linked cells 3 3 3 5 2" xfId="26868" xr:uid="{D24BFCF1-FBE8-4B5D-A98B-02EADBA33E3F}"/>
    <cellStyle name="RIGs linked cells 3 3 3 5 2 2" xfId="53282" xr:uid="{AE044045-D700-43BF-9267-E5270FC4ECD9}"/>
    <cellStyle name="RIGs linked cells 3 3 3 5 3" xfId="29638" xr:uid="{66C4B2F3-C18D-4475-A133-44622779EA47}"/>
    <cellStyle name="RIGs linked cells 3 3 3 6" xfId="5583" xr:uid="{6ACD2D1F-CCFF-4C67-AC62-E885FACEBC41}"/>
    <cellStyle name="RIGs linked cells 3 3 3 6 2" xfId="26151" xr:uid="{E0537107-72B8-4AEC-A171-3B8E3F347CAA}"/>
    <cellStyle name="RIGs linked cells 3 3 3 6 2 2" xfId="52565" xr:uid="{266F7A16-7076-4C06-A9CF-055CA7B72AC8}"/>
    <cellStyle name="RIGs linked cells 3 3 3 6 3" xfId="32253" xr:uid="{2CA312AE-F2DC-43E1-BF2C-2C8871B2D507}"/>
    <cellStyle name="RIGs linked cells 3 3 3 7" xfId="2930" xr:uid="{0D59BFC8-C5C3-4C4C-AD48-6683626D76B4}"/>
    <cellStyle name="RIGs linked cells 3 3 3 7 2" xfId="13722" xr:uid="{6FF54F59-09BC-4BFE-A1A1-7643CDA62CF9}"/>
    <cellStyle name="RIGs linked cells 3 3 3 7 2 2" xfId="40142" xr:uid="{5319A209-3D79-4BAF-B665-2B97A80CECFA}"/>
    <cellStyle name="RIGs linked cells 3 3 3 7 3" xfId="23862" xr:uid="{03D90141-8D32-4803-A55E-1790189BE3F6}"/>
    <cellStyle name="RIGs linked cells 3 3 3 7 3 2" xfId="50276" xr:uid="{9FF45367-47DF-4197-A8FF-38DE291F5AB0}"/>
    <cellStyle name="RIGs linked cells 3 3 3 7 4" xfId="29600" xr:uid="{D266946F-314C-4C35-9F29-BBE82CA6C689}"/>
    <cellStyle name="RIGs linked cells 3 3 3 8" xfId="23376" xr:uid="{05704D13-81EA-4D8B-A465-69F33429491C}"/>
    <cellStyle name="RIGs linked cells 3 3 3 8 2" xfId="49790" xr:uid="{A37DED91-C77E-43A5-85F6-EDCAA86C0FD4}"/>
    <cellStyle name="RIGs linked cells 3 3 4" xfId="2343" xr:uid="{4208DC36-819D-4ABE-922C-55EC95C2396D}"/>
    <cellStyle name="RIGs linked cells 3 3 4 2" xfId="4255" xr:uid="{AE9BFCCA-E888-4131-8DEB-697ED1106FB9}"/>
    <cellStyle name="RIGs linked cells 3 3 4 2 2" xfId="15034" xr:uid="{5D803CB4-1920-4BCE-8B1C-C1A28784330B}"/>
    <cellStyle name="RIGs linked cells 3 3 4 2 2 2" xfId="41454" xr:uid="{4E9BD3CB-CBD0-4B0C-A6C7-80052195EFB2}"/>
    <cellStyle name="RIGs linked cells 3 3 4 2 3" xfId="22455" xr:uid="{68A68C89-727B-4323-860E-61F281B34140}"/>
    <cellStyle name="RIGs linked cells 3 3 4 2 3 2" xfId="48869" xr:uid="{62A2B1FC-3F61-4883-8126-35AFF038E749}"/>
    <cellStyle name="RIGs linked cells 3 3 4 2 4" xfId="30925" xr:uid="{184286BE-616C-4220-A742-CC0D2F0585D3}"/>
    <cellStyle name="RIGs linked cells 3 3 4 3" xfId="4983" xr:uid="{9AAE4D72-3CAC-4284-BE27-19B9B30AE25A}"/>
    <cellStyle name="RIGs linked cells 3 3 4 3 2" xfId="15760" xr:uid="{8169318C-01FC-4B82-8874-8491872DE2FE}"/>
    <cellStyle name="RIGs linked cells 3 3 4 3 2 2" xfId="42180" xr:uid="{C1D61A2D-DE7E-4C40-970E-B831B85D39CA}"/>
    <cellStyle name="RIGs linked cells 3 3 4 3 3" xfId="22525" xr:uid="{FF4CEE1D-C088-41D0-93FE-60F410B4B938}"/>
    <cellStyle name="RIGs linked cells 3 3 4 3 3 2" xfId="48939" xr:uid="{0C6D7FA4-79E3-4552-9EC5-0677EC063342}"/>
    <cellStyle name="RIGs linked cells 3 3 4 3 4" xfId="31653" xr:uid="{D491FD9A-EE90-43E6-BF32-5DF9E19A1ECA}"/>
    <cellStyle name="RIGs linked cells 3 3 4 4" xfId="6757" xr:uid="{9252B3CC-2ACE-4C09-9151-0B17520A3367}"/>
    <cellStyle name="RIGs linked cells 3 3 4 4 2" xfId="17469" xr:uid="{0F9D1148-4460-436D-9F7D-68B42EED15FD}"/>
    <cellStyle name="RIGs linked cells 3 3 4 4 2 2" xfId="43887" xr:uid="{7D721177-2D47-4EDF-A28F-0F7EA2FB8015}"/>
    <cellStyle name="RIGs linked cells 3 3 4 4 3" xfId="15680" xr:uid="{1CF373E3-6BC6-4F0E-A872-725367B9664F}"/>
    <cellStyle name="RIGs linked cells 3 3 4 4 3 2" xfId="42100" xr:uid="{483E168B-4339-44D3-9476-AD94D58544D2}"/>
    <cellStyle name="RIGs linked cells 3 3 4 4 4" xfId="33427" xr:uid="{55D7C47E-5112-4460-8447-22200095C03F}"/>
    <cellStyle name="RIGs linked cells 3 3 4 5" xfId="7963" xr:uid="{A4162F41-DE2F-4E60-8BA2-1BB5A7E0C6FE}"/>
    <cellStyle name="RIGs linked cells 3 3 4 5 2" xfId="18630" xr:uid="{29C759A4-D709-4002-9F96-C8AA99851D85}"/>
    <cellStyle name="RIGs linked cells 3 3 4 5 2 2" xfId="45045" xr:uid="{E85DB2E2-B872-4A1F-977D-274525260908}"/>
    <cellStyle name="RIGs linked cells 3 3 4 5 3" xfId="17526" xr:uid="{7F8057B3-E2B6-4329-9DD5-5A1098B83AFC}"/>
    <cellStyle name="RIGs linked cells 3 3 4 5 3 2" xfId="43943" xr:uid="{5F64F700-F0D5-4F95-9916-A334BD828FBC}"/>
    <cellStyle name="RIGs linked cells 3 3 4 6" xfId="13149" xr:uid="{FEC62F2E-830F-4B40-84E0-073080876B22}"/>
    <cellStyle name="RIGs linked cells 3 3 4 6 2" xfId="39570" xr:uid="{5B0ED9AF-E59D-4B77-9180-E27E57F4E8EA}"/>
    <cellStyle name="RIGs linked cells 3 3 4 7" xfId="27441" xr:uid="{71BE9B4F-5815-499B-9313-74DA776798D2}"/>
    <cellStyle name="RIGs linked cells 3 3 4 7 2" xfId="53855" xr:uid="{6E3A1004-75A2-4744-9D53-2C558EE138F3}"/>
    <cellStyle name="RIGs linked cells 3 3 5" xfId="2998" xr:uid="{B66F8A53-F928-4C83-B738-8FFE2D36B157}"/>
    <cellStyle name="RIGs linked cells 3 3 5 2" xfId="13790" xr:uid="{E385B447-C159-428C-B321-EE3C2FEAE159}"/>
    <cellStyle name="RIGs linked cells 3 3 5 2 2" xfId="40210" xr:uid="{53B4F91C-AFEB-41DA-9875-AF504CC65D8B}"/>
    <cellStyle name="RIGs linked cells 3 3 5 3" xfId="25460" xr:uid="{F9603A83-DB6F-4209-A578-753FCDB24192}"/>
    <cellStyle name="RIGs linked cells 3 3 5 3 2" xfId="51874" xr:uid="{468D0F32-DE92-4B0D-A21E-BBB56BD9C5CF}"/>
    <cellStyle name="RIGs linked cells 3 3 5 4" xfId="29668" xr:uid="{43CDADB6-9D05-4C1D-A5F2-927ECCDD69F7}"/>
    <cellStyle name="RIGs linked cells 3 3 6" xfId="5697" xr:uid="{FDF14617-1CC9-4B26-9968-D0C3F832B13A}"/>
    <cellStyle name="RIGs linked cells 3 3 6 2" xfId="16460" xr:uid="{7D8C5DF9-0E0D-48FC-ABE2-D5ADFBDFBD14}"/>
    <cellStyle name="RIGs linked cells 3 3 6 2 2" xfId="42878" xr:uid="{680D72B1-DB62-4411-A451-8A043DC1342D}"/>
    <cellStyle name="RIGs linked cells 3 3 6 3" xfId="24709" xr:uid="{39164CD9-13F7-4958-AC47-D7E1D241528A}"/>
    <cellStyle name="RIGs linked cells 3 3 6 3 2" xfId="51123" xr:uid="{FBEE1B2D-49C0-4163-B657-04FF76601AA7}"/>
    <cellStyle name="RIGs linked cells 3 3 6 4" xfId="32367" xr:uid="{06CC8D6D-4793-4016-817B-0CD252B25313}"/>
    <cellStyle name="RIGs linked cells 3 3 7" xfId="8248" xr:uid="{B43438AB-2C71-4FD0-B10D-257C8FB36F69}"/>
    <cellStyle name="RIGs linked cells 3 3 7 2" xfId="18909" xr:uid="{8B5D693E-7805-4B61-BFA6-DF6286E7B8A5}"/>
    <cellStyle name="RIGs linked cells 3 3 7 2 2" xfId="45323" xr:uid="{4A8BA2A7-1BF3-4A15-9BF5-BE8D02266984}"/>
    <cellStyle name="RIGs linked cells 3 3 7 3" xfId="26025" xr:uid="{A9866545-6D3C-4D3B-BDAC-5506B6B45628}"/>
    <cellStyle name="RIGs linked cells 3 3 7 3 2" xfId="52439" xr:uid="{E4D141E7-0D71-488E-83AB-AEB0F4B4E3C5}"/>
    <cellStyle name="RIGs linked cells 3 3_3.15 Additional Data" xfId="2345" xr:uid="{4B9296B2-30F6-4F16-ABCE-97B9C6807069}"/>
    <cellStyle name="RIGs linked cells 3 4" xfId="1497" xr:uid="{D604C96F-9B17-46D9-B798-0668B1FB7608}"/>
    <cellStyle name="RIGs linked cells 3 4 2" xfId="3491" xr:uid="{50EDDE0E-3A55-46A1-978B-3FCBB7F2BD38}"/>
    <cellStyle name="RIGs linked cells 3 4 2 2" xfId="14276" xr:uid="{67E44013-A611-4692-AF4E-3F30408FCED9}"/>
    <cellStyle name="RIGs linked cells 3 4 2 2 2" xfId="40696" xr:uid="{22F0816B-E6DE-41F5-A4FD-ADCB8F23FE23}"/>
    <cellStyle name="RIGs linked cells 3 4 2 3" xfId="25060" xr:uid="{866C8046-C742-48EF-8458-DDA2F1ACE4AD}"/>
    <cellStyle name="RIGs linked cells 3 4 2 3 2" xfId="51474" xr:uid="{78947B6B-60D7-488D-A2FF-C1A387A41BD9}"/>
    <cellStyle name="RIGs linked cells 3 4 2 4" xfId="30161" xr:uid="{990C61FA-E6EC-4B69-9837-72B7E8545023}"/>
    <cellStyle name="RIGs linked cells 3 4 3" xfId="3049" xr:uid="{1E1BD0BA-E4C6-457D-9980-A576024A9EAF}"/>
    <cellStyle name="RIGs linked cells 3 4 3 2" xfId="13841" xr:uid="{EE293C2B-F4F6-4374-86AB-5E45E64B6653}"/>
    <cellStyle name="RIGs linked cells 3 4 3 2 2" xfId="40261" xr:uid="{D3E740F6-1DC0-4713-B89E-9828515D2D86}"/>
    <cellStyle name="RIGs linked cells 3 4 3 3" xfId="22075" xr:uid="{54601407-8E4D-4712-9F55-DB41CAA0EAE5}"/>
    <cellStyle name="RIGs linked cells 3 4 3 3 2" xfId="48489" xr:uid="{7D712EE1-A561-47F1-B1D8-50F0D78353A4}"/>
    <cellStyle name="RIGs linked cells 3 4 3 4" xfId="29719" xr:uid="{F238999A-E5FB-4844-ABBB-27CC78D6179F}"/>
    <cellStyle name="RIGs linked cells 3 4 4" xfId="3766" xr:uid="{4D0FA104-B32F-4D63-A0B6-E1962ABA4465}"/>
    <cellStyle name="RIGs linked cells 3 4 4 2" xfId="14549" xr:uid="{9E86FC78-5250-4551-8E29-FB089F3F164C}"/>
    <cellStyle name="RIGs linked cells 3 4 4 2 2" xfId="40969" xr:uid="{8941D2F7-FCB9-478B-899C-B4B1ECFE7D34}"/>
    <cellStyle name="RIGs linked cells 3 4 4 3" xfId="25537" xr:uid="{3DF7E5B5-4B3B-4CDD-9E0F-C181792E9FC5}"/>
    <cellStyle name="RIGs linked cells 3 4 4 3 2" xfId="51951" xr:uid="{A0EDC926-1251-4CF5-991E-30B95F355567}"/>
    <cellStyle name="RIGs linked cells 3 4 4 4" xfId="30436" xr:uid="{5B935102-F20B-43CD-BC68-E74ECF816F44}"/>
    <cellStyle name="RIGs linked cells 3 4 5" xfId="5882" xr:uid="{CA478A2D-559C-4DAE-836A-44973943CDA7}"/>
    <cellStyle name="RIGs linked cells 3 4 5 2" xfId="23269" xr:uid="{9C79388F-067F-48B8-B06B-6336611306CE}"/>
    <cellStyle name="RIGs linked cells 3 4 5 2 2" xfId="49683" xr:uid="{798A2E10-BBE1-4E00-BC0E-FA84D56953C9}"/>
    <cellStyle name="RIGs linked cells 3 4 5 3" xfId="32552" xr:uid="{8644FFED-C02E-45A5-884A-437021595DDA}"/>
    <cellStyle name="RIGs linked cells 3 4 6" xfId="3775" xr:uid="{BE2EB356-0C9C-4356-964C-CAE3090D66A6}"/>
    <cellStyle name="RIGs linked cells 3 4 6 2" xfId="25694" xr:uid="{B57A7542-E0BF-43EE-A4B0-39B5844C8804}"/>
    <cellStyle name="RIGs linked cells 3 4 6 2 2" xfId="52108" xr:uid="{01D433B8-28F5-4BC6-8308-78CEC9893F34}"/>
    <cellStyle name="RIGs linked cells 3 4 6 3" xfId="30445" xr:uid="{FEDD6A58-A702-482A-B87F-6CD85B02B671}"/>
    <cellStyle name="RIGs linked cells 3 4 7" xfId="2929" xr:uid="{6696A4EB-ED99-4BBD-A6B5-45B91BDF9C2F}"/>
    <cellStyle name="RIGs linked cells 3 4 7 2" xfId="13721" xr:uid="{65DFD05C-E169-457F-B6A8-05EEA092E203}"/>
    <cellStyle name="RIGs linked cells 3 4 7 2 2" xfId="40141" xr:uid="{D91F68A0-738B-44A8-B61B-14826A48B1D7}"/>
    <cellStyle name="RIGs linked cells 3 4 7 3" xfId="24319" xr:uid="{61FE072C-B37B-41A2-82B7-8C0135384D57}"/>
    <cellStyle name="RIGs linked cells 3 4 7 3 2" xfId="50733" xr:uid="{F83570D5-C3CF-41EB-AE94-36903A1DE14E}"/>
    <cellStyle name="RIGs linked cells 3 4 7 4" xfId="29599" xr:uid="{DD704714-5137-4D42-9336-491C34B8F6AB}"/>
    <cellStyle name="RIGs linked cells 3 4 8" xfId="24030" xr:uid="{4B8FDBD7-4B92-407D-9E02-E032AF0B8184}"/>
    <cellStyle name="RIGs linked cells 3 4 8 2" xfId="50444" xr:uid="{CEDF7624-484C-40CB-9AFE-699F193A6D42}"/>
    <cellStyle name="RIGs linked cells 3 5" xfId="2339" xr:uid="{0335704C-B63C-45CC-8B9D-BF7FB6939C78}"/>
    <cellStyle name="RIGs linked cells 3 5 2" xfId="4252" xr:uid="{DF3B7F5A-17E9-4C33-9CA6-81316354F06C}"/>
    <cellStyle name="RIGs linked cells 3 5 2 2" xfId="15031" xr:uid="{A41B1FF8-4DD3-48FB-BB76-F17F1E9B9003}"/>
    <cellStyle name="RIGs linked cells 3 5 2 2 2" xfId="41451" xr:uid="{6EC8C412-A345-453A-99F2-B8D0A1657518}"/>
    <cellStyle name="RIGs linked cells 3 5 2 3" xfId="26423" xr:uid="{573DBB44-BAF1-4591-8CA8-2EF706A49E80}"/>
    <cellStyle name="RIGs linked cells 3 5 2 3 2" xfId="52837" xr:uid="{A7FC775F-166E-4CB5-BF28-3C69F6AFF3BE}"/>
    <cellStyle name="RIGs linked cells 3 5 2 4" xfId="30922" xr:uid="{DD6F37B3-F256-41D0-B832-9D46713040DB}"/>
    <cellStyle name="RIGs linked cells 3 5 3" xfId="4980" xr:uid="{CC5B209D-9E25-48F0-939C-D35D1AC42896}"/>
    <cellStyle name="RIGs linked cells 3 5 3 2" xfId="15757" xr:uid="{FD79DB14-485F-4B66-A4E7-5027ECE1411B}"/>
    <cellStyle name="RIGs linked cells 3 5 3 2 2" xfId="42177" xr:uid="{45569979-908D-417E-8C69-B44AD4AA1044}"/>
    <cellStyle name="RIGs linked cells 3 5 3 3" xfId="26336" xr:uid="{E5F8D752-C6A7-4115-889F-896698652664}"/>
    <cellStyle name="RIGs linked cells 3 5 3 3 2" xfId="52750" xr:uid="{264CB51F-57C1-40EB-8BD8-E68F47043D4D}"/>
    <cellStyle name="RIGs linked cells 3 5 3 4" xfId="31650" xr:uid="{1420AAEE-7FC4-4639-ACA0-F328A65C6417}"/>
    <cellStyle name="RIGs linked cells 3 5 4" xfId="6754" xr:uid="{690E3C2A-4C12-4CBF-ADF6-1CCBD6EE8C98}"/>
    <cellStyle name="RIGs linked cells 3 5 4 2" xfId="17466" xr:uid="{1984A220-3A3C-445C-92CB-FCDFBDDF5C27}"/>
    <cellStyle name="RIGs linked cells 3 5 4 2 2" xfId="43884" xr:uid="{EB7E4C09-AB22-4494-8AA2-236BC4D3EBDA}"/>
    <cellStyle name="RIGs linked cells 3 5 4 3" xfId="22057" xr:uid="{184EDE38-7220-4CF7-88F2-D91586A51683}"/>
    <cellStyle name="RIGs linked cells 3 5 4 3 2" xfId="48471" xr:uid="{FA866B16-A881-46CA-A30D-3BB3DF8E0F51}"/>
    <cellStyle name="RIGs linked cells 3 5 4 4" xfId="33424" xr:uid="{DF22DE51-EFA4-416C-BE22-303C96301A7E}"/>
    <cellStyle name="RIGs linked cells 3 5 5" xfId="7960" xr:uid="{66AC270A-2C6B-4F0F-90FD-144237566555}"/>
    <cellStyle name="RIGs linked cells 3 5 5 2" xfId="18627" xr:uid="{5341173A-6ED7-4941-9451-C9A96AC4578E}"/>
    <cellStyle name="RIGs linked cells 3 5 5 2 2" xfId="45042" xr:uid="{0367308D-4E47-4250-919A-40FF835D9CA1}"/>
    <cellStyle name="RIGs linked cells 3 5 5 3" xfId="11427" xr:uid="{CD57E197-7316-46C1-8CD6-769476DD794D}"/>
    <cellStyle name="RIGs linked cells 3 5 5 3 2" xfId="37848" xr:uid="{089C6061-01F2-40E4-8DE9-450A5C2FABD7}"/>
    <cellStyle name="RIGs linked cells 3 5 6" xfId="13146" xr:uid="{35776431-F312-4C4B-909F-F5A1D86C0ED7}"/>
    <cellStyle name="RIGs linked cells 3 5 6 2" xfId="39567" xr:uid="{7322ED33-2B9B-4387-95F7-E0F4A97BF7A1}"/>
    <cellStyle name="RIGs linked cells 3 5 7" xfId="22077" xr:uid="{69BFFD4B-A9B0-438F-A068-A268BB866712}"/>
    <cellStyle name="RIGs linked cells 3 5 7 2" xfId="48491" xr:uid="{193AF3E7-70FF-40BE-8B66-625EEC8D25BF}"/>
    <cellStyle name="RIGs linked cells 3 6" xfId="4003" xr:uid="{B87DE631-932E-40A6-857A-8D118C90E252}"/>
    <cellStyle name="RIGs linked cells 3 6 2" xfId="14786" xr:uid="{FE31683E-A05E-4798-9073-89E7775A94E6}"/>
    <cellStyle name="RIGs linked cells 3 6 2 2" xfId="41206" xr:uid="{24A39D9A-9000-45A9-93D7-FDB303D7DD2B}"/>
    <cellStyle name="RIGs linked cells 3 6 3" xfId="27313" xr:uid="{24467CA4-BFE0-4807-AEB4-29762ABDAF1C}"/>
    <cellStyle name="RIGs linked cells 3 6 3 2" xfId="53727" xr:uid="{B2795EFE-2C90-476F-8CA8-7C8FBA0EE793}"/>
    <cellStyle name="RIGs linked cells 3 6 4" xfId="30673" xr:uid="{A20612D9-7C8E-47A9-9748-C4AA0847D4BB}"/>
    <cellStyle name="RIGs linked cells 3 7" xfId="3960" xr:uid="{2DF6FC24-75A0-4F7E-B3B2-E61F43E54357}"/>
    <cellStyle name="RIGs linked cells 3 7 2" xfId="14743" xr:uid="{801BA5C1-5E89-47B7-8E81-0E9AAEEF1D4C}"/>
    <cellStyle name="RIGs linked cells 3 7 2 2" xfId="41163" xr:uid="{36A8D899-6202-4229-81D5-FB9EEEE1A24C}"/>
    <cellStyle name="RIGs linked cells 3 7 3" xfId="26675" xr:uid="{2D0CA394-DAF5-400C-BB56-9DAB21C60EA7}"/>
    <cellStyle name="RIGs linked cells 3 7 3 2" xfId="53089" xr:uid="{C84D5E2C-8070-4ED2-BCE1-FE3209E8FA0E}"/>
    <cellStyle name="RIGs linked cells 3 7 4" xfId="30630" xr:uid="{83481114-69A6-40DE-A1DA-4DF30E292ED9}"/>
    <cellStyle name="RIGs linked cells 3 8" xfId="3028" xr:uid="{157277DC-A43F-4E3A-A85F-73DC4ED0EA6E}"/>
    <cellStyle name="RIGs linked cells 3 8 2" xfId="13820" xr:uid="{C4DCD7BB-122F-4A22-95F5-E25B7F1738F3}"/>
    <cellStyle name="RIGs linked cells 3 8 2 2" xfId="40240" xr:uid="{D1B777EF-08CA-483D-9BBB-62211B60CC75}"/>
    <cellStyle name="RIGs linked cells 3 8 3" xfId="26280" xr:uid="{BC5330DB-8AA0-4576-91FF-76AFA1EF273C}"/>
    <cellStyle name="RIGs linked cells 3 8 3 2" xfId="52694" xr:uid="{343430C2-26E5-4F78-BE29-31CD8B907088}"/>
    <cellStyle name="RIGs linked cells 3 8 4" xfId="29698" xr:uid="{0C3C64A8-C722-482E-870F-B167A6AD27FC}"/>
    <cellStyle name="RIGs linked cells 3 9" xfId="6278" xr:uid="{2A1DBAE7-FD59-4769-AC0D-8A59E6AD4853}"/>
    <cellStyle name="RIGs linked cells 3 9 2" xfId="17017" xr:uid="{DBAE3A8C-0F3E-4BFD-A47B-1630C9B7C2F7}"/>
    <cellStyle name="RIGs linked cells 3 9 2 2" xfId="43435" xr:uid="{59484D12-85E5-4492-ABC0-E23E87425B94}"/>
    <cellStyle name="RIGs linked cells 3 9 3" xfId="11237" xr:uid="{54F83D1A-092A-4A4E-ADCD-2593AC6391AF}"/>
    <cellStyle name="RIGs linked cells 3 9 3 2" xfId="37658" xr:uid="{41808652-C81F-4125-95B6-B895A42C1E2C}"/>
    <cellStyle name="RIGs linked cells 3 9 4" xfId="32948" xr:uid="{D1A621D0-E3AC-4A07-B32E-FA9DB5F34BE9}"/>
    <cellStyle name="RIGs linked cells 3_3.15 Additional Data" xfId="2346" xr:uid="{FD624AE2-A2BD-420F-B4DA-8084D7F009B5}"/>
    <cellStyle name="RIGs linked cells 4" xfId="1179" xr:uid="{9CF46EF2-9F24-4464-9552-68D028A97C05}"/>
    <cellStyle name="RIGs linked cells 4 2" xfId="1180" xr:uid="{B44C7627-40C2-4B3A-A416-B16ABE0F2F05}"/>
    <cellStyle name="RIGs linked cells 4 2 2" xfId="1342" xr:uid="{0FC12AE1-D34D-4C66-8CFB-EEF826751F1E}"/>
    <cellStyle name="RIGs linked cells 4 2 2 2" xfId="1604" xr:uid="{DE9EE097-8406-4D76-B4D5-0A42AB253F2F}"/>
    <cellStyle name="RIGs linked cells 4 2 2 2 2" xfId="3597" xr:uid="{A3596D01-DC60-4A84-B481-D4124EA440DD}"/>
    <cellStyle name="RIGs linked cells 4 2 2 2 2 2" xfId="14382" xr:uid="{5BD3B51A-512D-41C2-9704-E0779FF06371}"/>
    <cellStyle name="RIGs linked cells 4 2 2 2 2 2 2" xfId="40802" xr:uid="{6840F73B-F07C-4615-9D0E-8BCE43F976D4}"/>
    <cellStyle name="RIGs linked cells 4 2 2 2 2 3" xfId="21833" xr:uid="{323D63B6-6B70-4633-84CC-15B1BD2FC2EA}"/>
    <cellStyle name="RIGs linked cells 4 2 2 2 2 3 2" xfId="48247" xr:uid="{8FDBC474-3E06-4D1A-938D-48B70B6591F9}"/>
    <cellStyle name="RIGs linked cells 4 2 2 2 2 4" xfId="30267" xr:uid="{DED569CC-6A3D-48B7-A8B6-8FE5F45470FD}"/>
    <cellStyle name="RIGs linked cells 4 2 2 2 3" xfId="2619" xr:uid="{548229E0-92BB-4345-A3AE-376F2CCD812A}"/>
    <cellStyle name="RIGs linked cells 4 2 2 2 3 2" xfId="13411" xr:uid="{4C79AAB4-F882-4E5B-A1C4-BCBC09196908}"/>
    <cellStyle name="RIGs linked cells 4 2 2 2 3 2 2" xfId="39831" xr:uid="{D2D2AFD6-E603-401B-A6B2-511EF22E4D30}"/>
    <cellStyle name="RIGs linked cells 4 2 2 2 3 3" xfId="23624" xr:uid="{5768CD1C-C1E2-4116-87AF-E1BB4230A16F}"/>
    <cellStyle name="RIGs linked cells 4 2 2 2 3 3 2" xfId="50038" xr:uid="{E85DB432-787F-4AB7-AA6E-1D950C340C60}"/>
    <cellStyle name="RIGs linked cells 4 2 2 2 3 4" xfId="29289" xr:uid="{3BAE82F1-2063-49AD-A3DD-C1279050CAA7}"/>
    <cellStyle name="RIGs linked cells 4 2 2 2 4" xfId="4452" xr:uid="{2C9395E7-08C5-45EA-AA75-A3050FF3BBBC}"/>
    <cellStyle name="RIGs linked cells 4 2 2 2 4 2" xfId="15230" xr:uid="{3763829C-E128-49B3-924B-8550C571DBFA}"/>
    <cellStyle name="RIGs linked cells 4 2 2 2 4 2 2" xfId="41650" xr:uid="{BC95B35A-6F6C-422D-B2C8-9102F6D80A46}"/>
    <cellStyle name="RIGs linked cells 4 2 2 2 4 3" xfId="26173" xr:uid="{DB203732-B434-40B0-878B-5A29370883E4}"/>
    <cellStyle name="RIGs linked cells 4 2 2 2 4 3 2" xfId="52587" xr:uid="{B4991051-DB19-4C46-B8BD-72307A1EF7A7}"/>
    <cellStyle name="RIGs linked cells 4 2 2 2 4 4" xfId="31122" xr:uid="{E5C5E9D9-71B2-449D-84DE-9AC96001DB06}"/>
    <cellStyle name="RIGs linked cells 4 2 2 2 5" xfId="4730" xr:uid="{709CDE95-1F4D-4885-8039-9927BEBC16B7}"/>
    <cellStyle name="RIGs linked cells 4 2 2 2 5 2" xfId="23063" xr:uid="{A645BEB3-A39C-41AB-B203-84DE253FFA8C}"/>
    <cellStyle name="RIGs linked cells 4 2 2 2 5 2 2" xfId="49477" xr:uid="{19165E8A-4A8E-418C-8A37-4283EB1C46E3}"/>
    <cellStyle name="RIGs linked cells 4 2 2 2 5 3" xfId="31400" xr:uid="{03AC1789-845E-4810-BC54-B7B6689534BF}"/>
    <cellStyle name="RIGs linked cells 4 2 2 2 6" xfId="6118" xr:uid="{8F6C895F-7FDB-48CE-BA11-909B2E2B4601}"/>
    <cellStyle name="RIGs linked cells 4 2 2 2 6 2" xfId="21157" xr:uid="{AD14E5D2-96DC-4B40-823B-A7FCD2D7686A}"/>
    <cellStyle name="RIGs linked cells 4 2 2 2 6 2 2" xfId="47571" xr:uid="{F8A01F7D-1D4D-4252-81C8-549E1A531BA7}"/>
    <cellStyle name="RIGs linked cells 4 2 2 2 6 3" xfId="32788" xr:uid="{486E6E3A-AF35-4319-B125-804EE08D1482}"/>
    <cellStyle name="RIGs linked cells 4 2 2 2 7" xfId="6351" xr:uid="{E2DA1252-645D-43D2-977A-24DB78805D47}"/>
    <cellStyle name="RIGs linked cells 4 2 2 2 7 2" xfId="17088" xr:uid="{009FE8C9-47B3-4EA1-8F06-C6F1135E65AA}"/>
    <cellStyle name="RIGs linked cells 4 2 2 2 7 2 2" xfId="43506" xr:uid="{AFE8B81F-2B39-44EF-BDA0-F128683C2A22}"/>
    <cellStyle name="RIGs linked cells 4 2 2 2 7 3" xfId="12708" xr:uid="{2A7C4FDB-1F11-4FA9-AADF-574A5D9682FD}"/>
    <cellStyle name="RIGs linked cells 4 2 2 2 7 3 2" xfId="39129" xr:uid="{1879E969-9C32-4BC5-BAD8-35B68758CD06}"/>
    <cellStyle name="RIGs linked cells 4 2 2 2 7 4" xfId="33021" xr:uid="{85741302-8935-4B4A-B600-966A7A92D0B7}"/>
    <cellStyle name="RIGs linked cells 4 2 2 2 8" xfId="27513" xr:uid="{55187EF6-FE67-4321-9591-3672DF8AE0E6}"/>
    <cellStyle name="RIGs linked cells 4 2 2 2 8 2" xfId="53927" xr:uid="{3274A6AA-030A-4BD3-BC00-64F3B9828460}"/>
    <cellStyle name="RIGs linked cells 4 2 2 3" xfId="2349" xr:uid="{F89D4DB2-7778-4115-8651-827FD1563C75}"/>
    <cellStyle name="RIGs linked cells 4 2 2 3 2" xfId="4259" xr:uid="{CE3D9B50-3860-4331-A5B8-BAC4AE46C805}"/>
    <cellStyle name="RIGs linked cells 4 2 2 3 2 2" xfId="15038" xr:uid="{6EDEBAEB-E6C6-4E31-B0FC-AD5E2B4C357D}"/>
    <cellStyle name="RIGs linked cells 4 2 2 3 2 2 2" xfId="41458" xr:uid="{D6E2F0DB-595D-4965-A2B8-9374EC61CB0B}"/>
    <cellStyle name="RIGs linked cells 4 2 2 3 2 3" xfId="21898" xr:uid="{4955360F-588B-43A2-ACA6-BB255C86311A}"/>
    <cellStyle name="RIGs linked cells 4 2 2 3 2 3 2" xfId="48312" xr:uid="{2E43C304-0874-4801-BA22-D54BE3D61960}"/>
    <cellStyle name="RIGs linked cells 4 2 2 3 2 4" xfId="30929" xr:uid="{80AC0C34-5DEC-4252-B872-73AF87AC7FCD}"/>
    <cellStyle name="RIGs linked cells 4 2 2 3 3" xfId="4987" xr:uid="{DDEF650E-F6F3-4FEC-AECA-A517F38956FC}"/>
    <cellStyle name="RIGs linked cells 4 2 2 3 3 2" xfId="15764" xr:uid="{27449301-0C01-438D-8088-8ED867303965}"/>
    <cellStyle name="RIGs linked cells 4 2 2 3 3 2 2" xfId="42184" xr:uid="{B7A63238-C722-42BE-904A-4E9BEE33F852}"/>
    <cellStyle name="RIGs linked cells 4 2 2 3 3 3" xfId="24240" xr:uid="{7192028C-3900-4A0B-92E6-8B74C7C44C20}"/>
    <cellStyle name="RIGs linked cells 4 2 2 3 3 3 2" xfId="50654" xr:uid="{494A88E6-B7E1-417B-9661-ED0C29FAB667}"/>
    <cellStyle name="RIGs linked cells 4 2 2 3 3 4" xfId="31657" xr:uid="{02E7D15A-74D9-4E58-97AE-ECDED074B7B6}"/>
    <cellStyle name="RIGs linked cells 4 2 2 3 4" xfId="6761" xr:uid="{9DA34779-DA26-42DC-9120-C92D457594B7}"/>
    <cellStyle name="RIGs linked cells 4 2 2 3 4 2" xfId="17473" xr:uid="{9427B750-5D38-4EE0-8C81-547036F4EDA9}"/>
    <cellStyle name="RIGs linked cells 4 2 2 3 4 2 2" xfId="43891" xr:uid="{44D2DF5B-5141-4866-987E-315D502EBDA7}"/>
    <cellStyle name="RIGs linked cells 4 2 2 3 4 3" xfId="24391" xr:uid="{10FCD7C3-4F9B-4246-9512-D1D7EFDD042C}"/>
    <cellStyle name="RIGs linked cells 4 2 2 3 4 3 2" xfId="50805" xr:uid="{7FBDA845-770C-4FFF-A4DC-05B993DF556B}"/>
    <cellStyle name="RIGs linked cells 4 2 2 3 4 4" xfId="33431" xr:uid="{A096A8B7-4645-4F0F-B065-5DB7442408AA}"/>
    <cellStyle name="RIGs linked cells 4 2 2 3 5" xfId="7967" xr:uid="{FC8387B7-FCA1-40DC-AB3A-53F64FCD1E40}"/>
    <cellStyle name="RIGs linked cells 4 2 2 3 5 2" xfId="18634" xr:uid="{4B6C29FE-9FD1-4CED-A1DA-890701193144}"/>
    <cellStyle name="RIGs linked cells 4 2 2 3 5 2 2" xfId="45049" xr:uid="{ECA0CB82-B7A5-4F70-AC23-12ABC3F9A317}"/>
    <cellStyle name="RIGs linked cells 4 2 2 3 5 3" xfId="12158" xr:uid="{0D752AD3-7BB7-4AB9-9430-0B9035A91F18}"/>
    <cellStyle name="RIGs linked cells 4 2 2 3 5 3 2" xfId="38579" xr:uid="{1BFCBE9D-8261-44B8-A659-2E84B912C3F7}"/>
    <cellStyle name="RIGs linked cells 4 2 2 3 6" xfId="13153" xr:uid="{2439E1D4-A8FB-4239-AC21-CADC3E1D8B12}"/>
    <cellStyle name="RIGs linked cells 4 2 2 3 6 2" xfId="39574" xr:uid="{BAE51C6B-4405-41C1-BA81-29BEF6CD6988}"/>
    <cellStyle name="RIGs linked cells 4 2 2 3 7" xfId="22312" xr:uid="{A44B2303-4610-418A-A32D-BAE741DB94C8}"/>
    <cellStyle name="RIGs linked cells 4 2 2 3 7 2" xfId="48726" xr:uid="{9FD25E03-9E8A-41E3-B021-6E4E38A50D93}"/>
    <cellStyle name="RIGs linked cells 4 2 2 4" xfId="8296" xr:uid="{66BEF678-A829-4384-879B-AC325926647B}"/>
    <cellStyle name="RIGs linked cells 4 2 2 4 2" xfId="18957" xr:uid="{29B357D3-479B-42B7-967A-14301FA4BA9F}"/>
    <cellStyle name="RIGs linked cells 4 2 2 4 2 2" xfId="45371" xr:uid="{7CF1BD4C-325C-42FF-92E7-4364F401BAC9}"/>
    <cellStyle name="RIGs linked cells 4 2 2 4 3" xfId="26063" xr:uid="{831FA224-4C19-4D43-A2E9-48978F6F1E8C}"/>
    <cellStyle name="RIGs linked cells 4 2 2 4 3 2" xfId="52477" xr:uid="{863C23FB-F28C-4301-B63E-A5054F9482AE}"/>
    <cellStyle name="RIGs linked cells 4 2 3" xfId="1501" xr:uid="{D558822F-CF63-4222-8E08-6AD9D8F91444}"/>
    <cellStyle name="RIGs linked cells 4 2 3 2" xfId="3495" xr:uid="{236D33D1-CD90-4C44-ADEF-0A1683335172}"/>
    <cellStyle name="RIGs linked cells 4 2 3 2 2" xfId="14280" xr:uid="{F93E299B-30FC-4BBD-8F28-6F497A10EC98}"/>
    <cellStyle name="RIGs linked cells 4 2 3 2 2 2" xfId="40700" xr:uid="{A0F78CD7-8278-431D-BCA0-A1401EBBB591}"/>
    <cellStyle name="RIGs linked cells 4 2 3 2 3" xfId="23249" xr:uid="{93FF65E2-7970-421B-A33A-CDF134BED8FB}"/>
    <cellStyle name="RIGs linked cells 4 2 3 2 3 2" xfId="49663" xr:uid="{4A510283-F860-49DD-89F0-51913B8EB382}"/>
    <cellStyle name="RIGs linked cells 4 2 3 2 4" xfId="30165" xr:uid="{14FEDCA8-CADF-4BA7-8FAF-52721CBD81AB}"/>
    <cellStyle name="RIGs linked cells 4 2 3 3" xfId="3050" xr:uid="{73E22AFF-EBE6-485D-8B04-BE7A166AF29E}"/>
    <cellStyle name="RIGs linked cells 4 2 3 3 2" xfId="13842" xr:uid="{85207496-AFBC-44AA-9F5D-5AD978C0FE4D}"/>
    <cellStyle name="RIGs linked cells 4 2 3 3 2 2" xfId="40262" xr:uid="{64A8D3C8-92E8-4002-8371-E92035686A0E}"/>
    <cellStyle name="RIGs linked cells 4 2 3 3 3" xfId="26859" xr:uid="{729AE487-7CDF-4414-96CB-9B843607848E}"/>
    <cellStyle name="RIGs linked cells 4 2 3 3 3 2" xfId="53273" xr:uid="{97DE8AF6-B333-4608-8C7A-C06E8BAAEB5D}"/>
    <cellStyle name="RIGs linked cells 4 2 3 3 4" xfId="29720" xr:uid="{02CB4CE7-A538-4705-A632-605F6A8640A9}"/>
    <cellStyle name="RIGs linked cells 4 2 3 4" xfId="4477" xr:uid="{2C888B47-6A6D-45D2-B14D-408F6C10D270}"/>
    <cellStyle name="RIGs linked cells 4 2 3 4 2" xfId="15255" xr:uid="{2C9EFC79-AC49-43D6-8F5C-6CA566CBE14E}"/>
    <cellStyle name="RIGs linked cells 4 2 3 4 2 2" xfId="41675" xr:uid="{BD069B15-DE19-4B64-BB31-0965F5CA3B4F}"/>
    <cellStyle name="RIGs linked cells 4 2 3 4 3" xfId="24305" xr:uid="{4CA08D2B-19DE-4073-8485-F157A888BD6F}"/>
    <cellStyle name="RIGs linked cells 4 2 3 4 3 2" xfId="50719" xr:uid="{972F27A0-11D6-430B-B1CE-4202157E3AA4}"/>
    <cellStyle name="RIGs linked cells 4 2 3 4 4" xfId="31147" xr:uid="{7DED9951-DC25-48BD-95F9-F9CB59A7995F}"/>
    <cellStyle name="RIGs linked cells 4 2 3 5" xfId="4002" xr:uid="{1043C637-2306-4951-AF06-896AA34ADE47}"/>
    <cellStyle name="RIGs linked cells 4 2 3 5 2" xfId="23857" xr:uid="{3FFBA1DC-185B-4E33-95AE-9754F453651E}"/>
    <cellStyle name="RIGs linked cells 4 2 3 5 2 2" xfId="50271" xr:uid="{DBF87C03-633A-4C0C-A9AE-BB1177359F54}"/>
    <cellStyle name="RIGs linked cells 4 2 3 5 3" xfId="30672" xr:uid="{4DBADD52-55A3-48B1-93ED-B07151BF2EA4}"/>
    <cellStyle name="RIGs linked cells 4 2 3 6" xfId="5770" xr:uid="{847D4C0C-C0AC-463A-816F-2F7A640D56D8}"/>
    <cellStyle name="RIGs linked cells 4 2 3 6 2" xfId="23943" xr:uid="{D402F71A-E1EF-4116-A45C-6BE9DE26C8B8}"/>
    <cellStyle name="RIGs linked cells 4 2 3 6 2 2" xfId="50357" xr:uid="{ADED96DC-F9BA-4461-B58E-9A2E9362D365}"/>
    <cellStyle name="RIGs linked cells 4 2 3 6 3" xfId="32440" xr:uid="{1C420062-AE4C-40D9-BB16-A64A25BE6F64}"/>
    <cellStyle name="RIGs linked cells 4 2 3 7" xfId="2931" xr:uid="{082C2AD6-1005-463C-ABA3-612D5F86B455}"/>
    <cellStyle name="RIGs linked cells 4 2 3 7 2" xfId="13723" xr:uid="{F54E5A8B-65BF-4536-AAFC-E174925AE438}"/>
    <cellStyle name="RIGs linked cells 4 2 3 7 2 2" xfId="40143" xr:uid="{82DF702B-5AD5-4330-8180-0BAA4079B0BE}"/>
    <cellStyle name="RIGs linked cells 4 2 3 7 3" xfId="27470" xr:uid="{3767FE3A-B74F-4956-B2B8-E1DEF244C43D}"/>
    <cellStyle name="RIGs linked cells 4 2 3 7 3 2" xfId="53884" xr:uid="{ECDCCBF1-935B-40A5-A8C3-1CEF550547F2}"/>
    <cellStyle name="RIGs linked cells 4 2 3 7 4" xfId="29601" xr:uid="{838C0A2A-CE0C-48B2-AE5D-3B3887A94AA7}"/>
    <cellStyle name="RIGs linked cells 4 2 3 8" xfId="25858" xr:uid="{9E2FF97E-B273-438D-BF9A-B4F3C18CB144}"/>
    <cellStyle name="RIGs linked cells 4 2 3 8 2" xfId="52272" xr:uid="{E9F2D446-49B3-4F1B-85E1-E87BB21D86A4}"/>
    <cellStyle name="RIGs linked cells 4 2 4" xfId="2348" xr:uid="{0D45745E-8531-434B-9732-19E42EF9E890}"/>
    <cellStyle name="RIGs linked cells 4 2 4 2" xfId="4258" xr:uid="{08387565-6FBB-4FA3-964B-BF46B59123BB}"/>
    <cellStyle name="RIGs linked cells 4 2 4 2 2" xfId="15037" xr:uid="{4138CE23-0533-4573-9B1D-CB2BD92F2EB5}"/>
    <cellStyle name="RIGs linked cells 4 2 4 2 2 2" xfId="41457" xr:uid="{BEF1DCB9-BA1E-4155-9B53-68DF7D398B99}"/>
    <cellStyle name="RIGs linked cells 4 2 4 2 3" xfId="23817" xr:uid="{D4357CAE-A2D8-40FD-B867-3D09ADEE0FC1}"/>
    <cellStyle name="RIGs linked cells 4 2 4 2 3 2" xfId="50231" xr:uid="{C2DC110B-C5A8-413B-8CAD-E82397ABF490}"/>
    <cellStyle name="RIGs linked cells 4 2 4 2 4" xfId="30928" xr:uid="{E9276D10-70B2-4B00-8934-170A20528872}"/>
    <cellStyle name="RIGs linked cells 4 2 4 3" xfId="4986" xr:uid="{8FA05FF4-B578-4C3F-9317-8D9090EA01EE}"/>
    <cellStyle name="RIGs linked cells 4 2 4 3 2" xfId="15763" xr:uid="{F5CD4040-3834-4DEE-8DE7-E3E69A318206}"/>
    <cellStyle name="RIGs linked cells 4 2 4 3 2 2" xfId="42183" xr:uid="{810CCCAD-5461-4B93-96AF-705251D26C80}"/>
    <cellStyle name="RIGs linked cells 4 2 4 3 3" xfId="24593" xr:uid="{DFF4C65D-5AB1-44D7-A869-126B0616EDD0}"/>
    <cellStyle name="RIGs linked cells 4 2 4 3 3 2" xfId="51007" xr:uid="{AF2E57E6-8A95-45C7-9BF0-D0BF245914D3}"/>
    <cellStyle name="RIGs linked cells 4 2 4 3 4" xfId="31656" xr:uid="{1B00B3B6-E45F-490D-B116-9DE5741C175C}"/>
    <cellStyle name="RIGs linked cells 4 2 4 4" xfId="6760" xr:uid="{DA722F72-EE54-4974-99B0-A524D41057F6}"/>
    <cellStyle name="RIGs linked cells 4 2 4 4 2" xfId="17472" xr:uid="{1B12F438-FAB1-4E22-A5E5-C5872D5A9739}"/>
    <cellStyle name="RIGs linked cells 4 2 4 4 2 2" xfId="43890" xr:uid="{D6BAF52C-3B5A-4A1E-BA9F-EE0262C3A6A0}"/>
    <cellStyle name="RIGs linked cells 4 2 4 4 3" xfId="12415" xr:uid="{592FC78E-37BB-48EC-A36C-FD89F3EAA60A}"/>
    <cellStyle name="RIGs linked cells 4 2 4 4 3 2" xfId="38836" xr:uid="{AB6A7EF0-5AE5-44F7-89C4-2447981ECF88}"/>
    <cellStyle name="RIGs linked cells 4 2 4 4 4" xfId="33430" xr:uid="{C43CBB17-81D8-459C-BC01-3B56BC057828}"/>
    <cellStyle name="RIGs linked cells 4 2 4 5" xfId="7966" xr:uid="{29C122CA-50EF-47B0-AA77-FD39724928B9}"/>
    <cellStyle name="RIGs linked cells 4 2 4 5 2" xfId="18633" xr:uid="{303DAB59-F2C6-42D5-8760-418B7B9A85A4}"/>
    <cellStyle name="RIGs linked cells 4 2 4 5 2 2" xfId="45048" xr:uid="{1828B0C8-8E49-48BD-9768-5C0DEB696DEF}"/>
    <cellStyle name="RIGs linked cells 4 2 4 5 3" xfId="13693" xr:uid="{74B90982-2676-45EF-86B0-7B0E88A472DC}"/>
    <cellStyle name="RIGs linked cells 4 2 4 5 3 2" xfId="40113" xr:uid="{88B3664E-2667-4179-BEEC-1E993112A63B}"/>
    <cellStyle name="RIGs linked cells 4 2 4 6" xfId="13152" xr:uid="{173EB149-BA0E-492E-A1BA-1B930470CEB8}"/>
    <cellStyle name="RIGs linked cells 4 2 4 6 2" xfId="39573" xr:uid="{7B79F872-6F06-47B4-B1F1-285081EF10B3}"/>
    <cellStyle name="RIGs linked cells 4 2 4 7" xfId="22042" xr:uid="{9A1D5EC2-6460-45A3-8248-D253A36B471E}"/>
    <cellStyle name="RIGs linked cells 4 2 4 7 2" xfId="48456" xr:uid="{08DD8403-6B98-41D1-9D07-9B9F802688A4}"/>
    <cellStyle name="RIGs linked cells 4 2 5" xfId="4502" xr:uid="{46883201-4EBA-42F8-82F4-B83CF1F4F154}"/>
    <cellStyle name="RIGs linked cells 4 2 5 2" xfId="15280" xr:uid="{7F2B5F23-0D95-40A3-A3AE-DE82A36D509F}"/>
    <cellStyle name="RIGs linked cells 4 2 5 2 2" xfId="41700" xr:uid="{15C83B78-C8E3-4B12-9461-889F38024A11}"/>
    <cellStyle name="RIGs linked cells 4 2 5 3" xfId="25231" xr:uid="{8A497C43-C736-4A61-ABE4-31356CBAA91D}"/>
    <cellStyle name="RIGs linked cells 4 2 5 3 2" xfId="51645" xr:uid="{01B6E7C5-0C24-4DE2-A6E6-F48576B1DEAB}"/>
    <cellStyle name="RIGs linked cells 4 2 5 4" xfId="31172" xr:uid="{9901226C-5C15-4D54-B294-81AB7CA4BE4D}"/>
    <cellStyle name="RIGs linked cells 4 2 6" xfId="6848" xr:uid="{10F986D0-CF38-4E43-ABF0-C32A714B9A8D}"/>
    <cellStyle name="RIGs linked cells 4 2 6 2" xfId="17553" xr:uid="{345D9EED-19FB-44F4-9EC4-8213039A9AE0}"/>
    <cellStyle name="RIGs linked cells 4 2 6 2 2" xfId="43970" xr:uid="{53616BC0-2863-4666-8AF1-C239667515E6}"/>
    <cellStyle name="RIGs linked cells 4 2 6 3" xfId="23640" xr:uid="{0E01A2B3-BB8F-4D9D-8B0F-E4602E375AB6}"/>
    <cellStyle name="RIGs linked cells 4 2 6 3 2" xfId="50054" xr:uid="{B937CF90-5AE7-4D5F-BAC9-0F5B0B1C8F6B}"/>
    <cellStyle name="RIGs linked cells 4 2 6 4" xfId="33518" xr:uid="{C2C8B1DD-29E9-4D14-9DF1-25FED4114002}"/>
    <cellStyle name="RIGs linked cells 4 2 7" xfId="8250" xr:uid="{0FA55EB1-1429-48FC-A8FC-0343A33525AD}"/>
    <cellStyle name="RIGs linked cells 4 2 7 2" xfId="18911" xr:uid="{95DAAA3A-7961-4759-9D79-8F3D0A09B243}"/>
    <cellStyle name="RIGs linked cells 4 2 7 2 2" xfId="45325" xr:uid="{9AFCECDB-595B-47AC-A805-CDA1DA46F6D0}"/>
    <cellStyle name="RIGs linked cells 4 2 7 3" xfId="26027" xr:uid="{8E5E753F-B76F-4E12-AD95-597F4E1D3847}"/>
    <cellStyle name="RIGs linked cells 4 2 7 3 2" xfId="52441" xr:uid="{411564F2-03F6-409B-86D4-FA00274B9306}"/>
    <cellStyle name="RIGs linked cells 4 2_3.15 Additional Data" xfId="2350" xr:uid="{655ED42F-A34A-41A6-B3CE-262CC1D185A1}"/>
    <cellStyle name="RIGs linked cells 4 3" xfId="1500" xr:uid="{D40FD3D7-3D34-4EF5-998E-DB187DC8BBD1}"/>
    <cellStyle name="RIGs linked cells 4 3 2" xfId="3494" xr:uid="{9080CC70-A07E-4B62-9E45-F63736DA5BF4}"/>
    <cellStyle name="RIGs linked cells 4 3 2 2" xfId="14279" xr:uid="{F28DF426-4803-43CC-BBED-63B9F9FAD90F}"/>
    <cellStyle name="RIGs linked cells 4 3 2 2 2" xfId="40699" xr:uid="{EF72A3FD-9182-4F23-8E81-466BA65D3C6E}"/>
    <cellStyle name="RIGs linked cells 4 3 2 3" xfId="22289" xr:uid="{B1BF417B-5B39-4A3E-A10A-2E66896391E6}"/>
    <cellStyle name="RIGs linked cells 4 3 2 3 2" xfId="48703" xr:uid="{FAC9BCA5-CBF3-443C-A757-A86B560E48D6}"/>
    <cellStyle name="RIGs linked cells 4 3 2 4" xfId="30164" xr:uid="{C76D4083-ABF1-411F-9300-E7A994B59EC0}"/>
    <cellStyle name="RIGs linked cells 4 3 3" xfId="3732" xr:uid="{E816E366-8AE0-46E4-B5BB-6078044CC047}"/>
    <cellStyle name="RIGs linked cells 4 3 3 2" xfId="14515" xr:uid="{DC47B297-A3DB-45F6-A461-2B5408AFB332}"/>
    <cellStyle name="RIGs linked cells 4 3 3 2 2" xfId="40935" xr:uid="{03A7E752-624B-478C-ADAC-B8B85A79AF6D}"/>
    <cellStyle name="RIGs linked cells 4 3 3 3" xfId="26318" xr:uid="{BE822B30-868E-4C58-9C09-E4A0AF2CB94B}"/>
    <cellStyle name="RIGs linked cells 4 3 3 3 2" xfId="52732" xr:uid="{27A3FC5C-8892-419B-8FB9-BBC4075EEBAB}"/>
    <cellStyle name="RIGs linked cells 4 3 3 4" xfId="30402" xr:uid="{60C0B9FC-8DBA-4DD7-9BD5-D13D04DD6F01}"/>
    <cellStyle name="RIGs linked cells 4 3 4" xfId="5275" xr:uid="{EEEDF19E-2EEB-4F52-A369-B76E113A63F9}"/>
    <cellStyle name="RIGs linked cells 4 3 4 2" xfId="16050" xr:uid="{C46F805B-C43D-410B-B1A9-3FFD02614B4B}"/>
    <cellStyle name="RIGs linked cells 4 3 4 2 2" xfId="42469" xr:uid="{052E4FF2-9ABB-4CDD-A99C-FA53D64AD84B}"/>
    <cellStyle name="RIGs linked cells 4 3 4 3" xfId="26394" xr:uid="{30EF9F28-36B9-4FFD-9C1A-FB36CB9BDD84}"/>
    <cellStyle name="RIGs linked cells 4 3 4 3 2" xfId="52808" xr:uid="{B84E7B61-2F8C-4D9A-A1BE-95B91E58081A}"/>
    <cellStyle name="RIGs linked cells 4 3 4 4" xfId="31945" xr:uid="{126A64F1-EC17-4F3A-93B3-2F1708997E1C}"/>
    <cellStyle name="RIGs linked cells 4 3 5" xfId="6237" xr:uid="{E53EA3DF-009B-4D91-B14D-680B926D56AA}"/>
    <cellStyle name="RIGs linked cells 4 3 5 2" xfId="24685" xr:uid="{5886149C-CDBE-4DFE-8FB9-FD32BAF7B071}"/>
    <cellStyle name="RIGs linked cells 4 3 5 2 2" xfId="51099" xr:uid="{76C432DA-3BAC-4CA9-AC22-576184043872}"/>
    <cellStyle name="RIGs linked cells 4 3 5 3" xfId="32907" xr:uid="{639F5FBA-0344-4E98-9055-03A5857E7427}"/>
    <cellStyle name="RIGs linked cells 4 3 6" xfId="6484" xr:uid="{B0FF8541-C618-4DBB-BFCE-2043D866B247}"/>
    <cellStyle name="RIGs linked cells 4 3 6 2" xfId="22496" xr:uid="{A72DC39D-1873-49DC-9E1D-32145C836886}"/>
    <cellStyle name="RIGs linked cells 4 3 6 2 2" xfId="48910" xr:uid="{7B3CDA6A-13E6-41DE-AB64-19FDF044A7AA}"/>
    <cellStyle name="RIGs linked cells 4 3 6 3" xfId="33154" xr:uid="{A2523508-23DF-47B9-B7D2-7B367A4247F0}"/>
    <cellStyle name="RIGs linked cells 4 3 7" xfId="6087" xr:uid="{0FDF3E78-44A1-47B7-93AE-DF726BBE4D65}"/>
    <cellStyle name="RIGs linked cells 4 3 7 2" xfId="16837" xr:uid="{8F41E1DA-A0D2-42BF-AC78-E13013703514}"/>
    <cellStyle name="RIGs linked cells 4 3 7 2 2" xfId="43255" xr:uid="{FD6C9E4B-0245-44D9-A2F2-3431AB2F0F8C}"/>
    <cellStyle name="RIGs linked cells 4 3 7 3" xfId="23573" xr:uid="{02AA2194-D70F-47B9-A92F-26A5E5D6706A}"/>
    <cellStyle name="RIGs linked cells 4 3 7 3 2" xfId="49987" xr:uid="{8E96629D-6A9F-4046-BBAE-33A8A74F835F}"/>
    <cellStyle name="RIGs linked cells 4 3 7 4" xfId="32757" xr:uid="{309AF667-02C7-4B6A-81A4-C7F09A957B99}"/>
    <cellStyle name="RIGs linked cells 4 3 8" xfId="22249" xr:uid="{EEA8CE80-8109-4602-B3FB-20BDEB4752BE}"/>
    <cellStyle name="RIGs linked cells 4 3 8 2" xfId="48663" xr:uid="{E5B191B7-2650-45C1-BF47-D6694ED8B328}"/>
    <cellStyle name="RIGs linked cells 4 4" xfId="2347" xr:uid="{06CCFFB8-FFC1-430F-B29A-C8A3C004748F}"/>
    <cellStyle name="RIGs linked cells 4 4 2" xfId="4257" xr:uid="{CC76A04B-731D-4D21-BE20-BFDE39148641}"/>
    <cellStyle name="RIGs linked cells 4 4 2 2" xfId="15036" xr:uid="{FFB55050-D859-49B8-9F31-52B2A11446C7}"/>
    <cellStyle name="RIGs linked cells 4 4 2 2 2" xfId="41456" xr:uid="{28128ECA-8966-429E-92CB-38444BC9EDE8}"/>
    <cellStyle name="RIGs linked cells 4 4 2 3" xfId="25034" xr:uid="{C42F437E-B2EF-4914-A5C0-7F0E7C536695}"/>
    <cellStyle name="RIGs linked cells 4 4 2 3 2" xfId="51448" xr:uid="{F9CD970B-1087-4688-B1BA-CEB10914C064}"/>
    <cellStyle name="RIGs linked cells 4 4 2 4" xfId="30927" xr:uid="{A39B5AB1-7EA2-4C85-B1AE-0AC862E1D0F7}"/>
    <cellStyle name="RIGs linked cells 4 4 3" xfId="4985" xr:uid="{BA2E125C-B33F-41C8-8658-830CC8B00252}"/>
    <cellStyle name="RIGs linked cells 4 4 3 2" xfId="15762" xr:uid="{A2AFBB42-551D-4AEE-A5CE-9F8970653522}"/>
    <cellStyle name="RIGs linked cells 4 4 3 2 2" xfId="42182" xr:uid="{363097FF-AAC1-4127-B0AC-B3C7D759E3D0}"/>
    <cellStyle name="RIGs linked cells 4 4 3 3" xfId="21972" xr:uid="{3C63CA6A-E9E8-4AEE-8F68-7A742068ED80}"/>
    <cellStyle name="RIGs linked cells 4 4 3 3 2" xfId="48386" xr:uid="{2CC03719-13F8-4ED9-8939-A95906DB91F3}"/>
    <cellStyle name="RIGs linked cells 4 4 3 4" xfId="31655" xr:uid="{C33D4BF7-E8DD-44E4-8564-4BDD9D31B510}"/>
    <cellStyle name="RIGs linked cells 4 4 4" xfId="6759" xr:uid="{A0096345-224A-4CBB-BF57-269F27743F98}"/>
    <cellStyle name="RIGs linked cells 4 4 4 2" xfId="17471" xr:uid="{0547BF79-C1D5-4EFC-B1C4-B6EEBAC65F43}"/>
    <cellStyle name="RIGs linked cells 4 4 4 2 2" xfId="43889" xr:uid="{44CE6679-7A9F-4DF4-ACDB-F7757E36023C}"/>
    <cellStyle name="RIGs linked cells 4 4 4 3" xfId="24101" xr:uid="{0B5A37CF-EE0B-4A6B-AA5F-CABD3A0ADE3F}"/>
    <cellStyle name="RIGs linked cells 4 4 4 3 2" xfId="50515" xr:uid="{3AAA7F8E-28E9-45A3-A4B6-460A30E88EE3}"/>
    <cellStyle name="RIGs linked cells 4 4 4 4" xfId="33429" xr:uid="{D8C11033-C1BA-415B-9B1D-5FE2D220022D}"/>
    <cellStyle name="RIGs linked cells 4 4 5" xfId="7965" xr:uid="{1C9BA2C5-2865-4001-BE8E-83F763AF8C9E}"/>
    <cellStyle name="RIGs linked cells 4 4 5 2" xfId="18632" xr:uid="{4249E28A-66B1-4F19-9DDF-A16E60D898AE}"/>
    <cellStyle name="RIGs linked cells 4 4 5 2 2" xfId="45047" xr:uid="{86B54F28-0F29-4CA1-B70B-094111AA2138}"/>
    <cellStyle name="RIGs linked cells 4 4 5 3" xfId="15766" xr:uid="{CCA5068A-80D9-414E-9BF8-0FE3E83EDF07}"/>
    <cellStyle name="RIGs linked cells 4 4 5 3 2" xfId="42186" xr:uid="{1F9EAF4B-6397-4AAF-9623-E633FF6DBA1A}"/>
    <cellStyle name="RIGs linked cells 4 4 6" xfId="13151" xr:uid="{24BC42CC-D0C3-40F7-9DE3-F8F29024D051}"/>
    <cellStyle name="RIGs linked cells 4 4 6 2" xfId="39572" xr:uid="{AB152DF5-F3E5-47E3-B4F2-5CF9FED9189C}"/>
    <cellStyle name="RIGs linked cells 4 4 7" xfId="24703" xr:uid="{4B8341BB-9F66-453E-911C-66C64ED32A73}"/>
    <cellStyle name="RIGs linked cells 4 4 7 2" xfId="51117" xr:uid="{04BFE642-F7B1-484C-AB4B-C84447F8EFD2}"/>
    <cellStyle name="RIGs linked cells 4 5" xfId="4895" xr:uid="{C6543250-7EF6-4407-AC65-7ECD59E8F295}"/>
    <cellStyle name="RIGs linked cells 4 5 2" xfId="15672" xr:uid="{C8C78B4B-332C-4984-8DEF-61A5E28CB286}"/>
    <cellStyle name="RIGs linked cells 4 5 2 2" xfId="42092" xr:uid="{9DF64097-4562-4D19-8D39-8416D7688279}"/>
    <cellStyle name="RIGs linked cells 4 5 3" xfId="25489" xr:uid="{417274DE-B20F-41A0-97E3-1D44A358C229}"/>
    <cellStyle name="RIGs linked cells 4 5 3 2" xfId="51903" xr:uid="{FE94A2E5-4C60-4D22-B16F-D1439E58CB1A}"/>
    <cellStyle name="RIGs linked cells 4 5 4" xfId="31565" xr:uid="{F114287C-2A4E-4CF8-8C1E-6494F6AB0B01}"/>
    <cellStyle name="RIGs linked cells 4 6" xfId="5085" xr:uid="{6746E1A1-7D76-4FBE-ADFB-F7B6EA289681}"/>
    <cellStyle name="RIGs linked cells 4 6 2" xfId="15862" xr:uid="{A1F9CB6F-F779-4908-805A-87AAD885C00C}"/>
    <cellStyle name="RIGs linked cells 4 6 2 2" xfId="42281" xr:uid="{C8466572-7DBA-4065-AAF7-CCD2631018C3}"/>
    <cellStyle name="RIGs linked cells 4 6 3" xfId="26508" xr:uid="{66ADFB4C-A3FD-42FC-AE4C-EA9A4203CA60}"/>
    <cellStyle name="RIGs linked cells 4 6 3 2" xfId="52922" xr:uid="{A458C0DC-F5DC-4ADD-BAFC-BFE26431269E}"/>
    <cellStyle name="RIGs linked cells 4 6 4" xfId="31755" xr:uid="{0C3A3B78-3569-4327-B933-42A10C4BC042}"/>
    <cellStyle name="RIGs linked cells 4 7" xfId="8249" xr:uid="{170BC7AB-12C7-4C32-949A-668C0FC3A818}"/>
    <cellStyle name="RIGs linked cells 4 7 2" xfId="18910" xr:uid="{C0336B2F-2EEC-4985-B283-5E9782A4072C}"/>
    <cellStyle name="RIGs linked cells 4 7 2 2" xfId="45324" xr:uid="{607BEE8C-60A2-4BC5-9AA2-DBD61A833E0B}"/>
    <cellStyle name="RIGs linked cells 4 7 3" xfId="26026" xr:uid="{B0F198A8-9509-4CDA-8A63-5BE63A696C9A}"/>
    <cellStyle name="RIGs linked cells 4 7 3 2" xfId="52440" xr:uid="{F4F47BD9-17D6-4187-B831-1FFE4F5B18F1}"/>
    <cellStyle name="RIGs linked cells 4_3.15 Additional Data" xfId="2351" xr:uid="{8446B73C-5D01-4128-A3E5-EEE533B2C5CC}"/>
    <cellStyle name="RIGs linked cells 5" xfId="1181" xr:uid="{C0E75E62-0AE6-499C-95BE-47E239A211D3}"/>
    <cellStyle name="RIGs linked cells 5 2" xfId="1502" xr:uid="{9DAF6CC8-70EA-4D1E-B9F2-DE1AAF2BEB8F}"/>
    <cellStyle name="RIGs linked cells 5 2 2" xfId="3496" xr:uid="{683A3FE7-4BE6-4011-998D-362B1DFFEB89}"/>
    <cellStyle name="RIGs linked cells 5 2 2 2" xfId="14281" xr:uid="{BC0CB956-C0CA-436F-B462-B953DEDC2822}"/>
    <cellStyle name="RIGs linked cells 5 2 2 2 2" xfId="40701" xr:uid="{E09DCCDF-7140-4055-8605-6C58DB531011}"/>
    <cellStyle name="RIGs linked cells 5 2 2 3" xfId="27923" xr:uid="{ADC2288A-7326-4A85-A8D5-EFDE467CD244}"/>
    <cellStyle name="RIGs linked cells 5 2 2 3 2" xfId="54337" xr:uid="{C5832A54-69ED-4ACB-9880-FA23F2EEE95B}"/>
    <cellStyle name="RIGs linked cells 5 2 2 4" xfId="30166" xr:uid="{5B5D2702-95C8-4D18-8C4B-22B7D51EA1A6}"/>
    <cellStyle name="RIGs linked cells 5 2 3" xfId="4177" xr:uid="{42C73DCF-BDDF-40C9-AD4A-98AEA0A12451}"/>
    <cellStyle name="RIGs linked cells 5 2 3 2" xfId="14957" xr:uid="{3CE97BF9-DC55-49E0-8673-1106B226D4D7}"/>
    <cellStyle name="RIGs linked cells 5 2 3 2 2" xfId="41377" xr:uid="{93A29134-B57D-4E8A-A99E-CCE750C03BDB}"/>
    <cellStyle name="RIGs linked cells 5 2 3 3" xfId="23777" xr:uid="{C313FE8C-EC76-4149-AFD4-BD08EB0A8D60}"/>
    <cellStyle name="RIGs linked cells 5 2 3 3 2" xfId="50191" xr:uid="{FB16014F-3FCF-46D7-8964-7CA4B22EB18A}"/>
    <cellStyle name="RIGs linked cells 5 2 3 4" xfId="30847" xr:uid="{09FA9C11-B1ED-437A-B429-FCEFD9A018C4}"/>
    <cellStyle name="RIGs linked cells 5 2 4" xfId="3715" xr:uid="{DD0C3D9E-0813-497F-ACA9-850D7A64C060}"/>
    <cellStyle name="RIGs linked cells 5 2 4 2" xfId="14499" xr:uid="{CE60B144-8F33-479E-A8CE-F4449E5FF702}"/>
    <cellStyle name="RIGs linked cells 5 2 4 2 2" xfId="40919" xr:uid="{7C40FA42-470C-46BB-8858-2163D9F94681}"/>
    <cellStyle name="RIGs linked cells 5 2 4 3" xfId="24640" xr:uid="{5F54E192-3AEE-4122-AAB8-E5C74737E8EF}"/>
    <cellStyle name="RIGs linked cells 5 2 4 3 2" xfId="51054" xr:uid="{2DAEF161-317D-49B9-ABA4-B28E1FE5BAB0}"/>
    <cellStyle name="RIGs linked cells 5 2 4 4" xfId="30385" xr:uid="{4E4F9453-C067-43AB-9BD4-F265B11115B5}"/>
    <cellStyle name="RIGs linked cells 5 2 5" xfId="5881" xr:uid="{DD3DCAD0-92D7-4C1B-99DA-B1FD4486052E}"/>
    <cellStyle name="RIGs linked cells 5 2 5 2" xfId="26910" xr:uid="{CE2B68E3-3999-4770-92EF-861C45464009}"/>
    <cellStyle name="RIGs linked cells 5 2 5 2 2" xfId="53324" xr:uid="{7B996502-42B3-42D4-87C4-C80EA7F5C143}"/>
    <cellStyle name="RIGs linked cells 5 2 5 3" xfId="32551" xr:uid="{4A20ECDB-EA97-4720-8C76-A71F83DA03B0}"/>
    <cellStyle name="RIGs linked cells 5 2 6" xfId="6355" xr:uid="{74F61FA0-11A7-44AA-8436-D118051DB8D1}"/>
    <cellStyle name="RIGs linked cells 5 2 6 2" xfId="22353" xr:uid="{3C1515B3-DFFA-4FF5-85A6-AD5F756EAC30}"/>
    <cellStyle name="RIGs linked cells 5 2 6 2 2" xfId="48767" xr:uid="{564389E5-2D49-4DB7-9EAB-9EE8E66B7911}"/>
    <cellStyle name="RIGs linked cells 5 2 6 3" xfId="33025" xr:uid="{15F5BB94-D322-4466-9AC2-921764E425B5}"/>
    <cellStyle name="RIGs linked cells 5 2 7" xfId="6086" xr:uid="{B96B7CE8-50EC-41F4-8D0A-EB2EB1C81C5C}"/>
    <cellStyle name="RIGs linked cells 5 2 7 2" xfId="16836" xr:uid="{7C1E8088-50B7-4633-A95B-2A61E85C652D}"/>
    <cellStyle name="RIGs linked cells 5 2 7 2 2" xfId="43254" xr:uid="{5EC9AEF5-5F97-426E-A621-EC067C78EE95}"/>
    <cellStyle name="RIGs linked cells 5 2 7 3" xfId="24900" xr:uid="{58D687FC-48AE-4B5E-9A28-8D64B7773848}"/>
    <cellStyle name="RIGs linked cells 5 2 7 3 2" xfId="51314" xr:uid="{42B8F02E-9B03-4EA8-A724-122650C0697D}"/>
    <cellStyle name="RIGs linked cells 5 2 7 4" xfId="32756" xr:uid="{D67246D6-481B-4458-831D-46BFDE2A141E}"/>
    <cellStyle name="RIGs linked cells 5 2 8" xfId="25402" xr:uid="{F12B449F-7F30-4A41-AFF1-95BA9D0FB390}"/>
    <cellStyle name="RIGs linked cells 5 2 8 2" xfId="51816" xr:uid="{80D2885C-4A7D-4CD8-B238-EE039422206A}"/>
    <cellStyle name="RIGs linked cells 5 3" xfId="2352" xr:uid="{9A873365-6DD2-48F6-9748-DAEBB86F5BD0}"/>
    <cellStyle name="RIGs linked cells 5 3 2" xfId="4260" xr:uid="{40D07A23-3128-4F62-B3C6-B276CBB1978E}"/>
    <cellStyle name="RIGs linked cells 5 3 2 2" xfId="15039" xr:uid="{9E1B7727-5711-4F38-ADB6-41ED1F8DBABB}"/>
    <cellStyle name="RIGs linked cells 5 3 2 2 2" xfId="41459" xr:uid="{C662C65A-5C7F-4E8B-AC9B-609ACD5C8F9F}"/>
    <cellStyle name="RIGs linked cells 5 3 2 3" xfId="22216" xr:uid="{8473503D-E7D6-4ACB-A5F7-78B01102EA93}"/>
    <cellStyle name="RIGs linked cells 5 3 2 3 2" xfId="48630" xr:uid="{8469B98E-1683-4D5D-9FD4-6575FE4C2779}"/>
    <cellStyle name="RIGs linked cells 5 3 2 4" xfId="30930" xr:uid="{CEA4F3F1-2C06-4C30-9C72-5B10F629EFC6}"/>
    <cellStyle name="RIGs linked cells 5 3 3" xfId="4988" xr:uid="{9F7495C9-4C29-427B-858F-92B4C764C21B}"/>
    <cellStyle name="RIGs linked cells 5 3 3 2" xfId="15765" xr:uid="{305B551F-AE75-4574-9649-C67EDF29374A}"/>
    <cellStyle name="RIGs linked cells 5 3 3 2 2" xfId="42185" xr:uid="{AC7DA3DD-DC4B-432F-8247-9E28005EF279}"/>
    <cellStyle name="RIGs linked cells 5 3 3 3" xfId="22351" xr:uid="{CEB12627-0CFB-4A05-8ED1-3832F1F01BA1}"/>
    <cellStyle name="RIGs linked cells 5 3 3 3 2" xfId="48765" xr:uid="{4AF01D29-CC72-465C-B9FE-8EF5763586D6}"/>
    <cellStyle name="RIGs linked cells 5 3 3 4" xfId="31658" xr:uid="{F443CFE6-15BF-4575-B4E7-4B3BC4794417}"/>
    <cellStyle name="RIGs linked cells 5 3 4" xfId="6762" xr:uid="{B66C88D0-85AC-4A9B-90C2-BA62A224348B}"/>
    <cellStyle name="RIGs linked cells 5 3 4 2" xfId="17474" xr:uid="{31FC3B1E-21D2-4F03-A2F9-C6CE82ECDFAB}"/>
    <cellStyle name="RIGs linked cells 5 3 4 2 2" xfId="43892" xr:uid="{EA025F01-E9DE-45F7-8CFE-9F83E540829E}"/>
    <cellStyle name="RIGs linked cells 5 3 4 3" xfId="22047" xr:uid="{346EC545-3730-4A30-8C4A-D594FFC6690B}"/>
    <cellStyle name="RIGs linked cells 5 3 4 3 2" xfId="48461" xr:uid="{E2912EC1-F448-4AA3-94F9-79988CF39E94}"/>
    <cellStyle name="RIGs linked cells 5 3 4 4" xfId="33432" xr:uid="{8B7B19A6-6DCC-4F4A-822A-7F93698B8452}"/>
    <cellStyle name="RIGs linked cells 5 3 5" xfId="7968" xr:uid="{D3ABD143-0341-4CBC-B6F6-B2418390066A}"/>
    <cellStyle name="RIGs linked cells 5 3 5 2" xfId="18635" xr:uid="{C4B2AA0B-C2E1-4431-9503-72E47271C387}"/>
    <cellStyle name="RIGs linked cells 5 3 5 2 2" xfId="45050" xr:uid="{A1D84B4E-3711-43C1-B492-5992AB7FB459}"/>
    <cellStyle name="RIGs linked cells 5 3 5 3" xfId="12159" xr:uid="{4F6DC49C-4553-40BF-AA1D-38C83ECCC9E7}"/>
    <cellStyle name="RIGs linked cells 5 3 5 3 2" xfId="38580" xr:uid="{61C0F4EA-D1BD-4E02-92E4-304BCBD4F1FD}"/>
    <cellStyle name="RIGs linked cells 5 3 6" xfId="13154" xr:uid="{C4492240-11C0-4334-92E6-48186EB537BE}"/>
    <cellStyle name="RIGs linked cells 5 3 6 2" xfId="39575" xr:uid="{56B9ACC0-09AC-4432-A7FB-F615F8DE7BA0}"/>
    <cellStyle name="RIGs linked cells 5 3 7" xfId="25396" xr:uid="{3E5EE778-4F03-41C9-8E25-6756506EDB14}"/>
    <cellStyle name="RIGs linked cells 5 3 7 2" xfId="51810" xr:uid="{3B3DB36C-2178-41A6-A446-2328724297AA}"/>
    <cellStyle name="RIGs linked cells 5 4" xfId="4745" xr:uid="{235BEE11-BD21-46A7-B5EF-D2F60E9FEA61}"/>
    <cellStyle name="RIGs linked cells 5 4 2" xfId="15522" xr:uid="{BD4416E9-D8A9-4EDC-B9FC-51E127609880}"/>
    <cellStyle name="RIGs linked cells 5 4 2 2" xfId="41942" xr:uid="{6E98C4C7-EDB8-4159-8A5D-1F423AB80935}"/>
    <cellStyle name="RIGs linked cells 5 4 3" xfId="23603" xr:uid="{A426BBE6-76F1-4FA8-85BF-B1506498E5EA}"/>
    <cellStyle name="RIGs linked cells 5 4 3 2" xfId="50017" xr:uid="{99FFBA04-58F8-4A91-80DF-AB3AC977113C}"/>
    <cellStyle name="RIGs linked cells 5 4 4" xfId="31415" xr:uid="{F5C8577E-334E-4E83-874E-73BBBD68AF7A}"/>
    <cellStyle name="RIGs linked cells 5 5" xfId="5611" xr:uid="{0C28D7E6-3943-4CDA-8781-13823D3A8316}"/>
    <cellStyle name="RIGs linked cells 5 5 2" xfId="16375" xr:uid="{BA0B31F0-94B8-4E60-BB67-2F81B9B777DE}"/>
    <cellStyle name="RIGs linked cells 5 5 2 2" xfId="42793" xr:uid="{A5E68857-C433-4ACA-8D54-D066DC47AB7A}"/>
    <cellStyle name="RIGs linked cells 5 5 3" xfId="28126" xr:uid="{A00FF11E-04AF-4234-9A2B-954BECE19492}"/>
    <cellStyle name="RIGs linked cells 5 5 3 2" xfId="54540" xr:uid="{10E0E6AA-5D1E-418C-AD65-6E960B54F94A}"/>
    <cellStyle name="RIGs linked cells 5 5 4" xfId="32281" xr:uid="{DEC9589A-DAC8-493E-90C0-4ED92EEBB22C}"/>
    <cellStyle name="RIGs linked cells 5 6" xfId="8251" xr:uid="{2C3363C4-78CD-4A5D-9BBB-E4E0DD959A36}"/>
    <cellStyle name="RIGs linked cells 5 6 2" xfId="18912" xr:uid="{AFADF23F-7F9E-4FBB-871B-0FA465D6377E}"/>
    <cellStyle name="RIGs linked cells 5 6 2 2" xfId="45326" xr:uid="{682EF22A-932C-470D-8F9C-EF1B3F0684CA}"/>
    <cellStyle name="RIGs linked cells 5 6 3" xfId="26028" xr:uid="{1021EEBD-C91E-4EFF-B8C0-6B0EEEF4E49B}"/>
    <cellStyle name="RIGs linked cells 5 6 3 2" xfId="52442" xr:uid="{62F0E6A7-2A39-4B89-8364-3C0550048508}"/>
    <cellStyle name="RIGs linked cells 6" xfId="1494" xr:uid="{E24A6D55-8AEC-4674-AB1B-FD92674715BE}"/>
    <cellStyle name="RIGs linked cells 6 2" xfId="3488" xr:uid="{AC161030-BCD3-4183-99C5-3C1500866EA9}"/>
    <cellStyle name="RIGs linked cells 6 2 2" xfId="14273" xr:uid="{35BE7120-817E-4F19-8D19-E0FCEA18D3D3}"/>
    <cellStyle name="RIGs linked cells 6 2 2 2" xfId="40693" xr:uid="{A4A7C8F7-80B9-45F9-BDDF-5F4C05C50763}"/>
    <cellStyle name="RIGs linked cells 6 2 3" xfId="23122" xr:uid="{D8E95CEB-DFD2-45FC-8991-D619FF36A3E0}"/>
    <cellStyle name="RIGs linked cells 6 2 3 2" xfId="49536" xr:uid="{53742E2A-BFDC-4B69-8CBF-787F6F23C2F2}"/>
    <cellStyle name="RIGs linked cells 6 2 4" xfId="30158" xr:uid="{66A577E4-C529-48D4-97FA-0C60B8677D1A}"/>
    <cellStyle name="RIGs linked cells 6 3" xfId="4700" xr:uid="{86E4F452-7BFB-492C-8654-6C52A06BF5DC}"/>
    <cellStyle name="RIGs linked cells 6 3 2" xfId="15477" xr:uid="{7AB7708C-0CAD-45B5-84A3-03A06CF3D496}"/>
    <cellStyle name="RIGs linked cells 6 3 2 2" xfId="41897" xr:uid="{B38543D1-BC19-43AD-8A4C-08A1ABDE1803}"/>
    <cellStyle name="RIGs linked cells 6 3 3" xfId="22714" xr:uid="{B5933CD9-E729-422B-B873-C68817D03627}"/>
    <cellStyle name="RIGs linked cells 6 3 3 2" xfId="49128" xr:uid="{41B1A732-4A16-4A63-B05B-58538386F619}"/>
    <cellStyle name="RIGs linked cells 6 3 4" xfId="31370" xr:uid="{46829B1F-C198-4015-82F4-F97C1012BD75}"/>
    <cellStyle name="RIGs linked cells 6 4" xfId="3139" xr:uid="{8934CA9B-9CF4-433D-A6F3-AB08B46A64C6}"/>
    <cellStyle name="RIGs linked cells 6 4 2" xfId="13930" xr:uid="{685E7A12-B5C8-4045-A084-1758A4F35A89}"/>
    <cellStyle name="RIGs linked cells 6 4 2 2" xfId="40350" xr:uid="{272F8052-77B6-48A0-9AB1-3F39A6C0E704}"/>
    <cellStyle name="RIGs linked cells 6 4 3" xfId="25064" xr:uid="{77EE4003-9E19-4383-9F93-DEDFA290C2E0}"/>
    <cellStyle name="RIGs linked cells 6 4 3 2" xfId="51478" xr:uid="{7D38BACF-2ACC-4FFE-8838-EE91DAD5624D}"/>
    <cellStyle name="RIGs linked cells 6 4 4" xfId="29809" xr:uid="{FD3251D5-74B6-4C76-A84C-C5F73D2AB552}"/>
    <cellStyle name="RIGs linked cells 6 5" xfId="5760" xr:uid="{50CA40B3-261F-4BD9-8928-FA84371E842F}"/>
    <cellStyle name="RIGs linked cells 6 5 2" xfId="23632" xr:uid="{2D4D1F1E-A2BC-4B6B-A88D-461D5D1B4DCA}"/>
    <cellStyle name="RIGs linked cells 6 5 2 2" xfId="50046" xr:uid="{0BAB7DD9-2056-446A-BC04-33D944E56290}"/>
    <cellStyle name="RIGs linked cells 6 5 3" xfId="32430" xr:uid="{2DD93535-2B8F-4BDA-8351-4AC935ECAFC9}"/>
    <cellStyle name="RIGs linked cells 6 6" xfId="5585" xr:uid="{EF52B093-FA6F-44DC-98FD-CD3F2E976118}"/>
    <cellStyle name="RIGs linked cells 6 6 2" xfId="21978" xr:uid="{0ABC87DD-1F9F-475D-A2DE-744B9A3F15C2}"/>
    <cellStyle name="RIGs linked cells 6 6 2 2" xfId="48392" xr:uid="{D3852461-BCC5-4BE3-9C39-5CC0C669A31F}"/>
    <cellStyle name="RIGs linked cells 6 6 3" xfId="32255" xr:uid="{92B56498-0E04-4597-953C-6467F19BCF36}"/>
    <cellStyle name="RIGs linked cells 6 7" xfId="7086" xr:uid="{BA39EFD4-8641-4E97-882A-45B7BC71D5BA}"/>
    <cellStyle name="RIGs linked cells 6 7 2" xfId="17774" xr:uid="{F02751C9-F095-4AA7-BDC3-E704D697598B}"/>
    <cellStyle name="RIGs linked cells 6 7 2 2" xfId="44191" xr:uid="{F1E0D5CC-F04B-4098-B47D-465D1CA5ABA5}"/>
    <cellStyle name="RIGs linked cells 6 7 3" xfId="11181" xr:uid="{D40DB1A5-31A6-4623-8548-633819AE5197}"/>
    <cellStyle name="RIGs linked cells 6 7 3 2" xfId="37602" xr:uid="{8BCA58C3-775D-42F7-B7E3-CFC79D1E4902}"/>
    <cellStyle name="RIGs linked cells 6 7 4" xfId="33756" xr:uid="{30335893-A5A9-4AC7-B290-3D903BEFB6F5}"/>
    <cellStyle name="RIGs linked cells 6 8" xfId="26555" xr:uid="{8F2BB9BA-260B-4B17-8EB3-5B15A3B4BEEF}"/>
    <cellStyle name="RIGs linked cells 6 8 2" xfId="52969" xr:uid="{8F32BE13-C3B4-44CF-9101-FC3542855E2A}"/>
    <cellStyle name="RIGs linked cells 7" xfId="2335" xr:uid="{F877B942-5B4B-4694-AB21-7748D95E226D}"/>
    <cellStyle name="RIGs linked cells 7 2" xfId="4249" xr:uid="{A9E2C0A1-52E3-4AD0-B850-576B19FF4035}"/>
    <cellStyle name="RIGs linked cells 7 2 2" xfId="15028" xr:uid="{2486A215-7B93-4FDA-9D7E-246B851537E6}"/>
    <cellStyle name="RIGs linked cells 7 2 2 2" xfId="41448" xr:uid="{A3C30191-3886-407A-BB6E-EBFBBC40B6C9}"/>
    <cellStyle name="RIGs linked cells 7 2 3" xfId="23350" xr:uid="{0CDDF737-A9AC-4CFC-A9EF-324912B50D30}"/>
    <cellStyle name="RIGs linked cells 7 2 3 2" xfId="49764" xr:uid="{519DDCE0-9D33-4A94-9B9C-52C25B396C2E}"/>
    <cellStyle name="RIGs linked cells 7 2 4" xfId="30919" xr:uid="{070BCBC4-217E-4E48-AEB1-43C3212E23BF}"/>
    <cellStyle name="RIGs linked cells 7 3" xfId="4977" xr:uid="{4B80EF78-82F1-435C-B83E-9AC16DCA690A}"/>
    <cellStyle name="RIGs linked cells 7 3 2" xfId="15754" xr:uid="{BA935D90-FDBC-43E0-B360-4698E4706FCA}"/>
    <cellStyle name="RIGs linked cells 7 3 2 2" xfId="42174" xr:uid="{FFB2769A-71D7-4DE2-B878-6EB747864E38}"/>
    <cellStyle name="RIGs linked cells 7 3 3" xfId="23483" xr:uid="{4520DD1A-0370-49F3-B4D8-D0355E9D3D4F}"/>
    <cellStyle name="RIGs linked cells 7 3 3 2" xfId="49897" xr:uid="{F4DC87E1-03EB-4DB0-A5E0-607EF3E9CFD6}"/>
    <cellStyle name="RIGs linked cells 7 3 4" xfId="31647" xr:uid="{AAF6F427-7A04-4926-961D-9372B219C00F}"/>
    <cellStyle name="RIGs linked cells 7 4" xfId="6751" xr:uid="{3EF19B1A-7C7C-4E9B-B6E3-DFDC207A4B88}"/>
    <cellStyle name="RIGs linked cells 7 4 2" xfId="17463" xr:uid="{B3B18A07-F904-4078-8C44-BBDF8ECE75AD}"/>
    <cellStyle name="RIGs linked cells 7 4 2 2" xfId="43881" xr:uid="{02777A64-2C71-4297-9CA9-A96E160720BD}"/>
    <cellStyle name="RIGs linked cells 7 4 3" xfId="24691" xr:uid="{9A214FF9-FE9C-44F3-A21A-363F15A3218D}"/>
    <cellStyle name="RIGs linked cells 7 4 3 2" xfId="51105" xr:uid="{61CB73CF-8A44-468A-B24B-77CD0D26C8A8}"/>
    <cellStyle name="RIGs linked cells 7 4 4" xfId="33421" xr:uid="{4358DBAA-F702-449D-982B-212907D3F34E}"/>
    <cellStyle name="RIGs linked cells 7 5" xfId="7957" xr:uid="{699FE9D9-AC71-4BD7-A28C-9154ED94E53D}"/>
    <cellStyle name="RIGs linked cells 7 5 2" xfId="18624" xr:uid="{7E4E78CC-47EC-43D3-8EEA-DAEABE822F17}"/>
    <cellStyle name="RIGs linked cells 7 5 2 2" xfId="45039" xr:uid="{DDF345F4-4363-4504-9919-8C6E495C0E4A}"/>
    <cellStyle name="RIGs linked cells 7 5 3" xfId="12157" xr:uid="{DB86B4F0-1B18-4B92-8887-3859067E213C}"/>
    <cellStyle name="RIGs linked cells 7 5 3 2" xfId="38578" xr:uid="{B1E86FF9-81AB-42BA-B1F8-DDABF5123C3B}"/>
    <cellStyle name="RIGs linked cells 7 6" xfId="13143" xr:uid="{3103E4F7-5856-4396-B996-F0E98311EA6D}"/>
    <cellStyle name="RIGs linked cells 7 6 2" xfId="39564" xr:uid="{F0AF9793-A18C-425C-8632-1B14B3FEB684}"/>
    <cellStyle name="RIGs linked cells 7 7" xfId="24168" xr:uid="{C8AD2D30-1438-46D0-9DA5-90D5AB708514}"/>
    <cellStyle name="RIGs linked cells 7 7 2" xfId="50582" xr:uid="{E72908E2-E8DB-4C70-A1E7-670DF24156DE}"/>
    <cellStyle name="RIGs linked cells 8" xfId="3403" xr:uid="{DAD2D4C1-3260-42CD-873A-4A271901D1F3}"/>
    <cellStyle name="RIGs linked cells 8 2" xfId="14189" xr:uid="{214A3DDC-321D-4650-977B-A1954D99FCD4}"/>
    <cellStyle name="RIGs linked cells 8 2 2" xfId="40609" xr:uid="{1AF0497A-500E-41C2-B36C-4EAEEB3194AB}"/>
    <cellStyle name="RIGs linked cells 8 3" xfId="27002" xr:uid="{63791D0B-CD3F-4B8B-960A-4FCB334E0ADD}"/>
    <cellStyle name="RIGs linked cells 8 3 2" xfId="53416" xr:uid="{042B85DE-7B9D-4208-8E2C-2412AA16B715}"/>
    <cellStyle name="RIGs linked cells 8 4" xfId="30073" xr:uid="{86724C4E-C874-4614-8500-A65FBAC60ED4}"/>
    <cellStyle name="RIGs linked cells 9" xfId="5095" xr:uid="{A8A27A16-B4E3-4E9A-AC31-9D7CCCD25C8F}"/>
    <cellStyle name="RIGs linked cells 9 2" xfId="15872" xr:uid="{E7E5F60D-6C61-4B03-BBBA-953B2AC58348}"/>
    <cellStyle name="RIGs linked cells 9 2 2" xfId="42291" xr:uid="{CCCE0A37-23F5-4F5F-AA47-44C0563F0885}"/>
    <cellStyle name="RIGs linked cells 9 3" xfId="25685" xr:uid="{ACD699D4-BB98-4893-89F1-CB4830D134D4}"/>
    <cellStyle name="RIGs linked cells 9 3 2" xfId="52099" xr:uid="{E4392B7D-6769-4321-9B7F-A86859588BBB}"/>
    <cellStyle name="RIGs linked cells 9 4" xfId="31765" xr:uid="{ABDBC487-59FA-41BF-90F4-C4501DEC51FA}"/>
    <cellStyle name="RIGs linked cells_3.15 Additional Data" xfId="2353" xr:uid="{9CB9BAD9-4274-4EC9-8DC3-9A546E1EFDA4}"/>
    <cellStyle name="RIGs_3.15 Additional Data" xfId="2354" xr:uid="{83FDDF0C-5066-452F-BA9A-955D048B7F69}"/>
    <cellStyle name="SAPBEXaggData" xfId="1182" xr:uid="{2FC91D91-7DBE-4681-A68B-349359418D7C}"/>
    <cellStyle name="SAPBEXaggData 10" xfId="6522" xr:uid="{70E299D8-AD97-4D45-AA57-DC0E4EF980E3}"/>
    <cellStyle name="SAPBEXaggData 10 2" xfId="23557" xr:uid="{E1D6E9CC-6036-4BE6-9C9A-EE911103F30E}"/>
    <cellStyle name="SAPBEXaggData 10 2 2" xfId="49971" xr:uid="{B857C37A-EC8C-4469-B4E3-2906BC27E368}"/>
    <cellStyle name="SAPBEXaggData 10 3" xfId="33192" xr:uid="{24DA75C9-6119-48EB-BC16-59BDEE58E8B5}"/>
    <cellStyle name="SAPBEXaggData 11" xfId="7381" xr:uid="{F05FB808-3BC4-4441-9BC3-43F5F3D3381B}"/>
    <cellStyle name="SAPBEXaggData 11 2" xfId="18048" xr:uid="{BAD817E7-B8CF-4840-853E-F0C343FD2444}"/>
    <cellStyle name="SAPBEXaggData 11 2 2" xfId="44464" xr:uid="{EE7DC3F8-3F90-49E7-A202-C721A5FC1CC1}"/>
    <cellStyle name="SAPBEXaggData 11 3" xfId="21943" xr:uid="{14B3637B-731C-4DCA-A86B-386FCFD5BE87}"/>
    <cellStyle name="SAPBEXaggData 11 3 2" xfId="48357" xr:uid="{5757CFE5-380A-4470-9513-9170C224715A}"/>
    <cellStyle name="SAPBEXaggData 11 4" xfId="34051" xr:uid="{51198917-1160-4678-85BB-502782802859}"/>
    <cellStyle name="SAPBEXaggData 12" xfId="8252" xr:uid="{86BE6B11-6511-418E-B526-21FE8F484E59}"/>
    <cellStyle name="SAPBEXaggData 12 2" xfId="18913" xr:uid="{8A968E3C-6304-4FEA-95D1-343B162C2004}"/>
    <cellStyle name="SAPBEXaggData 12 2 2" xfId="45327" xr:uid="{5C94C390-0860-4332-8F8E-24445939AB5D}"/>
    <cellStyle name="SAPBEXaggData 12 3" xfId="17696" xr:uid="{69D01D55-1C13-4857-B738-347978158E88}"/>
    <cellStyle name="SAPBEXaggData 12 3 2" xfId="44113" xr:uid="{64EBE35B-3284-46EA-8AED-A5A54638055A}"/>
    <cellStyle name="SAPBEXaggData 12 4" xfId="34765" xr:uid="{539AC6D1-64C3-4998-9084-703C1CCA5A9C}"/>
    <cellStyle name="SAPBEXaggData 13" xfId="12134" xr:uid="{2E797717-BEEB-48FC-8F14-BB0C8791E341}"/>
    <cellStyle name="SAPBEXaggData 13 2" xfId="38555" xr:uid="{28DAD327-7023-4C4F-BA51-75CD9FEB59AF}"/>
    <cellStyle name="SAPBEXaggData 14" xfId="24702" xr:uid="{2533AB25-DD28-4F47-8F28-98DADEF575B3}"/>
    <cellStyle name="SAPBEXaggData 14 2" xfId="51116" xr:uid="{A8802EE3-D405-4C48-9C1F-03B1BD948C46}"/>
    <cellStyle name="SAPBEXaggData 2" xfId="1503" xr:uid="{695DDFFD-68D8-4773-90A9-356158220BA3}"/>
    <cellStyle name="SAPBEXaggData 2 10" xfId="8401" xr:uid="{7BE6E2A1-FF55-4EED-82C2-C015B54256E7}"/>
    <cellStyle name="SAPBEXaggData 2 10 2" xfId="19061" xr:uid="{08062706-75AF-402E-9F87-90F6D2061404}"/>
    <cellStyle name="SAPBEXaggData 2 10 2 2" xfId="45475" xr:uid="{40DFE59A-70BF-4561-A073-794AE8C585FC}"/>
    <cellStyle name="SAPBEXaggData 2 10 3" xfId="12775" xr:uid="{A784A614-4843-49FB-904B-DC6D6D6F0367}"/>
    <cellStyle name="SAPBEXaggData 2 10 3 2" xfId="39196" xr:uid="{E86D7720-B529-4C45-937E-67B89DD3FB07}"/>
    <cellStyle name="SAPBEXaggData 2 10 4" xfId="34897" xr:uid="{EA45BCAA-CD2D-4285-B94B-9652D6921FE9}"/>
    <cellStyle name="SAPBEXaggData 2 11" xfId="12030" xr:uid="{C533198E-EC5E-463F-8B27-39DA54802A11}"/>
    <cellStyle name="SAPBEXaggData 2 11 2" xfId="38451" xr:uid="{6929C68B-B771-495E-82DA-BDC9F827BEBE}"/>
    <cellStyle name="SAPBEXaggData 2 12" xfId="25029" xr:uid="{121A7D6F-6DED-4FD6-AF5D-A97FB6DB3FFF}"/>
    <cellStyle name="SAPBEXaggData 2 12 2" xfId="51443" xr:uid="{0AA27CC6-819B-410D-8283-736604425BFB}"/>
    <cellStyle name="SAPBEXaggData 2 2" xfId="3497" xr:uid="{5F189506-CDD7-4F16-8A72-A99825595262}"/>
    <cellStyle name="SAPBEXaggData 2 2 2" xfId="9023" xr:uid="{AF79551C-2B6B-422D-B54C-650E92E596A9}"/>
    <cellStyle name="SAPBEXaggData 2 2 2 2" xfId="19683" xr:uid="{7A5B36EB-67D9-4C9D-81CB-265D94FA1140}"/>
    <cellStyle name="SAPBEXaggData 2 2 2 2 2" xfId="46097" xr:uid="{8D05A862-7078-4AA5-A62F-E110C59C5DD5}"/>
    <cellStyle name="SAPBEXaggData 2 2 2 3" xfId="22137" xr:uid="{1F0A5299-46B8-4D04-8F7D-6DF9A49DDDCE}"/>
    <cellStyle name="SAPBEXaggData 2 2 2 3 2" xfId="48551" xr:uid="{74EA1E57-39E4-4859-BD8E-3DBA6B204F45}"/>
    <cellStyle name="SAPBEXaggData 2 2 2 4" xfId="35519" xr:uid="{D50348C1-96CA-4708-B634-38CDCD576178}"/>
    <cellStyle name="SAPBEXaggData 2 2 3" xfId="9617" xr:uid="{E7E67A9A-AD1F-41B2-A0F4-C9BC3A1A2389}"/>
    <cellStyle name="SAPBEXaggData 2 2 3 2" xfId="20277" xr:uid="{FCCEF9AF-FC01-4432-8489-2C4245C612DF}"/>
    <cellStyle name="SAPBEXaggData 2 2 3 2 2" xfId="46691" xr:uid="{9B0528C7-01F6-4E32-97FF-34B515FF5E10}"/>
    <cellStyle name="SAPBEXaggData 2 2 3 3" xfId="26724" xr:uid="{344F2AD4-EAC6-41E2-88E5-E191D38D6793}"/>
    <cellStyle name="SAPBEXaggData 2 2 3 3 2" xfId="53138" xr:uid="{44729A1A-E138-4512-98CC-887070512BB1}"/>
    <cellStyle name="SAPBEXaggData 2 2 3 4" xfId="36113" xr:uid="{CC0B0D8F-A99D-4261-9247-53760FC1DA66}"/>
    <cellStyle name="SAPBEXaggData 2 2 4" xfId="10933" xr:uid="{3F5AE869-24A3-4560-9B73-DF151F70B7AC}"/>
    <cellStyle name="SAPBEXaggData 2 2 4 2" xfId="21578" xr:uid="{2E2A7925-0134-4B0C-96CD-0D9343DA70A7}"/>
    <cellStyle name="SAPBEXaggData 2 2 4 2 2" xfId="47992" xr:uid="{2995960C-E321-4BAD-B446-808910ACBADC}"/>
    <cellStyle name="SAPBEXaggData 2 2 4 3" xfId="28667" xr:uid="{81D8BCFA-082A-4773-9129-7BB0F60E58BC}"/>
    <cellStyle name="SAPBEXaggData 2 2 4 3 2" xfId="55081" xr:uid="{CE05CF24-C753-464E-A2ED-C63ADA8288DF}"/>
    <cellStyle name="SAPBEXaggData 2 2 4 4" xfId="37354" xr:uid="{AB47FB98-159D-4BB2-8286-7A8CE689E47B}"/>
    <cellStyle name="SAPBEXaggData 2 2 5" xfId="8708" xr:uid="{D78419BC-601C-4224-AD7D-DD6C2D90B4C7}"/>
    <cellStyle name="SAPBEXaggData 2 2 5 2" xfId="19368" xr:uid="{E3EE0474-0BB3-4EBC-A716-5A8718DB18BF}"/>
    <cellStyle name="SAPBEXaggData 2 2 5 2 2" xfId="45782" xr:uid="{3FEF0734-17C0-4D51-A526-DDBE23680579}"/>
    <cellStyle name="SAPBEXaggData 2 2 5 3" xfId="12704" xr:uid="{C1948169-F9B9-4556-8249-9B8DBDD6F0E6}"/>
    <cellStyle name="SAPBEXaggData 2 2 5 3 2" xfId="39125" xr:uid="{506502D0-4149-48A1-BC08-0E9736587C1E}"/>
    <cellStyle name="SAPBEXaggData 2 2 5 4" xfId="35204" xr:uid="{47EC6849-22D6-476B-8931-20132CD1C5E2}"/>
    <cellStyle name="SAPBEXaggData 2 2 6" xfId="14282" xr:uid="{86A621EE-2594-4AA7-8B19-F5E2E6729354}"/>
    <cellStyle name="SAPBEXaggData 2 2 6 2" xfId="40702" xr:uid="{3BCE929E-00F4-4434-88F3-3C787BD71228}"/>
    <cellStyle name="SAPBEXaggData 2 2 7" xfId="22678" xr:uid="{38B2D57C-912C-467E-B3E8-26B4949A27AE}"/>
    <cellStyle name="SAPBEXaggData 2 2 7 2" xfId="49092" xr:uid="{079AAE98-7C2D-47AB-B723-EEF73B063E2F}"/>
    <cellStyle name="SAPBEXaggData 2 2 8" xfId="30167" xr:uid="{AF3FC726-F42D-4AB7-85E2-99FF63047099}"/>
    <cellStyle name="SAPBEXaggData 2 3" xfId="2805" xr:uid="{06E71597-5223-4315-8DEE-98D54C4FBDA2}"/>
    <cellStyle name="SAPBEXaggData 2 3 2" xfId="9385" xr:uid="{66AEF4CF-041A-4E43-9C70-537E1CB89BBD}"/>
    <cellStyle name="SAPBEXaggData 2 3 2 2" xfId="20045" xr:uid="{D25D9985-A02C-4055-A8F7-F19A4CE27B2A}"/>
    <cellStyle name="SAPBEXaggData 2 3 2 2 2" xfId="46459" xr:uid="{4595BCD5-A8EE-4338-9EC8-AD1A9D712F0B}"/>
    <cellStyle name="SAPBEXaggData 2 3 2 3" xfId="27855" xr:uid="{C980DC02-8413-4EBB-9AEB-4140F28D804A}"/>
    <cellStyle name="SAPBEXaggData 2 3 2 3 2" xfId="54269" xr:uid="{7DE114D0-AD5A-48C8-9601-79511FC24D0C}"/>
    <cellStyle name="SAPBEXaggData 2 3 2 4" xfId="35881" xr:uid="{B915A327-047E-48DD-AAF1-0A2093F25A0B}"/>
    <cellStyle name="SAPBEXaggData 2 3 3" xfId="13597" xr:uid="{E4339CC7-F44E-42E1-A9F4-3A782F7502E5}"/>
    <cellStyle name="SAPBEXaggData 2 3 3 2" xfId="40017" xr:uid="{7D30FA77-11C8-4AEF-830F-0D89E5CA7ED4}"/>
    <cellStyle name="SAPBEXaggData 2 3 4" xfId="27972" xr:uid="{63D99C57-9783-4790-ABD5-04F19CF3883A}"/>
    <cellStyle name="SAPBEXaggData 2 3 4 2" xfId="54386" xr:uid="{8C750371-6ADA-4BE6-BE4F-75B102B4B756}"/>
    <cellStyle name="SAPBEXaggData 2 3 5" xfId="29475" xr:uid="{36E6CA38-7D86-48B1-8BC8-340371B745F6}"/>
    <cellStyle name="SAPBEXaggData 2 4" xfId="3051" xr:uid="{08F65315-45EA-4C51-B240-0C90FF67FBC6}"/>
    <cellStyle name="SAPBEXaggData 2 4 2" xfId="9785" xr:uid="{15D49E94-AE91-4BA6-AB90-2B51A9E93E66}"/>
    <cellStyle name="SAPBEXaggData 2 4 2 2" xfId="20445" xr:uid="{7FBB8A5C-8055-442D-9CAD-1A153C5B4EF6}"/>
    <cellStyle name="SAPBEXaggData 2 4 2 2 2" xfId="46859" xr:uid="{243C0BA9-AD74-47B4-8114-9DE204DD27BE}"/>
    <cellStyle name="SAPBEXaggData 2 4 2 3" xfId="12978" xr:uid="{0FC36366-5D14-47D8-9C4C-3437FFCAF3C9}"/>
    <cellStyle name="SAPBEXaggData 2 4 2 3 2" xfId="39399" xr:uid="{08435A76-C8DC-46B6-9AF1-0EB3F070FEC3}"/>
    <cellStyle name="SAPBEXaggData 2 4 2 4" xfId="36281" xr:uid="{A7DFFBF5-730E-4AE7-BE39-2855CD280CAD}"/>
    <cellStyle name="SAPBEXaggData 2 4 3" xfId="13843" xr:uid="{FD802D02-4B9D-4DB4-823F-7FBCD04EB2EC}"/>
    <cellStyle name="SAPBEXaggData 2 4 3 2" xfId="40263" xr:uid="{CF7CE9F2-357E-4ACE-9A3B-8F29D9AF79BD}"/>
    <cellStyle name="SAPBEXaggData 2 4 4" xfId="21828" xr:uid="{292BAC5A-98A7-45A7-8447-33945C968CAD}"/>
    <cellStyle name="SAPBEXaggData 2 4 4 2" xfId="48242" xr:uid="{D4450A31-30B3-464D-A2EA-58F5305B862E}"/>
    <cellStyle name="SAPBEXaggData 2 4 5" xfId="29721" xr:uid="{11200965-EEC5-49C6-8FAE-FA5677A2124D}"/>
    <cellStyle name="SAPBEXaggData 2 5" xfId="5651" xr:uid="{B7FA1029-84D6-4339-8A70-478C6871271F}"/>
    <cellStyle name="SAPBEXaggData 2 5 2" xfId="10723" xr:uid="{3D27F194-8C57-4BCA-964D-DBB1C285A4EA}"/>
    <cellStyle name="SAPBEXaggData 2 5 2 2" xfId="21368" xr:uid="{22B76D7C-D82D-4311-97A8-5C475DA4462D}"/>
    <cellStyle name="SAPBEXaggData 2 5 2 2 2" xfId="47782" xr:uid="{638023FA-AD7A-4C14-8A9E-6B1C93B113CB}"/>
    <cellStyle name="SAPBEXaggData 2 5 2 3" xfId="28463" xr:uid="{1F67CA0D-390E-492D-BCA7-90BDC1D5FC3A}"/>
    <cellStyle name="SAPBEXaggData 2 5 2 3 2" xfId="54877" xr:uid="{3B12AAFC-56E1-48F3-BFDB-648EB2C50375}"/>
    <cellStyle name="SAPBEXaggData 2 5 2 4" xfId="37144" xr:uid="{ACFADC95-7C0C-40C8-B37A-57B86DB8C1B9}"/>
    <cellStyle name="SAPBEXaggData 2 5 3" xfId="16415" xr:uid="{4B2467A7-CCB7-4B43-9972-4C3674EF5573}"/>
    <cellStyle name="SAPBEXaggData 2 5 3 2" xfId="42833" xr:uid="{D063BC15-BCEA-48FA-981C-426440862C07}"/>
    <cellStyle name="SAPBEXaggData 2 5 4" xfId="28015" xr:uid="{8641261E-59F4-44DC-A2DB-54405FFE5508}"/>
    <cellStyle name="SAPBEXaggData 2 5 4 2" xfId="54429" xr:uid="{AABFFF3F-A2A7-4B16-8FE3-348BC3FB2798}"/>
    <cellStyle name="SAPBEXaggData 2 5 5" xfId="32321" xr:uid="{E5B1E0A1-038E-4E17-9456-31EF5402D74F}"/>
    <cellStyle name="SAPBEXaggData 2 6" xfId="4014" xr:uid="{BA915A88-4F33-4841-B479-68039A1D8DB6}"/>
    <cellStyle name="SAPBEXaggData 2 6 2" xfId="14797" xr:uid="{6D751D97-6F03-4F15-BE3B-408014211FFF}"/>
    <cellStyle name="SAPBEXaggData 2 6 2 2" xfId="41217" xr:uid="{F175C4D8-1B96-4956-A208-E7A46DAEF0D1}"/>
    <cellStyle name="SAPBEXaggData 2 6 3" xfId="27554" xr:uid="{992C7F2E-4A22-43F1-A6FB-A45E0622E0C0}"/>
    <cellStyle name="SAPBEXaggData 2 6 3 2" xfId="53968" xr:uid="{030D8977-73CE-49F3-B338-5615E6DB94DC}"/>
    <cellStyle name="SAPBEXaggData 2 6 4" xfId="30684" xr:uid="{C977DEBB-41DD-49F6-9FAE-ED867D7290E8}"/>
    <cellStyle name="SAPBEXaggData 2 7" xfId="6814" xr:uid="{89A268A9-0657-4058-9055-97D658F0850C}"/>
    <cellStyle name="SAPBEXaggData 2 7 2" xfId="24258" xr:uid="{F3834866-E6B2-4DC0-99DD-94CC19A63B0F}"/>
    <cellStyle name="SAPBEXaggData 2 7 2 2" xfId="50672" xr:uid="{33710BBF-B294-406E-9224-6210B65E84E8}"/>
    <cellStyle name="SAPBEXaggData 2 7 3" xfId="33484" xr:uid="{C185F9C5-0F21-49A8-BAD5-50484734FE2F}"/>
    <cellStyle name="SAPBEXaggData 2 8" xfId="2932" xr:uid="{B8F39BBA-F283-440C-9F03-3A5A4933A9BA}"/>
    <cellStyle name="SAPBEXaggData 2 8 2" xfId="13724" xr:uid="{83DF8E44-C647-4A4F-8D89-D31A4A8548F0}"/>
    <cellStyle name="SAPBEXaggData 2 8 2 2" xfId="40144" xr:uid="{BBF27299-2664-4B44-8A6B-4CAD6F2BB144}"/>
    <cellStyle name="SAPBEXaggData 2 8 3" xfId="23425" xr:uid="{82B0F35E-67C4-40E6-BB18-B8C936C170E9}"/>
    <cellStyle name="SAPBEXaggData 2 8 3 2" xfId="49839" xr:uid="{BCAA714D-ED84-468C-B24D-E133139D7438}"/>
    <cellStyle name="SAPBEXaggData 2 8 4" xfId="29602" xr:uid="{187BE941-208B-4E28-A923-4482075FC761}"/>
    <cellStyle name="SAPBEXaggData 2 9" xfId="7200" xr:uid="{F4DB024A-69C7-492C-8438-B16366C7189F}"/>
    <cellStyle name="SAPBEXaggData 2 9 2" xfId="17867" xr:uid="{92E37256-E239-43B0-97CA-467B251D5C82}"/>
    <cellStyle name="SAPBEXaggData 2 9 2 2" xfId="44284" xr:uid="{86F709E8-CB74-434D-87D5-2DF04B564A91}"/>
    <cellStyle name="SAPBEXaggData 2 9 3" xfId="24417" xr:uid="{C52C7830-6DC2-4059-AA7F-5A1CA97BAADF}"/>
    <cellStyle name="SAPBEXaggData 2 9 3 2" xfId="50831" xr:uid="{B59672A3-1E8A-4FE1-BA5B-200F83ECA8D6}"/>
    <cellStyle name="SAPBEXaggData 2 9 4" xfId="33870" xr:uid="{FB6EC14B-A07B-4262-84DE-2F3B8D26649D}"/>
    <cellStyle name="SAPBEXaggData 3" xfId="1616" xr:uid="{0A331B00-C4ED-4B7A-9D70-6042356E9FA6}"/>
    <cellStyle name="SAPBEXaggData 3 10" xfId="8349" xr:uid="{6EFE94B5-8A12-4497-9E41-888C69C1F8E7}"/>
    <cellStyle name="SAPBEXaggData 3 10 2" xfId="19009" xr:uid="{707402F1-1493-4625-A982-2B1F60B5A2EF}"/>
    <cellStyle name="SAPBEXaggData 3 10 2 2" xfId="45423" xr:uid="{047F5BBA-92C3-493A-BE7E-FDC84BA7DD7A}"/>
    <cellStyle name="SAPBEXaggData 3 10 3" xfId="12180" xr:uid="{9CAC2AAA-6587-4AB5-B59C-078E693E3887}"/>
    <cellStyle name="SAPBEXaggData 3 10 3 2" xfId="38601" xr:uid="{29F7F363-21A8-46DA-BED3-3E5338527655}"/>
    <cellStyle name="SAPBEXaggData 3 10 4" xfId="34845" xr:uid="{5315CE71-5BFB-47D7-947B-7E7E1387EB48}"/>
    <cellStyle name="SAPBEXaggData 3 11" xfId="11946" xr:uid="{D92260FC-1B3F-4135-AF84-D82E1A9EC6D5}"/>
    <cellStyle name="SAPBEXaggData 3 11 2" xfId="38367" xr:uid="{80F96CBB-E645-48DD-BC38-D14A499AEDF9}"/>
    <cellStyle name="SAPBEXaggData 3 12" xfId="26531" xr:uid="{33901D0E-2CFA-47A5-866A-94598729B552}"/>
    <cellStyle name="SAPBEXaggData 3 12 2" xfId="52945" xr:uid="{DC01040C-EEC6-4842-915D-BCC04342B8C2}"/>
    <cellStyle name="SAPBEXaggData 3 2" xfId="3609" xr:uid="{9E12264B-2915-4CDF-8D77-868943BC36C9}"/>
    <cellStyle name="SAPBEXaggData 3 2 2" xfId="9067" xr:uid="{C429BC1B-25E4-404F-8D28-69E92DEFA813}"/>
    <cellStyle name="SAPBEXaggData 3 2 2 2" xfId="19727" xr:uid="{159FF9F7-9895-4DDD-B8A1-01AC2A930179}"/>
    <cellStyle name="SAPBEXaggData 3 2 2 2 2" xfId="46141" xr:uid="{99C64935-AE6C-495A-AB83-5BDAF568831D}"/>
    <cellStyle name="SAPBEXaggData 3 2 2 3" xfId="11247" xr:uid="{C5E319C1-2F65-4836-8381-3B61EFBA817D}"/>
    <cellStyle name="SAPBEXaggData 3 2 2 3 2" xfId="37668" xr:uid="{B69E1049-8493-40E8-867B-2205CC33D2C6}"/>
    <cellStyle name="SAPBEXaggData 3 2 2 4" xfId="35563" xr:uid="{810CA859-8E86-49BB-92E7-FAAA37440D06}"/>
    <cellStyle name="SAPBEXaggData 3 2 3" xfId="10417" xr:uid="{79D9B1D3-0148-4B6C-9324-4358449A67A3}"/>
    <cellStyle name="SAPBEXaggData 3 2 3 2" xfId="21077" xr:uid="{7CAF6760-5014-497C-A03E-3E6098536B4D}"/>
    <cellStyle name="SAPBEXaggData 3 2 3 2 2" xfId="47491" xr:uid="{D74D84DB-DD7A-458D-8068-D5EBDDDE5C06}"/>
    <cellStyle name="SAPBEXaggData 3 2 3 3" xfId="28342" xr:uid="{6CDC54B5-83B5-4341-9859-14364F04337B}"/>
    <cellStyle name="SAPBEXaggData 3 2 3 3 2" xfId="54756" xr:uid="{BCAC933E-ED6F-4E7B-B777-C5BC1AA6A725}"/>
    <cellStyle name="SAPBEXaggData 3 2 3 4" xfId="36913" xr:uid="{B945CBD1-B3A2-428F-803B-AEF4AABCAB66}"/>
    <cellStyle name="SAPBEXaggData 3 2 4" xfId="10886" xr:uid="{67C7AA30-B640-4E34-B0A1-AE86BE9B1B2B}"/>
    <cellStyle name="SAPBEXaggData 3 2 4 2" xfId="21531" xr:uid="{06717A74-311A-43B1-A861-61592A44A3AC}"/>
    <cellStyle name="SAPBEXaggData 3 2 4 2 2" xfId="47945" xr:uid="{ACAE1B6D-9121-4510-965E-33075391DEB5}"/>
    <cellStyle name="SAPBEXaggData 3 2 4 3" xfId="28620" xr:uid="{BF8F2FAC-3AE8-4C98-B3B3-363100B44437}"/>
    <cellStyle name="SAPBEXaggData 3 2 4 3 2" xfId="55034" xr:uid="{16E9B0DE-66B7-4F9A-9D94-AC98BB1F2552}"/>
    <cellStyle name="SAPBEXaggData 3 2 4 4" xfId="37307" xr:uid="{4A91FF1A-4F4F-483A-8E17-0E3F80FDA668}"/>
    <cellStyle name="SAPBEXaggData 3 2 5" xfId="8656" xr:uid="{F0196EF2-8A0B-4389-B851-5A025BBE10D1}"/>
    <cellStyle name="SAPBEXaggData 3 2 5 2" xfId="19316" xr:uid="{8FACE88B-B375-496B-B5E7-10660873B1BD}"/>
    <cellStyle name="SAPBEXaggData 3 2 5 2 2" xfId="45730" xr:uid="{55B1F418-173F-43D1-BD8F-DAEDE34809D0}"/>
    <cellStyle name="SAPBEXaggData 3 2 5 3" xfId="17239" xr:uid="{55D936AD-0C73-4678-BF47-69AEE1EF6CAC}"/>
    <cellStyle name="SAPBEXaggData 3 2 5 3 2" xfId="43657" xr:uid="{2F0CD1FC-F93C-48F4-9CA8-CC32700FC696}"/>
    <cellStyle name="SAPBEXaggData 3 2 5 4" xfId="35152" xr:uid="{398A9665-827F-4EEE-921C-61CA7B13E9CF}"/>
    <cellStyle name="SAPBEXaggData 3 2 6" xfId="14394" xr:uid="{5CF61265-75CB-4538-8AA4-9FF003AB6FF1}"/>
    <cellStyle name="SAPBEXaggData 3 2 6 2" xfId="40814" xr:uid="{017F194B-71FE-41FC-8772-041C38A972CB}"/>
    <cellStyle name="SAPBEXaggData 3 2 7" xfId="27202" xr:uid="{3459475D-72E4-49A8-9057-B6D7B2CA2496}"/>
    <cellStyle name="SAPBEXaggData 3 2 7 2" xfId="53616" xr:uid="{28E241F9-220A-4955-BCA0-34C247FB9BDF}"/>
    <cellStyle name="SAPBEXaggData 3 2 8" xfId="30279" xr:uid="{2CBD1ED2-2329-4B2F-BB3E-2C1B8FC43D3F}"/>
    <cellStyle name="SAPBEXaggData 3 3" xfId="2712" xr:uid="{D5275191-E749-4CF4-9EE5-229389EBFE6E}"/>
    <cellStyle name="SAPBEXaggData 3 3 2" xfId="9436" xr:uid="{424B2774-C1E5-41A5-AD9F-3247A9910ED8}"/>
    <cellStyle name="SAPBEXaggData 3 3 2 2" xfId="20096" xr:uid="{C66D5FA4-DE46-4479-8CB0-E921EABC6C6F}"/>
    <cellStyle name="SAPBEXaggData 3 3 2 2 2" xfId="46510" xr:uid="{891E1645-5B28-4DFF-9134-3AD708F850F9}"/>
    <cellStyle name="SAPBEXaggData 3 3 2 3" xfId="28216" xr:uid="{C1F90000-6839-4480-AA72-CAF4135C01BF}"/>
    <cellStyle name="SAPBEXaggData 3 3 2 3 2" xfId="54630" xr:uid="{C28B9283-9B15-4071-8741-B3D2BB168E36}"/>
    <cellStyle name="SAPBEXaggData 3 3 2 4" xfId="35932" xr:uid="{793048FB-0F52-45F3-8AC6-FEF25EA9EA00}"/>
    <cellStyle name="SAPBEXaggData 3 3 3" xfId="13504" xr:uid="{754DEC9A-68C9-48E9-BA15-CD1F88DFBCFC}"/>
    <cellStyle name="SAPBEXaggData 3 3 3 2" xfId="39924" xr:uid="{2ACAA774-2383-43B3-A0CD-545B0799DA4A}"/>
    <cellStyle name="SAPBEXaggData 3 3 4" xfId="22879" xr:uid="{AA7D8A78-9F00-4618-8C45-2C80B8A12128}"/>
    <cellStyle name="SAPBEXaggData 3 3 4 2" xfId="49293" xr:uid="{216BEA72-4A9C-4B7D-A1C3-1604E82E4587}"/>
    <cellStyle name="SAPBEXaggData 3 3 5" xfId="29382" xr:uid="{7EA099C5-E1A7-4338-B63A-607AF81D2F81}"/>
    <cellStyle name="SAPBEXaggData 3 4" xfId="2844" xr:uid="{4565D828-178A-4AAE-A249-419664457D27}"/>
    <cellStyle name="SAPBEXaggData 3 4 2" xfId="10259" xr:uid="{B2030645-0682-4597-B254-6F14C43530C5}"/>
    <cellStyle name="SAPBEXaggData 3 4 2 2" xfId="20919" xr:uid="{36DB6D89-197C-4D62-9EA7-B77FBA1C71DF}"/>
    <cellStyle name="SAPBEXaggData 3 4 2 2 2" xfId="47333" xr:uid="{AA7B544E-0C41-4296-B615-81BA87701F3F}"/>
    <cellStyle name="SAPBEXaggData 3 4 2 3" xfId="12595" xr:uid="{7933DBD6-A966-4C85-8CF0-7B1F2E2C05B1}"/>
    <cellStyle name="SAPBEXaggData 3 4 2 3 2" xfId="39016" xr:uid="{19639E60-0005-40AC-BD75-AA0CDB4C2537}"/>
    <cellStyle name="SAPBEXaggData 3 4 2 4" xfId="36755" xr:uid="{42AE0B0F-3D40-4611-BE60-554B3B432CF0}"/>
    <cellStyle name="SAPBEXaggData 3 4 3" xfId="13636" xr:uid="{DF8F6B4F-5E40-483E-92FB-DBEDD065E16A}"/>
    <cellStyle name="SAPBEXaggData 3 4 3 2" xfId="40056" xr:uid="{B48120DF-4BA0-4B60-9F7C-4B83C9ADD6D3}"/>
    <cellStyle name="SAPBEXaggData 3 4 4" xfId="23806" xr:uid="{38B6C8B2-98DB-45D7-91B0-9E585B9DD81E}"/>
    <cellStyle name="SAPBEXaggData 3 4 4 2" xfId="50220" xr:uid="{3A922AB1-121B-4344-94BB-B3C97EC06BD8}"/>
    <cellStyle name="SAPBEXaggData 3 4 5" xfId="29514" xr:uid="{0F51F176-8B08-4A13-B814-18BC351556D7}"/>
    <cellStyle name="SAPBEXaggData 3 5" xfId="4482" xr:uid="{A888A797-BFE1-4F97-8560-EBE45D91709B}"/>
    <cellStyle name="SAPBEXaggData 3 5 2" xfId="10778" xr:uid="{A70A3C0D-1054-41FB-9B92-CFBBA52118CB}"/>
    <cellStyle name="SAPBEXaggData 3 5 2 2" xfId="21423" xr:uid="{706178A5-7D3C-43A2-A698-374E0A04142F}"/>
    <cellStyle name="SAPBEXaggData 3 5 2 2 2" xfId="47837" xr:uid="{65699493-23E8-4B02-9C1E-907FE10F4765}"/>
    <cellStyle name="SAPBEXaggData 3 5 2 3" xfId="28512" xr:uid="{41EFB86D-362F-4238-942E-EE05977D6423}"/>
    <cellStyle name="SAPBEXaggData 3 5 2 3 2" xfId="54926" xr:uid="{1CAD1D4E-01CC-4E3B-9BE4-E4932878E965}"/>
    <cellStyle name="SAPBEXaggData 3 5 2 4" xfId="37199" xr:uid="{8CE30B38-A2A3-4536-A5A4-9DB9A32E3160}"/>
    <cellStyle name="SAPBEXaggData 3 5 3" xfId="15260" xr:uid="{0B66977A-4F63-40EF-B0D0-9720B8FF8D5F}"/>
    <cellStyle name="SAPBEXaggData 3 5 3 2" xfId="41680" xr:uid="{A7CA87C6-7E33-435E-8B92-B941C3E49488}"/>
    <cellStyle name="SAPBEXaggData 3 5 4" xfId="26807" xr:uid="{7D260F6A-8B4E-4DD9-995F-8F593724275D}"/>
    <cellStyle name="SAPBEXaggData 3 5 4 2" xfId="53221" xr:uid="{2A7C46AA-9EA8-4695-8FEB-870B340E0CC6}"/>
    <cellStyle name="SAPBEXaggData 3 5 5" xfId="31152" xr:uid="{91BAAEB0-6393-456E-B87E-6268C4F23C95}"/>
    <cellStyle name="SAPBEXaggData 3 6" xfId="5508" xr:uid="{11529947-A0EA-4085-B8A1-37E7C2DD6222}"/>
    <cellStyle name="SAPBEXaggData 3 6 2" xfId="16279" xr:uid="{1ED1F3CC-E8D6-4CCF-A84B-A94A9EEFFC13}"/>
    <cellStyle name="SAPBEXaggData 3 6 2 2" xfId="42698" xr:uid="{341B24B9-8BA4-48A1-B1D7-89F69DA63CA9}"/>
    <cellStyle name="SAPBEXaggData 3 6 3" xfId="23274" xr:uid="{7E2CD5CC-83D0-4F3B-B31B-E4BEF5CCA8D5}"/>
    <cellStyle name="SAPBEXaggData 3 6 3 2" xfId="49688" xr:uid="{8F8C27DD-45AB-40B9-8B45-0773940B5F63}"/>
    <cellStyle name="SAPBEXaggData 3 6 4" xfId="32178" xr:uid="{A5F18AAF-AABE-4F81-8266-20BEE3F2533D}"/>
    <cellStyle name="SAPBEXaggData 3 7" xfId="6103" xr:uid="{53D0297E-2F87-4FC1-B570-D4A582E58377}"/>
    <cellStyle name="SAPBEXaggData 3 7 2" xfId="21183" xr:uid="{657285BF-6956-4FFA-892D-2AA0A555F1F5}"/>
    <cellStyle name="SAPBEXaggData 3 7 2 2" xfId="47597" xr:uid="{20EA6CD8-D308-43F7-900F-795BC4411800}"/>
    <cellStyle name="SAPBEXaggData 3 7 3" xfId="32773" xr:uid="{A3265FC3-7065-455D-A041-1B49B67BE6DB}"/>
    <cellStyle name="SAPBEXaggData 3 8" xfId="3419" xr:uid="{4D154199-A99B-475E-B78D-4901E54B92A3}"/>
    <cellStyle name="SAPBEXaggData 3 8 2" xfId="14205" xr:uid="{526ECB20-A31F-4590-BDEB-89AC96C2A407}"/>
    <cellStyle name="SAPBEXaggData 3 8 2 2" xfId="40625" xr:uid="{34C75F69-D8D9-4F6B-819A-EE558E3E579A}"/>
    <cellStyle name="SAPBEXaggData 3 8 3" xfId="25141" xr:uid="{791553F2-B57D-4B9E-9A3A-506D41C90CCD}"/>
    <cellStyle name="SAPBEXaggData 3 8 3 2" xfId="51555" xr:uid="{BE1538A4-9ABD-41AA-9440-BC823290FFEF}"/>
    <cellStyle name="SAPBEXaggData 3 8 4" xfId="30089" xr:uid="{E12FE4BC-51A1-4DA5-A4A7-42F56B38F2D3}"/>
    <cellStyle name="SAPBEXaggData 3 9" xfId="4349" xr:uid="{EBB6FF84-09D3-4C1F-97A6-3362F6487116}"/>
    <cellStyle name="SAPBEXaggData 3 9 2" xfId="15127" xr:uid="{F079301E-15BB-41AC-9D09-8A930C26451E}"/>
    <cellStyle name="SAPBEXaggData 3 9 2 2" xfId="41547" xr:uid="{C9AAC059-648B-471D-B79E-8017E92EB07C}"/>
    <cellStyle name="SAPBEXaggData 3 9 3" xfId="25696" xr:uid="{B7F77F53-AE2C-4DA7-BE33-24ACBB4FCA0A}"/>
    <cellStyle name="SAPBEXaggData 3 9 3 2" xfId="52110" xr:uid="{0FDFDB8E-9425-42B2-B4FD-413F70F3BCD0}"/>
    <cellStyle name="SAPBEXaggData 3 9 4" xfId="31019" xr:uid="{A4E8921A-FBFB-4DA5-9C5F-87301B1A39B0}"/>
    <cellStyle name="SAPBEXaggData 4" xfId="1875" xr:uid="{F5CA2DCD-031B-4190-AFE3-26E7644CBB8C}"/>
    <cellStyle name="SAPBEXaggData 4 10" xfId="8390" xr:uid="{AC334B46-96F6-460C-BD79-57794D6EFC15}"/>
    <cellStyle name="SAPBEXaggData 4 10 2" xfId="19050" xr:uid="{D8C1C782-0D87-4150-8998-3F536CA437B3}"/>
    <cellStyle name="SAPBEXaggData 4 10 2 2" xfId="45464" xr:uid="{DB3BC3ED-747F-4EAA-A2F7-2AA16FFAB608}"/>
    <cellStyle name="SAPBEXaggData 4 10 3" xfId="17707" xr:uid="{82DC74A6-A057-4B93-8E69-E4E78A4BD91B}"/>
    <cellStyle name="SAPBEXaggData 4 10 3 2" xfId="44124" xr:uid="{0D3E5CA4-60C6-4850-9D36-0EF5C74F369F}"/>
    <cellStyle name="SAPBEXaggData 4 10 4" xfId="34886" xr:uid="{24FEB8F9-CE88-48AC-A27A-B73486C9B0A3}"/>
    <cellStyle name="SAPBEXaggData 4 11" xfId="11705" xr:uid="{C9FB457F-C281-42A9-8642-B1894333A8D8}"/>
    <cellStyle name="SAPBEXaggData 4 11 2" xfId="38126" xr:uid="{17079257-1F2C-41E7-BA69-36925FC776AB}"/>
    <cellStyle name="SAPBEXaggData 4 12" xfId="23068" xr:uid="{454673BF-68ED-42BF-BA09-5159CE5B9602}"/>
    <cellStyle name="SAPBEXaggData 4 12 2" xfId="49482" xr:uid="{9A493F52-FFF8-41FD-BA8E-EB105B169E06}"/>
    <cellStyle name="SAPBEXaggData 4 2" xfId="3852" xr:uid="{6285DAF3-3A1B-48D2-98F6-9B370CF8E06C}"/>
    <cellStyle name="SAPBEXaggData 4 2 2" xfId="9028" xr:uid="{A374E02A-7239-4EC8-BF83-E54130FF81E4}"/>
    <cellStyle name="SAPBEXaggData 4 2 2 2" xfId="19688" xr:uid="{DADD185D-CE68-4EB3-9965-4D454BA260AC}"/>
    <cellStyle name="SAPBEXaggData 4 2 2 2 2" xfId="46102" xr:uid="{04E0F879-8A5B-4D08-AFC1-C3296A55777E}"/>
    <cellStyle name="SAPBEXaggData 4 2 2 3" xfId="22595" xr:uid="{6A52207C-5648-4683-9DAE-32285C3265E0}"/>
    <cellStyle name="SAPBEXaggData 4 2 2 3 2" xfId="49009" xr:uid="{55E579A4-CB0B-49CA-9236-B7E664265213}"/>
    <cellStyle name="SAPBEXaggData 4 2 2 4" xfId="35524" xr:uid="{52AB8387-A730-4D85-AB38-BA4DA38EECE4}"/>
    <cellStyle name="SAPBEXaggData 4 2 3" xfId="9616" xr:uid="{8608A93F-E47C-4C4F-8B0C-CED72EAD89C0}"/>
    <cellStyle name="SAPBEXaggData 4 2 3 2" xfId="20276" xr:uid="{08CE4659-5B97-4F31-A7F4-9D6D9834442B}"/>
    <cellStyle name="SAPBEXaggData 4 2 3 2 2" xfId="46690" xr:uid="{3CC47BDD-F30D-46F0-AD8E-F48E5FF21615}"/>
    <cellStyle name="SAPBEXaggData 4 2 3 3" xfId="11834" xr:uid="{FDB9C6AC-0694-437A-B4C9-AA250ACDD20B}"/>
    <cellStyle name="SAPBEXaggData 4 2 3 3 2" xfId="38255" xr:uid="{C9EE0513-2EDC-496E-A9CB-E24DA9A38545}"/>
    <cellStyle name="SAPBEXaggData 4 2 3 4" xfId="36112" xr:uid="{B016251C-531B-4CE9-BE74-A148CC4E3356}"/>
    <cellStyle name="SAPBEXaggData 4 2 4" xfId="10922" xr:uid="{D76FACD1-A2BC-4BA4-A04D-48A014D8DFC4}"/>
    <cellStyle name="SAPBEXaggData 4 2 4 2" xfId="21567" xr:uid="{C113EF41-FCE3-43EE-854B-7E0373325912}"/>
    <cellStyle name="SAPBEXaggData 4 2 4 2 2" xfId="47981" xr:uid="{408A173F-3AA8-444F-9E5D-8F74C81AF995}"/>
    <cellStyle name="SAPBEXaggData 4 2 4 3" xfId="28656" xr:uid="{8B757262-FD76-4CE3-B44D-B7A3608604F3}"/>
    <cellStyle name="SAPBEXaggData 4 2 4 3 2" xfId="55070" xr:uid="{BF4187B3-CA43-4D7C-BCEB-2C5552E2CCF6}"/>
    <cellStyle name="SAPBEXaggData 4 2 4 4" xfId="37343" xr:uid="{F99EF40D-DF80-43D6-8CB0-D0F2E2CC13FA}"/>
    <cellStyle name="SAPBEXaggData 4 2 5" xfId="8697" xr:uid="{49147D34-26B3-49FC-8907-B0391EA9B963}"/>
    <cellStyle name="SAPBEXaggData 4 2 5 2" xfId="19357" xr:uid="{26E95E66-F79D-40AA-B2A8-0003B4EA4371}"/>
    <cellStyle name="SAPBEXaggData 4 2 5 2 2" xfId="45771" xr:uid="{0F887E00-05E8-4411-9ADD-070B801BAF4E}"/>
    <cellStyle name="SAPBEXaggData 4 2 5 3" xfId="18759" xr:uid="{C4F6233E-808B-451A-9587-E5800C970A74}"/>
    <cellStyle name="SAPBEXaggData 4 2 5 3 2" xfId="45173" xr:uid="{7783C7B3-1A20-495B-BEF4-EF510310E4A7}"/>
    <cellStyle name="SAPBEXaggData 4 2 5 4" xfId="35193" xr:uid="{E39972F3-DFF6-4390-823C-36EB9DF25387}"/>
    <cellStyle name="SAPBEXaggData 4 2 6" xfId="14635" xr:uid="{571552F0-A555-4C97-B493-56E605D2EB1F}"/>
    <cellStyle name="SAPBEXaggData 4 2 6 2" xfId="41055" xr:uid="{F160F362-0C4F-47F2-BCA5-CEE8CA442698}"/>
    <cellStyle name="SAPBEXaggData 4 2 7" xfId="22173" xr:uid="{46E25FA9-57B4-4998-9B8F-B4BD6139DFF5}"/>
    <cellStyle name="SAPBEXaggData 4 2 7 2" xfId="48587" xr:uid="{87B44A4A-72DE-40E4-B2ED-69A161D8062A}"/>
    <cellStyle name="SAPBEXaggData 4 2 8" xfId="30522" xr:uid="{D9023900-4A1D-4FBF-9BE8-2D64D03D2EEF}"/>
    <cellStyle name="SAPBEXaggData 4 3" xfId="4579" xr:uid="{4FE546A0-5533-4D65-B07A-D77ED9F1F252}"/>
    <cellStyle name="SAPBEXaggData 4 3 2" xfId="9396" xr:uid="{A3A7B8E1-5EF9-42F3-AFE3-9FF657A01A89}"/>
    <cellStyle name="SAPBEXaggData 4 3 2 2" xfId="20056" xr:uid="{0A864726-8A93-495C-8799-96DCC4B3D1F5}"/>
    <cellStyle name="SAPBEXaggData 4 3 2 2 2" xfId="46470" xr:uid="{98B608B6-393B-4144-8567-5EA43B8F54B4}"/>
    <cellStyle name="SAPBEXaggData 4 3 2 3" xfId="11574" xr:uid="{9118BE25-E00F-42B1-8A12-310DD4D682DB}"/>
    <cellStyle name="SAPBEXaggData 4 3 2 3 2" xfId="37995" xr:uid="{73E89168-68A6-45B4-AFFE-1FDE16668AA3}"/>
    <cellStyle name="SAPBEXaggData 4 3 2 4" xfId="35892" xr:uid="{282CDD94-5DEA-4BBC-AB7F-6C2311A4A209}"/>
    <cellStyle name="SAPBEXaggData 4 3 3" xfId="15357" xr:uid="{86067EAD-6E62-40D6-860D-28670D9EF1F8}"/>
    <cellStyle name="SAPBEXaggData 4 3 3 2" xfId="41777" xr:uid="{80F8EDA4-99D8-4756-AEB1-80E1D4C957F1}"/>
    <cellStyle name="SAPBEXaggData 4 3 4" xfId="23481" xr:uid="{884104D4-6A5B-45BD-A6E8-63956D6A78D0}"/>
    <cellStyle name="SAPBEXaggData 4 3 4 2" xfId="49895" xr:uid="{CC85FAB3-A12D-4DF1-B1D2-93BD81C60EF3}"/>
    <cellStyle name="SAPBEXaggData 4 3 5" xfId="31249" xr:uid="{CC86D9D7-C5CA-4628-9420-AD60576B5086}"/>
    <cellStyle name="SAPBEXaggData 4 4" xfId="3282" xr:uid="{3A0AD38A-8E11-4B8B-BBA3-A683A4532808}"/>
    <cellStyle name="SAPBEXaggData 4 4 2" xfId="10279" xr:uid="{1A4F370A-B059-47F5-A572-DBC07B677111}"/>
    <cellStyle name="SAPBEXaggData 4 4 2 2" xfId="20939" xr:uid="{2CFE13ED-8E8F-443B-BB74-06A107EE1176}"/>
    <cellStyle name="SAPBEXaggData 4 4 2 2 2" xfId="47353" xr:uid="{F9BC7053-54A3-4119-B118-0B1188AFB160}"/>
    <cellStyle name="SAPBEXaggData 4 4 2 3" xfId="12833" xr:uid="{5366FED3-4D80-4690-81D3-E110A5EF2798}"/>
    <cellStyle name="SAPBEXaggData 4 4 2 3 2" xfId="39254" xr:uid="{ADA25319-370A-49AD-AFF9-776386FBC596}"/>
    <cellStyle name="SAPBEXaggData 4 4 2 4" xfId="36775" xr:uid="{31221622-4F37-4126-9F30-DD72DECF2764}"/>
    <cellStyle name="SAPBEXaggData 4 4 3" xfId="14072" xr:uid="{11C39320-E085-471B-8BF7-9C401C8E57CA}"/>
    <cellStyle name="SAPBEXaggData 4 4 3 2" xfId="40492" xr:uid="{15E4FF44-A331-4FFE-8CA2-599BE7D9D6B4}"/>
    <cellStyle name="SAPBEXaggData 4 4 4" xfId="22177" xr:uid="{C8AD4C95-4CAC-4F97-A656-543F31B5B178}"/>
    <cellStyle name="SAPBEXaggData 4 4 4 2" xfId="48591" xr:uid="{FFCEF032-365B-491E-9319-375508BA2EA4}"/>
    <cellStyle name="SAPBEXaggData 4 4 5" xfId="29952" xr:uid="{945F70AF-D712-478D-9448-BE51ABA2B278}"/>
    <cellStyle name="SAPBEXaggData 4 5" xfId="3365" xr:uid="{4590A5AA-896D-4F61-8D93-9B06D484F43C}"/>
    <cellStyle name="SAPBEXaggData 4 5 2" xfId="10803" xr:uid="{23089F71-A535-448B-8472-40128A675A94}"/>
    <cellStyle name="SAPBEXaggData 4 5 2 2" xfId="21448" xr:uid="{60D8E9AA-5AB4-4D5A-8D6F-40A2F5D132C0}"/>
    <cellStyle name="SAPBEXaggData 4 5 2 2 2" xfId="47862" xr:uid="{C650347F-33C5-486B-8ACB-300444A45BDF}"/>
    <cellStyle name="SAPBEXaggData 4 5 2 3" xfId="28537" xr:uid="{226BAD01-73AB-4D9E-BE5F-81A28E3EA267}"/>
    <cellStyle name="SAPBEXaggData 4 5 2 3 2" xfId="54951" xr:uid="{5643D556-9C45-48AF-A8A7-B54B78775309}"/>
    <cellStyle name="SAPBEXaggData 4 5 2 4" xfId="37224" xr:uid="{2F10E7FE-225E-4853-B6D6-76E54A124DC6}"/>
    <cellStyle name="SAPBEXaggData 4 5 3" xfId="14152" xr:uid="{811F1872-6393-4BBD-82D3-876FAB4319B2}"/>
    <cellStyle name="SAPBEXaggData 4 5 3 2" xfId="40572" xr:uid="{D282EF46-D36C-4404-95FF-4B435BB2A61F}"/>
    <cellStyle name="SAPBEXaggData 4 5 4" xfId="27252" xr:uid="{0E314CC1-A49C-4684-A93C-56F9F486BE12}"/>
    <cellStyle name="SAPBEXaggData 4 5 4 2" xfId="53666" xr:uid="{6C4EB835-C30F-4B71-9136-7D220458A0B7}"/>
    <cellStyle name="SAPBEXaggData 4 5 5" xfId="30035" xr:uid="{7801B93A-B27C-4E3B-BBBC-76AC80C3AD75}"/>
    <cellStyle name="SAPBEXaggData 4 6" xfId="6376" xr:uid="{A5405BDB-FF19-44F7-8B31-CD262CF8550D}"/>
    <cellStyle name="SAPBEXaggData 4 6 2" xfId="17112" xr:uid="{97DD5F13-1540-4374-B663-9181CA8DB46F}"/>
    <cellStyle name="SAPBEXaggData 4 6 2 2" xfId="43530" xr:uid="{51AA8708-E730-4B07-B9AE-094E0A1199F2}"/>
    <cellStyle name="SAPBEXaggData 4 6 3" xfId="23211" xr:uid="{FD575172-4870-4537-94BC-85FA42982347}"/>
    <cellStyle name="SAPBEXaggData 4 6 3 2" xfId="49625" xr:uid="{8100F052-8B7F-4176-A561-6DBEDF7A0698}"/>
    <cellStyle name="SAPBEXaggData 4 6 4" xfId="33046" xr:uid="{24158B4B-15D7-4E16-B3C7-917FF43C0FE3}"/>
    <cellStyle name="SAPBEXaggData 4 7" xfId="6991" xr:uid="{5E2F0719-7B65-4A99-AD18-34F35C95A3F5}"/>
    <cellStyle name="SAPBEXaggData 4 7 2" xfId="12072" xr:uid="{5CC3AEAF-5393-4966-9570-4921D56D417E}"/>
    <cellStyle name="SAPBEXaggData 4 7 2 2" xfId="38493" xr:uid="{488DA732-B428-44CA-ADD4-BB08C17B1FDD}"/>
    <cellStyle name="SAPBEXaggData 4 7 3" xfId="33661" xr:uid="{FFD70EA5-13F1-47A3-82FE-84727DE75BA8}"/>
    <cellStyle name="SAPBEXaggData 4 8" xfId="7538" xr:uid="{792DA9DA-4403-4231-9440-1D042637ADFF}"/>
    <cellStyle name="SAPBEXaggData 4 8 2" xfId="18205" xr:uid="{CA3E74EC-00EC-4397-8A6E-207FBB79CA96}"/>
    <cellStyle name="SAPBEXaggData 4 8 2 2" xfId="44621" xr:uid="{F1436878-B95D-40F4-AB7F-823C067C73EF}"/>
    <cellStyle name="SAPBEXaggData 4 8 3" xfId="22039" xr:uid="{47039A2E-7A77-426E-9731-F811B148C25D}"/>
    <cellStyle name="SAPBEXaggData 4 8 3 2" xfId="48453" xr:uid="{0B21D98D-4C9F-4C9B-A82F-84EF22B8FCED}"/>
    <cellStyle name="SAPBEXaggData 4 8 4" xfId="34208" xr:uid="{D0BC72B8-9730-410F-BFE8-CAE281C7F45F}"/>
    <cellStyle name="SAPBEXaggData 4 9" xfId="5772" xr:uid="{566D2724-A5E3-4A8B-8F08-07934774E43C}"/>
    <cellStyle name="SAPBEXaggData 4 9 2" xfId="16531" xr:uid="{E63703E4-C7A8-49D6-99AE-29375A75396A}"/>
    <cellStyle name="SAPBEXaggData 4 9 2 2" xfId="42949" xr:uid="{9E82C7E1-A1B4-4066-AC4E-28B9E20011B6}"/>
    <cellStyle name="SAPBEXaggData 4 9 3" xfId="11136" xr:uid="{C8C7CD73-73DF-4687-BE18-B79EA3DF38A1}"/>
    <cellStyle name="SAPBEXaggData 4 9 3 2" xfId="37557" xr:uid="{29811B91-040C-41E7-A63D-D6E1028A99E9}"/>
    <cellStyle name="SAPBEXaggData 4 9 4" xfId="32442" xr:uid="{B5932A17-F4EA-4143-99ED-85F2372E7C7E}"/>
    <cellStyle name="SAPBEXaggData 5" xfId="2061" xr:uid="{D83E1549-1B02-4279-A0FD-8D81EE844FD6}"/>
    <cellStyle name="SAPBEXaggData 5 10" xfId="8528" xr:uid="{6981205A-FD12-46AC-A540-99E0281DF9D3}"/>
    <cellStyle name="SAPBEXaggData 5 10 2" xfId="19188" xr:uid="{0A5C84A3-4C69-4767-AB07-1B46E8D2DA01}"/>
    <cellStyle name="SAPBEXaggData 5 10 2 2" xfId="45602" xr:uid="{07EECE94-28C2-4A4B-8D36-9BB7919BDDA1}"/>
    <cellStyle name="SAPBEXaggData 5 10 3" xfId="14539" xr:uid="{0299D1EE-CE2B-4BAD-BB5E-026BDCE64DD3}"/>
    <cellStyle name="SAPBEXaggData 5 10 3 2" xfId="40959" xr:uid="{EE19CEFB-9CB9-4560-9A21-3FD33D9DE30A}"/>
    <cellStyle name="SAPBEXaggData 5 10 4" xfId="35024" xr:uid="{83A7B9E9-7212-4066-80B6-837FCC09D32B}"/>
    <cellStyle name="SAPBEXaggData 5 11" xfId="11539" xr:uid="{19E26F77-93AE-4EFD-9494-D0D9059B8BB3}"/>
    <cellStyle name="SAPBEXaggData 5 11 2" xfId="37960" xr:uid="{90A82B6C-1A99-4735-A972-DF48D3B447A8}"/>
    <cellStyle name="SAPBEXaggData 5 12" xfId="24937" xr:uid="{EC1D7063-211F-4D52-932B-659FAC820B97}"/>
    <cellStyle name="SAPBEXaggData 5 12 2" xfId="51351" xr:uid="{27399343-7E27-4B11-8D54-A272C1A4C543}"/>
    <cellStyle name="SAPBEXaggData 5 2" xfId="4026" xr:uid="{20EA0099-D8FD-4154-B209-B19DFBFC6660}"/>
    <cellStyle name="SAPBEXaggData 5 2 2" xfId="9273" xr:uid="{B49C8D2B-13B9-4D5B-B360-DF5A945D0ECC}"/>
    <cellStyle name="SAPBEXaggData 5 2 2 2" xfId="19933" xr:uid="{5B6475F7-A68A-447D-BDD3-E64732EA3825}"/>
    <cellStyle name="SAPBEXaggData 5 2 2 2 2" xfId="46347" xr:uid="{5DD5F4E2-FB80-4AB9-A307-2ABE2590BDA9}"/>
    <cellStyle name="SAPBEXaggData 5 2 2 3" xfId="27874" xr:uid="{4A20DCF9-AEFB-4DB4-9BD7-6EBBACF54D7D}"/>
    <cellStyle name="SAPBEXaggData 5 2 2 3 2" xfId="54288" xr:uid="{03FAB917-5C09-43C7-8E26-79B7D3E26C0A}"/>
    <cellStyle name="SAPBEXaggData 5 2 2 4" xfId="35769" xr:uid="{26D16364-A213-4E6B-8B3F-28A990A2DE5A}"/>
    <cellStyle name="SAPBEXaggData 5 2 3" xfId="14808" xr:uid="{17BEF1C7-85E9-40DC-91E1-A66B73E1BF25}"/>
    <cellStyle name="SAPBEXaggData 5 2 3 2" xfId="41228" xr:uid="{75157BCC-C386-4D25-B46F-1BB539EA02F7}"/>
    <cellStyle name="SAPBEXaggData 5 2 4" xfId="26976" xr:uid="{F91AC3CF-D518-46E2-B988-B7CD15887CEC}"/>
    <cellStyle name="SAPBEXaggData 5 2 4 2" xfId="53390" xr:uid="{4E13FB41-CECF-4BC1-81B6-ADB47CEBCBDD}"/>
    <cellStyle name="SAPBEXaggData 5 2 5" xfId="30696" xr:uid="{2E730FED-653F-453F-BAA8-17A036AA581F}"/>
    <cellStyle name="SAPBEXaggData 5 3" xfId="4754" xr:uid="{48411FCA-82E6-4B0C-ADE2-8FB113EF17FD}"/>
    <cellStyle name="SAPBEXaggData 5 3 2" xfId="9605" xr:uid="{E56CDC87-5399-4ED4-A490-BE99D5919586}"/>
    <cellStyle name="SAPBEXaggData 5 3 2 2" xfId="20265" xr:uid="{D386553A-9D5C-4D5B-9ED2-B980EC400582}"/>
    <cellStyle name="SAPBEXaggData 5 3 2 2 2" xfId="46679" xr:uid="{42709426-2621-4489-84DF-58C64D426271}"/>
    <cellStyle name="SAPBEXaggData 5 3 2 3" xfId="11264" xr:uid="{558A99B9-CF8E-42E1-A228-383720DF91BB}"/>
    <cellStyle name="SAPBEXaggData 5 3 2 3 2" xfId="37685" xr:uid="{526A4206-0E70-41DA-9A85-DABD8221FDEA}"/>
    <cellStyle name="SAPBEXaggData 5 3 2 4" xfId="36101" xr:uid="{A95FCF89-FA93-4F33-8014-88A6F72D899B}"/>
    <cellStyle name="SAPBEXaggData 5 3 3" xfId="15531" xr:uid="{B30EB71C-A840-4777-BE7C-703DE3C65099}"/>
    <cellStyle name="SAPBEXaggData 5 3 3 2" xfId="41951" xr:uid="{15408BE0-65FE-45CB-B395-C969C7AC9422}"/>
    <cellStyle name="SAPBEXaggData 5 3 4" xfId="23845" xr:uid="{F56870B0-44F3-4B14-A565-BB7677FD1817}"/>
    <cellStyle name="SAPBEXaggData 5 3 4 2" xfId="50259" xr:uid="{65C93FD7-8650-40B6-97AD-EB7AC347BFA4}"/>
    <cellStyle name="SAPBEXaggData 5 3 5" xfId="31424" xr:uid="{771A74DB-3415-4682-A356-271C91114055}"/>
    <cellStyle name="SAPBEXaggData 5 4" xfId="5334" xr:uid="{7D2649F1-957E-46C6-B668-EACBD0D51620}"/>
    <cellStyle name="SAPBEXaggData 5 4 2" xfId="10849" xr:uid="{D921FAF2-4EA0-4800-8D45-8D091F8CC38F}"/>
    <cellStyle name="SAPBEXaggData 5 4 2 2" xfId="21494" xr:uid="{C3DEB357-1E3F-4D55-86FC-0F8BC32FF376}"/>
    <cellStyle name="SAPBEXaggData 5 4 2 2 2" xfId="47908" xr:uid="{D2A39830-2C5C-4C90-BD29-A7D2F9547532}"/>
    <cellStyle name="SAPBEXaggData 5 4 2 3" xfId="28583" xr:uid="{2B42FC09-DC3B-4F5E-811C-9942483C5A0F}"/>
    <cellStyle name="SAPBEXaggData 5 4 2 3 2" xfId="54997" xr:uid="{C835E09C-20D3-4B3A-92C5-536E05EEC5B6}"/>
    <cellStyle name="SAPBEXaggData 5 4 2 4" xfId="37270" xr:uid="{671C2E6F-198E-4784-95DB-A43412D3EB32}"/>
    <cellStyle name="SAPBEXaggData 5 4 3" xfId="16107" xr:uid="{1BF9813C-85D7-40BB-8DBE-BA07A1DFF70E}"/>
    <cellStyle name="SAPBEXaggData 5 4 3 2" xfId="42526" xr:uid="{4E525365-5AE6-4C26-9A34-06CCCBEAB5DB}"/>
    <cellStyle name="SAPBEXaggData 5 4 4" xfId="25169" xr:uid="{8B6BA677-DA12-455B-BAFA-98ACD7A1FEAF}"/>
    <cellStyle name="SAPBEXaggData 5 4 4 2" xfId="51583" xr:uid="{4CE65A85-DC6F-4DCB-968A-09FA629BEFDE}"/>
    <cellStyle name="SAPBEXaggData 5 4 5" xfId="32004" xr:uid="{6098A4D3-F040-4150-B1DD-4370B5E9FB88}"/>
    <cellStyle name="SAPBEXaggData 5 5" xfId="5941" xr:uid="{B623A004-2D31-4D32-9595-064694330DB5}"/>
    <cellStyle name="SAPBEXaggData 5 5 2" xfId="16693" xr:uid="{A64F13DA-027D-4214-BA5C-D9F9B58DE700}"/>
    <cellStyle name="SAPBEXaggData 5 5 2 2" xfId="43111" xr:uid="{6C5AE12C-9AE5-4957-9C3D-3615503012FC}"/>
    <cellStyle name="SAPBEXaggData 5 5 3" xfId="25570" xr:uid="{3660C74F-56A8-4D23-A489-B7B6AC5A5CDE}"/>
    <cellStyle name="SAPBEXaggData 5 5 3 2" xfId="51984" xr:uid="{B30A6060-D71D-4836-8C1D-7A78CA64A25D}"/>
    <cellStyle name="SAPBEXaggData 5 5 4" xfId="32611" xr:uid="{64ED942D-D7E6-4DDD-8EF3-3D5824164222}"/>
    <cellStyle name="SAPBEXaggData 5 6" xfId="6541" xr:uid="{4BA81704-212E-4A57-B8EF-0A49002A5D56}"/>
    <cellStyle name="SAPBEXaggData 5 6 2" xfId="17266" xr:uid="{FB84D247-0393-4969-8B92-4AD458C17AEB}"/>
    <cellStyle name="SAPBEXaggData 5 6 2 2" xfId="43684" xr:uid="{4D868A0E-B65B-4863-A367-C447BC8E659B}"/>
    <cellStyle name="SAPBEXaggData 5 6 3" xfId="22609" xr:uid="{6FB5E415-C959-4383-B9A7-62E977A2B628}"/>
    <cellStyle name="SAPBEXaggData 5 6 3 2" xfId="49023" xr:uid="{30B88C39-B257-4741-B9CB-D73DA19FC57E}"/>
    <cellStyle name="SAPBEXaggData 5 6 4" xfId="33211" xr:uid="{90692105-0775-493B-A08E-DA7E95053258}"/>
    <cellStyle name="SAPBEXaggData 5 7" xfId="7113" xr:uid="{D9FC7853-E38F-4F29-9A5E-CC02B76AED3E}"/>
    <cellStyle name="SAPBEXaggData 5 7 2" xfId="27288" xr:uid="{5CFD058B-E60C-46A6-9E6E-9DB7A7CC3E30}"/>
    <cellStyle name="SAPBEXaggData 5 7 2 2" xfId="53702" xr:uid="{7AD25A05-96BD-487F-94B1-883E88A0ABC4}"/>
    <cellStyle name="SAPBEXaggData 5 7 3" xfId="33783" xr:uid="{C28D432C-5466-4456-AA30-B73137CC4C64}"/>
    <cellStyle name="SAPBEXaggData 5 8" xfId="7672" xr:uid="{1BA8A1CA-9547-46E7-A4EB-EB7CB5C6A2AB}"/>
    <cellStyle name="SAPBEXaggData 5 8 2" xfId="18339" xr:uid="{91507ED5-4A96-4008-ACC4-366C9C7274D0}"/>
    <cellStyle name="SAPBEXaggData 5 8 2 2" xfId="44755" xr:uid="{1D335ED5-507A-43F2-9057-2281C3984043}"/>
    <cellStyle name="SAPBEXaggData 5 8 3" xfId="23803" xr:uid="{8C235114-4203-46FF-9F01-2C4F86DBF4A8}"/>
    <cellStyle name="SAPBEXaggData 5 8 3 2" xfId="50217" xr:uid="{FA2E780C-124F-44EE-93C8-54F22FB46A1D}"/>
    <cellStyle name="SAPBEXaggData 5 8 4" xfId="34342" xr:uid="{535AB166-1A6A-4AF3-81C2-63791904BCE1}"/>
    <cellStyle name="SAPBEXaggData 5 9" xfId="7824" xr:uid="{F7DBBBDD-9EBB-41B3-A1EB-920E7F59CF18}"/>
    <cellStyle name="SAPBEXaggData 5 9 2" xfId="18491" xr:uid="{5233A252-A9E8-4F3E-8D84-1B2EAE9E9882}"/>
    <cellStyle name="SAPBEXaggData 5 9 2 2" xfId="44906" xr:uid="{4FB905F8-1F98-44F0-9B5B-BE9008F39341}"/>
    <cellStyle name="SAPBEXaggData 5 9 3" xfId="24414" xr:uid="{89AC20E8-8A7F-4C39-98DE-6FC5F5E11F28}"/>
    <cellStyle name="SAPBEXaggData 5 9 3 2" xfId="50828" xr:uid="{860D4356-709A-422D-82DF-BD54B5B7E771}"/>
    <cellStyle name="SAPBEXaggData 5 9 4" xfId="34494" xr:uid="{192E190F-5B31-4E22-B1EC-47FF9B919537}"/>
    <cellStyle name="SAPBEXaggData 6" xfId="2355" xr:uid="{F3518876-31B3-4DCE-89CC-BEAB8C0F7D10}"/>
    <cellStyle name="SAPBEXaggData 6 10" xfId="13031" xr:uid="{F9622B2A-37EE-49B5-9083-1CF2B18C6DE4}"/>
    <cellStyle name="SAPBEXaggData 6 10 2" xfId="39452" xr:uid="{49075DB9-6C03-4C65-B8F0-9F44C5AFB44E}"/>
    <cellStyle name="SAPBEXaggData 6 11" xfId="23705" xr:uid="{9DFA6D2F-6052-4790-8EEE-A7CD5542A2FD}"/>
    <cellStyle name="SAPBEXaggData 6 11 2" xfId="50119" xr:uid="{8C4F633D-4E6C-42C5-BF3D-3AB9E525EB36}"/>
    <cellStyle name="SAPBEXaggData 6 2" xfId="4262" xr:uid="{D9F1EA96-7E44-48FC-AF05-1440FA27CBE9}"/>
    <cellStyle name="SAPBEXaggData 6 2 2" xfId="9881" xr:uid="{50E98042-CF2F-4777-A57E-F71783CFB4E7}"/>
    <cellStyle name="SAPBEXaggData 6 2 2 2" xfId="20541" xr:uid="{B958E3CA-3B64-4271-A72E-686636345906}"/>
    <cellStyle name="SAPBEXaggData 6 2 2 2 2" xfId="46955" xr:uid="{8E032406-37BE-4402-BBF2-B0C4A49362C6}"/>
    <cellStyle name="SAPBEXaggData 6 2 2 3" xfId="22648" xr:uid="{5A7BD90E-1684-447C-93DA-9CC9531FC46A}"/>
    <cellStyle name="SAPBEXaggData 6 2 2 3 2" xfId="49062" xr:uid="{80F243B4-048F-4F86-AB92-3D93C6B83B5B}"/>
    <cellStyle name="SAPBEXaggData 6 2 2 4" xfId="36377" xr:uid="{A255EA45-3529-417F-B5B9-50643AD524FE}"/>
    <cellStyle name="SAPBEXaggData 6 2 3" xfId="15041" xr:uid="{5B00C220-54CF-4FF3-8FE5-6CA44B92EB40}"/>
    <cellStyle name="SAPBEXaggData 6 2 3 2" xfId="41461" xr:uid="{C14BAAA0-4696-4DDF-9231-D743A7FB0952}"/>
    <cellStyle name="SAPBEXaggData 6 2 4" xfId="25375" xr:uid="{CBF2A35A-97B3-479C-96BD-11EBBF544C7F}"/>
    <cellStyle name="SAPBEXaggData 6 2 4 2" xfId="51789" xr:uid="{71C5661D-8F84-4828-AC68-D66917B9EBDB}"/>
    <cellStyle name="SAPBEXaggData 6 2 5" xfId="30932" xr:uid="{C90EB025-0CF1-4A1C-AB83-851F3625B1DB}"/>
    <cellStyle name="SAPBEXaggData 6 3" xfId="4990" xr:uid="{DA588E4D-32C5-44E6-901D-B9C1696408BC}"/>
    <cellStyle name="SAPBEXaggData 6 3 2" xfId="9932" xr:uid="{8A527762-CE51-4A48-B682-F59B4CA54253}"/>
    <cellStyle name="SAPBEXaggData 6 3 2 2" xfId="20592" xr:uid="{9DD7874C-86F6-40CA-B1C1-53D8C912DAE2}"/>
    <cellStyle name="SAPBEXaggData 6 3 2 2 2" xfId="47006" xr:uid="{11B4DB83-43A7-4802-92E6-DD3B3DDAC82A}"/>
    <cellStyle name="SAPBEXaggData 6 3 2 3" xfId="27734" xr:uid="{4F671706-E13E-4C37-95D3-8854B916075E}"/>
    <cellStyle name="SAPBEXaggData 6 3 2 3 2" xfId="54148" xr:uid="{3ACC7E7C-A57B-4A99-BE17-E550A2491782}"/>
    <cellStyle name="SAPBEXaggData 6 3 2 4" xfId="36428" xr:uid="{C00780D8-4B1D-4E59-9EEB-BA31B1198C5E}"/>
    <cellStyle name="SAPBEXaggData 6 3 3" xfId="15767" xr:uid="{485A77DB-2E39-475F-9917-32B925E9EC3B}"/>
    <cellStyle name="SAPBEXaggData 6 3 3 2" xfId="42187" xr:uid="{D706F438-E968-44CA-B52B-B676EA8E38C3}"/>
    <cellStyle name="SAPBEXaggData 6 3 4" xfId="22946" xr:uid="{4D153723-5151-4378-881C-3A1F41D240CC}"/>
    <cellStyle name="SAPBEXaggData 6 3 4 2" xfId="49360" xr:uid="{736646AA-2D5D-47FE-A355-0CE88D116158}"/>
    <cellStyle name="SAPBEXaggData 6 3 5" xfId="31660" xr:uid="{6502E9B8-5CD9-4643-9C5A-3041A6AC622E}"/>
    <cellStyle name="SAPBEXaggData 6 4" xfId="6183" xr:uid="{1A47A5F4-73E7-4039-AC8A-0B62759AAD64}"/>
    <cellStyle name="SAPBEXaggData 6 4 2" xfId="10993" xr:uid="{E4F4C575-A0E4-4DCA-9740-1B574AA80B31}"/>
    <cellStyle name="SAPBEXaggData 6 4 2 2" xfId="21638" xr:uid="{2C087723-B997-4F0C-977D-5D1EA9E2EF30}"/>
    <cellStyle name="SAPBEXaggData 6 4 2 2 2" xfId="48052" xr:uid="{A943AAF8-6FA4-46E9-B12B-BBD63818EEE9}"/>
    <cellStyle name="SAPBEXaggData 6 4 2 3" xfId="28727" xr:uid="{C3E75199-38DB-49C8-84D5-B9635B12F11D}"/>
    <cellStyle name="SAPBEXaggData 6 4 2 3 2" xfId="55141" xr:uid="{22071564-9B51-40BA-A2DE-624800E682CE}"/>
    <cellStyle name="SAPBEXaggData 6 4 2 4" xfId="37414" xr:uid="{D79C0AE0-3AA8-41B6-8027-83E5922EDD33}"/>
    <cellStyle name="SAPBEXaggData 6 4 3" xfId="16924" xr:uid="{669B774C-966E-4AAF-BEBC-0C4A652659C9}"/>
    <cellStyle name="SAPBEXaggData 6 4 3 2" xfId="43342" xr:uid="{2F5ECB74-D1AB-49B5-B37D-9756D6B2D8DE}"/>
    <cellStyle name="SAPBEXaggData 6 4 4" xfId="22426" xr:uid="{8E78A646-06B3-4E17-8DA8-E15689908C01}"/>
    <cellStyle name="SAPBEXaggData 6 4 4 2" xfId="48840" xr:uid="{E9624F5E-F5BF-4531-8201-3518CAF5D066}"/>
    <cellStyle name="SAPBEXaggData 6 4 5" xfId="32853" xr:uid="{B9CA75A2-02A4-4BBE-AF0B-7810967A5C3A}"/>
    <cellStyle name="SAPBEXaggData 6 5" xfId="6764" xr:uid="{3B467368-CD13-4F14-A151-06C692441124}"/>
    <cellStyle name="SAPBEXaggData 6 5 2" xfId="17476" xr:uid="{44387EB8-BA57-4917-AD92-297E04639662}"/>
    <cellStyle name="SAPBEXaggData 6 5 2 2" xfId="43894" xr:uid="{F899BFC4-73CF-4746-ADB6-22D42A276DEE}"/>
    <cellStyle name="SAPBEXaggData 6 5 3" xfId="23182" xr:uid="{9AC38AAE-7607-4170-9857-227BBE56FE86}"/>
    <cellStyle name="SAPBEXaggData 6 5 3 2" xfId="49596" xr:uid="{EAA4AE19-ED76-4026-BB66-130AB3DD2514}"/>
    <cellStyle name="SAPBEXaggData 6 5 4" xfId="33434" xr:uid="{C951EA9D-21C8-4871-A2D4-69269287736B}"/>
    <cellStyle name="SAPBEXaggData 6 6" xfId="7325" xr:uid="{785558D6-F4D7-41FE-8A97-4115AAB93C31}"/>
    <cellStyle name="SAPBEXaggData 6 6 2" xfId="17992" xr:uid="{DA8E5BF4-35BC-4FB3-90E8-7940B6CE2AE4}"/>
    <cellStyle name="SAPBEXaggData 6 6 2 2" xfId="44409" xr:uid="{36110837-6219-4376-95A9-DADF56E1B81B}"/>
    <cellStyle name="SAPBEXaggData 6 6 3" xfId="21989" xr:uid="{08700E43-6EDA-406B-B9D2-1BC5D335FC8E}"/>
    <cellStyle name="SAPBEXaggData 6 6 3 2" xfId="48403" xr:uid="{DA2C202B-A84D-4F63-86BB-B7FE378F3EBF}"/>
    <cellStyle name="SAPBEXaggData 6 6 4" xfId="33995" xr:uid="{2F594AF6-BCE1-4A25-B0A6-6AB98C69F6B5}"/>
    <cellStyle name="SAPBEXaggData 6 7" xfId="7969" xr:uid="{F4FF7729-CA5B-4872-8AE7-F7D8835BBCCE}"/>
    <cellStyle name="SAPBEXaggData 6 7 2" xfId="18636" xr:uid="{49741579-C2C6-4E11-B88F-639F447F0BEA}"/>
    <cellStyle name="SAPBEXaggData 6 7 2 2" xfId="45051" xr:uid="{88961536-52F2-4C82-834A-F79429346CBD}"/>
    <cellStyle name="SAPBEXaggData 6 7 3" xfId="12432" xr:uid="{08D51695-0970-46A5-8849-49AC23FC9B5F}"/>
    <cellStyle name="SAPBEXaggData 6 7 3 2" xfId="38853" xr:uid="{6C152492-6C72-4D7B-9FAA-63123C16C5A1}"/>
    <cellStyle name="SAPBEXaggData 6 7 4" xfId="34575" xr:uid="{656968D2-CC9B-4E84-9B9C-3B1F8F983D14}"/>
    <cellStyle name="SAPBEXaggData 6 8" xfId="8893" xr:uid="{30DBF8B7-744B-4ED5-BB6C-D281844D9E5A}"/>
    <cellStyle name="SAPBEXaggData 6 8 2" xfId="19553" xr:uid="{E566D7C3-EC4F-4771-9F8C-FC7955AA4BBD}"/>
    <cellStyle name="SAPBEXaggData 6 8 2 2" xfId="45967" xr:uid="{BD1613DD-8FE0-4FB0-A427-C3A7A46004DB}"/>
    <cellStyle name="SAPBEXaggData 6 8 3" xfId="17673" xr:uid="{5B068659-566B-4591-858D-35FE492A5D04}"/>
    <cellStyle name="SAPBEXaggData 6 8 3 2" xfId="44090" xr:uid="{8A2E1701-EEED-4EDB-8319-AF2C6F362734}"/>
    <cellStyle name="SAPBEXaggData 6 8 4" xfId="35389" xr:uid="{21F90722-B8E2-473E-871F-7B0D8E06FC8B}"/>
    <cellStyle name="SAPBEXaggData 6 9" xfId="13155" xr:uid="{F1BC6A6F-0A87-41A5-B1DC-B1580C5A16D3}"/>
    <cellStyle name="SAPBEXaggData 6 9 2" xfId="39576" xr:uid="{F56E80A2-0E5A-4FC6-BD2A-7CD98303DA85}"/>
    <cellStyle name="SAPBEXaggData 7" xfId="3210" xr:uid="{4FE0A034-7C68-489D-813F-90B970EE6991}"/>
    <cellStyle name="SAPBEXaggData 7 2" xfId="9582" xr:uid="{3BF76710-E86C-41AF-9361-41C51BAD32FD}"/>
    <cellStyle name="SAPBEXaggData 7 2 2" xfId="20242" xr:uid="{07A3272A-B3C9-4D1E-8359-80F41E258908}"/>
    <cellStyle name="SAPBEXaggData 7 2 2 2" xfId="46656" xr:uid="{0EA34D5F-5EBF-42BA-BFB8-91FE0FC98F96}"/>
    <cellStyle name="SAPBEXaggData 7 2 3" xfId="12975" xr:uid="{5C06F817-DFB8-4A66-BC24-F3B530B06AF5}"/>
    <cellStyle name="SAPBEXaggData 7 2 3 2" xfId="39396" xr:uid="{E7874887-FADE-4CF3-9D21-B2DEC1CEB2FD}"/>
    <cellStyle name="SAPBEXaggData 7 2 4" xfId="36078" xr:uid="{C33848F9-C0F7-4F8B-B5AF-8A1722189AC1}"/>
    <cellStyle name="SAPBEXaggData 7 3" xfId="14000" xr:uid="{30666A44-21C2-489D-B1E4-A61C5C64EC5C}"/>
    <cellStyle name="SAPBEXaggData 7 3 2" xfId="40420" xr:uid="{AA9F0639-C2EB-4310-849E-F9C46BAB67EC}"/>
    <cellStyle name="SAPBEXaggData 7 4" xfId="24046" xr:uid="{D5E1E735-7959-4264-809C-82775BE5C5EA}"/>
    <cellStyle name="SAPBEXaggData 7 4 2" xfId="50460" xr:uid="{45E1CAB7-83F4-41E7-9804-BC263F29F2CF}"/>
    <cellStyle name="SAPBEXaggData 7 5" xfId="29880" xr:uid="{A9F499F1-3519-4B15-A332-DFE475A08408}"/>
    <cellStyle name="SAPBEXaggData 8" xfId="4314" xr:uid="{F5609A26-6AF3-4D2C-8EC3-CA871F3FBBA5}"/>
    <cellStyle name="SAPBEXaggData 8 2" xfId="10268" xr:uid="{67254EBA-BA03-4898-B8AF-C085FC879AB5}"/>
    <cellStyle name="SAPBEXaggData 8 2 2" xfId="20928" xr:uid="{75B82C45-7CC6-4E60-ABF0-303F6954C167}"/>
    <cellStyle name="SAPBEXaggData 8 2 2 2" xfId="47342" xr:uid="{8B026431-CAC4-43FA-BC11-123E9238D0C1}"/>
    <cellStyle name="SAPBEXaggData 8 2 3" xfId="17513" xr:uid="{8DC75CFE-31BB-400C-9B3C-043BD8C9C27D}"/>
    <cellStyle name="SAPBEXaggData 8 2 3 2" xfId="43930" xr:uid="{047945CC-E68B-4540-A0BA-66A439E61575}"/>
    <cellStyle name="SAPBEXaggData 8 2 4" xfId="36764" xr:uid="{8AA35658-FF85-40CB-90E8-52D25D43F36A}"/>
    <cellStyle name="SAPBEXaggData 8 3" xfId="15093" xr:uid="{3E7BA4DF-B1E0-41F8-9BF0-23F9B2B18305}"/>
    <cellStyle name="SAPBEXaggData 8 3 2" xfId="41513" xr:uid="{200C726D-B5E8-4712-8874-037EFA924030}"/>
    <cellStyle name="SAPBEXaggData 8 4" xfId="24281" xr:uid="{31D26BDB-163B-4062-8EFE-8FBC7092AAAE}"/>
    <cellStyle name="SAPBEXaggData 8 4 2" xfId="50695" xr:uid="{5F2D2E48-8025-49C6-B144-2B761C9C4320}"/>
    <cellStyle name="SAPBEXaggData 8 5" xfId="30984" xr:uid="{4517002B-6992-4481-8BA8-4511715A4535}"/>
    <cellStyle name="SAPBEXaggData 9" xfId="3071" xr:uid="{A0557A1C-EA16-44E8-BF7E-66696BFDCADC}"/>
    <cellStyle name="SAPBEXaggData 9 2" xfId="10013" xr:uid="{845B569E-5460-47D2-AE2A-35354269C3C4}"/>
    <cellStyle name="SAPBEXaggData 9 2 2" xfId="20673" xr:uid="{7D0D5CF4-6074-4456-9B32-B3B5D9F34C4D}"/>
    <cellStyle name="SAPBEXaggData 9 2 2 2" xfId="47087" xr:uid="{C67F73AA-E4C5-4466-A5D7-D8DA1CAE2F21}"/>
    <cellStyle name="SAPBEXaggData 9 2 3" xfId="27815" xr:uid="{2C9996A8-FBE6-478F-83B7-0D075BF98A03}"/>
    <cellStyle name="SAPBEXaggData 9 2 3 2" xfId="54229" xr:uid="{20A8B7B6-58A3-4C55-8C7E-495F84FFE679}"/>
    <cellStyle name="SAPBEXaggData 9 2 4" xfId="36509" xr:uid="{BBBC0F7B-E63E-4AA6-8254-A55DDB2353B0}"/>
    <cellStyle name="SAPBEXaggData 9 3" xfId="13863" xr:uid="{7E397534-CADC-4068-BA40-41F6F7A5E899}"/>
    <cellStyle name="SAPBEXaggData 9 3 2" xfId="40283" xr:uid="{913079FE-EDBF-4DAE-AC75-6C287FC200F3}"/>
    <cellStyle name="SAPBEXaggData 9 4" xfId="21909" xr:uid="{2D5BC5B5-80BE-4AEB-90B3-AD18A56ACF63}"/>
    <cellStyle name="SAPBEXaggData 9 4 2" xfId="48323" xr:uid="{0F0CCCC7-F091-497A-ACF9-680AA469CB54}"/>
    <cellStyle name="SAPBEXaggData 9 5" xfId="29741" xr:uid="{D751FF4A-360E-4E92-B6B4-2B9C26DA64A3}"/>
    <cellStyle name="SAPBEXaggDataEmph" xfId="1183" xr:uid="{C9FA4E1D-F78A-44E1-8431-A0E97E7C977E}"/>
    <cellStyle name="SAPBEXaggDataEmph 10" xfId="5294" xr:uid="{296D899C-B1D1-43EF-A5D3-1F0C3AFF5843}"/>
    <cellStyle name="SAPBEXaggDataEmph 10 2" xfId="26656" xr:uid="{63A744D5-E649-48E1-8AB3-BD610A2C886B}"/>
    <cellStyle name="SAPBEXaggDataEmph 10 2 2" xfId="53070" xr:uid="{2DD60348-EFEB-4BED-B7C7-EB9D7B462BCF}"/>
    <cellStyle name="SAPBEXaggDataEmph 10 3" xfId="31964" xr:uid="{9814A49C-16A2-4844-9952-51F8239CF2C0}"/>
    <cellStyle name="SAPBEXaggDataEmph 11" xfId="6187" xr:uid="{A70B6770-066D-4562-9F45-BF2FBD81B8C4}"/>
    <cellStyle name="SAPBEXaggDataEmph 11 2" xfId="16928" xr:uid="{50BE26B9-BF8E-45A4-B4EA-F7F3F4174249}"/>
    <cellStyle name="SAPBEXaggDataEmph 11 2 2" xfId="43346" xr:uid="{DA7DF4A5-F9A7-476D-9379-AE5384174CB4}"/>
    <cellStyle name="SAPBEXaggDataEmph 11 3" xfId="23580" xr:uid="{9BE40849-688D-4AB4-A95F-2D92247C0A25}"/>
    <cellStyle name="SAPBEXaggDataEmph 11 3 2" xfId="49994" xr:uid="{5B0CA445-2BFE-4AC5-BC66-048E6426B0E2}"/>
    <cellStyle name="SAPBEXaggDataEmph 11 4" xfId="32857" xr:uid="{3E06E0D0-1FC1-44E8-892B-1C63716A85EB}"/>
    <cellStyle name="SAPBEXaggDataEmph 12" xfId="8253" xr:uid="{8F78B6FB-6845-403B-BFCD-DF8DC348528E}"/>
    <cellStyle name="SAPBEXaggDataEmph 12 2" xfId="18914" xr:uid="{F1598F57-A9E7-476F-AADD-EDE84B133046}"/>
    <cellStyle name="SAPBEXaggDataEmph 12 2 2" xfId="45328" xr:uid="{7AAE6244-ED47-4C99-BCC0-2579BA93F3B8}"/>
    <cellStyle name="SAPBEXaggDataEmph 12 3" xfId="12931" xr:uid="{F6D63A56-06DD-47A4-A3F9-5CB53636463D}"/>
    <cellStyle name="SAPBEXaggDataEmph 12 3 2" xfId="39352" xr:uid="{95A7C088-01CC-49F0-AB33-CBAEE14136FF}"/>
    <cellStyle name="SAPBEXaggDataEmph 12 4" xfId="34766" xr:uid="{87FA96ED-8D8A-4926-8378-841F6F199DB9}"/>
    <cellStyle name="SAPBEXaggDataEmph 13" xfId="12133" xr:uid="{6BF97888-A9D7-4253-88EF-2839A4E89CA1}"/>
    <cellStyle name="SAPBEXaggDataEmph 13 2" xfId="38554" xr:uid="{73A7595A-842A-4FB4-B508-31FA806CD789}"/>
    <cellStyle name="SAPBEXaggDataEmph 14" xfId="24269" xr:uid="{EAC42132-E448-411B-A818-A98A19F6D055}"/>
    <cellStyle name="SAPBEXaggDataEmph 14 2" xfId="50683" xr:uid="{4A24F1C7-AD2F-416C-8497-2877A6D84E41}"/>
    <cellStyle name="SAPBEXaggDataEmph 2" xfId="1504" xr:uid="{6AF7E0D1-D6EC-4374-82B7-DB204CB72042}"/>
    <cellStyle name="SAPBEXaggDataEmph 2 10" xfId="8402" xr:uid="{3B2E3D67-C08B-4CCC-BE73-055FBBC92721}"/>
    <cellStyle name="SAPBEXaggDataEmph 2 10 2" xfId="19062" xr:uid="{95E0A7C1-DE9F-469B-A060-0A03B548B8EA}"/>
    <cellStyle name="SAPBEXaggDataEmph 2 10 2 2" xfId="45476" xr:uid="{105572E3-9B41-4601-B40F-85C1488FA5FF}"/>
    <cellStyle name="SAPBEXaggDataEmph 2 10 3" xfId="17708" xr:uid="{7136C002-7010-48C1-949D-C2B0430B925D}"/>
    <cellStyle name="SAPBEXaggDataEmph 2 10 3 2" xfId="44125" xr:uid="{5EC57C85-4BF6-41AD-A521-22325AD6EB10}"/>
    <cellStyle name="SAPBEXaggDataEmph 2 10 4" xfId="34898" xr:uid="{110C30B6-4965-4E50-AFA3-D98F41CDB4F7}"/>
    <cellStyle name="SAPBEXaggDataEmph 2 11" xfId="12029" xr:uid="{E5A9CF07-A291-4119-A599-F8344943DF05}"/>
    <cellStyle name="SAPBEXaggDataEmph 2 11 2" xfId="38450" xr:uid="{F20C83E1-D9DA-4FAC-BF5B-AC5BC7068E21}"/>
    <cellStyle name="SAPBEXaggDataEmph 2 12" xfId="24577" xr:uid="{65BA13F3-0D7B-4B7B-A6BC-661597768998}"/>
    <cellStyle name="SAPBEXaggDataEmph 2 12 2" xfId="50991" xr:uid="{91AB2303-F8FE-4962-B72D-954FB8C8EC24}"/>
    <cellStyle name="SAPBEXaggDataEmph 2 2" xfId="3498" xr:uid="{3643B01B-D1F9-4FE6-B6B6-9A5570411CE9}"/>
    <cellStyle name="SAPBEXaggDataEmph 2 2 2" xfId="9022" xr:uid="{CD6B2F79-0A0A-46AF-AAC3-0CEEEE693331}"/>
    <cellStyle name="SAPBEXaggDataEmph 2 2 2 2" xfId="19682" xr:uid="{97CDB35F-5DBA-440B-ABCF-89111CBEADD4}"/>
    <cellStyle name="SAPBEXaggDataEmph 2 2 2 2 2" xfId="46096" xr:uid="{43796587-2B99-4E83-BFBC-5A66C49357EC}"/>
    <cellStyle name="SAPBEXaggDataEmph 2 2 2 3" xfId="26049" xr:uid="{06A39ADD-D99A-4427-A75C-0525439A619C}"/>
    <cellStyle name="SAPBEXaggDataEmph 2 2 2 3 2" xfId="52463" xr:uid="{61D04FD8-E7B4-4374-9CC1-8042FFF5F151}"/>
    <cellStyle name="SAPBEXaggDataEmph 2 2 2 4" xfId="35518" xr:uid="{AB2C812B-9E1A-40B9-8691-5E87ECD88F06}"/>
    <cellStyle name="SAPBEXaggDataEmph 2 2 3" xfId="9607" xr:uid="{BD6EC454-FA2E-433E-AE39-DD5217FF7EBE}"/>
    <cellStyle name="SAPBEXaggDataEmph 2 2 3 2" xfId="20267" xr:uid="{3C8CD2EE-FCC4-48F1-80D1-6420A685F69A}"/>
    <cellStyle name="SAPBEXaggDataEmph 2 2 3 2 2" xfId="46681" xr:uid="{A37B8871-4DFF-45FA-9470-41E93B364A6E}"/>
    <cellStyle name="SAPBEXaggDataEmph 2 2 3 3" xfId="11833" xr:uid="{CA0C60F8-4B95-485D-B842-E58589C41C42}"/>
    <cellStyle name="SAPBEXaggDataEmph 2 2 3 3 2" xfId="38254" xr:uid="{2189FD60-D863-4904-AF8A-2D436512E464}"/>
    <cellStyle name="SAPBEXaggDataEmph 2 2 3 4" xfId="36103" xr:uid="{92A1C0B3-6B14-4D08-99E3-C0CA526B8AD3}"/>
    <cellStyle name="SAPBEXaggDataEmph 2 2 4" xfId="10934" xr:uid="{94231981-B14F-49FA-9475-E92900AB26C4}"/>
    <cellStyle name="SAPBEXaggDataEmph 2 2 4 2" xfId="21579" xr:uid="{3D8FF2EB-2166-4B35-9B19-41448749F788}"/>
    <cellStyle name="SAPBEXaggDataEmph 2 2 4 2 2" xfId="47993" xr:uid="{0A07CBBC-D22C-4B7A-B396-12DC39D54614}"/>
    <cellStyle name="SAPBEXaggDataEmph 2 2 4 3" xfId="28668" xr:uid="{0F89BC11-493C-4B9D-8D44-5B5B3E473342}"/>
    <cellStyle name="SAPBEXaggDataEmph 2 2 4 3 2" xfId="55082" xr:uid="{970EA386-6A0D-43CF-B907-FD454CC99911}"/>
    <cellStyle name="SAPBEXaggDataEmph 2 2 4 4" xfId="37355" xr:uid="{3A922C72-259E-4DBB-BD8E-70377E2780D4}"/>
    <cellStyle name="SAPBEXaggDataEmph 2 2 5" xfId="8709" xr:uid="{B9B2D93A-4304-4556-BA5F-941E2C76133A}"/>
    <cellStyle name="SAPBEXaggDataEmph 2 2 5 2" xfId="19369" xr:uid="{6638F902-2C42-4182-86BF-1D633447225F}"/>
    <cellStyle name="SAPBEXaggDataEmph 2 2 5 2 2" xfId="45783" xr:uid="{6532E5BC-C4DD-4EC3-B977-D2E65219FFA5}"/>
    <cellStyle name="SAPBEXaggDataEmph 2 2 5 3" xfId="25864" xr:uid="{791F6C72-11D4-459F-B453-5F2FB65DB012}"/>
    <cellStyle name="SAPBEXaggDataEmph 2 2 5 3 2" xfId="52278" xr:uid="{18D763A9-A447-4960-9FD7-98ADF49F2885}"/>
    <cellStyle name="SAPBEXaggDataEmph 2 2 5 4" xfId="35205" xr:uid="{CF42FDD6-165C-4B32-ABE1-984BBFBE114D}"/>
    <cellStyle name="SAPBEXaggDataEmph 2 2 6" xfId="14283" xr:uid="{EF38CA12-A228-4D86-A6B3-80300C6CBCC7}"/>
    <cellStyle name="SAPBEXaggDataEmph 2 2 6 2" xfId="40703" xr:uid="{B04E30E6-0830-48E3-910C-7527A93AA8DC}"/>
    <cellStyle name="SAPBEXaggDataEmph 2 2 7" xfId="27036" xr:uid="{0E5A8821-15F3-4599-9A80-01A3D6A945AA}"/>
    <cellStyle name="SAPBEXaggDataEmph 2 2 7 2" xfId="53450" xr:uid="{64818944-3D90-4B24-9A1D-FC5D709972AD}"/>
    <cellStyle name="SAPBEXaggDataEmph 2 2 8" xfId="30168" xr:uid="{64881D5A-D5FA-4C06-8D9B-264F905B7EBB}"/>
    <cellStyle name="SAPBEXaggDataEmph 2 3" xfId="2804" xr:uid="{4C055ABB-60A2-4DE4-A165-A1E53A6D8886}"/>
    <cellStyle name="SAPBEXaggDataEmph 2 3 2" xfId="9384" xr:uid="{64D1EE69-4BE0-4C6C-85D7-5C7493DC0382}"/>
    <cellStyle name="SAPBEXaggDataEmph 2 3 2 2" xfId="20044" xr:uid="{BAFC12C7-002D-4339-83AC-43BB344D42A6}"/>
    <cellStyle name="SAPBEXaggDataEmph 2 3 2 2 2" xfId="46458" xr:uid="{C22A0730-D3B2-419C-BFA5-862A1A40C5BF}"/>
    <cellStyle name="SAPBEXaggDataEmph 2 3 2 3" xfId="12212" xr:uid="{9FF3AC76-B63B-43FC-A5E5-2BC57CE0EEEF}"/>
    <cellStyle name="SAPBEXaggDataEmph 2 3 2 3 2" xfId="38633" xr:uid="{765A5965-2389-4EE7-8D3B-C6027D7DD60F}"/>
    <cellStyle name="SAPBEXaggDataEmph 2 3 2 4" xfId="35880" xr:uid="{892D708A-7B83-462E-87DA-D184B1801C2A}"/>
    <cellStyle name="SAPBEXaggDataEmph 2 3 3" xfId="13596" xr:uid="{79E311B0-67D0-4780-9FD5-2217B224D17D}"/>
    <cellStyle name="SAPBEXaggDataEmph 2 3 3 2" xfId="40016" xr:uid="{0A10C64B-7396-4DD1-B97F-2A08C4A8B566}"/>
    <cellStyle name="SAPBEXaggDataEmph 2 3 4" xfId="23985" xr:uid="{2F9E0F1D-358D-458F-A9A0-1686EC792ADF}"/>
    <cellStyle name="SAPBEXaggDataEmph 2 3 4 2" xfId="50399" xr:uid="{760617B0-B521-422C-BD0D-B72A38483D63}"/>
    <cellStyle name="SAPBEXaggDataEmph 2 3 5" xfId="29474" xr:uid="{54D57872-8001-412F-9B1E-198BB51A9A58}"/>
    <cellStyle name="SAPBEXaggDataEmph 2 4" xfId="3052" xr:uid="{0222F605-46E2-4C42-9A8E-5718C4FF9DE1}"/>
    <cellStyle name="SAPBEXaggDataEmph 2 4 2" xfId="9637" xr:uid="{3DF20BCE-1860-4F72-932B-F9F0CE6E02F2}"/>
    <cellStyle name="SAPBEXaggDataEmph 2 4 2 2" xfId="20297" xr:uid="{020EB4D0-9A19-4E59-BFCD-7FDBFAE8772A}"/>
    <cellStyle name="SAPBEXaggDataEmph 2 4 2 2 2" xfId="46711" xr:uid="{76E553A0-8672-4E89-B9D7-AD0753E2A562}"/>
    <cellStyle name="SAPBEXaggDataEmph 2 4 2 3" xfId="17078" xr:uid="{9F03AC70-EB69-4EF0-B985-AFE54655268B}"/>
    <cellStyle name="SAPBEXaggDataEmph 2 4 2 3 2" xfId="43496" xr:uid="{D5D3CCC7-6898-4B82-9B74-3E3774C2E532}"/>
    <cellStyle name="SAPBEXaggDataEmph 2 4 2 4" xfId="36133" xr:uid="{35BF9C44-8EE8-4A5F-BBF7-5704F7F3ED46}"/>
    <cellStyle name="SAPBEXaggDataEmph 2 4 3" xfId="13844" xr:uid="{59813D2A-D770-4E3F-99E2-2F022ABED6AD}"/>
    <cellStyle name="SAPBEXaggDataEmph 2 4 3 2" xfId="40264" xr:uid="{318354DC-4082-4100-BD6C-34825EC04818}"/>
    <cellStyle name="SAPBEXaggDataEmph 2 4 4" xfId="26440" xr:uid="{0B67F440-ACEF-4DF9-A41D-E8AC5469D501}"/>
    <cellStyle name="SAPBEXaggDataEmph 2 4 4 2" xfId="52854" xr:uid="{7372E47D-770B-4F56-B990-1650E0ED4E3C}"/>
    <cellStyle name="SAPBEXaggDataEmph 2 4 5" xfId="29722" xr:uid="{241A5929-57D6-428A-B5A9-D9491AF97854}"/>
    <cellStyle name="SAPBEXaggDataEmph 2 5" xfId="3137" xr:uid="{51567A5A-06F7-4FC3-972D-533986917EA6}"/>
    <cellStyle name="SAPBEXaggDataEmph 2 5 2" xfId="10724" xr:uid="{B9DA007C-43F9-476E-A985-EA9916D9D93D}"/>
    <cellStyle name="SAPBEXaggDataEmph 2 5 2 2" xfId="21369" xr:uid="{C00367C4-4698-4898-884F-6D7E36C468B4}"/>
    <cellStyle name="SAPBEXaggDataEmph 2 5 2 2 2" xfId="47783" xr:uid="{AEE9BD98-0702-456E-BA7E-2CE1B567B723}"/>
    <cellStyle name="SAPBEXaggDataEmph 2 5 2 3" xfId="28464" xr:uid="{47A24AF2-4CA5-43BD-8089-467E502F9456}"/>
    <cellStyle name="SAPBEXaggDataEmph 2 5 2 3 2" xfId="54878" xr:uid="{B9C11E6D-F035-4A5F-A2B4-506119750D78}"/>
    <cellStyle name="SAPBEXaggDataEmph 2 5 2 4" xfId="37145" xr:uid="{67C2F028-8082-48E2-867A-0ACD80881D23}"/>
    <cellStyle name="SAPBEXaggDataEmph 2 5 3" xfId="13928" xr:uid="{EB66FD8D-6331-4176-85CB-4066134AC6A8}"/>
    <cellStyle name="SAPBEXaggDataEmph 2 5 3 2" xfId="40348" xr:uid="{E61AC997-C1B3-4031-A83D-F08D16D3E38B}"/>
    <cellStyle name="SAPBEXaggDataEmph 2 5 4" xfId="24832" xr:uid="{80537B4A-A7F1-4495-836D-1304571C5D0C}"/>
    <cellStyle name="SAPBEXaggDataEmph 2 5 4 2" xfId="51246" xr:uid="{04133B45-2CE1-481B-8EC5-F32E49E8908D}"/>
    <cellStyle name="SAPBEXaggDataEmph 2 5 5" xfId="29807" xr:uid="{372D2CE7-9169-4672-A0B9-D070D7ABF852}"/>
    <cellStyle name="SAPBEXaggDataEmph 2 6" xfId="5496" xr:uid="{54B18151-C060-421E-987A-95FEC40881AF}"/>
    <cellStyle name="SAPBEXaggDataEmph 2 6 2" xfId="16267" xr:uid="{01567861-C32C-47C3-A737-FEE61F52720F}"/>
    <cellStyle name="SAPBEXaggDataEmph 2 6 2 2" xfId="42686" xr:uid="{C78BC51D-3B9F-4576-80BF-F740599B04AA}"/>
    <cellStyle name="SAPBEXaggDataEmph 2 6 3" xfId="23836" xr:uid="{5657D494-6E6A-468F-8FF3-C097F29CA6D2}"/>
    <cellStyle name="SAPBEXaggDataEmph 2 6 3 2" xfId="50250" xr:uid="{74187FC1-3925-459D-9F8E-C063B10EF68E}"/>
    <cellStyle name="SAPBEXaggDataEmph 2 6 4" xfId="32166" xr:uid="{1F88FFD8-4520-4953-88F2-8F6081887D2B}"/>
    <cellStyle name="SAPBEXaggDataEmph 2 7" xfId="5584" xr:uid="{01133866-0E97-4B69-AD37-DEAEBA09C832}"/>
    <cellStyle name="SAPBEXaggDataEmph 2 7 2" xfId="25550" xr:uid="{D730FC3D-92C2-43F7-B45A-1135A30E6425}"/>
    <cellStyle name="SAPBEXaggDataEmph 2 7 2 2" xfId="51964" xr:uid="{87E39A12-1623-42CC-A8E5-2EAFAF196ABD}"/>
    <cellStyle name="SAPBEXaggDataEmph 2 7 3" xfId="32254" xr:uid="{C2A169F1-91F8-4069-8F72-7A0E8F1145AE}"/>
    <cellStyle name="SAPBEXaggDataEmph 2 8" xfId="6085" xr:uid="{59B75CBC-CFBA-45FE-89DF-A024F90E6617}"/>
    <cellStyle name="SAPBEXaggDataEmph 2 8 2" xfId="16835" xr:uid="{BEF8E454-7FFC-4D72-A1F3-0D7345C43D0B}"/>
    <cellStyle name="SAPBEXaggDataEmph 2 8 2 2" xfId="43253" xr:uid="{3C121204-BA00-4E11-B9D5-4F83B19751D0}"/>
    <cellStyle name="SAPBEXaggDataEmph 2 8 3" xfId="25779" xr:uid="{80652567-6E15-4128-B46E-DBD6711D3405}"/>
    <cellStyle name="SAPBEXaggDataEmph 2 8 3 2" xfId="52193" xr:uid="{802C848E-23B7-4BC7-8CAF-49F0FBCA3606}"/>
    <cellStyle name="SAPBEXaggDataEmph 2 8 4" xfId="32755" xr:uid="{5D070249-27C0-414D-A6D3-8DB95FE599B4}"/>
    <cellStyle name="SAPBEXaggDataEmph 2 9" xfId="7664" xr:uid="{BE83E8B5-BFF0-445B-BDD6-251D885D21CD}"/>
    <cellStyle name="SAPBEXaggDataEmph 2 9 2" xfId="18331" xr:uid="{C9EF3229-3E15-4859-BDC1-6FDBBFCC8A58}"/>
    <cellStyle name="SAPBEXaggDataEmph 2 9 2 2" xfId="44747" xr:uid="{6EFA8CF0-0004-4DE1-980C-513283F76442}"/>
    <cellStyle name="SAPBEXaggDataEmph 2 9 3" xfId="28096" xr:uid="{D10F657C-7B5F-461B-86D6-33F1E6C319A4}"/>
    <cellStyle name="SAPBEXaggDataEmph 2 9 3 2" xfId="54510" xr:uid="{64EADD08-A5A0-40BA-9D1A-F5343A121AB5}"/>
    <cellStyle name="SAPBEXaggDataEmph 2 9 4" xfId="34334" xr:uid="{051998D3-AC21-49FD-8147-CCD3B1E4D725}"/>
    <cellStyle name="SAPBEXaggDataEmph 3" xfId="1617" xr:uid="{03E158AB-2CB3-4667-B989-2EBED0F47DA4}"/>
    <cellStyle name="SAPBEXaggDataEmph 3 10" xfId="8348" xr:uid="{4326B26D-1A1A-41F3-9DFF-CFF620705532}"/>
    <cellStyle name="SAPBEXaggDataEmph 3 10 2" xfId="19008" xr:uid="{2E2F54DB-9000-42EA-9007-7678DA098155}"/>
    <cellStyle name="SAPBEXaggDataEmph 3 10 2 2" xfId="45422" xr:uid="{2D219667-238B-4C3F-8758-8C180BCD33C4}"/>
    <cellStyle name="SAPBEXaggDataEmph 3 10 3" xfId="14561" xr:uid="{CD739361-32D5-42A5-918C-3D61286AF540}"/>
    <cellStyle name="SAPBEXaggDataEmph 3 10 3 2" xfId="40981" xr:uid="{78A6108C-18B0-4ADC-8FB9-1962C44409F8}"/>
    <cellStyle name="SAPBEXaggDataEmph 3 10 4" xfId="34844" xr:uid="{9BF58095-0D44-485E-9027-C6E4ED5CB055}"/>
    <cellStyle name="SAPBEXaggDataEmph 3 11" xfId="13001" xr:uid="{7EFC0246-EF1D-4B04-B1ED-B3031A7689C2}"/>
    <cellStyle name="SAPBEXaggDataEmph 3 11 2" xfId="39422" xr:uid="{09E9F99E-41E7-4DDA-BC4C-0EEC3BD28A0F}"/>
    <cellStyle name="SAPBEXaggDataEmph 3 12" xfId="21754" xr:uid="{85723D14-D932-4ED1-989B-55B17A4D41C1}"/>
    <cellStyle name="SAPBEXaggDataEmph 3 12 2" xfId="48168" xr:uid="{AA0FF067-5EC4-4732-87AF-76C5F8B7FB07}"/>
    <cellStyle name="SAPBEXaggDataEmph 3 2" xfId="3610" xr:uid="{A01A767D-9D73-400B-AF61-118AC009DE16}"/>
    <cellStyle name="SAPBEXaggDataEmph 3 2 2" xfId="9068" xr:uid="{21E924D5-508F-491D-8E77-C8D88A9BCC02}"/>
    <cellStyle name="SAPBEXaggDataEmph 3 2 2 2" xfId="19728" xr:uid="{6D558894-3149-4043-9DFB-A256D21A32A5}"/>
    <cellStyle name="SAPBEXaggDataEmph 3 2 2 2 2" xfId="46142" xr:uid="{A9BC6D5E-4003-4EC0-9916-49A81A3703E1}"/>
    <cellStyle name="SAPBEXaggDataEmph 3 2 2 3" xfId="27887" xr:uid="{1960D52D-73CC-41B5-952F-3D3655D1777E}"/>
    <cellStyle name="SAPBEXaggDataEmph 3 2 2 3 2" xfId="54301" xr:uid="{2052D0B8-936E-4E7F-A5E1-ADB2D1CC8403}"/>
    <cellStyle name="SAPBEXaggDataEmph 3 2 2 4" xfId="35564" xr:uid="{74D50E43-94D9-46A0-A895-D436FEFDCDF8}"/>
    <cellStyle name="SAPBEXaggDataEmph 3 2 3" xfId="10190" xr:uid="{D69173E9-73C9-4E62-B18A-027EDF1D6931}"/>
    <cellStyle name="SAPBEXaggDataEmph 3 2 3 2" xfId="20850" xr:uid="{B6ED16FE-59AD-47AA-9930-2B402DB61A71}"/>
    <cellStyle name="SAPBEXaggDataEmph 3 2 3 2 2" xfId="47264" xr:uid="{5E675B5F-3978-4688-8AFA-FC167522D438}"/>
    <cellStyle name="SAPBEXaggDataEmph 3 2 3 3" xfId="16853" xr:uid="{1A0DFFFF-9FA1-48E1-80C2-AB103A330C20}"/>
    <cellStyle name="SAPBEXaggDataEmph 3 2 3 3 2" xfId="43271" xr:uid="{C29ACCFA-C26E-4DB8-B1A5-E8155509EB2E}"/>
    <cellStyle name="SAPBEXaggDataEmph 3 2 3 4" xfId="36686" xr:uid="{F4684B94-FDA0-4B67-9B64-E1EFD1C00D27}"/>
    <cellStyle name="SAPBEXaggDataEmph 3 2 4" xfId="10885" xr:uid="{CB8A87A3-858E-4217-8129-5F8209C954DD}"/>
    <cellStyle name="SAPBEXaggDataEmph 3 2 4 2" xfId="21530" xr:uid="{111E60BB-6DAB-4A52-8440-2B017E6443E4}"/>
    <cellStyle name="SAPBEXaggDataEmph 3 2 4 2 2" xfId="47944" xr:uid="{1BB1BD4B-830E-4EB6-9273-BCDB123B8F8F}"/>
    <cellStyle name="SAPBEXaggDataEmph 3 2 4 3" xfId="28619" xr:uid="{57FC12E3-CE62-4F65-B1F7-207FE2D17278}"/>
    <cellStyle name="SAPBEXaggDataEmph 3 2 4 3 2" xfId="55033" xr:uid="{75C3A31B-DDCD-4F83-86B3-F25D84091A8E}"/>
    <cellStyle name="SAPBEXaggDataEmph 3 2 4 4" xfId="37306" xr:uid="{7FA406EE-B6BC-4660-AD6E-163B7D3A641A}"/>
    <cellStyle name="SAPBEXaggDataEmph 3 2 5" xfId="8655" xr:uid="{60ECFAB2-FAE6-4E8B-AA13-5B3DF99D5506}"/>
    <cellStyle name="SAPBEXaggDataEmph 3 2 5 2" xfId="19315" xr:uid="{1CF10C23-51F7-417F-AAF2-91BACAD6CDB0}"/>
    <cellStyle name="SAPBEXaggDataEmph 3 2 5 2 2" xfId="45729" xr:uid="{F43F6493-2E8D-4EC9-A45E-2C09DFA73567}"/>
    <cellStyle name="SAPBEXaggDataEmph 3 2 5 3" xfId="12206" xr:uid="{8388EB96-963D-4922-8D0E-69F4F82CF1CB}"/>
    <cellStyle name="SAPBEXaggDataEmph 3 2 5 3 2" xfId="38627" xr:uid="{D755EDCE-C734-4194-941D-E49F26420D70}"/>
    <cellStyle name="SAPBEXaggDataEmph 3 2 5 4" xfId="35151" xr:uid="{1D5B1844-B565-4A15-AFA0-020542140321}"/>
    <cellStyle name="SAPBEXaggDataEmph 3 2 6" xfId="14395" xr:uid="{7E66F330-658F-4B92-9B4D-EADEEE927DC0}"/>
    <cellStyle name="SAPBEXaggDataEmph 3 2 6 2" xfId="40815" xr:uid="{99C3F8C4-EFBC-467D-9907-F0E1847AA765}"/>
    <cellStyle name="SAPBEXaggDataEmph 3 2 7" xfId="23380" xr:uid="{9100D69F-2474-4D0A-9CAB-D80B159DEF57}"/>
    <cellStyle name="SAPBEXaggDataEmph 3 2 7 2" xfId="49794" xr:uid="{A922BF6D-361D-49C2-80D7-60B8734EE63A}"/>
    <cellStyle name="SAPBEXaggDataEmph 3 2 8" xfId="30280" xr:uid="{73C36D38-2FBF-45C9-8010-19AC9F42CAAE}"/>
    <cellStyle name="SAPBEXaggDataEmph 3 3" xfId="2711" xr:uid="{E6C29AEB-DCB6-44B5-BF30-BD24B8B247D4}"/>
    <cellStyle name="SAPBEXaggDataEmph 3 3 2" xfId="9437" xr:uid="{D744AB79-42CB-4B15-8834-689B99C0899F}"/>
    <cellStyle name="SAPBEXaggDataEmph 3 3 2 2" xfId="20097" xr:uid="{A7E6BBB4-B3F1-4E37-9DC0-A1E8C2AAD1C1}"/>
    <cellStyle name="SAPBEXaggDataEmph 3 3 2 2 2" xfId="46511" xr:uid="{C7F75353-1CFC-4AA0-8835-BBB0F167B71F}"/>
    <cellStyle name="SAPBEXaggDataEmph 3 3 2 3" xfId="21174" xr:uid="{1A1BC9B3-43CC-42B4-BDA3-5B7301F0E8FF}"/>
    <cellStyle name="SAPBEXaggDataEmph 3 3 2 3 2" xfId="47588" xr:uid="{EF2A0DD5-29A0-4728-9F38-F4116E84094F}"/>
    <cellStyle name="SAPBEXaggDataEmph 3 3 2 4" xfId="35933" xr:uid="{B48AD957-75CF-4818-95A7-2A6129BC2329}"/>
    <cellStyle name="SAPBEXaggDataEmph 3 3 3" xfId="13503" xr:uid="{8745B901-0B78-4DF8-801B-80EED2C875D2}"/>
    <cellStyle name="SAPBEXaggDataEmph 3 3 3 2" xfId="39923" xr:uid="{1402E3C1-C0B5-42C8-93A9-C215D78E42F7}"/>
    <cellStyle name="SAPBEXaggDataEmph 3 3 4" xfId="27233" xr:uid="{468027C4-AE25-4B22-8A8B-CD4D4E85C585}"/>
    <cellStyle name="SAPBEXaggDataEmph 3 3 4 2" xfId="53647" xr:uid="{D9FFE979-CB63-4DDE-A45A-46AEC59EEF24}"/>
    <cellStyle name="SAPBEXaggDataEmph 3 3 5" xfId="29381" xr:uid="{27D991A1-4EC0-4C7A-91CE-CA175D3B138E}"/>
    <cellStyle name="SAPBEXaggDataEmph 3 4" xfId="3076" xr:uid="{7E8C6B2F-FD5E-4DC9-AF9A-D614571B543D}"/>
    <cellStyle name="SAPBEXaggDataEmph 3 4 2" xfId="10002" xr:uid="{421BFD12-0281-4993-B3F5-46692BCE929C}"/>
    <cellStyle name="SAPBEXaggDataEmph 3 4 2 2" xfId="20662" xr:uid="{3FB78856-A92A-4957-85B7-AE033948F5F1}"/>
    <cellStyle name="SAPBEXaggDataEmph 3 4 2 2 2" xfId="47076" xr:uid="{217454BC-D607-4F46-B9F0-5B1DA9774C10}"/>
    <cellStyle name="SAPBEXaggDataEmph 3 4 2 3" xfId="26361" xr:uid="{06856A7E-E5A0-444D-A8D5-A713D32D416E}"/>
    <cellStyle name="SAPBEXaggDataEmph 3 4 2 3 2" xfId="52775" xr:uid="{0048D2FF-EFAA-418C-9EF9-ECF603E7CB8B}"/>
    <cellStyle name="SAPBEXaggDataEmph 3 4 2 4" xfId="36498" xr:uid="{2DD77C0F-FD28-4D30-85D4-1EA9C719C8A1}"/>
    <cellStyle name="SAPBEXaggDataEmph 3 4 3" xfId="13868" xr:uid="{B8484E9C-1E7E-4930-AF5E-0E8E226DA79E}"/>
    <cellStyle name="SAPBEXaggDataEmph 3 4 3 2" xfId="40288" xr:uid="{53A3734E-0E89-4C52-B6D3-20B9663F08ED}"/>
    <cellStyle name="SAPBEXaggDataEmph 3 4 4" xfId="27031" xr:uid="{D988576F-4E3B-4F4E-8F85-5814993CF7AF}"/>
    <cellStyle name="SAPBEXaggDataEmph 3 4 4 2" xfId="53445" xr:uid="{F1DEB3DB-D71A-4DFA-8F5F-F2D4AD210C49}"/>
    <cellStyle name="SAPBEXaggDataEmph 3 4 5" xfId="29746" xr:uid="{7F631953-1BE8-45D9-A549-DB9E059C5B65}"/>
    <cellStyle name="SAPBEXaggDataEmph 3 5" xfId="3739" xr:uid="{B82641F7-110E-490E-9184-D7CACF67F881}"/>
    <cellStyle name="SAPBEXaggDataEmph 3 5 2" xfId="10777" xr:uid="{F18BF855-9416-4352-8D8A-C2222FE60F49}"/>
    <cellStyle name="SAPBEXaggDataEmph 3 5 2 2" xfId="21422" xr:uid="{C7BA91A7-9E8F-4528-93AF-065E58BF3A85}"/>
    <cellStyle name="SAPBEXaggDataEmph 3 5 2 2 2" xfId="47836" xr:uid="{9EB26D77-BF51-4D7A-A9DC-5299F52C934C}"/>
    <cellStyle name="SAPBEXaggDataEmph 3 5 2 3" xfId="28511" xr:uid="{33E915E8-7482-471F-9F27-6D45B4A45538}"/>
    <cellStyle name="SAPBEXaggDataEmph 3 5 2 3 2" xfId="54925" xr:uid="{7CA2F9C8-A116-4C61-9815-AF18AB9E1777}"/>
    <cellStyle name="SAPBEXaggDataEmph 3 5 2 4" xfId="37198" xr:uid="{150442A9-8E6D-4C20-8096-C7759F42D256}"/>
    <cellStyle name="SAPBEXaggDataEmph 3 5 3" xfId="14522" xr:uid="{292EB6DA-CCD1-49E4-89EE-65944BCBDE56}"/>
    <cellStyle name="SAPBEXaggDataEmph 3 5 3 2" xfId="40942" xr:uid="{5A6E7C37-D6D4-4095-B3E4-649495CCFB25}"/>
    <cellStyle name="SAPBEXaggDataEmph 3 5 4" xfId="24261" xr:uid="{3359DB4B-BCBF-4750-ADBB-D76666AAE6D8}"/>
    <cellStyle name="SAPBEXaggDataEmph 3 5 4 2" xfId="50675" xr:uid="{13200553-38BE-4799-A2DE-3B507031904F}"/>
    <cellStyle name="SAPBEXaggDataEmph 3 5 5" xfId="30409" xr:uid="{F3932D7E-7D4C-4843-BA3B-1D13EFE1F2AA}"/>
    <cellStyle name="SAPBEXaggDataEmph 3 6" xfId="5507" xr:uid="{11D8C445-AB35-4A95-8366-3B2DCC5034F4}"/>
    <cellStyle name="SAPBEXaggDataEmph 3 6 2" xfId="16278" xr:uid="{752CD3C3-66D9-41DD-8B00-C9374FB0AD6E}"/>
    <cellStyle name="SAPBEXaggDataEmph 3 6 2 2" xfId="42697" xr:uid="{00DD6D99-9E33-4787-B694-16F964C6CEB5}"/>
    <cellStyle name="SAPBEXaggDataEmph 3 6 3" xfId="27083" xr:uid="{044D8FF1-BE07-412F-87DD-1D70D4A5214C}"/>
    <cellStyle name="SAPBEXaggDataEmph 3 6 3 2" xfId="53497" xr:uid="{5E38A914-FDF5-480A-866C-8D7CA03B6113}"/>
    <cellStyle name="SAPBEXaggDataEmph 3 6 4" xfId="32177" xr:uid="{28224DAF-9204-4980-97FB-7DFB4AFE2268}"/>
    <cellStyle name="SAPBEXaggDataEmph 3 7" xfId="6646" xr:uid="{9B77374B-1E29-49BD-B765-B3A4AEFB6463}"/>
    <cellStyle name="SAPBEXaggDataEmph 3 7 2" xfId="12998" xr:uid="{6112ACFD-D6CA-4509-B643-8430ABAE5A6A}"/>
    <cellStyle name="SAPBEXaggDataEmph 3 7 2 2" xfId="39419" xr:uid="{5CFD5F6D-A06B-444D-BF15-900974A31979}"/>
    <cellStyle name="SAPBEXaggDataEmph 3 7 3" xfId="33316" xr:uid="{3C2E6975-2D01-414A-8FE7-9C266D57188D}"/>
    <cellStyle name="SAPBEXaggDataEmph 3 8" xfId="6077" xr:uid="{2B951D8D-A205-450B-A57A-999CCE5AB9D7}"/>
    <cellStyle name="SAPBEXaggDataEmph 3 8 2" xfId="16828" xr:uid="{1483850B-1871-45CC-A8E1-315EEDBCCA01}"/>
    <cellStyle name="SAPBEXaggDataEmph 3 8 2 2" xfId="43246" xr:uid="{80519636-70FE-4524-BA40-8D6504D32987}"/>
    <cellStyle name="SAPBEXaggDataEmph 3 8 3" xfId="22430" xr:uid="{DC636D2E-3110-420B-A5AB-B1A00E4EA8CE}"/>
    <cellStyle name="SAPBEXaggDataEmph 3 8 3 2" xfId="48844" xr:uid="{523741CF-06E2-4221-81A1-8CA6408DBC29}"/>
    <cellStyle name="SAPBEXaggDataEmph 3 8 4" xfId="32747" xr:uid="{9707596F-1F6D-42FA-BCAD-DC3265D8D62D}"/>
    <cellStyle name="SAPBEXaggDataEmph 3 9" xfId="7649" xr:uid="{4D6A6BE7-AC7B-413F-8472-6A28155AE287}"/>
    <cellStyle name="SAPBEXaggDataEmph 3 9 2" xfId="18316" xr:uid="{54EA77B5-84BD-4681-B38D-CD19B5073B55}"/>
    <cellStyle name="SAPBEXaggDataEmph 3 9 2 2" xfId="44732" xr:uid="{EB7869E5-50F5-416B-BDA0-B1D8BBE80CD3}"/>
    <cellStyle name="SAPBEXaggDataEmph 3 9 3" xfId="11139" xr:uid="{57EEB72E-6699-46F3-93C4-E8C251578F9C}"/>
    <cellStyle name="SAPBEXaggDataEmph 3 9 3 2" xfId="37560" xr:uid="{87B298CA-16B2-4BC1-8ADB-EF8E82D0F86D}"/>
    <cellStyle name="SAPBEXaggDataEmph 3 9 4" xfId="34319" xr:uid="{049E68A8-9BCC-46F6-A758-B9EF9215932C}"/>
    <cellStyle name="SAPBEXaggDataEmph 4" xfId="1876" xr:uid="{5E512D24-3877-4A43-9057-2DC783ACEF52}"/>
    <cellStyle name="SAPBEXaggDataEmph 4 10" xfId="8391" xr:uid="{24E2EDCD-BF8D-496F-B946-CD08CF771E27}"/>
    <cellStyle name="SAPBEXaggDataEmph 4 10 2" xfId="19051" xr:uid="{2370DAC9-D7B9-45E2-993A-B17B690ED7FB}"/>
    <cellStyle name="SAPBEXaggDataEmph 4 10 2 2" xfId="45465" xr:uid="{6A43DB57-08FE-45E8-9BB5-7918E68CCFBB}"/>
    <cellStyle name="SAPBEXaggDataEmph 4 10 3" xfId="12941" xr:uid="{094F51BE-0FDF-4EDA-8D81-9168BB437135}"/>
    <cellStyle name="SAPBEXaggDataEmph 4 10 3 2" xfId="39362" xr:uid="{8D1B6AE6-08A0-4888-96CE-8BB360C67EDA}"/>
    <cellStyle name="SAPBEXaggDataEmph 4 10 4" xfId="34887" xr:uid="{CC5CA6DF-4668-4586-A12D-86110B3A01BD}"/>
    <cellStyle name="SAPBEXaggDataEmph 4 11" xfId="11704" xr:uid="{CD2944C2-7758-49F8-A972-FD8673A8D249}"/>
    <cellStyle name="SAPBEXaggDataEmph 4 11 2" xfId="38125" xr:uid="{F78D82F0-B007-4C90-A941-AE708EA42AC9}"/>
    <cellStyle name="SAPBEXaggDataEmph 4 12" xfId="24931" xr:uid="{34E589CF-0557-4F0B-B7AB-6CEEEF8E8EB1}"/>
    <cellStyle name="SAPBEXaggDataEmph 4 12 2" xfId="51345" xr:uid="{AE951AEB-F427-49D1-A7C5-973433A6E2B7}"/>
    <cellStyle name="SAPBEXaggDataEmph 4 2" xfId="3853" xr:uid="{2D4F40DD-BE2C-4B53-8A16-E641B8173338}"/>
    <cellStyle name="SAPBEXaggDataEmph 4 2 2" xfId="9027" xr:uid="{494FE852-51A8-4305-877A-9E1E5C5091F2}"/>
    <cellStyle name="SAPBEXaggDataEmph 4 2 2 2" xfId="19687" xr:uid="{238A3E12-E6B0-41FE-97B9-AE1585569825}"/>
    <cellStyle name="SAPBEXaggDataEmph 4 2 2 2 2" xfId="46101" xr:uid="{51172FB3-D067-4AFF-A8A1-95E0A2CF7CF6}"/>
    <cellStyle name="SAPBEXaggDataEmph 4 2 2 3" xfId="22357" xr:uid="{66437402-3625-4149-A374-C045DA23EAB6}"/>
    <cellStyle name="SAPBEXaggDataEmph 4 2 2 3 2" xfId="48771" xr:uid="{F61DE31B-D24D-41EF-BE74-58FEFA5C1D70}"/>
    <cellStyle name="SAPBEXaggDataEmph 4 2 2 4" xfId="35523" xr:uid="{DCE8BB83-E45A-4869-AE61-FBBFB04899DB}"/>
    <cellStyle name="SAPBEXaggDataEmph 4 2 3" xfId="9649" xr:uid="{6FBCCB02-0F5A-423D-9E5D-A70FACF44B6D}"/>
    <cellStyle name="SAPBEXaggDataEmph 4 2 3 2" xfId="20309" xr:uid="{49DAF152-7CF6-426B-AD68-A1CD1D16AABB}"/>
    <cellStyle name="SAPBEXaggDataEmph 4 2 3 2 2" xfId="46723" xr:uid="{16BE5E4B-584D-4526-A3A5-ECEA2EFCED2E}"/>
    <cellStyle name="SAPBEXaggDataEmph 4 2 3 3" xfId="28195" xr:uid="{A0506839-D7F8-439D-BBB6-42BFDF5602E9}"/>
    <cellStyle name="SAPBEXaggDataEmph 4 2 3 3 2" xfId="54609" xr:uid="{8EBE52E9-25F8-4746-8D8F-433923EE5E03}"/>
    <cellStyle name="SAPBEXaggDataEmph 4 2 3 4" xfId="36145" xr:uid="{F4A60333-733C-4406-A96C-CF1B20A17138}"/>
    <cellStyle name="SAPBEXaggDataEmph 4 2 4" xfId="10923" xr:uid="{31D0CF29-55DB-4BE2-9481-3B2F4976A80F}"/>
    <cellStyle name="SAPBEXaggDataEmph 4 2 4 2" xfId="21568" xr:uid="{C207DE32-B8A6-4403-BED2-09A74A97F05F}"/>
    <cellStyle name="SAPBEXaggDataEmph 4 2 4 2 2" xfId="47982" xr:uid="{67206843-A55C-4507-80D9-390B78EC99C0}"/>
    <cellStyle name="SAPBEXaggDataEmph 4 2 4 3" xfId="28657" xr:uid="{FEBC7724-349E-4ED7-9F2E-CE1C0EC25161}"/>
    <cellStyle name="SAPBEXaggDataEmph 4 2 4 3 2" xfId="55071" xr:uid="{36D80480-C659-4E27-9028-0D494E8FDB21}"/>
    <cellStyle name="SAPBEXaggDataEmph 4 2 4 4" xfId="37344" xr:uid="{1A7F4394-CB12-431C-8732-00BB087E42B4}"/>
    <cellStyle name="SAPBEXaggDataEmph 4 2 5" xfId="8698" xr:uid="{653588FC-DAA7-4E39-B388-2675D73D2CC7}"/>
    <cellStyle name="SAPBEXaggDataEmph 4 2 5 2" xfId="19358" xr:uid="{DC11E022-4EB1-476C-B3BF-0C6D78CF8367}"/>
    <cellStyle name="SAPBEXaggDataEmph 4 2 5 2 2" xfId="45772" xr:uid="{9BE43077-D214-4109-9322-5A369D74CD3C}"/>
    <cellStyle name="SAPBEXaggDataEmph 4 2 5 3" xfId="12722" xr:uid="{F00BB3B7-368A-4955-AC66-69CDC87BF1C4}"/>
    <cellStyle name="SAPBEXaggDataEmph 4 2 5 3 2" xfId="39143" xr:uid="{539FA6D5-66A7-4D59-8F26-657209D59523}"/>
    <cellStyle name="SAPBEXaggDataEmph 4 2 5 4" xfId="35194" xr:uid="{230C4937-5A17-4BC2-B382-E366B3F4F097}"/>
    <cellStyle name="SAPBEXaggDataEmph 4 2 6" xfId="14636" xr:uid="{3795265B-152A-4FB0-86D7-7A591F6FAA88}"/>
    <cellStyle name="SAPBEXaggDataEmph 4 2 6 2" xfId="41056" xr:uid="{D0253E53-E39C-42F9-ADFC-13015AB48BB6}"/>
    <cellStyle name="SAPBEXaggDataEmph 4 2 7" xfId="23245" xr:uid="{1DD64606-7125-43D2-8522-D4F4FE4919BC}"/>
    <cellStyle name="SAPBEXaggDataEmph 4 2 7 2" xfId="49659" xr:uid="{72112884-8A33-48F8-B359-5D922DCFFF4B}"/>
    <cellStyle name="SAPBEXaggDataEmph 4 2 8" xfId="30523" xr:uid="{95D6279B-8526-40DD-82AA-D420DAD5A845}"/>
    <cellStyle name="SAPBEXaggDataEmph 4 3" xfId="4580" xr:uid="{3C701C85-7CDB-4F52-B7EF-842E6D9645D8}"/>
    <cellStyle name="SAPBEXaggDataEmph 4 3 2" xfId="9395" xr:uid="{20539369-F0ED-4F13-AC36-352D601F759B}"/>
    <cellStyle name="SAPBEXaggDataEmph 4 3 2 2" xfId="20055" xr:uid="{C7BEF3BC-0528-4FA1-8C44-320532F4EF01}"/>
    <cellStyle name="SAPBEXaggDataEmph 4 3 2 2 2" xfId="46469" xr:uid="{8C84E140-0483-4454-8885-8D0E7EDB7EDA}"/>
    <cellStyle name="SAPBEXaggDataEmph 4 3 2 3" xfId="26768" xr:uid="{CBDA2D22-BE10-4D61-B822-4C21F7C54D24}"/>
    <cellStyle name="SAPBEXaggDataEmph 4 3 2 3 2" xfId="53182" xr:uid="{7C1413CF-9D54-43B0-A055-3E542FF3091B}"/>
    <cellStyle name="SAPBEXaggDataEmph 4 3 2 4" xfId="35891" xr:uid="{80A39DDA-16A5-4CA3-826B-C66CB4A83A9E}"/>
    <cellStyle name="SAPBEXaggDataEmph 4 3 3" xfId="15358" xr:uid="{D158804F-F7FA-4B8E-AD57-C8D1A95B6810}"/>
    <cellStyle name="SAPBEXaggDataEmph 4 3 3 2" xfId="41778" xr:uid="{B3C9FFB7-E0D8-4FA0-BDE1-2E4796FD38FB}"/>
    <cellStyle name="SAPBEXaggDataEmph 4 3 4" xfId="26968" xr:uid="{995EA1A5-090E-4191-A74B-DD78A12BD254}"/>
    <cellStyle name="SAPBEXaggDataEmph 4 3 4 2" xfId="53382" xr:uid="{5ADDBC7B-397A-4DF4-8425-AD060CBD271E}"/>
    <cellStyle name="SAPBEXaggDataEmph 4 3 5" xfId="31250" xr:uid="{7EDCB1E6-EB63-4A77-A36A-3C8BCDEF1CF9}"/>
    <cellStyle name="SAPBEXaggDataEmph 4 4" xfId="4850" xr:uid="{C5EC8128-4824-40DE-8339-CD9973ACA2D9}"/>
    <cellStyle name="SAPBEXaggDataEmph 4 4 2" xfId="10154" xr:uid="{E9184CE6-6B84-4942-B49B-32A654A607F1}"/>
    <cellStyle name="SAPBEXaggDataEmph 4 4 2 2" xfId="20814" xr:uid="{3E8C7E43-DBC5-490E-9EE5-2CA956B9B709}"/>
    <cellStyle name="SAPBEXaggDataEmph 4 4 2 2 2" xfId="47228" xr:uid="{BE864629-25AB-436F-82B0-DB6606C4B767}"/>
    <cellStyle name="SAPBEXaggDataEmph 4 4 2 3" xfId="27795" xr:uid="{FB8751EB-9020-4B4C-B7BB-DB228803A591}"/>
    <cellStyle name="SAPBEXaggDataEmph 4 4 2 3 2" xfId="54209" xr:uid="{C144E361-0664-4565-8916-51BFB8550A8D}"/>
    <cellStyle name="SAPBEXaggDataEmph 4 4 2 4" xfId="36650" xr:uid="{931D2210-74C9-4DA8-BCB2-77AC703350A6}"/>
    <cellStyle name="SAPBEXaggDataEmph 4 4 3" xfId="15627" xr:uid="{85FBDA59-3164-44F6-9A30-A6DBDCEF5E2A}"/>
    <cellStyle name="SAPBEXaggDataEmph 4 4 3 2" xfId="42047" xr:uid="{1F05AA92-D37D-438D-ADE1-CA5FEB328D28}"/>
    <cellStyle name="SAPBEXaggDataEmph 4 4 4" xfId="26963" xr:uid="{A7C441C4-CD7B-4088-B6A4-4318C9720817}"/>
    <cellStyle name="SAPBEXaggDataEmph 4 4 4 2" xfId="53377" xr:uid="{9C2EB819-B51B-4B1E-8940-4CEA51BCF081}"/>
    <cellStyle name="SAPBEXaggDataEmph 4 4 5" xfId="31520" xr:uid="{6FC8C926-21D1-4065-BAC1-EA9CD0D5A850}"/>
    <cellStyle name="SAPBEXaggDataEmph 4 5" xfId="5425" xr:uid="{F188E424-FB6F-4C90-9EE4-C3E6B349F7FA}"/>
    <cellStyle name="SAPBEXaggDataEmph 4 5 2" xfId="10804" xr:uid="{E5A79F2B-86DE-4648-8B5B-E8B167A3C375}"/>
    <cellStyle name="SAPBEXaggDataEmph 4 5 2 2" xfId="21449" xr:uid="{B885B826-E41D-4A5E-B44F-139A60B25533}"/>
    <cellStyle name="SAPBEXaggDataEmph 4 5 2 2 2" xfId="47863" xr:uid="{23C4C7CD-DFFB-46D8-8F93-C77082A2BF65}"/>
    <cellStyle name="SAPBEXaggDataEmph 4 5 2 3" xfId="28538" xr:uid="{FEEACE1B-57ED-4648-AE94-901CA34CEDEF}"/>
    <cellStyle name="SAPBEXaggDataEmph 4 5 2 3 2" xfId="54952" xr:uid="{721B7721-7B25-406A-B29A-F1E7779C61BF}"/>
    <cellStyle name="SAPBEXaggDataEmph 4 5 2 4" xfId="37225" xr:uid="{FE6DB842-9299-4715-8DA4-1716B47E1593}"/>
    <cellStyle name="SAPBEXaggDataEmph 4 5 3" xfId="16198" xr:uid="{A3912D9E-D5F9-454B-985D-9E8D068BFD99}"/>
    <cellStyle name="SAPBEXaggDataEmph 4 5 3 2" xfId="42617" xr:uid="{066BE1E8-9EF5-4EC3-BB11-83A4BE0E0F3F}"/>
    <cellStyle name="SAPBEXaggDataEmph 4 5 4" xfId="25086" xr:uid="{8B6DE030-6618-46A0-88C0-66CA7F9F33A6}"/>
    <cellStyle name="SAPBEXaggDataEmph 4 5 4 2" xfId="51500" xr:uid="{9E31EA58-9022-449D-B467-BF61EB593B8A}"/>
    <cellStyle name="SAPBEXaggDataEmph 4 5 5" xfId="32095" xr:uid="{DE51077E-A50C-4411-8307-3FB1B44F8BAC}"/>
    <cellStyle name="SAPBEXaggDataEmph 4 6" xfId="6377" xr:uid="{03BBC25C-7CF1-41C9-9F55-21A626D6BA99}"/>
    <cellStyle name="SAPBEXaggDataEmph 4 6 2" xfId="17113" xr:uid="{7CD9D719-C8A7-4D84-9070-41EB0E1987F1}"/>
    <cellStyle name="SAPBEXaggDataEmph 4 6 2 2" xfId="43531" xr:uid="{A03EA592-01C9-4789-961E-386063DDA1A2}"/>
    <cellStyle name="SAPBEXaggDataEmph 4 6 3" xfId="25771" xr:uid="{D2659391-FE6F-4CC9-8DA6-3D2F6B73B83D}"/>
    <cellStyle name="SAPBEXaggDataEmph 4 6 3 2" xfId="52185" xr:uid="{C28E2CFF-78D7-4F3F-960A-A8785D06A164}"/>
    <cellStyle name="SAPBEXaggDataEmph 4 6 4" xfId="33047" xr:uid="{451682E2-CCD7-49BB-A410-4D361990FA42}"/>
    <cellStyle name="SAPBEXaggDataEmph 4 7" xfId="6992" xr:uid="{2CA0FBEE-6546-4199-BA23-EF63DEEEAB6F}"/>
    <cellStyle name="SAPBEXaggDataEmph 4 7 2" xfId="21921" xr:uid="{F7F1E3E1-A102-4B65-BC53-4028602BB401}"/>
    <cellStyle name="SAPBEXaggDataEmph 4 7 2 2" xfId="48335" xr:uid="{4D2906EC-C245-46B0-AE63-C08DCB6E421A}"/>
    <cellStyle name="SAPBEXaggDataEmph 4 7 3" xfId="33662" xr:uid="{A5AA5A23-4B16-4854-BC79-6377A436A4F7}"/>
    <cellStyle name="SAPBEXaggDataEmph 4 8" xfId="7539" xr:uid="{CB75C413-DF4B-43AD-B7CE-B4DAF061742B}"/>
    <cellStyle name="SAPBEXaggDataEmph 4 8 2" xfId="18206" xr:uid="{B914AC6A-FBCD-4689-A0A5-51E9F63662F4}"/>
    <cellStyle name="SAPBEXaggDataEmph 4 8 2 2" xfId="44622" xr:uid="{2E3D1184-72C6-46E9-940D-01E7ECDE9420}"/>
    <cellStyle name="SAPBEXaggDataEmph 4 8 3" xfId="27211" xr:uid="{1D3A3071-E5F7-4198-A98A-520773DECAF8}"/>
    <cellStyle name="SAPBEXaggDataEmph 4 8 3 2" xfId="53625" xr:uid="{2D577619-DD15-4D09-BD74-0C8F850A219A}"/>
    <cellStyle name="SAPBEXaggDataEmph 4 8 4" xfId="34209" xr:uid="{FFAD7111-6E20-4214-BFFB-A2AEE230E03E}"/>
    <cellStyle name="SAPBEXaggDataEmph 4 9" xfId="7252" xr:uid="{9AB5F0A4-B8E2-4E08-8DF9-7965DE1B645B}"/>
    <cellStyle name="SAPBEXaggDataEmph 4 9 2" xfId="17919" xr:uid="{7D86EFE7-19F4-4F52-8CF6-7EE33DE959E6}"/>
    <cellStyle name="SAPBEXaggDataEmph 4 9 2 2" xfId="44336" xr:uid="{C50BE766-9855-4FF5-B4DA-878CEB6D33BF}"/>
    <cellStyle name="SAPBEXaggDataEmph 4 9 3" xfId="25825" xr:uid="{8EDFCD42-9A18-431A-8D65-4D579E9CDB15}"/>
    <cellStyle name="SAPBEXaggDataEmph 4 9 3 2" xfId="52239" xr:uid="{D99A289C-0B76-4F35-83F8-01F532BA4E63}"/>
    <cellStyle name="SAPBEXaggDataEmph 4 9 4" xfId="33922" xr:uid="{3399254F-144E-41FB-B537-0377C5CAB84C}"/>
    <cellStyle name="SAPBEXaggDataEmph 5" xfId="2062" xr:uid="{E8A16382-CD06-4D34-AFF4-4DA5FA68D76B}"/>
    <cellStyle name="SAPBEXaggDataEmph 5 10" xfId="8529" xr:uid="{58B1520C-0A82-404F-859D-6E6E18F3A16F}"/>
    <cellStyle name="SAPBEXaggDataEmph 5 10 2" xfId="19189" xr:uid="{E4443489-D144-411B-8B44-D8DC63773A3E}"/>
    <cellStyle name="SAPBEXaggDataEmph 5 10 2 2" xfId="45603" xr:uid="{D454237B-0519-404A-9E24-41A6D528D8D2}"/>
    <cellStyle name="SAPBEXaggDataEmph 5 10 3" xfId="12558" xr:uid="{CDCEA743-6FC0-4D31-B9C5-B765241EDC8E}"/>
    <cellStyle name="SAPBEXaggDataEmph 5 10 3 2" xfId="38979" xr:uid="{C91327C4-C515-4D21-9437-D5C314D93A4F}"/>
    <cellStyle name="SAPBEXaggDataEmph 5 10 4" xfId="35025" xr:uid="{9DF1F517-BAE8-4912-A949-19F797F4B653}"/>
    <cellStyle name="SAPBEXaggDataEmph 5 11" xfId="11538" xr:uid="{C583B9ED-F446-4A14-A019-CC091FBBEDC3}"/>
    <cellStyle name="SAPBEXaggDataEmph 5 11 2" xfId="37959" xr:uid="{1A0066AB-0A90-4E83-A6BD-538DCD8EA1CE}"/>
    <cellStyle name="SAPBEXaggDataEmph 5 12" xfId="24480" xr:uid="{00ABEB6C-BB65-4C82-AE0C-C5A99A77667C}"/>
    <cellStyle name="SAPBEXaggDataEmph 5 12 2" xfId="50894" xr:uid="{43C46F9F-16EA-456F-9001-A2BBA03C9DB6}"/>
    <cellStyle name="SAPBEXaggDataEmph 5 2" xfId="4027" xr:uid="{181329B6-3D97-4E73-B4B0-4486C88C17AE}"/>
    <cellStyle name="SAPBEXaggDataEmph 5 2 2" xfId="9272" xr:uid="{98A17CF8-10EA-4538-AD2C-4BAA5B29C5B1}"/>
    <cellStyle name="SAPBEXaggDataEmph 5 2 2 2" xfId="19932" xr:uid="{24FEF550-8624-4B53-8D26-DBD3A4F81265}"/>
    <cellStyle name="SAPBEXaggDataEmph 5 2 2 2 2" xfId="46346" xr:uid="{8ACB159D-EA7A-48A7-9041-EB842FED9C81}"/>
    <cellStyle name="SAPBEXaggDataEmph 5 2 2 3" xfId="21198" xr:uid="{DEE51D80-FACF-4884-8CDF-BAA1C79FD31B}"/>
    <cellStyle name="SAPBEXaggDataEmph 5 2 2 3 2" xfId="47612" xr:uid="{99706099-0992-41DC-9F9B-DABE46D75037}"/>
    <cellStyle name="SAPBEXaggDataEmph 5 2 2 4" xfId="35768" xr:uid="{FCD59E02-F045-4633-BF37-EEE376DAA4D7}"/>
    <cellStyle name="SAPBEXaggDataEmph 5 2 3" xfId="14809" xr:uid="{10A73CCA-9AEB-4FDD-A2C8-9D962FBE5847}"/>
    <cellStyle name="SAPBEXaggDataEmph 5 2 3 2" xfId="41229" xr:uid="{FCCE0AFC-244C-4002-9FE8-D472A3CF251F}"/>
    <cellStyle name="SAPBEXaggDataEmph 5 2 4" xfId="21776" xr:uid="{9365E34B-DB79-41D5-A905-9B6122CB96CC}"/>
    <cellStyle name="SAPBEXaggDataEmph 5 2 4 2" xfId="48190" xr:uid="{CDAD36CB-AE4F-499D-AF2C-7C962BF36143}"/>
    <cellStyle name="SAPBEXaggDataEmph 5 2 5" xfId="30697" xr:uid="{A8048B62-01C4-4C13-B94B-53E0CA24D24E}"/>
    <cellStyle name="SAPBEXaggDataEmph 5 3" xfId="4755" xr:uid="{3EB4FF9D-D40F-41BF-AF03-769F7261630F}"/>
    <cellStyle name="SAPBEXaggDataEmph 5 3 2" xfId="9662" xr:uid="{96AD8CC5-0FE8-40AC-837D-7AF60BFF505E}"/>
    <cellStyle name="SAPBEXaggDataEmph 5 3 2 2" xfId="20322" xr:uid="{1A7CAAB4-0A56-40DC-8E4C-A9A24AF5FF68}"/>
    <cellStyle name="SAPBEXaggDataEmph 5 3 2 2 2" xfId="46736" xr:uid="{0C9635A5-4B94-4103-9F13-EF7A32842B9E}"/>
    <cellStyle name="SAPBEXaggDataEmph 5 3 2 3" xfId="26720" xr:uid="{E46F2B64-EB0B-4788-9634-AE2C4A44E307}"/>
    <cellStyle name="SAPBEXaggDataEmph 5 3 2 3 2" xfId="53134" xr:uid="{5392EE61-D23A-4252-882F-233608C89BA1}"/>
    <cellStyle name="SAPBEXaggDataEmph 5 3 2 4" xfId="36158" xr:uid="{824558F6-9F16-4E1A-8EF3-9689D1DCAFBD}"/>
    <cellStyle name="SAPBEXaggDataEmph 5 3 3" xfId="15532" xr:uid="{A39B6912-2530-4E33-B5CC-9C862CA6105E}"/>
    <cellStyle name="SAPBEXaggDataEmph 5 3 3 2" xfId="41952" xr:uid="{DF4AAFDD-7EAB-4A2C-9EF0-C9C04F4C65F5}"/>
    <cellStyle name="SAPBEXaggDataEmph 5 3 4" xfId="27702" xr:uid="{510FD68B-09AD-4EE1-947D-6BF900A8A3CB}"/>
    <cellStyle name="SAPBEXaggDataEmph 5 3 4 2" xfId="54116" xr:uid="{1F5D1EE7-3FD6-4E78-955D-BE67823373B0}"/>
    <cellStyle name="SAPBEXaggDataEmph 5 3 5" xfId="31425" xr:uid="{9954C7EB-D876-411B-A8F9-E12C694770F1}"/>
    <cellStyle name="SAPBEXaggDataEmph 5 4" xfId="5335" xr:uid="{50C72876-DE3D-45F6-9F7B-5F7AD069737D}"/>
    <cellStyle name="SAPBEXaggDataEmph 5 4 2" xfId="10850" xr:uid="{51FB6280-FF25-4389-A72E-CECA0A27A219}"/>
    <cellStyle name="SAPBEXaggDataEmph 5 4 2 2" xfId="21495" xr:uid="{FEDFAE6F-8359-47E3-9A2A-B976B41CBB77}"/>
    <cellStyle name="SAPBEXaggDataEmph 5 4 2 2 2" xfId="47909" xr:uid="{0C6BE8A6-958A-4BA7-BD6C-14DA8C14C60A}"/>
    <cellStyle name="SAPBEXaggDataEmph 5 4 2 3" xfId="28584" xr:uid="{7E1977ED-5614-426E-910E-12807AF4BE99}"/>
    <cellStyle name="SAPBEXaggDataEmph 5 4 2 3 2" xfId="54998" xr:uid="{BBB91021-D501-41E0-8F38-386DC59E571A}"/>
    <cellStyle name="SAPBEXaggDataEmph 5 4 2 4" xfId="37271" xr:uid="{AD591B26-3BC4-4760-B497-A2BAE1C7032C}"/>
    <cellStyle name="SAPBEXaggDataEmph 5 4 3" xfId="16108" xr:uid="{FB6EF29F-19F3-4F61-AAC0-A0A204FC7E06}"/>
    <cellStyle name="SAPBEXaggDataEmph 5 4 3 2" xfId="42527" xr:uid="{913BCF1D-6EDF-414A-9C94-9F5BE79A5C0D}"/>
    <cellStyle name="SAPBEXaggDataEmph 5 4 4" xfId="24736" xr:uid="{96DD42C4-9CC5-4369-9605-DF50D99789EB}"/>
    <cellStyle name="SAPBEXaggDataEmph 5 4 4 2" xfId="51150" xr:uid="{51A11FBE-F935-4254-9890-94BEACD91FE9}"/>
    <cellStyle name="SAPBEXaggDataEmph 5 4 5" xfId="32005" xr:uid="{ABE5C1DF-2302-46AF-BE51-8DD76D8117C5}"/>
    <cellStyle name="SAPBEXaggDataEmph 5 5" xfId="5942" xr:uid="{50A4A060-8C00-4BD0-B855-087959E16C9E}"/>
    <cellStyle name="SAPBEXaggDataEmph 5 5 2" xfId="16694" xr:uid="{EA71F295-E244-4B6A-B4B4-F5FEABE015A4}"/>
    <cellStyle name="SAPBEXaggDataEmph 5 5 2 2" xfId="43112" xr:uid="{6766BE9B-2C1B-4FA2-87FB-7E056A18386B}"/>
    <cellStyle name="SAPBEXaggDataEmph 5 5 3" xfId="25161" xr:uid="{97DE8012-B5CB-4E3C-AA63-B4BD9A04CB1C}"/>
    <cellStyle name="SAPBEXaggDataEmph 5 5 3 2" xfId="51575" xr:uid="{9158DF59-3191-4EAA-ACC2-10174983D011}"/>
    <cellStyle name="SAPBEXaggDataEmph 5 5 4" xfId="32612" xr:uid="{2F12B8D5-D334-4B9A-802F-035B3B640F45}"/>
    <cellStyle name="SAPBEXaggDataEmph 5 6" xfId="6542" xr:uid="{7965E568-3106-4B4C-A44E-6E9AF92AE105}"/>
    <cellStyle name="SAPBEXaggDataEmph 5 6 2" xfId="17267" xr:uid="{9B335F68-40DF-45D0-8AE7-9A6B9C2A2171}"/>
    <cellStyle name="SAPBEXaggDataEmph 5 6 2 2" xfId="43685" xr:uid="{56F988B1-D19E-4F16-957B-93B63BDC9F84}"/>
    <cellStyle name="SAPBEXaggDataEmph 5 6 3" xfId="23785" xr:uid="{D7286EE8-2C81-4BE5-B377-E2D32B57E395}"/>
    <cellStyle name="SAPBEXaggDataEmph 5 6 3 2" xfId="50199" xr:uid="{FA7F432E-30D1-473B-9970-27482BF5249F}"/>
    <cellStyle name="SAPBEXaggDataEmph 5 6 4" xfId="33212" xr:uid="{DC260638-39C2-4E75-9B0F-B30366A6EE80}"/>
    <cellStyle name="SAPBEXaggDataEmph 5 7" xfId="7114" xr:uid="{5676DFEA-7A7C-4168-945F-9BF5861175B6}"/>
    <cellStyle name="SAPBEXaggDataEmph 5 7 2" xfId="22831" xr:uid="{087640E1-1C7E-412A-B35B-4A9AE1D660EB}"/>
    <cellStyle name="SAPBEXaggDataEmph 5 7 2 2" xfId="49245" xr:uid="{BF9D2617-5BE5-4DFF-A88B-E7848A393FBB}"/>
    <cellStyle name="SAPBEXaggDataEmph 5 7 3" xfId="33784" xr:uid="{1483005C-DAE0-431B-AA57-0E5ACBB009C8}"/>
    <cellStyle name="SAPBEXaggDataEmph 5 8" xfId="7673" xr:uid="{E05C25F4-1D13-4833-BE0E-30461B9CBA7B}"/>
    <cellStyle name="SAPBEXaggDataEmph 5 8 2" xfId="18340" xr:uid="{7DECB638-D059-49F8-B71C-243B6AB1CBF7}"/>
    <cellStyle name="SAPBEXaggDataEmph 5 8 2 2" xfId="44756" xr:uid="{45C9A3DC-CC6D-4EED-94C5-5A28206BE9A5}"/>
    <cellStyle name="SAPBEXaggDataEmph 5 8 3" xfId="27993" xr:uid="{ADCACF87-F0AD-480E-9C01-1A04C69B14F2}"/>
    <cellStyle name="SAPBEXaggDataEmph 5 8 3 2" xfId="54407" xr:uid="{90D979DB-9602-458B-9EAD-C0A378297CAB}"/>
    <cellStyle name="SAPBEXaggDataEmph 5 8 4" xfId="34343" xr:uid="{C9C0F092-5C76-4191-AD71-FBD5D7E66452}"/>
    <cellStyle name="SAPBEXaggDataEmph 5 9" xfId="7825" xr:uid="{1A1D76BD-48F2-4D3E-A471-C9BA21090D69}"/>
    <cellStyle name="SAPBEXaggDataEmph 5 9 2" xfId="18492" xr:uid="{FA7C707B-236F-4AC4-8D83-D5815FFDF09E}"/>
    <cellStyle name="SAPBEXaggDataEmph 5 9 2 2" xfId="44907" xr:uid="{3EF1922C-758C-46F7-AD20-D4B7211A7D23}"/>
    <cellStyle name="SAPBEXaggDataEmph 5 9 3" xfId="22767" xr:uid="{E289307F-4B53-435A-A243-C2807DF8E337}"/>
    <cellStyle name="SAPBEXaggDataEmph 5 9 3 2" xfId="49181" xr:uid="{A0ED302B-8563-4CA9-9C54-6AC176B0D9D2}"/>
    <cellStyle name="SAPBEXaggDataEmph 5 9 4" xfId="34495" xr:uid="{F29FCB2D-E317-41BE-85F1-51EB0AE7CF63}"/>
    <cellStyle name="SAPBEXaggDataEmph 6" xfId="2356" xr:uid="{7CBFF1D2-62BD-40FC-A5B7-DA57FD6004EA}"/>
    <cellStyle name="SAPBEXaggDataEmph 6 10" xfId="11291" xr:uid="{1C6C265A-0DE4-4CD6-A64B-D93E1626F6C9}"/>
    <cellStyle name="SAPBEXaggDataEmph 6 10 2" xfId="37712" xr:uid="{C6F115CC-4936-431D-ADFA-2D1E59E87285}"/>
    <cellStyle name="SAPBEXaggDataEmph 6 11" xfId="23134" xr:uid="{7EB2DB52-24CB-4804-9D22-A68FB331C8DF}"/>
    <cellStyle name="SAPBEXaggDataEmph 6 11 2" xfId="49548" xr:uid="{C2E694E2-BD1B-423B-BF07-FC25D0351761}"/>
    <cellStyle name="SAPBEXaggDataEmph 6 2" xfId="4263" xr:uid="{399F372E-4CA7-4912-858A-BACB114E3C47}"/>
    <cellStyle name="SAPBEXaggDataEmph 6 2 2" xfId="9880" xr:uid="{2DB677B4-D245-4C2D-A4B3-962812470BA8}"/>
    <cellStyle name="SAPBEXaggDataEmph 6 2 2 2" xfId="20540" xr:uid="{CB352A41-A7A9-4CA1-B584-15C8D35A3139}"/>
    <cellStyle name="SAPBEXaggDataEmph 6 2 2 2 2" xfId="46954" xr:uid="{3DF685B2-8412-49F9-A0A8-122E59D29C15}"/>
    <cellStyle name="SAPBEXaggDataEmph 6 2 2 3" xfId="27193" xr:uid="{89EE022A-7F61-44CA-BD70-E2A158BB3675}"/>
    <cellStyle name="SAPBEXaggDataEmph 6 2 2 3 2" xfId="53607" xr:uid="{D76858BC-29EF-4804-80B6-1037DD8F36F9}"/>
    <cellStyle name="SAPBEXaggDataEmph 6 2 2 4" xfId="36376" xr:uid="{35989779-EBE2-4186-99BB-93EF83620EF8}"/>
    <cellStyle name="SAPBEXaggDataEmph 6 2 3" xfId="15042" xr:uid="{BAE21F5D-1CF9-436F-A958-A37E2A76D3A1}"/>
    <cellStyle name="SAPBEXaggDataEmph 6 2 3 2" xfId="41462" xr:uid="{57D94507-FFE8-4587-A38C-389F50748AA7}"/>
    <cellStyle name="SAPBEXaggDataEmph 6 2 4" xfId="25004" xr:uid="{A5B84772-35EE-469A-81C5-667650397911}"/>
    <cellStyle name="SAPBEXaggDataEmph 6 2 4 2" xfId="51418" xr:uid="{9C3BA3CC-0956-412D-929A-0848B14FF5AF}"/>
    <cellStyle name="SAPBEXaggDataEmph 6 2 5" xfId="30933" xr:uid="{70EE7167-4234-48AA-BC9E-DD2F299320A0}"/>
    <cellStyle name="SAPBEXaggDataEmph 6 3" xfId="4991" xr:uid="{6ED48658-549D-4677-BBC1-571CD5CA1303}"/>
    <cellStyle name="SAPBEXaggDataEmph 6 3 2" xfId="10401" xr:uid="{719CFFAD-E95B-4404-9D8A-60F0950EF6F9}"/>
    <cellStyle name="SAPBEXaggDataEmph 6 3 2 2" xfId="21061" xr:uid="{5D97C27E-1D24-4BEC-ACD4-E22A43C75DC1}"/>
    <cellStyle name="SAPBEXaggDataEmph 6 3 2 2 2" xfId="47475" xr:uid="{F9BEBF84-AC6D-43CB-BD3D-01099182925A}"/>
    <cellStyle name="SAPBEXaggDataEmph 6 3 2 3" xfId="28326" xr:uid="{1CD63EC9-6F44-4AAC-AFD2-397DE6FB0CDD}"/>
    <cellStyle name="SAPBEXaggDataEmph 6 3 2 3 2" xfId="54740" xr:uid="{B8A6800C-ECEE-4DB0-A707-76F6AD0A936C}"/>
    <cellStyle name="SAPBEXaggDataEmph 6 3 2 4" xfId="36897" xr:uid="{31B30B4C-ED69-4B19-85B2-1FA13094DF88}"/>
    <cellStyle name="SAPBEXaggDataEmph 6 3 3" xfId="15768" xr:uid="{FDDEC77F-64AA-4192-9876-B81309D1FBDA}"/>
    <cellStyle name="SAPBEXaggDataEmph 6 3 3 2" xfId="42188" xr:uid="{26CBEFFC-DCA0-4861-A832-C66D189CC213}"/>
    <cellStyle name="SAPBEXaggDataEmph 6 3 4" xfId="26888" xr:uid="{7D130707-DCCF-483B-9321-D81294A0AFF0}"/>
    <cellStyle name="SAPBEXaggDataEmph 6 3 4 2" xfId="53302" xr:uid="{DA96851F-4784-42EB-B1B0-7E13AC7B793B}"/>
    <cellStyle name="SAPBEXaggDataEmph 6 3 5" xfId="31661" xr:uid="{D55B18A6-13AA-4E95-8190-5741BA56BB5B}"/>
    <cellStyle name="SAPBEXaggDataEmph 6 4" xfId="6184" xr:uid="{975C0F9C-8B49-4222-8145-53077031EC47}"/>
    <cellStyle name="SAPBEXaggDataEmph 6 4 2" xfId="10992" xr:uid="{86307B7E-B13C-4880-8B96-409743E2A883}"/>
    <cellStyle name="SAPBEXaggDataEmph 6 4 2 2" xfId="21637" xr:uid="{15D264F1-4C3F-46F9-B9DA-5714093CF37F}"/>
    <cellStyle name="SAPBEXaggDataEmph 6 4 2 2 2" xfId="48051" xr:uid="{F9BEECC7-C338-4004-8F7C-86520988AB13}"/>
    <cellStyle name="SAPBEXaggDataEmph 6 4 2 3" xfId="28726" xr:uid="{3380D9F1-C9CD-4C11-87D3-F68E89DDF92F}"/>
    <cellStyle name="SAPBEXaggDataEmph 6 4 2 3 2" xfId="55140" xr:uid="{88006F7A-E1A5-4400-B117-3E6F05D7C021}"/>
    <cellStyle name="SAPBEXaggDataEmph 6 4 2 4" xfId="37413" xr:uid="{0A8FAFEB-478B-4FDC-AAD0-0367DD0DDE46}"/>
    <cellStyle name="SAPBEXaggDataEmph 6 4 3" xfId="16925" xr:uid="{8C15534A-8F58-4710-934D-454A65D512A0}"/>
    <cellStyle name="SAPBEXaggDataEmph 6 4 3 2" xfId="43343" xr:uid="{F3FFEE1C-96F2-4A42-AFFE-469325FCB1E3}"/>
    <cellStyle name="SAPBEXaggDataEmph 6 4 4" xfId="12033" xr:uid="{C2BD3165-8271-46EC-BD06-7EDD628E1F51}"/>
    <cellStyle name="SAPBEXaggDataEmph 6 4 4 2" xfId="38454" xr:uid="{83C9291B-7DDB-4A0F-B95C-CA0E7787AAB9}"/>
    <cellStyle name="SAPBEXaggDataEmph 6 4 5" xfId="32854" xr:uid="{16CCD99F-36C4-498D-AFD0-D9C232570AF6}"/>
    <cellStyle name="SAPBEXaggDataEmph 6 5" xfId="6765" xr:uid="{6DA8A5D9-4A58-4229-81AD-3D8053707C6A}"/>
    <cellStyle name="SAPBEXaggDataEmph 6 5 2" xfId="17477" xr:uid="{5C8E3232-E1B3-434E-9BE1-B01AF750B971}"/>
    <cellStyle name="SAPBEXaggDataEmph 6 5 2 2" xfId="43895" xr:uid="{22597F12-8773-4186-AF6D-49A4FA78747D}"/>
    <cellStyle name="SAPBEXaggDataEmph 6 5 3" xfId="25743" xr:uid="{47CA3AE0-61B6-46C0-97B1-152614634CB1}"/>
    <cellStyle name="SAPBEXaggDataEmph 6 5 3 2" xfId="52157" xr:uid="{949762C0-AA90-43F1-8B6C-F528756AE7F7}"/>
    <cellStyle name="SAPBEXaggDataEmph 6 5 4" xfId="33435" xr:uid="{7F95319C-FE6E-4F64-A98A-90422D4CB939}"/>
    <cellStyle name="SAPBEXaggDataEmph 6 6" xfId="7326" xr:uid="{7D0E5B35-5F34-4D5B-9BA5-5B89F178C7FC}"/>
    <cellStyle name="SAPBEXaggDataEmph 6 6 2" xfId="17993" xr:uid="{0C53B2FA-4F13-41AB-BC50-057E2C31BE5A}"/>
    <cellStyle name="SAPBEXaggDataEmph 6 6 2 2" xfId="44410" xr:uid="{EBBB42A6-964B-4A4B-B26E-CC3D7B8CBE11}"/>
    <cellStyle name="SAPBEXaggDataEmph 6 6 3" xfId="27072" xr:uid="{4B2FA18B-DE14-4FEF-8749-17E2B19A85C3}"/>
    <cellStyle name="SAPBEXaggDataEmph 6 6 3 2" xfId="53486" xr:uid="{B7C6EAA6-8375-4065-B695-ACA2D942B77F}"/>
    <cellStyle name="SAPBEXaggDataEmph 6 6 4" xfId="33996" xr:uid="{26F340AE-5016-4B68-B27E-D54E7FF9BF12}"/>
    <cellStyle name="SAPBEXaggDataEmph 6 7" xfId="7970" xr:uid="{4E1BA324-8278-402F-B5DD-0177ADDD841F}"/>
    <cellStyle name="SAPBEXaggDataEmph 6 7 2" xfId="18637" xr:uid="{1B1A10C7-356C-46BC-90F1-1203B2FB53ED}"/>
    <cellStyle name="SAPBEXaggDataEmph 6 7 2 2" xfId="45052" xr:uid="{2B8F47BE-9696-4B82-8AF0-6806A6E89157}"/>
    <cellStyle name="SAPBEXaggDataEmph 6 7 3" xfId="15806" xr:uid="{B1F04BDF-9CD8-4BA3-9252-8078718C9C24}"/>
    <cellStyle name="SAPBEXaggDataEmph 6 7 3 2" xfId="42225" xr:uid="{70F500B2-584D-4CD3-A709-7BDD20B17E94}"/>
    <cellStyle name="SAPBEXaggDataEmph 6 7 4" xfId="34576" xr:uid="{348D5DB6-CBC0-4D83-9058-182FB05F3F6C}"/>
    <cellStyle name="SAPBEXaggDataEmph 6 8" xfId="8892" xr:uid="{B95DC6FA-30BE-43BE-AD2B-9879FC11BB50}"/>
    <cellStyle name="SAPBEXaggDataEmph 6 8 2" xfId="19552" xr:uid="{006A302D-1ADC-4651-88B0-122F48684D2C}"/>
    <cellStyle name="SAPBEXaggDataEmph 6 8 2 2" xfId="45966" xr:uid="{AC364280-37B0-497D-A1B8-684210EFF0CF}"/>
    <cellStyle name="SAPBEXaggDataEmph 6 8 3" xfId="11865" xr:uid="{0543A64A-2FEF-413D-ABB1-2EB7D3810A7A}"/>
    <cellStyle name="SAPBEXaggDataEmph 6 8 3 2" xfId="38286" xr:uid="{1DF8EF66-DBFA-475A-BA2E-FBB9B0BFD6CB}"/>
    <cellStyle name="SAPBEXaggDataEmph 6 8 4" xfId="35388" xr:uid="{D3984450-E69E-46F4-B5B1-C17974055D8F}"/>
    <cellStyle name="SAPBEXaggDataEmph 6 9" xfId="13156" xr:uid="{9D554682-9D1C-404D-84BA-6A6D39C06B10}"/>
    <cellStyle name="SAPBEXaggDataEmph 6 9 2" xfId="39577" xr:uid="{7C535A0C-D54C-411E-BF08-31B69FF3AE89}"/>
    <cellStyle name="SAPBEXaggDataEmph 7" xfId="3211" xr:uid="{62FED59A-ECBA-4E45-9099-E32D060A05DE}"/>
    <cellStyle name="SAPBEXaggDataEmph 7 2" xfId="9581" xr:uid="{A0EC54B0-9BF2-4457-B9F1-E6B197A323D0}"/>
    <cellStyle name="SAPBEXaggDataEmph 7 2 2" xfId="20241" xr:uid="{9C2432F4-4C90-46D9-8101-408637688965}"/>
    <cellStyle name="SAPBEXaggDataEmph 7 2 2 2" xfId="46655" xr:uid="{F953B9DA-638F-4942-A882-E3C5EA73E2D4}"/>
    <cellStyle name="SAPBEXaggDataEmph 7 2 3" xfId="17740" xr:uid="{A0537442-DB24-411B-BDDB-658F14A27253}"/>
    <cellStyle name="SAPBEXaggDataEmph 7 2 3 2" xfId="44157" xr:uid="{1559B85D-03D8-4C64-8628-7D212448D594}"/>
    <cellStyle name="SAPBEXaggDataEmph 7 2 4" xfId="36077" xr:uid="{E3497EBA-C75A-4CF0-98A3-40B85BBE200D}"/>
    <cellStyle name="SAPBEXaggDataEmph 7 3" xfId="14001" xr:uid="{A401B0A2-E021-4BF0-AD7F-F1ED6F0C92CB}"/>
    <cellStyle name="SAPBEXaggDataEmph 7 3 2" xfId="40421" xr:uid="{E104797F-F97D-4693-88B5-71136627254D}"/>
    <cellStyle name="SAPBEXaggDataEmph 7 4" xfId="21817" xr:uid="{95511216-912B-426A-92B3-27C60B0210C1}"/>
    <cellStyle name="SAPBEXaggDataEmph 7 4 2" xfId="48231" xr:uid="{E9C92E9B-5710-4DC1-BD0D-51A8744991AA}"/>
    <cellStyle name="SAPBEXaggDataEmph 7 5" xfId="29881" xr:uid="{999038B4-41A3-472D-BC78-9728AF9413B9}"/>
    <cellStyle name="SAPBEXaggDataEmph 8" xfId="2999" xr:uid="{6B26785F-078D-46AB-8891-7B675C823047}"/>
    <cellStyle name="SAPBEXaggDataEmph 8 2" xfId="10014" xr:uid="{F3D1A927-0760-4782-AEC5-F007D68BC09F}"/>
    <cellStyle name="SAPBEXaggDataEmph 8 2 2" xfId="20674" xr:uid="{35255B03-CB03-4AC0-BF50-057676DEC910}"/>
    <cellStyle name="SAPBEXaggDataEmph 8 2 2 2" xfId="47088" xr:uid="{EAEC9B9C-74BC-48B7-A4B2-09FD4D1DCC61}"/>
    <cellStyle name="SAPBEXaggDataEmph 8 2 3" xfId="12585" xr:uid="{172ADAD7-7339-41A3-ABA8-83422D1FDBD7}"/>
    <cellStyle name="SAPBEXaggDataEmph 8 2 3 2" xfId="39006" xr:uid="{2AEA10AA-F1EF-4761-B701-16CDE588FBFD}"/>
    <cellStyle name="SAPBEXaggDataEmph 8 2 4" xfId="36510" xr:uid="{F5748478-D1BE-4799-8C6F-75685A667B38}"/>
    <cellStyle name="SAPBEXaggDataEmph 8 3" xfId="13791" xr:uid="{EB71BA0E-89C7-4D8D-B72E-4C67C3421DFA}"/>
    <cellStyle name="SAPBEXaggDataEmph 8 3 2" xfId="40211" xr:uid="{D638E295-DC87-4304-A0B4-D4ACDA5A5969}"/>
    <cellStyle name="SAPBEXaggDataEmph 8 4" xfId="25066" xr:uid="{E5E34B4E-C5EE-4502-A642-1E64705E6C54}"/>
    <cellStyle name="SAPBEXaggDataEmph 8 4 2" xfId="51480" xr:uid="{3AE99D94-008F-42D1-9A40-64159373FC7C}"/>
    <cellStyle name="SAPBEXaggDataEmph 8 5" xfId="29669" xr:uid="{16C8140C-354B-4F7C-B053-2F5D853CB81F}"/>
    <cellStyle name="SAPBEXaggDataEmph 9" xfId="4723" xr:uid="{AD10FB0C-3892-47FE-862C-57FB42815466}"/>
    <cellStyle name="SAPBEXaggDataEmph 9 2" xfId="9613" xr:uid="{EFF6205A-2FA2-4221-B73B-498A1417C6FE}"/>
    <cellStyle name="SAPBEXaggDataEmph 9 2 2" xfId="20273" xr:uid="{B9134D89-5BD6-45B1-B8E0-B48879CE1776}"/>
    <cellStyle name="SAPBEXaggDataEmph 9 2 2 2" xfId="46687" xr:uid="{282F7A3D-6958-4DF7-B9E7-65FB99BDA57F}"/>
    <cellStyle name="SAPBEXaggDataEmph 9 2 3" xfId="28199" xr:uid="{D82D5017-3E51-428D-ADF9-EAFA69E39BF8}"/>
    <cellStyle name="SAPBEXaggDataEmph 9 2 3 2" xfId="54613" xr:uid="{C2869E7B-0AFE-46A9-AB67-495E13F1724F}"/>
    <cellStyle name="SAPBEXaggDataEmph 9 2 4" xfId="36109" xr:uid="{33E5F8F0-9EB6-464E-BB5A-DBC55459A66A}"/>
    <cellStyle name="SAPBEXaggDataEmph 9 3" xfId="15500" xr:uid="{57EFDE07-A54A-408F-9E8C-FBD6F6C7A685}"/>
    <cellStyle name="SAPBEXaggDataEmph 9 3 2" xfId="41920" xr:uid="{C1839326-22F6-408B-A2E7-DBA4C7CB4F06}"/>
    <cellStyle name="SAPBEXaggDataEmph 9 4" xfId="26415" xr:uid="{9206A66F-9D40-471B-9EF9-659C3B8EC4FB}"/>
    <cellStyle name="SAPBEXaggDataEmph 9 4 2" xfId="52829" xr:uid="{8F4B36B1-2580-4329-B5E3-9F7F21015500}"/>
    <cellStyle name="SAPBEXaggDataEmph 9 5" xfId="31393" xr:uid="{92EB0172-21C6-4429-83EB-C133F6441729}"/>
    <cellStyle name="SAPBEXaggItem" xfId="1184" xr:uid="{24E3EA84-F049-4A7E-A4F3-4F14B38A549F}"/>
    <cellStyle name="SAPBEXaggItem 10" xfId="3387" xr:uid="{9BF52782-8179-48E3-ADF8-A43FF9A06F8D}"/>
    <cellStyle name="SAPBEXaggItem 10 2" xfId="21771" xr:uid="{455AE21D-7482-4828-B59B-694870F15D51}"/>
    <cellStyle name="SAPBEXaggItem 10 2 2" xfId="48185" xr:uid="{F56D7919-EAD6-4887-B782-14B391DA0AE5}"/>
    <cellStyle name="SAPBEXaggItem 10 3" xfId="30057" xr:uid="{0D8FB378-77F3-4876-8024-CE746E3293BB}"/>
    <cellStyle name="SAPBEXaggItem 11" xfId="7109" xr:uid="{DF8BE1B8-DC69-4EE9-92EB-1F4740644AFC}"/>
    <cellStyle name="SAPBEXaggItem 11 2" xfId="17797" xr:uid="{86A87AD6-C256-4860-9F28-048A87684B82}"/>
    <cellStyle name="SAPBEXaggItem 11 2 2" xfId="44214" xr:uid="{FA3BFDF9-214A-4A62-BCBD-07016D670AE4}"/>
    <cellStyle name="SAPBEXaggItem 11 3" xfId="24284" xr:uid="{EC04A07B-05F0-4E77-9320-13021EC0FD6D}"/>
    <cellStyle name="SAPBEXaggItem 11 3 2" xfId="50698" xr:uid="{F35D747E-397B-4927-BCBD-A4D131EA64AD}"/>
    <cellStyle name="SAPBEXaggItem 11 4" xfId="33779" xr:uid="{7B516AA1-2BBF-4EBD-93DA-B19D63ED11D1}"/>
    <cellStyle name="SAPBEXaggItem 12" xfId="8254" xr:uid="{4B939922-D437-4E8F-B4E2-2FFA3A188712}"/>
    <cellStyle name="SAPBEXaggItem 12 2" xfId="18915" xr:uid="{8A4C687E-025C-4510-AD7C-C901B1AEE7EC}"/>
    <cellStyle name="SAPBEXaggItem 12 2 2" xfId="45329" xr:uid="{C055102E-1D6F-4E3E-BCD4-CAA292F438B6}"/>
    <cellStyle name="SAPBEXaggItem 12 3" xfId="17799" xr:uid="{D9884367-968A-46F9-A6CC-9EA84D1BE6BB}"/>
    <cellStyle name="SAPBEXaggItem 12 3 2" xfId="44216" xr:uid="{B1C42412-B8B1-4553-BCB5-0A3F97F55D34}"/>
    <cellStyle name="SAPBEXaggItem 12 4" xfId="34767" xr:uid="{44AC2DF9-BBA9-487E-9633-FECF73635AE8}"/>
    <cellStyle name="SAPBEXaggItem 13" xfId="12132" xr:uid="{03E14583-4DFD-4A74-B55D-0A43C74CC4E0}"/>
    <cellStyle name="SAPBEXaggItem 13 2" xfId="38553" xr:uid="{231DA643-664D-4FEC-917E-E560CF64ECA6}"/>
    <cellStyle name="SAPBEXaggItem 14" xfId="22030" xr:uid="{ADA8F854-CF86-45DA-839A-7DFB38DE818E}"/>
    <cellStyle name="SAPBEXaggItem 14 2" xfId="48444" xr:uid="{3D63AF49-A9F9-4580-88C5-CFE4C607F008}"/>
    <cellStyle name="SAPBEXaggItem 2" xfId="1505" xr:uid="{25BF3554-7CEA-49BB-9BCE-AEE18055F511}"/>
    <cellStyle name="SAPBEXaggItem 2 10" xfId="8403" xr:uid="{E4F638AA-FF4A-4476-9F15-D60755B55FD4}"/>
    <cellStyle name="SAPBEXaggItem 2 10 2" xfId="19063" xr:uid="{9D7D4C38-F784-4DD4-93B3-101AFE0E12F8}"/>
    <cellStyle name="SAPBEXaggItem 2 10 2 2" xfId="45477" xr:uid="{997EBEF0-7D34-4DF9-BE71-F3D9766D802F}"/>
    <cellStyle name="SAPBEXaggItem 2 10 3" xfId="12942" xr:uid="{061406D1-328D-43AD-BF13-C0515D8AFBD7}"/>
    <cellStyle name="SAPBEXaggItem 2 10 3 2" xfId="39363" xr:uid="{C025E825-B8CB-4660-B9C3-3746AC8C18C1}"/>
    <cellStyle name="SAPBEXaggItem 2 10 4" xfId="34899" xr:uid="{4CDE168B-E652-4B83-AD39-C3F85A11418A}"/>
    <cellStyle name="SAPBEXaggItem 2 11" xfId="13077" xr:uid="{87E86189-EA8B-4DD6-8F5B-DCEE277579C5}"/>
    <cellStyle name="SAPBEXaggItem 2 11 2" xfId="39498" xr:uid="{B3D51D78-F586-47B8-99B0-C4268A40B7D8}"/>
    <cellStyle name="SAPBEXaggItem 2 12" xfId="23711" xr:uid="{A3538D48-C4D7-46B0-B119-7F9C045D4674}"/>
    <cellStyle name="SAPBEXaggItem 2 12 2" xfId="50125" xr:uid="{D3757A42-D95A-43D1-A290-EFBDEDAB6867}"/>
    <cellStyle name="SAPBEXaggItem 2 2" xfId="3499" xr:uid="{AF44C14F-E974-47CA-AF09-FFBBB04013AF}"/>
    <cellStyle name="SAPBEXaggItem 2 2 2" xfId="9021" xr:uid="{C7D0489F-FC91-4784-904F-653CB6E6616B}"/>
    <cellStyle name="SAPBEXaggItem 2 2 2 2" xfId="19681" xr:uid="{A4D1E1E8-AC54-4EEF-A059-42DE0200908C}"/>
    <cellStyle name="SAPBEXaggItem 2 2 2 2 2" xfId="46095" xr:uid="{C10D76B7-C8DA-4889-A036-5798746D89EA}"/>
    <cellStyle name="SAPBEXaggItem 2 2 2 3" xfId="17676" xr:uid="{A2A37E86-1120-42AB-AED2-AD1F71CC852A}"/>
    <cellStyle name="SAPBEXaggItem 2 2 2 3 2" xfId="44093" xr:uid="{7903334A-25AF-4496-B9AF-34CC825DC998}"/>
    <cellStyle name="SAPBEXaggItem 2 2 2 4" xfId="35517" xr:uid="{CC77D59D-405D-434C-AE92-ECDBDF8D8634}"/>
    <cellStyle name="SAPBEXaggItem 2 2 3" xfId="9623" xr:uid="{868F56BA-561D-46BC-980D-F056811E4347}"/>
    <cellStyle name="SAPBEXaggItem 2 2 3 2" xfId="20283" xr:uid="{4A1E5182-73B7-45E5-B23D-641BACE034EE}"/>
    <cellStyle name="SAPBEXaggItem 2 2 3 2 2" xfId="46697" xr:uid="{EDB280D6-7A7F-4DF8-BF7A-BD5ACEAA1FA6}"/>
    <cellStyle name="SAPBEXaggItem 2 2 3 3" xfId="18757" xr:uid="{2DF50E51-6273-45A1-A186-AA994CA43C27}"/>
    <cellStyle name="SAPBEXaggItem 2 2 3 3 2" xfId="45171" xr:uid="{7C5A5049-1C0B-4687-9E16-03AA5F23CA4B}"/>
    <cellStyle name="SAPBEXaggItem 2 2 3 4" xfId="36119" xr:uid="{84159999-1118-4E94-AF26-BF071D437868}"/>
    <cellStyle name="SAPBEXaggItem 2 2 4" xfId="10935" xr:uid="{7C02BF2B-01DA-48C2-8296-62146EED1C0C}"/>
    <cellStyle name="SAPBEXaggItem 2 2 4 2" xfId="21580" xr:uid="{1872AA2D-8BFB-420F-83AC-008D33D92B97}"/>
    <cellStyle name="SAPBEXaggItem 2 2 4 2 2" xfId="47994" xr:uid="{2BB63C17-FCF3-4742-A1FB-F5C05FBE1D93}"/>
    <cellStyle name="SAPBEXaggItem 2 2 4 3" xfId="28669" xr:uid="{2B1ABA82-CA43-433A-BA3A-5F0C02DB76E5}"/>
    <cellStyle name="SAPBEXaggItem 2 2 4 3 2" xfId="55083" xr:uid="{000D7347-4544-4176-87B9-FC119719172D}"/>
    <cellStyle name="SAPBEXaggItem 2 2 4 4" xfId="37356" xr:uid="{7BD8B3E4-690A-4F51-BA1D-27C2DC58C27C}"/>
    <cellStyle name="SAPBEXaggItem 2 2 5" xfId="8710" xr:uid="{5B912FB0-56EE-4C55-AB46-07DB42328148}"/>
    <cellStyle name="SAPBEXaggItem 2 2 5 2" xfId="19370" xr:uid="{E000641D-7744-4491-882F-30DD87C8A14B}"/>
    <cellStyle name="SAPBEXaggItem 2 2 5 2 2" xfId="45784" xr:uid="{52E174F3-B939-4C53-859E-67B3E6CBB655}"/>
    <cellStyle name="SAPBEXaggItem 2 2 5 3" xfId="16251" xr:uid="{AC6FD78A-ABFB-4E7C-B7B4-FAEF83484A9E}"/>
    <cellStyle name="SAPBEXaggItem 2 2 5 3 2" xfId="42670" xr:uid="{FD06867F-F69C-4352-A1F6-D65B8844DF68}"/>
    <cellStyle name="SAPBEXaggItem 2 2 5 4" xfId="35206" xr:uid="{38551B10-655B-4EA8-8178-32D0ED608CA6}"/>
    <cellStyle name="SAPBEXaggItem 2 2 6" xfId="14284" xr:uid="{D500E229-E15F-4C6F-9A9B-2C8E92369101}"/>
    <cellStyle name="SAPBEXaggItem 2 2 6 2" xfId="40704" xr:uid="{B51E274E-D7C4-4CF9-8365-92C6684336D3}"/>
    <cellStyle name="SAPBEXaggItem 2 2 7" xfId="25708" xr:uid="{30030CB9-5717-474B-9346-84188F5191B5}"/>
    <cellStyle name="SAPBEXaggItem 2 2 7 2" xfId="52122" xr:uid="{E53B0159-EAA6-450C-A8D2-5B0AE2DEC931}"/>
    <cellStyle name="SAPBEXaggItem 2 2 8" xfId="30169" xr:uid="{27D491A7-780A-437A-8A8D-98F0191571C3}"/>
    <cellStyle name="SAPBEXaggItem 2 3" xfId="2803" xr:uid="{D2C1E280-8885-45D9-BAF7-E49CAD96E06F}"/>
    <cellStyle name="SAPBEXaggItem 2 3 2" xfId="9383" xr:uid="{5F2F00A5-C7A0-474F-AAF3-324A2C3981A4}"/>
    <cellStyle name="SAPBEXaggItem 2 3 2 2" xfId="20043" xr:uid="{623ADA98-64F8-4DD9-B6FC-4766EB35B89F}"/>
    <cellStyle name="SAPBEXaggItem 2 3 2 2 2" xfId="46457" xr:uid="{4AEA60A0-1B75-4FA4-8257-F095B00C4CE4}"/>
    <cellStyle name="SAPBEXaggItem 2 3 2 3" xfId="12097" xr:uid="{A5B2D33E-C258-4ABD-9806-D90A10CB1751}"/>
    <cellStyle name="SAPBEXaggItem 2 3 2 3 2" xfId="38518" xr:uid="{984591D1-5411-48B2-993B-77C20ED894CA}"/>
    <cellStyle name="SAPBEXaggItem 2 3 2 4" xfId="35879" xr:uid="{5A9B87B5-E8ED-4F0B-BBFD-34BE6A0B03B4}"/>
    <cellStyle name="SAPBEXaggItem 2 3 3" xfId="13595" xr:uid="{C1939AAF-74EA-4508-94AA-B3AAC3D61141}"/>
    <cellStyle name="SAPBEXaggItem 2 3 3 2" xfId="40015" xr:uid="{598FA788-FF59-4BD4-8947-CC29658B591E}"/>
    <cellStyle name="SAPBEXaggItem 2 3 4" xfId="11148" xr:uid="{D758BF66-2082-4F8B-9D88-3531B2686985}"/>
    <cellStyle name="SAPBEXaggItem 2 3 4 2" xfId="37569" xr:uid="{12CD3F53-B4CB-4B2F-866A-E16BD65A5E8D}"/>
    <cellStyle name="SAPBEXaggItem 2 3 5" xfId="29473" xr:uid="{0330C1CA-B6E5-49BA-BC48-E38E6032C04E}"/>
    <cellStyle name="SAPBEXaggItem 2 4" xfId="3327" xr:uid="{8DFBC77B-6AF2-404B-AA95-97886486277D}"/>
    <cellStyle name="SAPBEXaggItem 2 4 2" xfId="10039" xr:uid="{A3D8EE5E-F7E7-4257-AB65-1CE797F8C726}"/>
    <cellStyle name="SAPBEXaggItem 2 4 2 2" xfId="20699" xr:uid="{A8BFB815-55AC-4011-A3BC-511550110515}"/>
    <cellStyle name="SAPBEXaggItem 2 4 2 2 2" xfId="47113" xr:uid="{10093419-616C-45D5-A988-38D01DAE47B3}"/>
    <cellStyle name="SAPBEXaggItem 2 4 2 3" xfId="27777" xr:uid="{9277EA7C-73DF-4963-8DA5-013133F387B7}"/>
    <cellStyle name="SAPBEXaggItem 2 4 2 3 2" xfId="54191" xr:uid="{D353E26F-2C2A-4CFA-A1D1-EE92130E89DE}"/>
    <cellStyle name="SAPBEXaggItem 2 4 2 4" xfId="36535" xr:uid="{E59DCAFA-65CE-48B1-B2C9-0CEF2313B0C9}"/>
    <cellStyle name="SAPBEXaggItem 2 4 3" xfId="14115" xr:uid="{2518523C-E848-48CE-B69B-A9693DC8A6A0}"/>
    <cellStyle name="SAPBEXaggItem 2 4 3 2" xfId="40535" xr:uid="{BB1E3652-EBA0-4EBD-AE00-65B8187E1267}"/>
    <cellStyle name="SAPBEXaggItem 2 4 4" xfId="22790" xr:uid="{3051A95E-3F54-4443-867C-488C71CDF64B}"/>
    <cellStyle name="SAPBEXaggItem 2 4 4 2" xfId="49204" xr:uid="{BBE3B7B9-8932-493A-A200-2BE6E1BE03FF}"/>
    <cellStyle name="SAPBEXaggItem 2 4 5" xfId="29997" xr:uid="{0C7BA234-F714-424B-B7A5-5AA7F4B87266}"/>
    <cellStyle name="SAPBEXaggItem 2 5" xfId="5274" xr:uid="{7E726167-DFD4-4815-945B-64A750D77393}"/>
    <cellStyle name="SAPBEXaggItem 2 5 2" xfId="10725" xr:uid="{03E02E0A-FBF5-4A73-A59B-698E3368AC0F}"/>
    <cellStyle name="SAPBEXaggItem 2 5 2 2" xfId="21370" xr:uid="{AD9DB298-746D-4B7B-A0C7-3C976AEEE0D7}"/>
    <cellStyle name="SAPBEXaggItem 2 5 2 2 2" xfId="47784" xr:uid="{487CF0B9-480E-4EE6-8972-75BB71205875}"/>
    <cellStyle name="SAPBEXaggItem 2 5 2 3" xfId="28465" xr:uid="{1C936448-DE50-4B37-9C7A-D34B0848A06B}"/>
    <cellStyle name="SAPBEXaggItem 2 5 2 3 2" xfId="54879" xr:uid="{90A7744D-E76F-4A75-A129-1E4D72B2128D}"/>
    <cellStyle name="SAPBEXaggItem 2 5 2 4" xfId="37146" xr:uid="{892024D9-1CFD-4412-B72B-E5BF4F48DF79}"/>
    <cellStyle name="SAPBEXaggItem 2 5 3" xfId="16049" xr:uid="{C4AA8F47-E546-4493-AC8F-392D8AC8E1E1}"/>
    <cellStyle name="SAPBEXaggItem 2 5 3 2" xfId="42468" xr:uid="{DB859A34-1829-4D11-94DF-A48FB048F3A6}"/>
    <cellStyle name="SAPBEXaggItem 2 5 4" xfId="23277" xr:uid="{651FC25B-9046-41F0-8347-1F014FDFE3EC}"/>
    <cellStyle name="SAPBEXaggItem 2 5 4 2" xfId="49691" xr:uid="{9FA367F7-D610-42BD-9E8B-332B27DB3FEF}"/>
    <cellStyle name="SAPBEXaggItem 2 5 5" xfId="31944" xr:uid="{6030E6E8-B2B8-46A1-9376-A310BB17F3EB}"/>
    <cellStyle name="SAPBEXaggItem 2 6" xfId="6236" xr:uid="{7D3C1617-7E8D-4685-BD51-4146E1089825}"/>
    <cellStyle name="SAPBEXaggItem 2 6 2" xfId="16977" xr:uid="{4E16CCB4-CF9C-4DE5-B7C3-EC36E2796076}"/>
    <cellStyle name="SAPBEXaggItem 2 6 2 2" xfId="43395" xr:uid="{68E35F4C-41E5-47F3-8535-13E46AE6E494}"/>
    <cellStyle name="SAPBEXaggItem 2 6 3" xfId="23937" xr:uid="{7E79B34D-083D-4EFB-9A36-F5354FD83B9E}"/>
    <cellStyle name="SAPBEXaggItem 2 6 3 2" xfId="50351" xr:uid="{B599A4F6-F96A-411F-9C6E-1036BFE18B8D}"/>
    <cellStyle name="SAPBEXaggItem 2 6 4" xfId="32906" xr:uid="{537576C0-326E-40CF-9510-054A407030FE}"/>
    <cellStyle name="SAPBEXaggItem 2 7" xfId="6483" xr:uid="{A179E834-FBA3-4AA8-942F-C7393760DBEE}"/>
    <cellStyle name="SAPBEXaggItem 2 7 2" xfId="23620" xr:uid="{849FD915-4BF8-471B-987D-33EE1598417B}"/>
    <cellStyle name="SAPBEXaggItem 2 7 2 2" xfId="50034" xr:uid="{F0DC3361-92A6-423E-9288-1FDC6E542179}"/>
    <cellStyle name="SAPBEXaggItem 2 7 3" xfId="33153" xr:uid="{01D96D03-5014-4CB3-AA63-BB2CDCA73D83}"/>
    <cellStyle name="SAPBEXaggItem 2 8" xfId="6945" xr:uid="{89491FCA-A091-43D4-9EE9-9057D42B5939}"/>
    <cellStyle name="SAPBEXaggItem 2 8 2" xfId="17650" xr:uid="{3032184E-3325-4E1A-9CAA-29378CEA96FE}"/>
    <cellStyle name="SAPBEXaggItem 2 8 2 2" xfId="44067" xr:uid="{8752EACB-2A33-45FE-A40C-F4C011252120}"/>
    <cellStyle name="SAPBEXaggItem 2 8 3" xfId="12721" xr:uid="{C9DC48E0-4874-4856-8BC7-D6A77890B85E}"/>
    <cellStyle name="SAPBEXaggItem 2 8 3 2" xfId="39142" xr:uid="{E56B0500-CFDB-422E-B3AA-274521FED1BD}"/>
    <cellStyle name="SAPBEXaggItem 2 8 4" xfId="33615" xr:uid="{8EE20359-53ED-4167-AC4C-CFEF650C4EE1}"/>
    <cellStyle name="SAPBEXaggItem 2 9" xfId="7098" xr:uid="{B7904EAF-793A-43F3-B7F4-91DF5552ECA7}"/>
    <cellStyle name="SAPBEXaggItem 2 9 2" xfId="17786" xr:uid="{5D8BC915-32BF-430E-A275-029A40677C45}"/>
    <cellStyle name="SAPBEXaggItem 2 9 2 2" xfId="44203" xr:uid="{3CFF4678-919D-47FA-9239-1CF7CEDDCFDD}"/>
    <cellStyle name="SAPBEXaggItem 2 9 3" xfId="24128" xr:uid="{4ADBD0B3-1A87-4E87-8322-0C60175AD560}"/>
    <cellStyle name="SAPBEXaggItem 2 9 3 2" xfId="50542" xr:uid="{35CF3488-DBFE-47DA-9921-41B114F19ADD}"/>
    <cellStyle name="SAPBEXaggItem 2 9 4" xfId="33768" xr:uid="{412F6D60-68D4-49B8-AD8D-F2BC32B16380}"/>
    <cellStyle name="SAPBEXaggItem 3" xfId="1618" xr:uid="{E27B4D00-DFD3-411C-9A90-EEAB3376DAA4}"/>
    <cellStyle name="SAPBEXaggItem 3 10" xfId="8347" xr:uid="{719733B3-CC94-428F-A449-EDEA08AEC14B}"/>
    <cellStyle name="SAPBEXaggItem 3 10 2" xfId="19007" xr:uid="{C6B644A1-8E21-4D0E-BD4A-FB92BF6345A6}"/>
    <cellStyle name="SAPBEXaggItem 3 10 2 2" xfId="45421" xr:uid="{DCB1AF81-B538-4127-BBF3-9070DA9FCC77}"/>
    <cellStyle name="SAPBEXaggItem 3 10 3" xfId="12179" xr:uid="{0DD86670-FF2C-40A6-A8F2-AAC2BEDBBA88}"/>
    <cellStyle name="SAPBEXaggItem 3 10 3 2" xfId="38600" xr:uid="{0B005ECD-0FB5-45D1-8EE2-81903C807F46}"/>
    <cellStyle name="SAPBEXaggItem 3 10 4" xfId="34843" xr:uid="{F5582EBD-D718-400F-966D-A6568E054FCC}"/>
    <cellStyle name="SAPBEXaggItem 3 11" xfId="11945" xr:uid="{32CEBD6F-F788-4FE3-9110-63FA500DC2EF}"/>
    <cellStyle name="SAPBEXaggItem 3 11 2" xfId="38366" xr:uid="{5A03AF74-285E-4CAD-8E9B-23609A12BD4B}"/>
    <cellStyle name="SAPBEXaggItem 3 12" xfId="26466" xr:uid="{4F9B2D39-24EB-494C-A98C-F76FE9604F69}"/>
    <cellStyle name="SAPBEXaggItem 3 12 2" xfId="52880" xr:uid="{747A2182-F418-4B90-9465-B87104D075AF}"/>
    <cellStyle name="SAPBEXaggItem 3 2" xfId="3611" xr:uid="{63E36C67-64CF-4632-9F14-942A99DACB96}"/>
    <cellStyle name="SAPBEXaggItem 3 2 2" xfId="9069" xr:uid="{866100C0-B9B7-4154-AE55-7BA4ADFAC5CB}"/>
    <cellStyle name="SAPBEXaggItem 3 2 2 2" xfId="19729" xr:uid="{0FFF5D03-5BF5-45A1-B861-BDF9AAF44A30}"/>
    <cellStyle name="SAPBEXaggItem 3 2 2 2 2" xfId="46143" xr:uid="{AC36543A-6D8B-4362-9D87-83739657BA94}"/>
    <cellStyle name="SAPBEXaggItem 3 2 2 3" xfId="11786" xr:uid="{0BEC6E6B-6554-4050-A780-F84F8E86AA7B}"/>
    <cellStyle name="SAPBEXaggItem 3 2 2 3 2" xfId="38207" xr:uid="{36D587C9-E85F-4C0E-BEC3-3661FE6509BE}"/>
    <cellStyle name="SAPBEXaggItem 3 2 2 4" xfId="35565" xr:uid="{89E297A7-714F-422F-A78F-7D6B1AD6CB37}"/>
    <cellStyle name="SAPBEXaggItem 3 2 3" xfId="10222" xr:uid="{645213E0-F105-40D7-82CB-F1E76DE4BD4D}"/>
    <cellStyle name="SAPBEXaggItem 3 2 3 2" xfId="20882" xr:uid="{59B042DB-2C16-43B9-8971-3081D7313611}"/>
    <cellStyle name="SAPBEXaggItem 3 2 3 2 2" xfId="47296" xr:uid="{C33E21A1-2E1C-4F73-9627-E4ACE7E43D31}"/>
    <cellStyle name="SAPBEXaggItem 3 2 3 3" xfId="13067" xr:uid="{C42CED63-4B35-42A3-A2BB-7B6DE5FFC50A}"/>
    <cellStyle name="SAPBEXaggItem 3 2 3 3 2" xfId="39488" xr:uid="{46CB3C9F-0B01-49E5-8800-3EBC83B13C87}"/>
    <cellStyle name="SAPBEXaggItem 3 2 3 4" xfId="36718" xr:uid="{6AA346B3-8809-4E75-A135-A86ADCF1475A}"/>
    <cellStyle name="SAPBEXaggItem 3 2 4" xfId="10884" xr:uid="{684709D7-32BE-4F60-91AD-4BAFA2819CAF}"/>
    <cellStyle name="SAPBEXaggItem 3 2 4 2" xfId="21529" xr:uid="{C97C15C6-1D16-46A9-841B-64EE0ED118BD}"/>
    <cellStyle name="SAPBEXaggItem 3 2 4 2 2" xfId="47943" xr:uid="{24B8F993-97F7-461A-A7B7-9571A03EB3A3}"/>
    <cellStyle name="SAPBEXaggItem 3 2 4 3" xfId="28618" xr:uid="{15162BA8-7681-4F3C-B374-7B586A538834}"/>
    <cellStyle name="SAPBEXaggItem 3 2 4 3 2" xfId="55032" xr:uid="{BF136009-6459-4D02-BEB6-29F3E4F9BD41}"/>
    <cellStyle name="SAPBEXaggItem 3 2 4 4" xfId="37305" xr:uid="{91F12947-AB80-4A8F-9547-10C301B29D0E}"/>
    <cellStyle name="SAPBEXaggItem 3 2 5" xfId="8654" xr:uid="{029E7DAB-D2DE-496A-83DC-1FFD5F7D1828}"/>
    <cellStyle name="SAPBEXaggItem 3 2 5 2" xfId="19314" xr:uid="{E190AB9B-FB57-43AC-84DB-E132BDD230D8}"/>
    <cellStyle name="SAPBEXaggItem 3 2 5 2 2" xfId="45728" xr:uid="{FAE9A4B1-52AD-4A6E-AB92-79E0DF28CFFC}"/>
    <cellStyle name="SAPBEXaggItem 3 2 5 3" xfId="14106" xr:uid="{E95D9092-A66B-4211-9974-55D1FA906993}"/>
    <cellStyle name="SAPBEXaggItem 3 2 5 3 2" xfId="40526" xr:uid="{58621AF7-9983-43AC-B167-600F996BD62F}"/>
    <cellStyle name="SAPBEXaggItem 3 2 5 4" xfId="35150" xr:uid="{AC999EF3-0C6B-4A4F-986A-C7401AB82B64}"/>
    <cellStyle name="SAPBEXaggItem 3 2 6" xfId="14396" xr:uid="{B244D08A-EC52-42C1-BBF3-99132086D61F}"/>
    <cellStyle name="SAPBEXaggItem 3 2 6 2" xfId="40816" xr:uid="{23AA031D-52C0-4721-A06A-3C49A51B3CC7}"/>
    <cellStyle name="SAPBEXaggItem 3 2 7" xfId="27040" xr:uid="{7FCB99E6-2781-4E6A-9016-F002C4C73E3B}"/>
    <cellStyle name="SAPBEXaggItem 3 2 7 2" xfId="53454" xr:uid="{9D47E7DF-8F09-45B5-81B3-74EA17E2FE02}"/>
    <cellStyle name="SAPBEXaggItem 3 2 8" xfId="30281" xr:uid="{404CB4CB-3CF7-45A7-86E3-435B7EAFB3A6}"/>
    <cellStyle name="SAPBEXaggItem 3 3" xfId="2710" xr:uid="{A0627D06-57B8-40B6-8160-AE6C4AD5CDED}"/>
    <cellStyle name="SAPBEXaggItem 3 3 2" xfId="9438" xr:uid="{75EFFE77-2718-4276-8925-661D33C05E9E}"/>
    <cellStyle name="SAPBEXaggItem 3 3 2 2" xfId="20098" xr:uid="{8402AE65-1AD3-483D-84FA-C654F192324F}"/>
    <cellStyle name="SAPBEXaggItem 3 3 2 2 2" xfId="46512" xr:uid="{2258377A-79AD-4A39-B1CB-80128E4E2E0E}"/>
    <cellStyle name="SAPBEXaggItem 3 3 2 3" xfId="27856" xr:uid="{6B9B0565-FB2F-4904-9F51-3182106CF06C}"/>
    <cellStyle name="SAPBEXaggItem 3 3 2 3 2" xfId="54270" xr:uid="{B752A2FF-5A48-4F46-973A-17250A8E1B5F}"/>
    <cellStyle name="SAPBEXaggItem 3 3 2 4" xfId="35934" xr:uid="{B114353B-ED7B-414E-9AEF-0971ABBBBE33}"/>
    <cellStyle name="SAPBEXaggItem 3 3 3" xfId="13502" xr:uid="{1FDFB042-C83A-4B74-ABF2-1F68A4621EFE}"/>
    <cellStyle name="SAPBEXaggItem 3 3 3 2" xfId="39922" xr:uid="{BDE6E180-CCAF-46C1-B265-46ECD50A42A6}"/>
    <cellStyle name="SAPBEXaggItem 3 3 4" xfId="23438" xr:uid="{F5CD2813-029A-4FF7-A4FB-4EB6E7E75111}"/>
    <cellStyle name="SAPBEXaggItem 3 3 4 2" xfId="49852" xr:uid="{A2754A6E-5538-4DBA-A3E4-D172DE8F1FC3}"/>
    <cellStyle name="SAPBEXaggItem 3 3 5" xfId="29380" xr:uid="{9FBCD89F-0CDC-448B-B112-28FA3E4AE61A}"/>
    <cellStyle name="SAPBEXaggItem 3 4" xfId="5033" xr:uid="{2C9A0474-979D-4C6A-A31D-0452866D9B7A}"/>
    <cellStyle name="SAPBEXaggItem 3 4 2" xfId="10287" xr:uid="{52D1CBA9-0299-4FE2-AA51-D2B7BBD56BB8}"/>
    <cellStyle name="SAPBEXaggItem 3 4 2 2" xfId="20947" xr:uid="{E0102126-1506-434A-B3D5-FFCD6D83CB1D}"/>
    <cellStyle name="SAPBEXaggItem 3 4 2 2 2" xfId="47361" xr:uid="{2B8D1CB9-900A-45E8-A2AC-913F02005239}"/>
    <cellStyle name="SAPBEXaggItem 3 4 2 3" xfId="13193" xr:uid="{F3E194F8-1110-4B98-A10D-B239443C168F}"/>
    <cellStyle name="SAPBEXaggItem 3 4 2 3 2" xfId="39613" xr:uid="{219185BB-F6C6-429D-8E74-5015B11CB2A9}"/>
    <cellStyle name="SAPBEXaggItem 3 4 2 4" xfId="36783" xr:uid="{4DAB84CA-6BD9-4572-877C-F8B5FA590BF2}"/>
    <cellStyle name="SAPBEXaggItem 3 4 3" xfId="15810" xr:uid="{B98A9F9A-DF5D-4A76-BB73-801750096729}"/>
    <cellStyle name="SAPBEXaggItem 3 4 3 2" xfId="42229" xr:uid="{F25CDB13-6AD9-4CA1-905A-E98C208F28F1}"/>
    <cellStyle name="SAPBEXaggItem 3 4 4" xfId="24174" xr:uid="{A3940303-6896-4A80-9C09-06D37C2618EC}"/>
    <cellStyle name="SAPBEXaggItem 3 4 4 2" xfId="50588" xr:uid="{E70B3F78-D402-45B5-AF98-B3121625AC4C}"/>
    <cellStyle name="SAPBEXaggItem 3 4 5" xfId="31703" xr:uid="{8FD9BF82-4401-4951-BC5B-88AEDF4169FE}"/>
    <cellStyle name="SAPBEXaggItem 3 5" xfId="5456" xr:uid="{17435DD1-78A8-4C61-98F3-AABB96A1452C}"/>
    <cellStyle name="SAPBEXaggItem 3 5 2" xfId="10776" xr:uid="{A450EB37-2A11-4A80-9A12-CABCB630417C}"/>
    <cellStyle name="SAPBEXaggItem 3 5 2 2" xfId="21421" xr:uid="{0AB33187-B7AF-4D4F-BC7C-137385886947}"/>
    <cellStyle name="SAPBEXaggItem 3 5 2 2 2" xfId="47835" xr:uid="{BD1C6E64-3F56-498C-9A95-0E3CF2127C48}"/>
    <cellStyle name="SAPBEXaggItem 3 5 2 3" xfId="28510" xr:uid="{3AB1BBAC-58EE-4E30-AFB0-0FB76CF77011}"/>
    <cellStyle name="SAPBEXaggItem 3 5 2 3 2" xfId="54924" xr:uid="{1FF58706-78D7-4A0F-91FF-73DF88EEC189}"/>
    <cellStyle name="SAPBEXaggItem 3 5 2 4" xfId="37197" xr:uid="{FFB0E3E5-32C0-4CF6-A216-357EF5A3EBE1}"/>
    <cellStyle name="SAPBEXaggItem 3 5 3" xfId="16229" xr:uid="{63A4AC00-104C-4EB7-84E0-A404E62F3423}"/>
    <cellStyle name="SAPBEXaggItem 3 5 3 2" xfId="42648" xr:uid="{9DF03AA0-F1B4-4A6D-9FEB-FE15A7D907CD}"/>
    <cellStyle name="SAPBEXaggItem 3 5 4" xfId="21969" xr:uid="{9E64E27F-A82B-4EB3-B3B7-7C5E7F06FA74}"/>
    <cellStyle name="SAPBEXaggItem 3 5 4 2" xfId="48383" xr:uid="{7A7275C0-F2CB-4B1E-A246-416A5A4E35BC}"/>
    <cellStyle name="SAPBEXaggItem 3 5 5" xfId="32126" xr:uid="{D6042BC6-4BFA-413F-861C-279B17140638}"/>
    <cellStyle name="SAPBEXaggItem 3 6" xfId="5509" xr:uid="{75AF4479-1082-4E52-858B-137203CE2475}"/>
    <cellStyle name="SAPBEXaggItem 3 6 2" xfId="16280" xr:uid="{71566ECB-2ECD-4EE1-A0D8-113F7DAB6CAA}"/>
    <cellStyle name="SAPBEXaggItem 3 6 2 2" xfId="42699" xr:uid="{B667CB32-37C0-4894-AA82-4570CB5C3954}"/>
    <cellStyle name="SAPBEXaggItem 3 6 3" xfId="26820" xr:uid="{40C7A650-485B-40D3-8EC5-387BFC202BE1}"/>
    <cellStyle name="SAPBEXaggItem 3 6 3 2" xfId="53234" xr:uid="{BF0461A9-D85B-404A-8BEC-D27C6F81060E}"/>
    <cellStyle name="SAPBEXaggItem 3 6 4" xfId="32179" xr:uid="{33CB91A0-BA50-4D3E-BCC2-72C69720065B}"/>
    <cellStyle name="SAPBEXaggItem 3 7" xfId="6123" xr:uid="{1FD4A025-FEEF-4B44-89CA-2D820AC0582C}"/>
    <cellStyle name="SAPBEXaggItem 3 7 2" xfId="22602" xr:uid="{D4C274B8-B2CB-46E4-BE8A-6DC68AD790E8}"/>
    <cellStyle name="SAPBEXaggItem 3 7 2 2" xfId="49016" xr:uid="{29441424-67B8-49FB-8422-615456914B29}"/>
    <cellStyle name="SAPBEXaggItem 3 7 3" xfId="32793" xr:uid="{98021587-EC85-438A-9A41-0E2E99299398}"/>
    <cellStyle name="SAPBEXaggItem 3 8" xfId="5929" xr:uid="{E9C81023-E1EA-4A93-B57A-2DAD46629D36}"/>
    <cellStyle name="SAPBEXaggItem 3 8 2" xfId="16681" xr:uid="{49E3D0BD-82C2-4C7F-AC6A-22E1339276C3}"/>
    <cellStyle name="SAPBEXaggItem 3 8 2 2" xfId="43099" xr:uid="{720551EC-01E7-4733-A87A-CDB93127C6B2}"/>
    <cellStyle name="SAPBEXaggItem 3 8 3" xfId="22192" xr:uid="{E67BBA7F-8CE1-4E2C-8EF6-B670FC919E4A}"/>
    <cellStyle name="SAPBEXaggItem 3 8 3 2" xfId="48606" xr:uid="{27809A9D-F2EE-4474-A97F-119D868F839E}"/>
    <cellStyle name="SAPBEXaggItem 3 8 4" xfId="32599" xr:uid="{C04BFD51-9CB6-4870-8ED4-B23C3A06D633}"/>
    <cellStyle name="SAPBEXaggItem 3 9" xfId="6944" xr:uid="{874BC614-F96E-47B0-A66B-3B1BC0A62ADF}"/>
    <cellStyle name="SAPBEXaggItem 3 9 2" xfId="17649" xr:uid="{77935935-BFBA-4A1E-BBD7-7C4DD7AC6764}"/>
    <cellStyle name="SAPBEXaggItem 3 9 2 2" xfId="44066" xr:uid="{65EE33B8-97D7-4B98-B682-3005FD417C80}"/>
    <cellStyle name="SAPBEXaggItem 3 9 3" xfId="13340" xr:uid="{E9F14A15-FEA0-4656-8433-90F560ED55D9}"/>
    <cellStyle name="SAPBEXaggItem 3 9 3 2" xfId="39760" xr:uid="{5B2B931C-F199-4BFE-859C-5FFC7377FFD1}"/>
    <cellStyle name="SAPBEXaggItem 3 9 4" xfId="33614" xr:uid="{EC2524A5-1254-4F96-A90B-AFC77A8BC5FB}"/>
    <cellStyle name="SAPBEXaggItem 4" xfId="1877" xr:uid="{CADC51F8-0C45-47A5-9369-8A156B5C9FA7}"/>
    <cellStyle name="SAPBEXaggItem 4 10" xfId="8392" xr:uid="{7A525BED-2DC7-4CAE-A3EA-36312FA95ED3}"/>
    <cellStyle name="SAPBEXaggItem 4 10 2" xfId="19052" xr:uid="{D43CDC2D-440B-43AF-99BE-C97C2BFD305A}"/>
    <cellStyle name="SAPBEXaggItem 4 10 2 2" xfId="45466" xr:uid="{3883C936-35A4-414E-832B-5C0D2B9B94B6}"/>
    <cellStyle name="SAPBEXaggItem 4 10 3" xfId="17809" xr:uid="{C5FA0FD8-624D-40D2-8586-34B35B22278F}"/>
    <cellStyle name="SAPBEXaggItem 4 10 3 2" xfId="44226" xr:uid="{2CE500FB-1AC6-4745-AD58-B1FE754E81E8}"/>
    <cellStyle name="SAPBEXaggItem 4 10 4" xfId="34888" xr:uid="{BDA21AAD-4FAB-496C-B1EC-17E156DC98D7}"/>
    <cellStyle name="SAPBEXaggItem 4 11" xfId="11703" xr:uid="{0256C6E6-3CC2-486C-9AB7-8F92498C0E96}"/>
    <cellStyle name="SAPBEXaggItem 4 11 2" xfId="38124" xr:uid="{BFE177D6-5F67-42AE-955B-BC80ECE771BB}"/>
    <cellStyle name="SAPBEXaggItem 4 12" xfId="24797" xr:uid="{70831B85-9B42-4CBD-8454-73806FBB9662}"/>
    <cellStyle name="SAPBEXaggItem 4 12 2" xfId="51211" xr:uid="{1392CA69-8EF5-4E99-861E-D64EADD3155C}"/>
    <cellStyle name="SAPBEXaggItem 4 2" xfId="3854" xr:uid="{F8805B7E-8797-4742-BA88-376B2DBCA074}"/>
    <cellStyle name="SAPBEXaggItem 4 2 2" xfId="9026" xr:uid="{C8E49D70-3E01-4D21-A4E4-5C664B65EF87}"/>
    <cellStyle name="SAPBEXaggItem 4 2 2 2" xfId="19686" xr:uid="{037C2832-5D68-4BAF-9D23-E789AAF7A049}"/>
    <cellStyle name="SAPBEXaggItem 4 2 2 2 2" xfId="46100" xr:uid="{AAD53C7B-F35D-46FB-87D2-0D2CC314F1B9}"/>
    <cellStyle name="SAPBEXaggItem 4 2 2 3" xfId="24527" xr:uid="{C7C67CC7-A9BA-4CA3-AB71-36C7049095F1}"/>
    <cellStyle name="SAPBEXaggItem 4 2 2 3 2" xfId="50941" xr:uid="{5623D08A-43DF-4E13-B6F3-3C8D8178594F}"/>
    <cellStyle name="SAPBEXaggItem 4 2 2 4" xfId="35522" xr:uid="{67C4A170-9F45-41B3-8727-560433D6376F}"/>
    <cellStyle name="SAPBEXaggItem 4 2 3" xfId="9679" xr:uid="{671952D7-9B3E-4275-BFF0-8BB385105512}"/>
    <cellStyle name="SAPBEXaggItem 4 2 3 2" xfId="20339" xr:uid="{54EF5F4C-D8C2-4B18-8BC6-908D779CB645}"/>
    <cellStyle name="SAPBEXaggItem 4 2 3 2 2" xfId="46753" xr:uid="{72C2C0ED-E6E0-4F78-9FF7-C561F341FECD}"/>
    <cellStyle name="SAPBEXaggItem 4 2 3 3" xfId="11838" xr:uid="{84B31346-B2DD-4DDC-A4E7-B329A89F8133}"/>
    <cellStyle name="SAPBEXaggItem 4 2 3 3 2" xfId="38259" xr:uid="{15238E31-BFA8-4E4F-9AE6-A54F6A514C7A}"/>
    <cellStyle name="SAPBEXaggItem 4 2 3 4" xfId="36175" xr:uid="{BA808A9E-855B-4246-B215-1758862A0A94}"/>
    <cellStyle name="SAPBEXaggItem 4 2 4" xfId="10924" xr:uid="{7E4D87EE-5914-4D2B-9BDD-85FD2F193BAD}"/>
    <cellStyle name="SAPBEXaggItem 4 2 4 2" xfId="21569" xr:uid="{A9CCBEF8-8C0F-4D3A-A951-1FF31E90B443}"/>
    <cellStyle name="SAPBEXaggItem 4 2 4 2 2" xfId="47983" xr:uid="{1FEB9A77-DA49-4088-84A6-205A279503EC}"/>
    <cellStyle name="SAPBEXaggItem 4 2 4 3" xfId="28658" xr:uid="{75172620-87F3-45BE-A50F-32627F9408AA}"/>
    <cellStyle name="SAPBEXaggItem 4 2 4 3 2" xfId="55072" xr:uid="{29B7F379-38FD-401F-A2B2-DAD723484DD7}"/>
    <cellStyle name="SAPBEXaggItem 4 2 4 4" xfId="37345" xr:uid="{621D8E92-70B8-4687-B7B3-443A7259F589}"/>
    <cellStyle name="SAPBEXaggItem 4 2 5" xfId="8699" xr:uid="{2E19F1C0-E81F-4011-9B27-90F44695041F}"/>
    <cellStyle name="SAPBEXaggItem 4 2 5 2" xfId="19359" xr:uid="{C0ED3AC7-4DFD-42C9-AC5C-F283F9E71B99}"/>
    <cellStyle name="SAPBEXaggItem 4 2 5 2 2" xfId="45773" xr:uid="{AE68377C-6AAC-4DED-8D5A-569A5A5761A3}"/>
    <cellStyle name="SAPBEXaggItem 4 2 5 3" xfId="16868" xr:uid="{1FB4EECE-CB68-4526-B63A-303903797186}"/>
    <cellStyle name="SAPBEXaggItem 4 2 5 3 2" xfId="43286" xr:uid="{3A3A5F80-FC93-472B-A6C2-1FACB666189E}"/>
    <cellStyle name="SAPBEXaggItem 4 2 5 4" xfId="35195" xr:uid="{8130B62B-34F7-4009-9FDC-D1BAABE08953}"/>
    <cellStyle name="SAPBEXaggItem 4 2 6" xfId="14637" xr:uid="{57D43E05-0D74-4D5F-AB86-616ADC7074EF}"/>
    <cellStyle name="SAPBEXaggItem 4 2 6 2" xfId="41057" xr:uid="{9D3C5A18-CA15-4B15-B063-91F8224CCF39}"/>
    <cellStyle name="SAPBEXaggItem 4 2 7" xfId="27927" xr:uid="{C57A77AC-BB10-40F8-ABCE-36C59F5DF4DB}"/>
    <cellStyle name="SAPBEXaggItem 4 2 7 2" xfId="54341" xr:uid="{5C55D679-97CE-4C96-B475-A3AA8A64887E}"/>
    <cellStyle name="SAPBEXaggItem 4 2 8" xfId="30524" xr:uid="{E654908B-370E-42BB-93DB-C6B89F980A02}"/>
    <cellStyle name="SAPBEXaggItem 4 3" xfId="4581" xr:uid="{1A23CBDA-0EAB-4D8F-9668-AB3D6FCF5C6D}"/>
    <cellStyle name="SAPBEXaggItem 4 3 2" xfId="9394" xr:uid="{E8F3900E-D9B5-4F8B-973E-A04BB15E47F3}"/>
    <cellStyle name="SAPBEXaggItem 4 3 2 2" xfId="20054" xr:uid="{2B03C2EB-F604-4C38-AF16-8BB96F807040}"/>
    <cellStyle name="SAPBEXaggItem 4 3 2 2 2" xfId="46468" xr:uid="{86267207-B0A1-49A6-B06B-454642DDD678}"/>
    <cellStyle name="SAPBEXaggItem 4 3 2 3" xfId="11812" xr:uid="{75F811BE-EF9E-4C3A-AF06-0131AF51ECD4}"/>
    <cellStyle name="SAPBEXaggItem 4 3 2 3 2" xfId="38233" xr:uid="{8DD08ED9-3445-4F58-97B6-E7635EB03E92}"/>
    <cellStyle name="SAPBEXaggItem 4 3 2 4" xfId="35890" xr:uid="{0B8E8955-27BD-4AC2-BCE7-931993E0E42C}"/>
    <cellStyle name="SAPBEXaggItem 4 3 3" xfId="15359" xr:uid="{F657BE0D-6809-4BE9-B7D7-5C8D15DEA6E0}"/>
    <cellStyle name="SAPBEXaggItem 4 3 3 2" xfId="41779" xr:uid="{5C6316B9-414B-46E1-99B7-436EA5F31246}"/>
    <cellStyle name="SAPBEXaggItem 4 3 4" xfId="22765" xr:uid="{50F72E43-80CE-488D-A995-D8E6A935C85A}"/>
    <cellStyle name="SAPBEXaggItem 4 3 4 2" xfId="49179" xr:uid="{71D9FC54-5C98-43B5-B88B-F4B8D17662B1}"/>
    <cellStyle name="SAPBEXaggItem 4 3 5" xfId="31251" xr:uid="{C0B2BC81-9FFC-4A18-96C8-699A1648FB74}"/>
    <cellStyle name="SAPBEXaggItem 4 4" xfId="4422" xr:uid="{B9074C7F-CF39-484D-97BE-CFF4B566C004}"/>
    <cellStyle name="SAPBEXaggItem 4 4 2" xfId="10445" xr:uid="{9400B724-B2C0-4E5C-828F-73BC052E2328}"/>
    <cellStyle name="SAPBEXaggItem 4 4 2 2" xfId="21105" xr:uid="{349E5D58-F237-4E70-8489-25F660B9908C}"/>
    <cellStyle name="SAPBEXaggItem 4 4 2 2 2" xfId="47519" xr:uid="{EDCF9B80-AD6A-4E14-B2E3-355D75984931}"/>
    <cellStyle name="SAPBEXaggItem 4 4 2 3" xfId="28369" xr:uid="{34F4C95D-DA8E-4CF3-9C30-746F454B0885}"/>
    <cellStyle name="SAPBEXaggItem 4 4 2 3 2" xfId="54783" xr:uid="{846CD715-F6FB-469F-9D09-10D2B6724F8C}"/>
    <cellStyle name="SAPBEXaggItem 4 4 2 4" xfId="36941" xr:uid="{B2AAD248-587E-4555-A2D4-8F1BEA546DDC}"/>
    <cellStyle name="SAPBEXaggItem 4 4 3" xfId="15200" xr:uid="{170AACC3-E45E-4A45-A557-14E5D13F5715}"/>
    <cellStyle name="SAPBEXaggItem 4 4 3 2" xfId="41620" xr:uid="{284F6E12-5BC2-4121-9961-DEECC42D0AC3}"/>
    <cellStyle name="SAPBEXaggItem 4 4 4" xfId="26804" xr:uid="{D7FC22E4-8EB2-4276-8160-00B258AD8CA9}"/>
    <cellStyle name="SAPBEXaggItem 4 4 4 2" xfId="53218" xr:uid="{08BBC7B5-B8D7-42CE-ABF3-312F26D6BC04}"/>
    <cellStyle name="SAPBEXaggItem 4 4 5" xfId="31092" xr:uid="{3C2C2C93-7937-45AE-A4AC-7351CCBD6B36}"/>
    <cellStyle name="SAPBEXaggItem 4 5" xfId="5084" xr:uid="{7CAA290B-88AC-4028-8B13-CEA283B33A05}"/>
    <cellStyle name="SAPBEXaggItem 4 5 2" xfId="10805" xr:uid="{2FEACEB7-8E8F-493D-8485-CC5219FA8544}"/>
    <cellStyle name="SAPBEXaggItem 4 5 2 2" xfId="21450" xr:uid="{16A20C40-A109-468D-A4BF-F876CCC5A4A7}"/>
    <cellStyle name="SAPBEXaggItem 4 5 2 2 2" xfId="47864" xr:uid="{C1F8F7A2-58AC-43BE-A5F0-37F12DEAA5EB}"/>
    <cellStyle name="SAPBEXaggItem 4 5 2 3" xfId="28539" xr:uid="{9D24A3EA-DC75-41A4-8917-12B87DE4EF87}"/>
    <cellStyle name="SAPBEXaggItem 4 5 2 3 2" xfId="54953" xr:uid="{F7F062E5-3624-4DBE-9801-6B1C9B1D4D6B}"/>
    <cellStyle name="SAPBEXaggItem 4 5 2 4" xfId="37226" xr:uid="{118A32AB-F698-4B89-9CAF-4C427E43EB99}"/>
    <cellStyle name="SAPBEXaggItem 4 5 3" xfId="15861" xr:uid="{97D63B14-526E-4379-825C-0AFF0EAE371B}"/>
    <cellStyle name="SAPBEXaggItem 4 5 3 2" xfId="42280" xr:uid="{BD260D8A-6FDC-4E5A-8AEE-5535F4AEE4DE}"/>
    <cellStyle name="SAPBEXaggItem 4 5 4" xfId="22203" xr:uid="{153A81EE-AEDF-4CBD-8CEF-4AE478E303CA}"/>
    <cellStyle name="SAPBEXaggItem 4 5 4 2" xfId="48617" xr:uid="{7CC9B1AB-C014-4BE2-BF40-304138643CF4}"/>
    <cellStyle name="SAPBEXaggItem 4 5 5" xfId="31754" xr:uid="{7B0C5EBC-077B-4295-8CDE-9C66F9846B62}"/>
    <cellStyle name="SAPBEXaggItem 4 6" xfId="6378" xr:uid="{8F1A2E8E-EB56-4397-A4B1-BB868009878E}"/>
    <cellStyle name="SAPBEXaggItem 4 6 2" xfId="17114" xr:uid="{76079471-C9BD-465D-84F0-786048796384}"/>
    <cellStyle name="SAPBEXaggItem 4 6 2 2" xfId="43532" xr:uid="{8B79B9AB-EF30-442E-9C48-E2B9D7C547E1}"/>
    <cellStyle name="SAPBEXaggItem 4 6 3" xfId="24892" xr:uid="{D80DB404-E94E-431C-803E-E131AEED7B9D}"/>
    <cellStyle name="SAPBEXaggItem 4 6 3 2" xfId="51306" xr:uid="{1B23C484-E314-41E6-A781-2B426496E391}"/>
    <cellStyle name="SAPBEXaggItem 4 6 4" xfId="33048" xr:uid="{9B76EF2B-DD1C-4FF3-8E80-1981FA051E2E}"/>
    <cellStyle name="SAPBEXaggItem 4 7" xfId="6993" xr:uid="{1E7DF5BC-817D-4DAF-8367-93CFAA4A2BEF}"/>
    <cellStyle name="SAPBEXaggItem 4 7 2" xfId="22008" xr:uid="{731A572A-EF25-4804-B60C-A58D276FF1D3}"/>
    <cellStyle name="SAPBEXaggItem 4 7 2 2" xfId="48422" xr:uid="{CC9F9477-2C8C-45E8-9A8B-6B2533523C28}"/>
    <cellStyle name="SAPBEXaggItem 4 7 3" xfId="33663" xr:uid="{8B311441-ABC2-4EA5-9551-8C2187D1748A}"/>
    <cellStyle name="SAPBEXaggItem 4 8" xfId="7540" xr:uid="{2CB7EEBF-65F5-4F39-8CB1-74BD2E03B662}"/>
    <cellStyle name="SAPBEXaggItem 4 8 2" xfId="18207" xr:uid="{92CBA62A-A0A0-4BDE-9DA8-72AFD81F1DFF}"/>
    <cellStyle name="SAPBEXaggItem 4 8 2 2" xfId="44623" xr:uid="{3F41AA9B-F4F1-4948-9CB3-67823EF85B4A}"/>
    <cellStyle name="SAPBEXaggItem 4 8 3" xfId="22050" xr:uid="{2578726D-9E8F-4E01-A390-98D89964BA18}"/>
    <cellStyle name="SAPBEXaggItem 4 8 3 2" xfId="48464" xr:uid="{CA85E305-8BEB-49EC-BEF1-09D888070419}"/>
    <cellStyle name="SAPBEXaggItem 4 8 4" xfId="34210" xr:uid="{D7A566E5-A041-4BE6-9903-A1C0EB0B69BE}"/>
    <cellStyle name="SAPBEXaggItem 4 9" xfId="7253" xr:uid="{7F1D422E-B567-4EBF-8A6A-65147751FC50}"/>
    <cellStyle name="SAPBEXaggItem 4 9 2" xfId="17920" xr:uid="{79067234-E511-4708-BF06-1658497DFAF9}"/>
    <cellStyle name="SAPBEXaggItem 4 9 2 2" xfId="44337" xr:uid="{1D35D4CA-BF17-405C-8822-0900F499A833}"/>
    <cellStyle name="SAPBEXaggItem 4 9 3" xfId="25369" xr:uid="{125C9C90-2890-4330-B2A1-ECCCC4EEC1F6}"/>
    <cellStyle name="SAPBEXaggItem 4 9 3 2" xfId="51783" xr:uid="{E0C4AA7B-21D0-467D-85B0-030269B777B7}"/>
    <cellStyle name="SAPBEXaggItem 4 9 4" xfId="33923" xr:uid="{A4EB0B8A-8920-42CD-A939-3A7C2F383936}"/>
    <cellStyle name="SAPBEXaggItem 5" xfId="2063" xr:uid="{EA3ED3B0-9660-4AA3-9B5F-234C07847464}"/>
    <cellStyle name="SAPBEXaggItem 5 10" xfId="8530" xr:uid="{6C799573-C25D-4D1A-BD17-4FC3AC6A4CDB}"/>
    <cellStyle name="SAPBEXaggItem 5 10 2" xfId="19190" xr:uid="{4B456BCC-AFD6-417B-93A5-A86D48AF4CFF}"/>
    <cellStyle name="SAPBEXaggItem 5 10 2 2" xfId="45604" xr:uid="{D2788C5B-3483-4269-B03D-88EA19B317F5}"/>
    <cellStyle name="SAPBEXaggItem 5 10 3" xfId="16883" xr:uid="{6525CBEE-29FC-4F70-93B3-A146EB81551B}"/>
    <cellStyle name="SAPBEXaggItem 5 10 3 2" xfId="43301" xr:uid="{D34157EE-E57B-445D-AD56-D8221D9350D3}"/>
    <cellStyle name="SAPBEXaggItem 5 10 4" xfId="35026" xr:uid="{A47D2A41-EB85-44A7-9820-99B9CDB526CD}"/>
    <cellStyle name="SAPBEXaggItem 5 11" xfId="11537" xr:uid="{1D9636C3-99FB-44A4-8D7A-DC3C188B97A0}"/>
    <cellStyle name="SAPBEXaggItem 5 11 2" xfId="37958" xr:uid="{00BD94E2-21F7-46C0-90A9-C493C8D15E99}"/>
    <cellStyle name="SAPBEXaggItem 5 12" xfId="23609" xr:uid="{655B7504-AF4C-4039-A62A-BF764FBA2605}"/>
    <cellStyle name="SAPBEXaggItem 5 12 2" xfId="50023" xr:uid="{E00E939B-078A-410A-A7A2-F4140DB9B3E8}"/>
    <cellStyle name="SAPBEXaggItem 5 2" xfId="4028" xr:uid="{532CA7CE-480B-4436-AC89-2D96780D85FA}"/>
    <cellStyle name="SAPBEXaggItem 5 2 2" xfId="9271" xr:uid="{7E2D99FB-FC59-4DDA-9273-978AC12CEFBA}"/>
    <cellStyle name="SAPBEXaggItem 5 2 2 2" xfId="19931" xr:uid="{DC2D3576-57FD-4B10-8782-068D2351688C}"/>
    <cellStyle name="SAPBEXaggItem 5 2 2 2 2" xfId="46345" xr:uid="{6961DEFA-13B4-4F2E-ADB1-A03774FFC054}"/>
    <cellStyle name="SAPBEXaggItem 5 2 2 3" xfId="28234" xr:uid="{A6B9E644-CA58-4F62-9BB9-4EEED4979083}"/>
    <cellStyle name="SAPBEXaggItem 5 2 2 3 2" xfId="54648" xr:uid="{7E4D0090-E6F2-4E1F-871A-126FFF2909ED}"/>
    <cellStyle name="SAPBEXaggItem 5 2 2 4" xfId="35767" xr:uid="{AA7DCE68-F55C-4F41-AE7F-5E6344696F57}"/>
    <cellStyle name="SAPBEXaggItem 5 2 3" xfId="14810" xr:uid="{C13BA959-02A3-4B13-B967-2BC18AA90307}"/>
    <cellStyle name="SAPBEXaggItem 5 2 3 2" xfId="41230" xr:uid="{6BFC24BF-1E0F-4A84-BBAA-3BACD485901F}"/>
    <cellStyle name="SAPBEXaggItem 5 2 4" xfId="26322" xr:uid="{8EEAEA6E-9FE1-45AB-A573-1B03DE54561B}"/>
    <cellStyle name="SAPBEXaggItem 5 2 4 2" xfId="52736" xr:uid="{0EF80996-DF91-4251-A471-C5D9EF7200E6}"/>
    <cellStyle name="SAPBEXaggItem 5 2 5" xfId="30698" xr:uid="{744D452B-D458-4FA1-B072-87C48A1EACF0}"/>
    <cellStyle name="SAPBEXaggItem 5 3" xfId="4756" xr:uid="{5C915995-3CEB-43AD-B4F5-8A677B907B23}"/>
    <cellStyle name="SAPBEXaggItem 5 3 2" xfId="10429" xr:uid="{ED194AE3-A45E-4AAA-8071-C27C8B69EB77}"/>
    <cellStyle name="SAPBEXaggItem 5 3 2 2" xfId="21089" xr:uid="{9E781275-3424-4F5C-9A6A-EA1FC06B1B2B}"/>
    <cellStyle name="SAPBEXaggItem 5 3 2 2 2" xfId="47503" xr:uid="{6233651B-E1C9-4E7B-A6F5-D7E8F418A7F5}"/>
    <cellStyle name="SAPBEXaggItem 5 3 2 3" xfId="28353" xr:uid="{F26D43D7-369A-4333-9B77-519A0CB3B167}"/>
    <cellStyle name="SAPBEXaggItem 5 3 2 3 2" xfId="54767" xr:uid="{9F736F4C-BAB7-45FA-A2DB-6219EF043443}"/>
    <cellStyle name="SAPBEXaggItem 5 3 2 4" xfId="36925" xr:uid="{83014840-3F2D-4534-9885-1A540C81F15C}"/>
    <cellStyle name="SAPBEXaggItem 5 3 3" xfId="15533" xr:uid="{AB58614D-B97D-40AB-88C4-2475A28FC528}"/>
    <cellStyle name="SAPBEXaggItem 5 3 3 2" xfId="41953" xr:uid="{87A6D0D4-9E3B-48E5-BAE9-1F8B3CB52813}"/>
    <cellStyle name="SAPBEXaggItem 5 3 4" xfId="23408" xr:uid="{5C81C8CD-2D50-4AB2-8EBA-2C570634ACF6}"/>
    <cellStyle name="SAPBEXaggItem 5 3 4 2" xfId="49822" xr:uid="{662E5397-AC6C-46D1-9689-7B9D0F945615}"/>
    <cellStyle name="SAPBEXaggItem 5 3 5" xfId="31426" xr:uid="{E232605C-A644-424C-B993-C41DCE14588F}"/>
    <cellStyle name="SAPBEXaggItem 5 4" xfId="5336" xr:uid="{E1AC6526-EAED-4A85-92B8-A4075BA4C3B3}"/>
    <cellStyle name="SAPBEXaggItem 5 4 2" xfId="10851" xr:uid="{2DBD5861-DB1B-4DCA-AD2A-C328A06B8376}"/>
    <cellStyle name="SAPBEXaggItem 5 4 2 2" xfId="21496" xr:uid="{CBF1D419-FDBF-4D1B-901B-95BD4B4AFDF2}"/>
    <cellStyle name="SAPBEXaggItem 5 4 2 2 2" xfId="47910" xr:uid="{DB912E00-9509-4EFC-A5C5-45580A7C880C}"/>
    <cellStyle name="SAPBEXaggItem 5 4 2 3" xfId="28585" xr:uid="{781AA959-E43A-4F1B-ADD0-EB40739739BB}"/>
    <cellStyle name="SAPBEXaggItem 5 4 2 3 2" xfId="54999" xr:uid="{71C92474-CBB9-443B-98FC-F3CBD0031B85}"/>
    <cellStyle name="SAPBEXaggItem 5 4 2 4" xfId="37272" xr:uid="{485AABB4-9F12-400D-9C18-6EC06CC5A723}"/>
    <cellStyle name="SAPBEXaggItem 5 4 3" xfId="16109" xr:uid="{F1912644-8B55-451A-A222-5F9F3061F58B}"/>
    <cellStyle name="SAPBEXaggItem 5 4 3 2" xfId="42528" xr:uid="{A9916F8D-3644-41A4-9170-F375A591459B}"/>
    <cellStyle name="SAPBEXaggItem 5 4 4" xfId="24294" xr:uid="{795296D7-55DD-43F1-A911-F0CB3005209C}"/>
    <cellStyle name="SAPBEXaggItem 5 4 4 2" xfId="50708" xr:uid="{5420A4AC-33CC-40E6-A41C-C356EDA390F1}"/>
    <cellStyle name="SAPBEXaggItem 5 4 5" xfId="32006" xr:uid="{C364A7C1-D097-4782-AB6A-1A5F6E2116B7}"/>
    <cellStyle name="SAPBEXaggItem 5 5" xfId="5943" xr:uid="{E0370534-B24E-48E1-942E-A33AF2279DAB}"/>
    <cellStyle name="SAPBEXaggItem 5 5 2" xfId="16695" xr:uid="{676F6959-1751-48DE-AC9D-71FEFE65B964}"/>
    <cellStyle name="SAPBEXaggItem 5 5 2 2" xfId="43113" xr:uid="{569D7E22-C776-470E-A594-4CD2F9541107}"/>
    <cellStyle name="SAPBEXaggItem 5 5 3" xfId="24728" xr:uid="{37BC3CAF-0C7F-44FA-8972-35F67519B055}"/>
    <cellStyle name="SAPBEXaggItem 5 5 3 2" xfId="51142" xr:uid="{07116C3B-619B-46E1-BD0C-39201223884A}"/>
    <cellStyle name="SAPBEXaggItem 5 5 4" xfId="32613" xr:uid="{07AA49EA-8775-412F-AB2D-D800B7869018}"/>
    <cellStyle name="SAPBEXaggItem 5 6" xfId="6543" xr:uid="{13BFE4D1-B38A-4F05-9E09-95EEAF88DC16}"/>
    <cellStyle name="SAPBEXaggItem 5 6 2" xfId="17268" xr:uid="{AB35B2B5-52BB-40F6-B742-DB74A48075E4}"/>
    <cellStyle name="SAPBEXaggItem 5 6 2 2" xfId="43686" xr:uid="{CC9DAAFA-26CF-433C-8342-85CEBF57E38D}"/>
    <cellStyle name="SAPBEXaggItem 5 6 3" xfId="22059" xr:uid="{5C9B730A-225A-4FB6-A369-7BE4906FA59C}"/>
    <cellStyle name="SAPBEXaggItem 5 6 3 2" xfId="48473" xr:uid="{2D7AD9D4-C70D-44B1-B401-C8BB7D0F0818}"/>
    <cellStyle name="SAPBEXaggItem 5 6 4" xfId="33213" xr:uid="{B5C14A30-5B71-4C1B-97FE-927BAA0335B1}"/>
    <cellStyle name="SAPBEXaggItem 5 7" xfId="7115" xr:uid="{DECB614C-1AAF-47C0-9A4C-10D61503BAD1}"/>
    <cellStyle name="SAPBEXaggItem 5 7 2" xfId="26520" xr:uid="{6D13ABA4-6E60-45A5-A1D6-405CC92317BF}"/>
    <cellStyle name="SAPBEXaggItem 5 7 2 2" xfId="52934" xr:uid="{BE3A9E28-A82E-4BCD-AA41-847BE7731F74}"/>
    <cellStyle name="SAPBEXaggItem 5 7 3" xfId="33785" xr:uid="{5367A30D-F81E-4204-AFA7-2DAA54729574}"/>
    <cellStyle name="SAPBEXaggItem 5 8" xfId="7674" xr:uid="{DF220BF0-B94F-4D0A-BCA3-075411B75E55}"/>
    <cellStyle name="SAPBEXaggItem 5 8 2" xfId="18341" xr:uid="{ADE0AAB6-BF80-4B77-860D-E88C674CA131}"/>
    <cellStyle name="SAPBEXaggItem 5 8 2 2" xfId="44757" xr:uid="{4F16272E-5902-4CB2-BF51-A294F9C7AFF9}"/>
    <cellStyle name="SAPBEXaggItem 5 8 3" xfId="23919" xr:uid="{5FFD1590-A769-4CF8-831E-3A2FF9DB8B60}"/>
    <cellStyle name="SAPBEXaggItem 5 8 3 2" xfId="50333" xr:uid="{CD3D95FC-619E-4C12-A4E9-389DD6D2557A}"/>
    <cellStyle name="SAPBEXaggItem 5 8 4" xfId="34344" xr:uid="{6EB7632A-0361-4395-952D-C6C4447765C4}"/>
    <cellStyle name="SAPBEXaggItem 5 9" xfId="7826" xr:uid="{EFB40E94-6C0B-444F-927E-4156C37413A1}"/>
    <cellStyle name="SAPBEXaggItem 5 9 2" xfId="18493" xr:uid="{46436A4F-64B8-46BC-9DA7-69C0F3C88F52}"/>
    <cellStyle name="SAPBEXaggItem 5 9 2 2" xfId="44908" xr:uid="{F85A3E32-9752-4290-BD42-C575EA259285}"/>
    <cellStyle name="SAPBEXaggItem 5 9 3" xfId="27995" xr:uid="{028A588A-B2D3-4C75-98D3-39DA3DA0B388}"/>
    <cellStyle name="SAPBEXaggItem 5 9 3 2" xfId="54409" xr:uid="{C26785B1-8B55-4D20-BDE4-EC2121B3ACC4}"/>
    <cellStyle name="SAPBEXaggItem 5 9 4" xfId="34496" xr:uid="{D12C2723-D1F7-40A3-A401-B788E19B5425}"/>
    <cellStyle name="SAPBEXaggItem 6" xfId="2357" xr:uid="{857797A1-14FA-4208-AC68-62AA7B849669}"/>
    <cellStyle name="SAPBEXaggItem 6 10" xfId="13030" xr:uid="{4FCA2D67-60A4-4CC1-BE3E-0187C75EA2CC}"/>
    <cellStyle name="SAPBEXaggItem 6 10 2" xfId="39451" xr:uid="{BDDAF671-2275-4691-992B-D9554DD5AE3A}"/>
    <cellStyle name="SAPBEXaggItem 6 11" xfId="24507" xr:uid="{9A5CC4F9-D9CA-4E58-AC2F-8329ED76C6A6}"/>
    <cellStyle name="SAPBEXaggItem 6 11 2" xfId="50921" xr:uid="{DBEA84D9-2A00-4C0A-AD38-C4ABDF7796F4}"/>
    <cellStyle name="SAPBEXaggItem 6 2" xfId="4264" xr:uid="{A8675BB0-5B03-4DC0-A85B-5E87BA2D8279}"/>
    <cellStyle name="SAPBEXaggItem 6 2 2" xfId="9879" xr:uid="{9827B1E5-E744-4DCA-80BE-BC58E7C5FF6E}"/>
    <cellStyle name="SAPBEXaggItem 6 2 2 2" xfId="20539" xr:uid="{43F45080-E6BE-45DB-909E-7633D3DD1953}"/>
    <cellStyle name="SAPBEXaggItem 6 2 2 2 2" xfId="46953" xr:uid="{0954E797-3B8B-408B-A04F-DF3C97F59FD8}"/>
    <cellStyle name="SAPBEXaggItem 6 2 2 3" xfId="23219" xr:uid="{EE96E99F-D826-4B2C-8899-AA7391C736FC}"/>
    <cellStyle name="SAPBEXaggItem 6 2 2 3 2" xfId="49633" xr:uid="{DA16A882-9043-4B18-9DB9-4317D1E7BF6D}"/>
    <cellStyle name="SAPBEXaggItem 6 2 2 4" xfId="36375" xr:uid="{4D79C4DC-B37E-4EDD-8BFC-7247A174BF6E}"/>
    <cellStyle name="SAPBEXaggItem 6 2 3" xfId="15043" xr:uid="{841E5A34-C2D4-489C-AB2D-050203A32F40}"/>
    <cellStyle name="SAPBEXaggItem 6 2 3 2" xfId="41463" xr:uid="{D76AA34C-A065-4569-8C46-B46DB9769975}"/>
    <cellStyle name="SAPBEXaggItem 6 2 4" xfId="24551" xr:uid="{3E7AF0B1-5EE0-4158-AEA4-8290E973499E}"/>
    <cellStyle name="SAPBEXaggItem 6 2 4 2" xfId="50965" xr:uid="{1255D0DD-CD40-419D-A284-C0B690AE32BA}"/>
    <cellStyle name="SAPBEXaggItem 6 2 5" xfId="30934" xr:uid="{EC2EFFBB-103B-4F75-9FF1-F0B7900D795F}"/>
    <cellStyle name="SAPBEXaggItem 6 3" xfId="4992" xr:uid="{4A8A53F6-FCE5-4249-BEA3-3D6EEE65E3B6}"/>
    <cellStyle name="SAPBEXaggItem 6 3 2" xfId="9734" xr:uid="{E7547E66-5F8B-4202-B618-7606DEBA6807}"/>
    <cellStyle name="SAPBEXaggItem 6 3 2 2" xfId="20394" xr:uid="{2EF9050D-7009-4068-A938-77673AC6B97B}"/>
    <cellStyle name="SAPBEXaggItem 6 3 2 2 2" xfId="46808" xr:uid="{2B7880D8-6AE4-4711-9524-C5C02F090879}"/>
    <cellStyle name="SAPBEXaggItem 6 3 2 3" xfId="11845" xr:uid="{7AA3464C-3ECE-4379-9F3C-98E25A3C7E71}"/>
    <cellStyle name="SAPBEXaggItem 6 3 2 3 2" xfId="38266" xr:uid="{DA1CC5A1-D6E4-42ED-844B-47A409CF7A5C}"/>
    <cellStyle name="SAPBEXaggItem 6 3 2 4" xfId="36230" xr:uid="{45ABB6B5-5947-4323-A642-5BF66FDD67E6}"/>
    <cellStyle name="SAPBEXaggItem 6 3 3" xfId="15769" xr:uid="{2A35D90F-3A43-44DE-96E8-165AA0D7C00E}"/>
    <cellStyle name="SAPBEXaggItem 6 3 3 2" xfId="42189" xr:uid="{46D1EB3D-ED24-4D81-BECB-49614E00A2CF}"/>
    <cellStyle name="SAPBEXaggItem 6 3 4" xfId="21847" xr:uid="{DEABFCB1-DA6F-471A-A6B9-15EBDC5E336F}"/>
    <cellStyle name="SAPBEXaggItem 6 3 4 2" xfId="48261" xr:uid="{8B0497CC-DFED-4748-9B98-580556E585CA}"/>
    <cellStyle name="SAPBEXaggItem 6 3 5" xfId="31662" xr:uid="{DCF656F3-4A18-4F64-83CF-3EAB12C05831}"/>
    <cellStyle name="SAPBEXaggItem 6 4" xfId="6185" xr:uid="{C145AA1D-62FE-4594-9CC2-D0EBC3A03149}"/>
    <cellStyle name="SAPBEXaggItem 6 4 2" xfId="10991" xr:uid="{DBD95404-1076-43DD-B7D7-DA3C097113FC}"/>
    <cellStyle name="SAPBEXaggItem 6 4 2 2" xfId="21636" xr:uid="{A462DC52-C8DC-4018-8BC8-8624481A2CE3}"/>
    <cellStyle name="SAPBEXaggItem 6 4 2 2 2" xfId="48050" xr:uid="{2BC042FA-B212-4603-A3CB-00ABAB8FDCF9}"/>
    <cellStyle name="SAPBEXaggItem 6 4 2 3" xfId="28725" xr:uid="{7210AA08-8600-400D-B0FC-388D884A3B26}"/>
    <cellStyle name="SAPBEXaggItem 6 4 2 3 2" xfId="55139" xr:uid="{FF44849C-413C-4EF1-BF30-0D2E465E704B}"/>
    <cellStyle name="SAPBEXaggItem 6 4 2 4" xfId="37412" xr:uid="{E4FAD2A1-83E0-4206-A03F-DAF07D433B6D}"/>
    <cellStyle name="SAPBEXaggItem 6 4 3" xfId="16926" xr:uid="{F01E7765-5E25-4801-88C7-E00034A4F67D}"/>
    <cellStyle name="SAPBEXaggItem 6 4 3 2" xfId="43344" xr:uid="{FB032899-3550-4CFC-A10F-FB009EBD3E3B}"/>
    <cellStyle name="SAPBEXaggItem 6 4 4" xfId="25786" xr:uid="{C78A6D24-3E5D-456E-B397-10B8662E5E57}"/>
    <cellStyle name="SAPBEXaggItem 6 4 4 2" xfId="52200" xr:uid="{FF020E99-57DA-4DCB-A323-239E1C16FC37}"/>
    <cellStyle name="SAPBEXaggItem 6 4 5" xfId="32855" xr:uid="{1B05B0E8-FFD3-4973-ABAF-DDB7923965D2}"/>
    <cellStyle name="SAPBEXaggItem 6 5" xfId="6766" xr:uid="{2919C2C6-C247-4FEE-B631-ACEBF7C7B628}"/>
    <cellStyle name="SAPBEXaggItem 6 5 2" xfId="17478" xr:uid="{F1293A17-197F-43EF-B136-050B926581C0}"/>
    <cellStyle name="SAPBEXaggItem 6 5 2 2" xfId="43896" xr:uid="{C79A6649-52E9-4EB3-A41F-02670A48DF4F}"/>
    <cellStyle name="SAPBEXaggItem 6 5 3" xfId="24864" xr:uid="{E082B1D8-05E2-408D-97A1-3CD8A35E6433}"/>
    <cellStyle name="SAPBEXaggItem 6 5 3 2" xfId="51278" xr:uid="{5C22EA6E-A491-442A-B610-1BF30460559C}"/>
    <cellStyle name="SAPBEXaggItem 6 5 4" xfId="33436" xr:uid="{FDFC67E5-40BF-439A-B187-EA06EF634F1E}"/>
    <cellStyle name="SAPBEXaggItem 6 6" xfId="7327" xr:uid="{5AA82CD3-1F9F-40C7-97B2-36AB7D8B9751}"/>
    <cellStyle name="SAPBEXaggItem 6 6 2" xfId="17994" xr:uid="{F8187D4E-4446-44AB-AD64-8BFF5426E1C4}"/>
    <cellStyle name="SAPBEXaggItem 6 6 2 2" xfId="44411" xr:uid="{B6C9D48D-C826-41BE-BE79-A28F69B26489}"/>
    <cellStyle name="SAPBEXaggItem 6 6 3" xfId="22124" xr:uid="{BD2FF025-3C33-419A-9E95-CF683AEBEE5C}"/>
    <cellStyle name="SAPBEXaggItem 6 6 3 2" xfId="48538" xr:uid="{32F68A01-52F7-4BE5-A0B3-E5D0485C15A1}"/>
    <cellStyle name="SAPBEXaggItem 6 6 4" xfId="33997" xr:uid="{2A4E9116-FB46-48D8-BAED-DB3A2A324656}"/>
    <cellStyle name="SAPBEXaggItem 6 7" xfId="7971" xr:uid="{262ADA81-3DF8-4876-B749-F15035483376}"/>
    <cellStyle name="SAPBEXaggItem 6 7 2" xfId="18638" xr:uid="{22063DFF-2D74-4186-8956-CD2C8035DC28}"/>
    <cellStyle name="SAPBEXaggItem 6 7 2 2" xfId="45053" xr:uid="{17B970E5-AB5D-4E15-9FFF-1A218A060DDB}"/>
    <cellStyle name="SAPBEXaggItem 6 7 3" xfId="17217" xr:uid="{EDC231A0-A8D0-497D-87D8-A7A9C932F528}"/>
    <cellStyle name="SAPBEXaggItem 6 7 3 2" xfId="43635" xr:uid="{F12D719B-B961-4E94-B951-B3C3D01848CB}"/>
    <cellStyle name="SAPBEXaggItem 6 7 4" xfId="34577" xr:uid="{AE6D6E52-25FD-4118-BB01-A346D78D37B4}"/>
    <cellStyle name="SAPBEXaggItem 6 8" xfId="8891" xr:uid="{DA90A6B6-4A45-4140-8AFA-4F256D91C250}"/>
    <cellStyle name="SAPBEXaggItem 6 8 2" xfId="19551" xr:uid="{801020B4-8B4E-4259-A804-16688820CDB8}"/>
    <cellStyle name="SAPBEXaggItem 6 8 2 2" xfId="45965" xr:uid="{B5BCE715-902D-41CD-8BF2-1ABF511349A0}"/>
    <cellStyle name="SAPBEXaggItem 6 8 3" xfId="11173" xr:uid="{AE7B40FC-6754-4B4E-B9FF-F72F43DF5A6A}"/>
    <cellStyle name="SAPBEXaggItem 6 8 3 2" xfId="37594" xr:uid="{4B7B18BB-F5B2-4F3F-9781-19BE301A5E0C}"/>
    <cellStyle name="SAPBEXaggItem 6 8 4" xfId="35387" xr:uid="{AEE47376-3B4C-474D-B4B7-BD618DEE0B49}"/>
    <cellStyle name="SAPBEXaggItem 6 9" xfId="13157" xr:uid="{CC5496A5-D022-4289-9D4A-B65C96038F39}"/>
    <cellStyle name="SAPBEXaggItem 6 9 2" xfId="39578" xr:uid="{8E1D7C94-34F0-4DDD-83C2-1DCA61502BB5}"/>
    <cellStyle name="SAPBEXaggItem 7" xfId="3212" xr:uid="{1FD14D0D-30A3-4ACF-A755-082BCDC949DA}"/>
    <cellStyle name="SAPBEXaggItem 7 2" xfId="9580" xr:uid="{BEE0E55B-CD60-4796-A005-1629B787924B}"/>
    <cellStyle name="SAPBEXaggItem 7 2 2" xfId="20240" xr:uid="{32258FE1-9D67-4FCF-B3B0-99C5F71F8C27}"/>
    <cellStyle name="SAPBEXaggItem 7 2 2 2" xfId="46654" xr:uid="{1CC6F1B4-3839-442C-B3FC-72C74BD62DAF}"/>
    <cellStyle name="SAPBEXaggItem 7 2 3" xfId="12809" xr:uid="{C1FE167F-AA22-41FE-AAAA-E80E96DF5ED7}"/>
    <cellStyle name="SAPBEXaggItem 7 2 3 2" xfId="39230" xr:uid="{706ECE1A-7632-4F89-9F5C-00E54C66CA39}"/>
    <cellStyle name="SAPBEXaggItem 7 2 4" xfId="36076" xr:uid="{34E779BF-3FC2-4E58-A2DF-5391544C6C12}"/>
    <cellStyle name="SAPBEXaggItem 7 3" xfId="14002" xr:uid="{A0B05E88-323A-4E68-B88A-4813355CAEBF}"/>
    <cellStyle name="SAPBEXaggItem 7 3 2" xfId="40422" xr:uid="{AD6FBF67-4C42-40B0-8F39-E354A767CCE2}"/>
    <cellStyle name="SAPBEXaggItem 7 4" xfId="22291" xr:uid="{14555C8E-1359-470A-8D3C-D4AEE48A5CB5}"/>
    <cellStyle name="SAPBEXaggItem 7 4 2" xfId="48705" xr:uid="{7EA912D1-E0B9-4D4A-B05D-57E17D3F6049}"/>
    <cellStyle name="SAPBEXaggItem 7 5" xfId="29882" xr:uid="{D448E2BD-879B-4C42-AC03-DD4A3B953D89}"/>
    <cellStyle name="SAPBEXaggItem 8" xfId="4894" xr:uid="{E05D37FA-8A8A-44F4-AE5E-C0C655297BB4}"/>
    <cellStyle name="SAPBEXaggItem 8 2" xfId="10270" xr:uid="{8A30FDA0-8863-4AF9-8905-2D98CE4A185A}"/>
    <cellStyle name="SAPBEXaggItem 8 2 2" xfId="20930" xr:uid="{59960AC7-B863-496C-990F-E7B105AC04D6}"/>
    <cellStyle name="SAPBEXaggItem 8 2 2 2" xfId="47344" xr:uid="{B29AD735-F470-48F3-9999-06C93FA22B26}"/>
    <cellStyle name="SAPBEXaggItem 8 2 3" xfId="12507" xr:uid="{0EF506C6-D44D-41F6-98DA-1B9E497250FC}"/>
    <cellStyle name="SAPBEXaggItem 8 2 3 2" xfId="38928" xr:uid="{DB5D3BFF-3DA5-4E83-B5D2-D97345081107}"/>
    <cellStyle name="SAPBEXaggItem 8 2 4" xfId="36766" xr:uid="{25D0B2A7-AF70-4B8D-8776-804BCD6F74B7}"/>
    <cellStyle name="SAPBEXaggItem 8 3" xfId="15671" xr:uid="{EB14F032-5E5B-445E-AA5B-9D26993FF1BE}"/>
    <cellStyle name="SAPBEXaggItem 8 3 2" xfId="42091" xr:uid="{6F8A53E8-0B9A-4249-8221-DADB6C2BBD50}"/>
    <cellStyle name="SAPBEXaggItem 8 4" xfId="25277" xr:uid="{5371DDD7-FE3E-4F80-9401-AC0A568F3D58}"/>
    <cellStyle name="SAPBEXaggItem 8 4 2" xfId="51691" xr:uid="{28EBB602-0A05-408E-9BD9-731F62545637}"/>
    <cellStyle name="SAPBEXaggItem 8 5" xfId="31564" xr:uid="{C99B61AC-0E2E-4916-8810-349BECEBBE93}"/>
    <cellStyle name="SAPBEXaggItem 9" xfId="5188" xr:uid="{CD7A36CA-17C7-4021-9D01-A6424C6170AE}"/>
    <cellStyle name="SAPBEXaggItem 9 2" xfId="10477" xr:uid="{D52A650B-4363-4DFC-ACA9-6E1F8C57AA55}"/>
    <cellStyle name="SAPBEXaggItem 9 2 2" xfId="21137" xr:uid="{940586BB-CE67-46F2-B8A9-00D09B944063}"/>
    <cellStyle name="SAPBEXaggItem 9 2 2 2" xfId="47551" xr:uid="{CE1C8D5E-4D27-4DBF-BBEA-16D9EA2DF58C}"/>
    <cellStyle name="SAPBEXaggItem 9 2 3" xfId="28398" xr:uid="{719963AC-1024-43A3-8DB0-F972295CC23F}"/>
    <cellStyle name="SAPBEXaggItem 9 2 3 2" xfId="54812" xr:uid="{D4701B6D-4B50-488B-A2CB-83C0991A0F24}"/>
    <cellStyle name="SAPBEXaggItem 9 2 4" xfId="36973" xr:uid="{1279EEB5-B96F-400C-9EAC-537686277B31}"/>
    <cellStyle name="SAPBEXaggItem 9 3" xfId="15963" xr:uid="{D8560613-B8A2-4F81-8560-D00BB1B3F6D5}"/>
    <cellStyle name="SAPBEXaggItem 9 3 2" xfId="42382" xr:uid="{E1EE82E7-6E23-4FF9-84E6-4166419697B8}"/>
    <cellStyle name="SAPBEXaggItem 9 4" xfId="25089" xr:uid="{80185C7A-F05B-43C6-8DFD-F8FBF610F02B}"/>
    <cellStyle name="SAPBEXaggItem 9 4 2" xfId="51503" xr:uid="{78261ABE-3054-44FD-A02D-65A1B43E387D}"/>
    <cellStyle name="SAPBEXaggItem 9 5" xfId="31858" xr:uid="{E00BF3E3-446D-4534-8253-6C4BB40D9904}"/>
    <cellStyle name="SAPBEXaggItemX" xfId="1185" xr:uid="{15EBFDD1-48D3-4334-BFBE-F06FE4FE7CCF}"/>
    <cellStyle name="SAPBEXaggItemX 10" xfId="5468" xr:uid="{5BCB4435-8F79-4D98-8531-BA507A6E4846}"/>
    <cellStyle name="SAPBEXaggItemX 10 2" xfId="16241" xr:uid="{2FF4557C-73A4-419B-96D0-B201C804E53F}"/>
    <cellStyle name="SAPBEXaggItemX 10 2 2" xfId="42660" xr:uid="{27B49A00-2690-4067-8A04-4416F90A9C41}"/>
    <cellStyle name="SAPBEXaggItemX 10 3" xfId="27144" xr:uid="{F70CF6AD-7547-4994-A6AE-8402B9D81446}"/>
    <cellStyle name="SAPBEXaggItemX 10 3 2" xfId="53558" xr:uid="{C12946C0-1CD6-4198-B2E1-B8B8854A7466}"/>
    <cellStyle name="SAPBEXaggItemX 10 4" xfId="32138" xr:uid="{4B81D2EB-FCAF-43E6-8B16-FB7B1883FB10}"/>
    <cellStyle name="SAPBEXaggItemX 11" xfId="6847" xr:uid="{8C6708DE-74F2-41BF-A7B6-7227B4E34E52}"/>
    <cellStyle name="SAPBEXaggItemX 11 2" xfId="22634" xr:uid="{EFFD9B8C-D8DB-4F74-B04C-B3AFD5D84CE1}"/>
    <cellStyle name="SAPBEXaggItemX 11 2 2" xfId="49048" xr:uid="{C7C9903D-2EC0-4774-A451-FF219FE0FF40}"/>
    <cellStyle name="SAPBEXaggItemX 11 3" xfId="33517" xr:uid="{2565BE9C-B4EB-4562-ADCA-C69A2164641B}"/>
    <cellStyle name="SAPBEXaggItemX 12" xfId="5415" xr:uid="{2DF7247E-81C8-49B0-B901-3792213BB38D}"/>
    <cellStyle name="SAPBEXaggItemX 12 2" xfId="16188" xr:uid="{C2D1A59E-F69D-40F4-B562-D6AC61DA13A5}"/>
    <cellStyle name="SAPBEXaggItemX 12 2 2" xfId="42607" xr:uid="{CBAB96FC-3095-4EF5-ADAD-4555D447B645}"/>
    <cellStyle name="SAPBEXaggItemX 12 3" xfId="24293" xr:uid="{961BF957-3645-4A36-9ECE-C35745036747}"/>
    <cellStyle name="SAPBEXaggItemX 12 3 2" xfId="50707" xr:uid="{3E6610A2-77D1-45FB-B48D-E3666E0E4D31}"/>
    <cellStyle name="SAPBEXaggItemX 12 4" xfId="32085" xr:uid="{37F17CF1-3BC8-4362-B1F2-11CAB5106499}"/>
    <cellStyle name="SAPBEXaggItemX 13" xfId="8255" xr:uid="{93C04407-5ADC-4B21-B377-63D32937914F}"/>
    <cellStyle name="SAPBEXaggItemX 13 2" xfId="18916" xr:uid="{5C7242C9-E130-4D1B-BA8B-AAF6C48F5A13}"/>
    <cellStyle name="SAPBEXaggItemX 13 2 2" xfId="45330" xr:uid="{A26AFCD9-2794-429A-A301-06E2566080A4}"/>
    <cellStyle name="SAPBEXaggItemX 13 3" xfId="12709" xr:uid="{B76049C6-332B-4008-977F-FDC604FBA6D1}"/>
    <cellStyle name="SAPBEXaggItemX 13 3 2" xfId="39130" xr:uid="{D3702BF2-EDEC-471D-84FC-E68C2C0B7F48}"/>
    <cellStyle name="SAPBEXaggItemX 13 4" xfId="34768" xr:uid="{829F8521-9879-48C2-9EA6-E90BC3C754FE}"/>
    <cellStyle name="SAPBEXaggItemX 14" xfId="13103" xr:uid="{64BB5839-A38F-477C-9BD3-D6216271814E}"/>
    <cellStyle name="SAPBEXaggItemX 14 2" xfId="39524" xr:uid="{05FD7D53-C0A2-46A2-829F-B42FE4F88DBD}"/>
    <cellStyle name="SAPBEXaggItemX 15" xfId="25860" xr:uid="{A1E653DE-4238-4046-ABCB-CCF12192CCE7}"/>
    <cellStyle name="SAPBEXaggItemX 15 2" xfId="52274" xr:uid="{C2E7BED5-4BC7-4C59-B3FD-A88C60CE61D1}"/>
    <cellStyle name="SAPBEXaggItemX 2" xfId="1506" xr:uid="{8BF9B614-E220-48E8-9B1D-FB2549A72592}"/>
    <cellStyle name="SAPBEXaggItemX 2 10" xfId="8404" xr:uid="{784D37FC-FDEE-4042-B995-EB84F1E9296F}"/>
    <cellStyle name="SAPBEXaggItemX 2 10 2" xfId="19064" xr:uid="{02036B41-FDEA-41B0-A2FE-6A4BD2695E39}"/>
    <cellStyle name="SAPBEXaggItemX 2 10 2 2" xfId="45478" xr:uid="{E4680230-81D8-4FB0-8EC5-D54B5D34E32B}"/>
    <cellStyle name="SAPBEXaggItemX 2 10 3" xfId="17810" xr:uid="{8846B4AD-5379-4CDE-BBAC-54DCEECFF999}"/>
    <cellStyle name="SAPBEXaggItemX 2 10 3 2" xfId="44227" xr:uid="{822C3BC8-808B-4367-B196-B9FBE71FC661}"/>
    <cellStyle name="SAPBEXaggItemX 2 10 4" xfId="34900" xr:uid="{1F71DF08-DF29-4C92-9A6B-B4136E5029D8}"/>
    <cellStyle name="SAPBEXaggItemX 2 11" xfId="12280" xr:uid="{5BB7B31F-FC44-4FE3-9692-36B9C9B12A08}"/>
    <cellStyle name="SAPBEXaggItemX 2 11 2" xfId="38701" xr:uid="{A8788A5B-EF37-46F7-A4D0-75AF63CD269E}"/>
    <cellStyle name="SAPBEXaggItemX 2 12" xfId="23140" xr:uid="{55ED1EA3-0A25-46C8-B7C0-E128E90B6549}"/>
    <cellStyle name="SAPBEXaggItemX 2 12 2" xfId="49554" xr:uid="{63AC1DFE-6D03-45E6-8130-01D3419AF17B}"/>
    <cellStyle name="SAPBEXaggItemX 2 2" xfId="3500" xr:uid="{7DDB9A89-C2DB-412B-9243-A30921993A93}"/>
    <cellStyle name="SAPBEXaggItemX 2 2 2" xfId="9020" xr:uid="{B61DB467-0EF8-47DD-AF7A-E748CE2BAB78}"/>
    <cellStyle name="SAPBEXaggItemX 2 2 2 2" xfId="19680" xr:uid="{E649FB78-6EB5-4B6E-A9CD-87EE09067AAD}"/>
    <cellStyle name="SAPBEXaggItemX 2 2 2 2 2" xfId="46094" xr:uid="{B24339B6-E602-4D89-8BA9-FD98FC3C81C7}"/>
    <cellStyle name="SAPBEXaggItemX 2 2 2 3" xfId="13363" xr:uid="{37375AD9-978E-41CA-AE12-33948102CE17}"/>
    <cellStyle name="SAPBEXaggItemX 2 2 2 3 2" xfId="39783" xr:uid="{B9B312BE-284C-4FE5-8ED6-5CDEF458628C}"/>
    <cellStyle name="SAPBEXaggItemX 2 2 2 4" xfId="35516" xr:uid="{FBCEFB4B-8C61-4A98-9643-8434E2BD9832}"/>
    <cellStyle name="SAPBEXaggItemX 2 2 3" xfId="10467" xr:uid="{F969A1B8-025D-4DF1-B06C-62D2FEE9FB55}"/>
    <cellStyle name="SAPBEXaggItemX 2 2 3 2" xfId="21127" xr:uid="{75CB95FA-32F4-41B0-8C0E-BFDCFE64FAA8}"/>
    <cellStyle name="SAPBEXaggItemX 2 2 3 2 2" xfId="47541" xr:uid="{09E084A1-4C20-456F-852D-2946B4F00998}"/>
    <cellStyle name="SAPBEXaggItemX 2 2 3 3" xfId="28391" xr:uid="{8DDC06F0-2A6B-4FDD-80FC-C0B125C6520A}"/>
    <cellStyle name="SAPBEXaggItemX 2 2 3 3 2" xfId="54805" xr:uid="{46555B16-A5A4-426C-8933-016F5AFD64E0}"/>
    <cellStyle name="SAPBEXaggItemX 2 2 3 4" xfId="36963" xr:uid="{42B86319-81DF-45BC-A43C-CA79DF754C61}"/>
    <cellStyle name="SAPBEXaggItemX 2 2 4" xfId="8711" xr:uid="{1D54D728-DF3A-4AB7-9C4F-AB8494FAABA3}"/>
    <cellStyle name="SAPBEXaggItemX 2 2 4 2" xfId="19371" xr:uid="{E573F220-33D2-4AA4-85CB-F512E90E3B78}"/>
    <cellStyle name="SAPBEXaggItemX 2 2 4 2 2" xfId="45785" xr:uid="{39BFDFBC-768B-4318-B2FB-17ADB2638BA4}"/>
    <cellStyle name="SAPBEXaggItemX 2 2 4 3" xfId="16370" xr:uid="{B0808902-3CB6-432D-BA1D-255A8C6D8993}"/>
    <cellStyle name="SAPBEXaggItemX 2 2 4 3 2" xfId="42789" xr:uid="{659C0215-24BE-442C-8ADA-30CF08565B0A}"/>
    <cellStyle name="SAPBEXaggItemX 2 2 4 4" xfId="35207" xr:uid="{8D2E704A-61F3-4258-8116-981A7A5E5960}"/>
    <cellStyle name="SAPBEXaggItemX 2 2 5" xfId="14285" xr:uid="{DDC56D43-1552-4D4C-850C-74D5A11B52B7}"/>
    <cellStyle name="SAPBEXaggItemX 2 2 5 2" xfId="40705" xr:uid="{377B9065-DCB3-4EE1-8CA4-89E90D8EC48B}"/>
    <cellStyle name="SAPBEXaggItemX 2 2 6" xfId="25605" xr:uid="{6A30D0B1-5A1A-4E35-9DC0-AC092B086391}"/>
    <cellStyle name="SAPBEXaggItemX 2 2 6 2" xfId="52019" xr:uid="{C44BBBE3-D609-425A-9121-08300E3A4C7D}"/>
    <cellStyle name="SAPBEXaggItemX 2 2 7" xfId="30170" xr:uid="{93680341-D2A7-4514-AF39-1D6FC179D182}"/>
    <cellStyle name="SAPBEXaggItemX 2 3" xfId="2802" xr:uid="{B0EE736F-C3AD-4D16-BF54-D1E23F566847}"/>
    <cellStyle name="SAPBEXaggItemX 2 3 2" xfId="9382" xr:uid="{5E13BA5E-82CE-461F-888A-D414F0B59F54}"/>
    <cellStyle name="SAPBEXaggItemX 2 3 2 2" xfId="20042" xr:uid="{92744293-C3D6-4DC9-818F-59383568FCE0}"/>
    <cellStyle name="SAPBEXaggItemX 2 3 2 2 2" xfId="46456" xr:uid="{F66D0395-5C59-4E9B-99CF-81B1389BA89A}"/>
    <cellStyle name="SAPBEXaggItemX 2 3 2 3" xfId="11573" xr:uid="{E8FD3AA4-B5C4-40F0-9E75-B95C76374F25}"/>
    <cellStyle name="SAPBEXaggItemX 2 3 2 3 2" xfId="37994" xr:uid="{61A8097A-60C3-4C99-898E-40AE8C224D04}"/>
    <cellStyle name="SAPBEXaggItemX 2 3 2 4" xfId="35878" xr:uid="{CA418125-64D9-49A7-B2EE-036FABC5325A}"/>
    <cellStyle name="SAPBEXaggItemX 2 3 3" xfId="13594" xr:uid="{40E5915A-5839-4AA2-BD36-A481F82009BE}"/>
    <cellStyle name="SAPBEXaggItemX 2 3 3 2" xfId="40014" xr:uid="{E7376DBD-EC83-4308-9F67-C294A4A61143}"/>
    <cellStyle name="SAPBEXaggItemX 2 3 4" xfId="24605" xr:uid="{A179D978-D20E-49E4-9A2B-4A323AC39284}"/>
    <cellStyle name="SAPBEXaggItemX 2 3 4 2" xfId="51019" xr:uid="{72B95680-3291-4BB4-9A84-27FE7559FACD}"/>
    <cellStyle name="SAPBEXaggItemX 2 3 5" xfId="29472" xr:uid="{04F9BB6E-E8A4-4767-BE80-DE172181B67D}"/>
    <cellStyle name="SAPBEXaggItemX 2 4" xfId="3328" xr:uid="{AC340170-9F21-44DC-ACD6-8266EB12A053}"/>
    <cellStyle name="SAPBEXaggItemX 2 4 2" xfId="10294" xr:uid="{A768CA76-9775-4B0E-BA1F-AD2BC4C09D2E}"/>
    <cellStyle name="SAPBEXaggItemX 2 4 2 2" xfId="20954" xr:uid="{5EA98717-9CBA-4C8C-994C-55B30CEF9938}"/>
    <cellStyle name="SAPBEXaggItemX 2 4 2 2 2" xfId="47368" xr:uid="{16652D6B-1499-44E8-AEB9-94F51DDC729F}"/>
    <cellStyle name="SAPBEXaggItemX 2 4 2 3" xfId="12597" xr:uid="{5FA86202-ED3A-4BC0-A060-58277AE4FB8A}"/>
    <cellStyle name="SAPBEXaggItemX 2 4 2 3 2" xfId="39018" xr:uid="{B5B8C406-0ED7-4ED0-9934-F6B9CC27F3C1}"/>
    <cellStyle name="SAPBEXaggItemX 2 4 2 4" xfId="36790" xr:uid="{9F73BEBC-A596-47B2-B20A-2312DA6587C8}"/>
    <cellStyle name="SAPBEXaggItemX 2 4 3" xfId="14116" xr:uid="{B6D0A60B-4E8D-4474-B4C6-B6284E15A58B}"/>
    <cellStyle name="SAPBEXaggItemX 2 4 3 2" xfId="40536" xr:uid="{704D2D32-0813-4665-B5CA-C9AB0AB15458}"/>
    <cellStyle name="SAPBEXaggItemX 2 4 4" xfId="27609" xr:uid="{75AD4487-CC90-47A3-BB6A-2CB0921E7B12}"/>
    <cellStyle name="SAPBEXaggItemX 2 4 4 2" xfId="54023" xr:uid="{D53C5599-4EA8-4CC4-86DB-026255CBBF65}"/>
    <cellStyle name="SAPBEXaggItemX 2 4 5" xfId="29998" xr:uid="{73D67FE2-FB9E-4F24-BAB1-65A273A84AA4}"/>
    <cellStyle name="SAPBEXaggItemX 2 5" xfId="5076" xr:uid="{34C4CA44-6017-4BCC-A324-07479CF0EF4E}"/>
    <cellStyle name="SAPBEXaggItemX 2 5 2" xfId="15853" xr:uid="{5146393E-6935-46C3-922D-D7E626197BB8}"/>
    <cellStyle name="SAPBEXaggItemX 2 5 2 2" xfId="42272" xr:uid="{38AEE8DE-A7B8-43A4-8519-A730FA398C62}"/>
    <cellStyle name="SAPBEXaggItemX 2 5 3" xfId="26040" xr:uid="{B6644C86-CAC3-45DC-A1F4-3F82C6B4EE50}"/>
    <cellStyle name="SAPBEXaggItemX 2 5 3 2" xfId="52454" xr:uid="{0AD45B35-B3E4-42EE-9733-97B888780307}"/>
    <cellStyle name="SAPBEXaggItemX 2 5 4" xfId="31746" xr:uid="{FB06B7D1-A936-4DFB-BDCE-05F42550762C}"/>
    <cellStyle name="SAPBEXaggItemX 2 6" xfId="3708" xr:uid="{A4CCE7E7-EE32-4D55-AEB0-AED1AFD489E7}"/>
    <cellStyle name="SAPBEXaggItemX 2 6 2" xfId="14492" xr:uid="{3300A440-9F6C-4C2B-B10D-CCCA0545B41E}"/>
    <cellStyle name="SAPBEXaggItemX 2 6 2 2" xfId="40912" xr:uid="{D2456A25-1541-4F0E-9443-91F998806274}"/>
    <cellStyle name="SAPBEXaggItemX 2 6 3" xfId="23424" xr:uid="{FF21BF4A-F9A9-4E34-920B-BB1AD323611B}"/>
    <cellStyle name="SAPBEXaggItemX 2 6 3 2" xfId="49838" xr:uid="{7FA4F2CF-2FB8-41A4-BF74-B059714E6B08}"/>
    <cellStyle name="SAPBEXaggItemX 2 6 4" xfId="30378" xr:uid="{082DBA75-C511-4B4F-BAD9-CBF39EE764D5}"/>
    <cellStyle name="SAPBEXaggItemX 2 7" xfId="3728" xr:uid="{8880E729-B977-4B00-9161-C4319BB9390E}"/>
    <cellStyle name="SAPBEXaggItemX 2 7 2" xfId="27487" xr:uid="{B2F54782-F355-4F3B-97D4-91232D77F170}"/>
    <cellStyle name="SAPBEXaggItemX 2 7 2 2" xfId="53901" xr:uid="{7C534A23-4850-4818-B541-A36081F5E17E}"/>
    <cellStyle name="SAPBEXaggItemX 2 7 3" xfId="30398" xr:uid="{0D9FFC80-76F5-45F9-AE1C-1F62603320D6}"/>
    <cellStyle name="SAPBEXaggItemX 2 8" xfId="3774" xr:uid="{E7863D01-1BC0-40A7-95A2-2ABBCCFCF635}"/>
    <cellStyle name="SAPBEXaggItemX 2 8 2" xfId="14557" xr:uid="{5C4577A5-211F-4DE5-8F04-53EF6BF643F5}"/>
    <cellStyle name="SAPBEXaggItemX 2 8 2 2" xfId="40977" xr:uid="{D65EC119-913E-4646-893B-8FB07E8A43DF}"/>
    <cellStyle name="SAPBEXaggItemX 2 8 3" xfId="27050" xr:uid="{EAB45E32-61C8-4A25-ADEB-ED220B3D1F21}"/>
    <cellStyle name="SAPBEXaggItemX 2 8 3 2" xfId="53464" xr:uid="{16C5A43E-81B4-44BC-8640-C4B02F83AD77}"/>
    <cellStyle name="SAPBEXaggItemX 2 8 4" xfId="30444" xr:uid="{90056082-1B0F-4CC0-BE49-77DF0B15130A}"/>
    <cellStyle name="SAPBEXaggItemX 2 9" xfId="6026" xr:uid="{69881BCE-C5BE-49F0-B809-DA51348D72CB}"/>
    <cellStyle name="SAPBEXaggItemX 2 9 2" xfId="16777" xr:uid="{3C077BAB-FA48-4057-9AEE-96038279733B}"/>
    <cellStyle name="SAPBEXaggItemX 2 9 2 2" xfId="43195" xr:uid="{6296FD0E-B96D-4748-8932-96A28DE625C7}"/>
    <cellStyle name="SAPBEXaggItemX 2 9 3" xfId="27087" xr:uid="{296D9050-437C-4530-BD8A-46CA9031C3F1}"/>
    <cellStyle name="SAPBEXaggItemX 2 9 3 2" xfId="53501" xr:uid="{CF6F7FA3-FAB4-4490-AF08-E0CB9701F467}"/>
    <cellStyle name="SAPBEXaggItemX 2 9 4" xfId="32696" xr:uid="{844A4C73-2AFF-43B9-9E8A-2DC2048A4F8F}"/>
    <cellStyle name="SAPBEXaggItemX 3" xfId="1619" xr:uid="{F16C6ADB-5277-4893-8070-D90EA6E65560}"/>
    <cellStyle name="SAPBEXaggItemX 3 10" xfId="8346" xr:uid="{63A0314A-F69D-4922-A379-BF2AC867FD12}"/>
    <cellStyle name="SAPBEXaggItemX 3 10 2" xfId="19006" xr:uid="{226DFD5D-85F8-4333-86D5-A4A81BB7BCE0}"/>
    <cellStyle name="SAPBEXaggItemX 3 10 2 2" xfId="45420" xr:uid="{C0B04302-46F0-4AF0-90FB-FC84DDB64603}"/>
    <cellStyle name="SAPBEXaggItemX 3 10 3" xfId="17803" xr:uid="{F8AF839C-81FE-4E14-B4A9-D8AAF19C1574}"/>
    <cellStyle name="SAPBEXaggItemX 3 10 3 2" xfId="44220" xr:uid="{B86E9C6E-37F2-4FCF-B2C3-4E2E40661C65}"/>
    <cellStyle name="SAPBEXaggItemX 3 10 4" xfId="34842" xr:uid="{AADB830D-F652-459C-B43D-5746C25A0C53}"/>
    <cellStyle name="SAPBEXaggItemX 3 11" xfId="11944" xr:uid="{F66598F7-B369-4EB3-8A36-F431CF79DB97}"/>
    <cellStyle name="SAPBEXaggItemX 3 11 2" xfId="38365" xr:uid="{BB6F7ECE-DCF0-401A-8628-C4B452C4AB2F}"/>
    <cellStyle name="SAPBEXaggItemX 3 12" xfId="27638" xr:uid="{EE8E0B66-336C-4A33-803C-BAEDC9026FFF}"/>
    <cellStyle name="SAPBEXaggItemX 3 12 2" xfId="54052" xr:uid="{6B04FA4E-043E-46D7-92DB-BFE450956D0A}"/>
    <cellStyle name="SAPBEXaggItemX 3 2" xfId="3612" xr:uid="{B1298752-C5D4-4973-BD36-6833F75F4900}"/>
    <cellStyle name="SAPBEXaggItemX 3 2 2" xfId="9070" xr:uid="{6893C2B9-3EEC-4DDB-89EA-0E750E2CC341}"/>
    <cellStyle name="SAPBEXaggItemX 3 2 2 2" xfId="19730" xr:uid="{C75FB561-E6C1-4221-8002-3849338CCC8E}"/>
    <cellStyle name="SAPBEXaggItemX 3 2 2 2 2" xfId="46144" xr:uid="{CF82155C-A5A4-4F18-82D2-B2834B035F5C}"/>
    <cellStyle name="SAPBEXaggItemX 3 2 2 3" xfId="26792" xr:uid="{8C0FB132-B78F-4F3F-9FD7-E95878AD5425}"/>
    <cellStyle name="SAPBEXaggItemX 3 2 2 3 2" xfId="53206" xr:uid="{2EA2947B-C46B-489C-9DC9-6A63BF4782C7}"/>
    <cellStyle name="SAPBEXaggItemX 3 2 2 4" xfId="35566" xr:uid="{CA45D7FB-3C99-4FC3-9730-DE2980AFB1CF}"/>
    <cellStyle name="SAPBEXaggItemX 3 2 3" xfId="9963" xr:uid="{7978389B-286F-4C41-BD08-07D9CA248CAA}"/>
    <cellStyle name="SAPBEXaggItemX 3 2 3 2" xfId="20623" xr:uid="{053614E7-D7AD-44C6-87A1-F19A84D74567}"/>
    <cellStyle name="SAPBEXaggItemX 3 2 3 2 2" xfId="47037" xr:uid="{3A7357EF-124B-4814-B2B9-5F07CAB5B077}"/>
    <cellStyle name="SAPBEXaggItemX 3 2 3 3" xfId="28030" xr:uid="{1C1DB510-6961-4840-A86E-BF846FB0F663}"/>
    <cellStyle name="SAPBEXaggItemX 3 2 3 3 2" xfId="54444" xr:uid="{F1F378D2-9433-4011-BF59-1F40962F5E9E}"/>
    <cellStyle name="SAPBEXaggItemX 3 2 3 4" xfId="36459" xr:uid="{21A0A2D0-42F0-4BEC-84BC-DFAA277EF9D7}"/>
    <cellStyle name="SAPBEXaggItemX 3 2 4" xfId="8653" xr:uid="{E777718A-4B58-462B-B122-EE3637FD0109}"/>
    <cellStyle name="SAPBEXaggItemX 3 2 4 2" xfId="19313" xr:uid="{71406A5B-F0D0-4271-9F82-078AD9883EEB}"/>
    <cellStyle name="SAPBEXaggItemX 3 2 4 2 2" xfId="45727" xr:uid="{3354DDD3-C0CC-4B88-A832-0696EDBFF40B}"/>
    <cellStyle name="SAPBEXaggItemX 3 2 4 3" xfId="17669" xr:uid="{9417D080-354D-422B-88BE-D5090FD99A6F}"/>
    <cellStyle name="SAPBEXaggItemX 3 2 4 3 2" xfId="44086" xr:uid="{830ABE84-DDE0-4B74-975D-D66599EACABC}"/>
    <cellStyle name="SAPBEXaggItemX 3 2 4 4" xfId="35149" xr:uid="{E834B4C9-FEF5-4B81-B4DE-7813A4EE1451}"/>
    <cellStyle name="SAPBEXaggItemX 3 2 5" xfId="14397" xr:uid="{695A4785-E011-4023-862E-99E268C344ED}"/>
    <cellStyle name="SAPBEXaggItemX 3 2 5 2" xfId="40817" xr:uid="{B062A7C2-A525-4C17-9CE5-5E24DA2B0D15}"/>
    <cellStyle name="SAPBEXaggItemX 3 2 6" xfId="22223" xr:uid="{0836478F-9557-4AB1-8EDB-E4DC7880B7FD}"/>
    <cellStyle name="SAPBEXaggItemX 3 2 6 2" xfId="48637" xr:uid="{80A029C3-9D66-46B3-9379-10501CFE7A50}"/>
    <cellStyle name="SAPBEXaggItemX 3 2 7" xfId="30282" xr:uid="{4DBC249C-30B1-4AE6-90E1-4A7A4F68D963}"/>
    <cellStyle name="SAPBEXaggItemX 3 3" xfId="2709" xr:uid="{72596D6B-48C3-4499-AF42-EFECAF257E84}"/>
    <cellStyle name="SAPBEXaggItemX 3 3 2" xfId="9439" xr:uid="{AC54E882-DF0C-4DC2-9CAE-C5D755E22479}"/>
    <cellStyle name="SAPBEXaggItemX 3 3 2 2" xfId="20099" xr:uid="{08679F7E-B964-4184-8866-A9349C58E5A5}"/>
    <cellStyle name="SAPBEXaggItemX 3 3 2 2 2" xfId="46513" xr:uid="{2565A5FA-3381-44BE-992D-3CC77A7C2E9D}"/>
    <cellStyle name="SAPBEXaggItemX 3 3 2 3" xfId="11817" xr:uid="{66ECE8FE-BDE6-453D-94C1-3967D2A9AF1D}"/>
    <cellStyle name="SAPBEXaggItemX 3 3 2 3 2" xfId="38238" xr:uid="{9D0D3F77-958C-468D-9335-E633CF2E0FD8}"/>
    <cellStyle name="SAPBEXaggItemX 3 3 2 4" xfId="35935" xr:uid="{11C0D3E8-DDA4-4C95-BAD4-F2314437FF09}"/>
    <cellStyle name="SAPBEXaggItemX 3 3 3" xfId="13501" xr:uid="{978FA244-F11E-472E-8065-0EC2A3A20EF4}"/>
    <cellStyle name="SAPBEXaggItemX 3 3 3 2" xfId="39921" xr:uid="{B73B6EEA-7E8B-4C5B-982D-6ED56335EB16}"/>
    <cellStyle name="SAPBEXaggItemX 3 3 4" xfId="27444" xr:uid="{AD0BF38B-5102-467A-980C-160FD1C36E38}"/>
    <cellStyle name="SAPBEXaggItemX 3 3 4 2" xfId="53858" xr:uid="{C2B3B53E-6233-4AEE-8086-1D4FF9B1F49A}"/>
    <cellStyle name="SAPBEXaggItemX 3 3 5" xfId="29379" xr:uid="{50B074E4-50A9-49A6-A474-6A87F810104C}"/>
    <cellStyle name="SAPBEXaggItemX 3 4" xfId="2622" xr:uid="{CC699BF5-DAFA-44EE-8BD7-D926667B1733}"/>
    <cellStyle name="SAPBEXaggItemX 3 4 2" xfId="10032" xr:uid="{C43E6951-2B8F-4F62-90DE-D686A44E77CA}"/>
    <cellStyle name="SAPBEXaggItemX 3 4 2 2" xfId="20692" xr:uid="{87703F63-8A09-46A4-A1B2-D66960291613}"/>
    <cellStyle name="SAPBEXaggItemX 3 4 2 2 2" xfId="47106" xr:uid="{F2051EF6-35A1-48F8-AC2D-FCB7EB1724C2}"/>
    <cellStyle name="SAPBEXaggItemX 3 4 2 3" xfId="12221" xr:uid="{8D1B5C07-431C-4CEE-8CE8-5846EA94ABBB}"/>
    <cellStyle name="SAPBEXaggItemX 3 4 2 3 2" xfId="38642" xr:uid="{231BB5D8-8667-42E7-BE72-470DC5A3BF3A}"/>
    <cellStyle name="SAPBEXaggItemX 3 4 2 4" xfId="36528" xr:uid="{3652769A-47F0-4236-B029-CA869AE0E7C3}"/>
    <cellStyle name="SAPBEXaggItemX 3 4 3" xfId="13414" xr:uid="{C93E0B21-0E62-4033-A843-5199046C3688}"/>
    <cellStyle name="SAPBEXaggItemX 3 4 3 2" xfId="39834" xr:uid="{5030C1A4-3F74-42B3-8882-BC4E9389EA07}"/>
    <cellStyle name="SAPBEXaggItemX 3 4 4" xfId="26446" xr:uid="{F7C799A2-523B-4288-BAF0-ED1F78A602D2}"/>
    <cellStyle name="SAPBEXaggItemX 3 4 4 2" xfId="52860" xr:uid="{8B5B74A7-E0B2-40E8-83AA-B5AD1D97C7FE}"/>
    <cellStyle name="SAPBEXaggItemX 3 4 5" xfId="29292" xr:uid="{3FAFD878-5B5B-4B58-ABF7-79DF167F7313}"/>
    <cellStyle name="SAPBEXaggItemX 3 5" xfId="3119" xr:uid="{1FC1C6D5-4774-4E66-84F4-E70575C34774}"/>
    <cellStyle name="SAPBEXaggItemX 3 5 2" xfId="13910" xr:uid="{92A045FF-71F7-46D4-908B-E0699452A218}"/>
    <cellStyle name="SAPBEXaggItemX 3 5 2 2" xfId="40330" xr:uid="{1D489201-03C2-4466-8A86-AF65681E3FCE}"/>
    <cellStyle name="SAPBEXaggItemX 3 5 3" xfId="21884" xr:uid="{CD398B7B-1758-42AA-87DE-9491605F6047}"/>
    <cellStyle name="SAPBEXaggItemX 3 5 3 2" xfId="48298" xr:uid="{14AE8264-CCB6-4E3F-BF64-7D45B57CF023}"/>
    <cellStyle name="SAPBEXaggItemX 3 5 4" xfId="29789" xr:uid="{7A2607B6-D6A3-4F81-9E37-C4BD4AFADCCA}"/>
    <cellStyle name="SAPBEXaggItemX 3 6" xfId="3012" xr:uid="{801EC2BD-F95B-4045-9115-53BB57E59F4F}"/>
    <cellStyle name="SAPBEXaggItemX 3 6 2" xfId="13804" xr:uid="{8310375C-32AB-4B7C-8923-B4FEA76EE62D}"/>
    <cellStyle name="SAPBEXaggItemX 3 6 2 2" xfId="40224" xr:uid="{DA78DFE9-A292-4E8F-AE26-5EAFB2CC5787}"/>
    <cellStyle name="SAPBEXaggItemX 3 6 3" xfId="23871" xr:uid="{FC174BF8-8307-4D16-B19E-6B29AC7F0DB8}"/>
    <cellStyle name="SAPBEXaggItemX 3 6 3 2" xfId="50285" xr:uid="{9EBEAD90-F2EB-46E1-B84A-1C4DA96203E2}"/>
    <cellStyle name="SAPBEXaggItemX 3 6 4" xfId="29682" xr:uid="{5B384508-08ED-4521-BADA-2C3B9FFC2164}"/>
    <cellStyle name="SAPBEXaggItemX 3 7" xfId="6645" xr:uid="{15A8E5EC-E3F4-4E90-97FA-F5167C6EFC4E}"/>
    <cellStyle name="SAPBEXaggItemX 3 7 2" xfId="22401" xr:uid="{C8C95AB8-CAC6-428F-AA48-16F2DB21AA0B}"/>
    <cellStyle name="SAPBEXaggItemX 3 7 2 2" xfId="48815" xr:uid="{DF8CC08C-811C-4315-9619-EF65A41D3A65}"/>
    <cellStyle name="SAPBEXaggItemX 3 7 3" xfId="33315" xr:uid="{152D5934-E15F-44F0-9B19-CFACDEDCF79C}"/>
    <cellStyle name="SAPBEXaggItemX 3 8" xfId="3017" xr:uid="{9FCDE575-8BD0-4558-B4B5-1F71D2633968}"/>
    <cellStyle name="SAPBEXaggItemX 3 8 2" xfId="13809" xr:uid="{F687DA06-C4CF-47A1-99B2-A0C116097206}"/>
    <cellStyle name="SAPBEXaggItemX 3 8 2 2" xfId="40229" xr:uid="{92795068-FC79-4F9B-824A-D47CE9002543}"/>
    <cellStyle name="SAPBEXaggItemX 3 8 3" xfId="26487" xr:uid="{1CC15C0D-9932-4312-99B3-132E7AEC3A1E}"/>
    <cellStyle name="SAPBEXaggItemX 3 8 3 2" xfId="52901" xr:uid="{33176CCD-C218-4F5A-9160-E13E3CFB76F3}"/>
    <cellStyle name="SAPBEXaggItemX 3 8 4" xfId="29687" xr:uid="{B5EFD4C1-9445-4984-88CD-FD2BB682AB4B}"/>
    <cellStyle name="SAPBEXaggItemX 3 9" xfId="5086" xr:uid="{65517966-6BC5-4864-B87F-654799D288E3}"/>
    <cellStyle name="SAPBEXaggItemX 3 9 2" xfId="15863" xr:uid="{F4EF305F-D4A9-4B2C-97D8-B2F376ABC9EF}"/>
    <cellStyle name="SAPBEXaggItemX 3 9 2 2" xfId="42282" xr:uid="{6E503340-1308-43CF-97D2-871D1F4F51F1}"/>
    <cellStyle name="SAPBEXaggItemX 3 9 3" xfId="25802" xr:uid="{B8B192EC-714E-4556-9CAC-C383A277546E}"/>
    <cellStyle name="SAPBEXaggItemX 3 9 3 2" xfId="52216" xr:uid="{12287E11-5A4F-478D-B394-5F116BBAAD74}"/>
    <cellStyle name="SAPBEXaggItemX 3 9 4" xfId="31756" xr:uid="{145F60C1-78F2-4915-8A8C-CF84B1D9C729}"/>
    <cellStyle name="SAPBEXaggItemX 4" xfId="1878" xr:uid="{3B763424-356C-4B78-9F65-65477B2C43A9}"/>
    <cellStyle name="SAPBEXaggItemX 4 10" xfId="8531" xr:uid="{00C9FEEF-AC0C-4CE1-ABB4-6341E3A95A6E}"/>
    <cellStyle name="SAPBEXaggItemX 4 10 2" xfId="19191" xr:uid="{8EFFA3D1-B065-4696-8109-5141EE2A235F}"/>
    <cellStyle name="SAPBEXaggItemX 4 10 2 2" xfId="45605" xr:uid="{E14AA37F-22FA-4448-973B-C4122DCAEEF2}"/>
    <cellStyle name="SAPBEXaggItemX 4 10 3" xfId="12786" xr:uid="{710438F0-7A93-4B4E-A3B7-60DB145AAB0B}"/>
    <cellStyle name="SAPBEXaggItemX 4 10 3 2" xfId="39207" xr:uid="{3595A0C6-493C-443A-A91D-63C424403D63}"/>
    <cellStyle name="SAPBEXaggItemX 4 10 4" xfId="35027" xr:uid="{DF7401AE-47A3-4922-BEB4-341E1F4FE841}"/>
    <cellStyle name="SAPBEXaggItemX 4 11" xfId="11702" xr:uid="{280B1846-BE85-4A9E-BC5E-EAC6399496A7}"/>
    <cellStyle name="SAPBEXaggItemX 4 11 2" xfId="38123" xr:uid="{94C051E6-46D9-4F1C-8980-CDD51322FDD0}"/>
    <cellStyle name="SAPBEXaggItemX 4 12" xfId="23991" xr:uid="{B4FC45B5-B918-4694-9930-7CA0CD6C61DB}"/>
    <cellStyle name="SAPBEXaggItemX 4 12 2" xfId="50405" xr:uid="{05BFD787-006F-475D-BF1A-AE9663617D7C}"/>
    <cellStyle name="SAPBEXaggItemX 4 2" xfId="3855" xr:uid="{1D718B26-0656-4C1A-BAF9-18F389C7E300}"/>
    <cellStyle name="SAPBEXaggItemX 4 2 2" xfId="9270" xr:uid="{2534AA0C-479E-4333-A705-47CB510939A9}"/>
    <cellStyle name="SAPBEXaggItemX 4 2 2 2" xfId="19930" xr:uid="{9BA2FDFE-1F9F-4685-8C35-0290AE3C875F}"/>
    <cellStyle name="SAPBEXaggItemX 4 2 2 2 2" xfId="46344" xr:uid="{E9F7656A-DDC6-410D-BEEA-F4F2731D3A77}"/>
    <cellStyle name="SAPBEXaggItemX 4 2 2 3" xfId="25958" xr:uid="{2129456E-A2CE-458A-89CD-0F566C9973B5}"/>
    <cellStyle name="SAPBEXaggItemX 4 2 2 3 2" xfId="52372" xr:uid="{2318041A-583E-4DCD-8C20-61E6F3B88D52}"/>
    <cellStyle name="SAPBEXaggItemX 4 2 2 4" xfId="35766" xr:uid="{36F7642D-9480-43BF-AFA1-A0C6C114E338}"/>
    <cellStyle name="SAPBEXaggItemX 4 2 3" xfId="14638" xr:uid="{FC2850B8-3208-485C-8D7C-8640FF5068BB}"/>
    <cellStyle name="SAPBEXaggItemX 4 2 3 2" xfId="41058" xr:uid="{0B2BF402-B0BE-40E4-A089-E22F3F6073A9}"/>
    <cellStyle name="SAPBEXaggItemX 4 2 4" xfId="22674" xr:uid="{773125F5-C12D-4A85-A14A-397EADF3CCF7}"/>
    <cellStyle name="SAPBEXaggItemX 4 2 4 2" xfId="49088" xr:uid="{1CA67404-03C5-49BE-AB22-82A3746B9E06}"/>
    <cellStyle name="SAPBEXaggItemX 4 2 5" xfId="30525" xr:uid="{203932A9-3352-476E-80E4-22DBD09E7079}"/>
    <cellStyle name="SAPBEXaggItemX 4 3" xfId="4582" xr:uid="{DFB7CEAA-E9D7-4534-9853-5AF2E6DA8C53}"/>
    <cellStyle name="SAPBEXaggItemX 4 3 2" xfId="9509" xr:uid="{C2096852-1066-4D7A-AB19-0B9C45DACF84}"/>
    <cellStyle name="SAPBEXaggItemX 4 3 2 2" xfId="20169" xr:uid="{5F1DA81A-3969-4C56-A29B-FFBCE0E6B159}"/>
    <cellStyle name="SAPBEXaggItemX 4 3 2 2 2" xfId="46583" xr:uid="{91B146E6-A9A6-46CC-9450-93C1F289FC87}"/>
    <cellStyle name="SAPBEXaggItemX 4 3 2 3" xfId="17364" xr:uid="{66384A60-2EDF-40DE-92F3-04134510C534}"/>
    <cellStyle name="SAPBEXaggItemX 4 3 2 3 2" xfId="43782" xr:uid="{3A80A60F-E488-4962-9C97-0774D7189585}"/>
    <cellStyle name="SAPBEXaggItemX 4 3 2 4" xfId="36005" xr:uid="{D3606E8F-CD13-4503-B1BA-F2B7851D679F}"/>
    <cellStyle name="SAPBEXaggItemX 4 3 3" xfId="15360" xr:uid="{E5C622BE-7F89-479D-9A78-EF64260C95C1}"/>
    <cellStyle name="SAPBEXaggItemX 4 3 3 2" xfId="41780" xr:uid="{97AD0FA4-77BC-4875-B8AA-EAC5A016ED3D}"/>
    <cellStyle name="SAPBEXaggItemX 4 3 4" xfId="26330" xr:uid="{C4673F3B-BD64-4CDD-99D4-2A54367B7036}"/>
    <cellStyle name="SAPBEXaggItemX 4 3 4 2" xfId="52744" xr:uid="{D6DE2DDF-5EDD-43E7-B1ED-A834224DCB78}"/>
    <cellStyle name="SAPBEXaggItemX 4 3 5" xfId="31252" xr:uid="{ABF76DB5-850B-489D-948F-E81FEC2A9241}"/>
    <cellStyle name="SAPBEXaggItemX 4 4" xfId="3283" xr:uid="{7E247927-B49E-4298-AC2B-4DAFCB1C1B54}"/>
    <cellStyle name="SAPBEXaggItemX 4 4 2" xfId="14073" xr:uid="{D82060F2-B2A9-421D-B172-EE87AE93A151}"/>
    <cellStyle name="SAPBEXaggItemX 4 4 2 2" xfId="40493" xr:uid="{38637FA0-2F59-460C-B28A-039374B3E08A}"/>
    <cellStyle name="SAPBEXaggItemX 4 4 3" xfId="23251" xr:uid="{17727174-D991-4623-8E5C-8C09EFD014D2}"/>
    <cellStyle name="SAPBEXaggItemX 4 4 3 2" xfId="49665" xr:uid="{161DB23E-3551-4656-A055-933E5AD22C4B}"/>
    <cellStyle name="SAPBEXaggItemX 4 4 4" xfId="29953" xr:uid="{0B3C1B2A-9F36-4853-866B-D134D1AD9322}"/>
    <cellStyle name="SAPBEXaggItemX 4 5" xfId="5426" xr:uid="{720BE6A7-A305-40A8-97FF-239241D8F8BF}"/>
    <cellStyle name="SAPBEXaggItemX 4 5 2" xfId="16199" xr:uid="{9C176632-1CA1-4FD4-988B-A24FFE0444AA}"/>
    <cellStyle name="SAPBEXaggItemX 4 5 2 2" xfId="42618" xr:uid="{71903B6F-6B29-4517-8C67-22980F0EB35B}"/>
    <cellStyle name="SAPBEXaggItemX 4 5 3" xfId="24615" xr:uid="{B5696E3D-50D9-498C-9867-FF4DAAF16F18}"/>
    <cellStyle name="SAPBEXaggItemX 4 5 3 2" xfId="51029" xr:uid="{FDB526D9-00CA-4B43-B9FC-733F9CB62EA5}"/>
    <cellStyle name="SAPBEXaggItemX 4 5 4" xfId="32096" xr:uid="{C8712E87-66F5-477F-BD7E-99D5B9A4C1C7}"/>
    <cellStyle name="SAPBEXaggItemX 4 6" xfId="6379" xr:uid="{76510B0A-FE9D-4F00-AEE7-3413E729A2F7}"/>
    <cellStyle name="SAPBEXaggItemX 4 6 2" xfId="17115" xr:uid="{F55ADFD8-1C01-4CBB-B99A-DAA469F32075}"/>
    <cellStyle name="SAPBEXaggItemX 4 6 2 2" xfId="43533" xr:uid="{F7012B47-21BB-497C-85C3-651660C9AEE8}"/>
    <cellStyle name="SAPBEXaggItemX 4 6 3" xfId="23565" xr:uid="{2F5F251C-E03A-4A1C-BE52-9B3D4488B8CB}"/>
    <cellStyle name="SAPBEXaggItemX 4 6 3 2" xfId="49979" xr:uid="{61E0C13D-9BD9-454F-946D-F7D15CB6B5D7}"/>
    <cellStyle name="SAPBEXaggItemX 4 6 4" xfId="33049" xr:uid="{6AF67BAE-F694-4D47-8AC8-1009B01BB72B}"/>
    <cellStyle name="SAPBEXaggItemX 4 7" xfId="6994" xr:uid="{7FEBC76F-50B9-4EEE-89D1-093ABACB0982}"/>
    <cellStyle name="SAPBEXaggItemX 4 7 2" xfId="25733" xr:uid="{7A2E5B17-2591-401B-A370-BE73B61A0186}"/>
    <cellStyle name="SAPBEXaggItemX 4 7 2 2" xfId="52147" xr:uid="{E6D75CFC-5893-4913-B728-DCF98F88EEFD}"/>
    <cellStyle name="SAPBEXaggItemX 4 7 3" xfId="33664" xr:uid="{ED386837-7642-4E23-99BC-D79417D8E538}"/>
    <cellStyle name="SAPBEXaggItemX 4 8" xfId="7541" xr:uid="{15DBF2E3-D182-40AD-A8DD-61EA92ED6B33}"/>
    <cellStyle name="SAPBEXaggItemX 4 8 2" xfId="18208" xr:uid="{7B243932-ED20-40B6-B39D-624ABADF6389}"/>
    <cellStyle name="SAPBEXaggItemX 4 8 2 2" xfId="44624" xr:uid="{70F72DD8-F2E2-4C70-8D24-A415271D23F5}"/>
    <cellStyle name="SAPBEXaggItemX 4 8 3" xfId="26917" xr:uid="{B57BD28A-7E5A-4F30-ABF8-AEFBC9ACCD20}"/>
    <cellStyle name="SAPBEXaggItemX 4 8 3 2" xfId="53331" xr:uid="{B2DE8F55-2D25-45CD-8A86-286EBC6F392D}"/>
    <cellStyle name="SAPBEXaggItemX 4 8 4" xfId="34211" xr:uid="{9E29886A-8423-4FC2-B343-CE129154FCFC}"/>
    <cellStyle name="SAPBEXaggItemX 4 9" xfId="7758" xr:uid="{40357572-28CB-420B-A5C7-B977F41E7D53}"/>
    <cellStyle name="SAPBEXaggItemX 4 9 2" xfId="18425" xr:uid="{3EEC3542-EDF3-4F7E-9B47-A47C3D1AFA4F}"/>
    <cellStyle name="SAPBEXaggItemX 4 9 2 2" xfId="44841" xr:uid="{99088936-AF26-44B6-9592-38528EFB8160}"/>
    <cellStyle name="SAPBEXaggItemX 4 9 3" xfId="26639" xr:uid="{45056E91-B65A-439D-A409-AB0FCB9C3322}"/>
    <cellStyle name="SAPBEXaggItemX 4 9 3 2" xfId="53053" xr:uid="{2B440B77-105F-428D-B768-38AFDFE47A28}"/>
    <cellStyle name="SAPBEXaggItemX 4 9 4" xfId="34428" xr:uid="{4B750C3E-87A0-41AD-AC2D-90C331F3E851}"/>
    <cellStyle name="SAPBEXaggItemX 5" xfId="2064" xr:uid="{1BF6EF06-8586-47DE-A5E2-14949804B98F}"/>
    <cellStyle name="SAPBEXaggItemX 5 10" xfId="8890" xr:uid="{252F1D48-0302-473B-9EE1-946B0C717621}"/>
    <cellStyle name="SAPBEXaggItemX 5 10 2" xfId="19550" xr:uid="{23949966-11E1-4422-9EEC-C5D42DD718DA}"/>
    <cellStyle name="SAPBEXaggItemX 5 10 2 2" xfId="45964" xr:uid="{E27A5E5B-79BB-4245-A50A-3459A89036CA}"/>
    <cellStyle name="SAPBEXaggItemX 5 10 3" xfId="25874" xr:uid="{E9C57175-DBD1-4AC8-9C92-449F56ECCAE7}"/>
    <cellStyle name="SAPBEXaggItemX 5 10 3 2" xfId="52288" xr:uid="{C778C603-6A23-499C-8186-32BDFAB046A9}"/>
    <cellStyle name="SAPBEXaggItemX 5 10 4" xfId="35386" xr:uid="{284D56A4-6400-4446-A54F-D099F1305512}"/>
    <cellStyle name="SAPBEXaggItemX 5 11" xfId="11536" xr:uid="{350A4A41-E102-4C22-B91F-00138EEF251C}"/>
    <cellStyle name="SAPBEXaggItemX 5 11 2" xfId="37957" xr:uid="{20DAE1F5-82A5-4AE8-9042-4B63C6751E82}"/>
    <cellStyle name="SAPBEXaggItemX 5 12" xfId="23039" xr:uid="{E749281D-5C4E-49AA-BC59-2CFAC6A84FCE}"/>
    <cellStyle name="SAPBEXaggItemX 5 12 2" xfId="49453" xr:uid="{D8910D46-76FD-4E88-ACF0-200FC294BD03}"/>
    <cellStyle name="SAPBEXaggItemX 5 2" xfId="4029" xr:uid="{BD33909A-7606-4BF2-AA1B-494426AC113F}"/>
    <cellStyle name="SAPBEXaggItemX 5 2 2" xfId="9878" xr:uid="{2680D9E2-366B-47DD-B9C0-C55802BD46C0}"/>
    <cellStyle name="SAPBEXaggItemX 5 2 2 2" xfId="20538" xr:uid="{FEE45682-24D4-4DF6-B869-7407EFB24F76}"/>
    <cellStyle name="SAPBEXaggItemX 5 2 2 2 2" xfId="46952" xr:uid="{E037AF67-352D-4D52-9B45-010514F02972}"/>
    <cellStyle name="SAPBEXaggItemX 5 2 2 3" xfId="27725" xr:uid="{01125F2B-276A-4889-AFA1-D5F2D9029ECB}"/>
    <cellStyle name="SAPBEXaggItemX 5 2 2 3 2" xfId="54139" xr:uid="{15A6F170-4334-481B-BD31-3BB4987D235B}"/>
    <cellStyle name="SAPBEXaggItemX 5 2 2 4" xfId="36374" xr:uid="{CBD0A941-CC02-403D-A22D-6C87791441D7}"/>
    <cellStyle name="SAPBEXaggItemX 5 2 3" xfId="14811" xr:uid="{EC5A6EAD-E53E-4234-A26B-B4B9386CA58E}"/>
    <cellStyle name="SAPBEXaggItemX 5 2 3 2" xfId="41231" xr:uid="{CBF86258-6733-49B2-B41E-A3241859BAD0}"/>
    <cellStyle name="SAPBEXaggItemX 5 2 4" xfId="27518" xr:uid="{CF1EBF0F-6144-4F98-9EA7-3BC4288BBDDC}"/>
    <cellStyle name="SAPBEXaggItemX 5 2 4 2" xfId="53932" xr:uid="{C8E911E3-D177-428A-A5DC-AE9E72D29692}"/>
    <cellStyle name="SAPBEXaggItemX 5 2 5" xfId="30699" xr:uid="{76256AE6-9ABE-47AF-82E5-47E04914AFEA}"/>
    <cellStyle name="SAPBEXaggItemX 5 3" xfId="4757" xr:uid="{D010D733-551B-4FAC-BC57-3108B4BC17FE}"/>
    <cellStyle name="SAPBEXaggItemX 5 3 2" xfId="10215" xr:uid="{F74318CA-AB22-4DFF-880C-B58533F4258F}"/>
    <cellStyle name="SAPBEXaggItemX 5 3 2 2" xfId="20875" xr:uid="{017123BD-5164-4CD5-8082-4F1DF4C1BBF9}"/>
    <cellStyle name="SAPBEXaggItemX 5 3 2 2 2" xfId="47289" xr:uid="{0BA33CE1-7CB7-4CC4-9115-8A693EA6233C}"/>
    <cellStyle name="SAPBEXaggItemX 5 3 2 3" xfId="12267" xr:uid="{93CFF783-7870-4F2C-8283-1E89C6D1FB06}"/>
    <cellStyle name="SAPBEXaggItemX 5 3 2 3 2" xfId="38688" xr:uid="{BF0066D6-88F7-42EE-941E-7AEC4DADCDCB}"/>
    <cellStyle name="SAPBEXaggItemX 5 3 2 4" xfId="36711" xr:uid="{7F037A45-4DC2-432D-A898-61B96A702B84}"/>
    <cellStyle name="SAPBEXaggItemX 5 3 3" xfId="15534" xr:uid="{FF5196D8-1F48-45C3-BC93-700789318750}"/>
    <cellStyle name="SAPBEXaggItemX 5 3 3 2" xfId="41954" xr:uid="{ABD5775A-F717-4B52-8702-7600E317CB81}"/>
    <cellStyle name="SAPBEXaggItemX 5 3 4" xfId="26810" xr:uid="{22D6A70D-30B6-40FB-9E45-FCA25254312E}"/>
    <cellStyle name="SAPBEXaggItemX 5 3 4 2" xfId="53224" xr:uid="{C72FFA6E-518F-4DAD-A127-17D518E3B928}"/>
    <cellStyle name="SAPBEXaggItemX 5 3 5" xfId="31427" xr:uid="{85F2C81F-D745-4CAA-B53B-14002E8250E9}"/>
    <cellStyle name="SAPBEXaggItemX 5 4" xfId="5337" xr:uid="{1B1E065A-C30F-4822-B95C-C8CC5B0B5BD1}"/>
    <cellStyle name="SAPBEXaggItemX 5 4 2" xfId="16110" xr:uid="{BC41871B-CE87-4DAE-9B35-A94891EF185B}"/>
    <cellStyle name="SAPBEXaggItemX 5 4 2 2" xfId="42529" xr:uid="{ADBCAF9C-FB0C-4B80-99DB-5B4DC5232806}"/>
    <cellStyle name="SAPBEXaggItemX 5 4 3" xfId="28051" xr:uid="{701848DC-EC6B-40D0-96AB-05AEFBD5130C}"/>
    <cellStyle name="SAPBEXaggItemX 5 4 3 2" xfId="54465" xr:uid="{9D78AA70-1D65-43EE-9AB3-F0ED086F08A1}"/>
    <cellStyle name="SAPBEXaggItemX 5 4 4" xfId="32007" xr:uid="{A5A9BC7A-46B2-4696-B105-9C1BD5B336FE}"/>
    <cellStyle name="SAPBEXaggItemX 5 5" xfId="5944" xr:uid="{702E2EC6-D8CF-44AE-B056-4D3E5F4D45AB}"/>
    <cellStyle name="SAPBEXaggItemX 5 5 2" xfId="16696" xr:uid="{6373B9EC-7499-4A0D-8FD9-533906A44D3C}"/>
    <cellStyle name="SAPBEXaggItemX 5 5 2 2" xfId="43114" xr:uid="{52D70194-E337-4AEA-9AF6-1B5614D87054}"/>
    <cellStyle name="SAPBEXaggItemX 5 5 3" xfId="24286" xr:uid="{79149813-240B-4819-965A-2222E0BCD419}"/>
    <cellStyle name="SAPBEXaggItemX 5 5 3 2" xfId="50700" xr:uid="{BA56C99B-BE0F-4AB4-8C42-3ADD7ED4D76A}"/>
    <cellStyle name="SAPBEXaggItemX 5 5 4" xfId="32614" xr:uid="{15E28B94-4954-4BE7-85AA-2570F1484486}"/>
    <cellStyle name="SAPBEXaggItemX 5 6" xfId="6544" xr:uid="{A881CD05-202D-4935-8C1B-B1E3F09E1B27}"/>
    <cellStyle name="SAPBEXaggItemX 5 6 2" xfId="17269" xr:uid="{A5B56E5C-DD3B-42A7-9106-CAA7AB370448}"/>
    <cellStyle name="SAPBEXaggItemX 5 6 2 2" xfId="43687" xr:uid="{D1DF4B4D-0595-46D9-B2D8-A7F7E24077E0}"/>
    <cellStyle name="SAPBEXaggItemX 5 6 3" xfId="22409" xr:uid="{AE23365A-3D58-4F00-B870-C475C301AD22}"/>
    <cellStyle name="SAPBEXaggItemX 5 6 3 2" xfId="48823" xr:uid="{3BDF8DD0-A766-4A27-88EE-4109ADCC5360}"/>
    <cellStyle name="SAPBEXaggItemX 5 6 4" xfId="33214" xr:uid="{DE901BC8-6990-454C-A3AB-492A6699013F}"/>
    <cellStyle name="SAPBEXaggItemX 5 7" xfId="7116" xr:uid="{1BE845E6-075B-400A-AF9F-6E98029CAD3D}"/>
    <cellStyle name="SAPBEXaggItemX 5 7 2" xfId="24002" xr:uid="{0231079C-7103-4856-8850-8E9682F94D4E}"/>
    <cellStyle name="SAPBEXaggItemX 5 7 2 2" xfId="50416" xr:uid="{47E82D9C-61E9-4260-8638-C507F4E1D9B2}"/>
    <cellStyle name="SAPBEXaggItemX 5 7 3" xfId="33786" xr:uid="{BA2729F6-0124-4674-8A59-1921A3178252}"/>
    <cellStyle name="SAPBEXaggItemX 5 8" xfId="7675" xr:uid="{62B255DF-2AFD-4C2A-9A5D-8132F57A76BD}"/>
    <cellStyle name="SAPBEXaggItemX 5 8 2" xfId="18342" xr:uid="{4F94AD19-4A4B-49D3-8C16-94524E72CC99}"/>
    <cellStyle name="SAPBEXaggItemX 5 8 2 2" xfId="44758" xr:uid="{AD2BD9C6-232B-4FB2-8598-B01069D7ABE0}"/>
    <cellStyle name="SAPBEXaggItemX 5 8 3" xfId="27369" xr:uid="{650694B8-82FB-47FA-BCDA-B8E086217C41}"/>
    <cellStyle name="SAPBEXaggItemX 5 8 3 2" xfId="53783" xr:uid="{12A4A158-DE62-4008-9DFC-6AD41DAC0277}"/>
    <cellStyle name="SAPBEXaggItemX 5 8 4" xfId="34345" xr:uid="{A7B3F684-ADCE-4A4D-926A-86975067F253}"/>
    <cellStyle name="SAPBEXaggItemX 5 9" xfId="7827" xr:uid="{18AECEEA-A4FB-49C8-A8D5-4FCAEC2155F8}"/>
    <cellStyle name="SAPBEXaggItemX 5 9 2" xfId="18494" xr:uid="{E8531C45-65D1-49B3-A540-2E00E4FEDC5F}"/>
    <cellStyle name="SAPBEXaggItemX 5 9 2 2" xfId="44909" xr:uid="{72E96FC6-AE82-4FC6-858B-6C44C39B5BF1}"/>
    <cellStyle name="SAPBEXaggItemX 5 9 3" xfId="22034" xr:uid="{3B9DE5AA-2315-49CB-8E92-037E10A82CC9}"/>
    <cellStyle name="SAPBEXaggItemX 5 9 3 2" xfId="48448" xr:uid="{B860854F-99C6-460A-9959-6A0F29EC83DC}"/>
    <cellStyle name="SAPBEXaggItemX 5 9 4" xfId="34497" xr:uid="{DED08359-0673-4572-A0B2-653F6AE542FA}"/>
    <cellStyle name="SAPBEXaggItemX 6" xfId="1810" xr:uid="{2875114B-BBB8-4BD0-83D2-54398F291976}"/>
    <cellStyle name="SAPBEXaggItemX 6 10" xfId="9579" xr:uid="{78FD4382-339E-4249-BF7C-75F1BD2E4631}"/>
    <cellStyle name="SAPBEXaggItemX 6 10 2" xfId="20239" xr:uid="{F8B88A55-61F8-4774-B6AB-03FCE6D58D91}"/>
    <cellStyle name="SAPBEXaggItemX 6 10 2 2" xfId="46653" xr:uid="{53CEE08A-E096-449E-98DA-98C85330A254}"/>
    <cellStyle name="SAPBEXaggItemX 6 10 3" xfId="16895" xr:uid="{AFCA0CC8-51CE-4C4B-A677-B4014A2FB940}"/>
    <cellStyle name="SAPBEXaggItemX 6 10 3 2" xfId="43313" xr:uid="{C5F54B2B-6632-493C-9CF7-5A94FB673D2B}"/>
    <cellStyle name="SAPBEXaggItemX 6 10 4" xfId="36075" xr:uid="{3D95556F-2590-4A51-964D-226A35C444E6}"/>
    <cellStyle name="SAPBEXaggItemX 6 11" xfId="11770" xr:uid="{E904DC0E-2F85-47D8-8687-5A3D5C2E68A1}"/>
    <cellStyle name="SAPBEXaggItemX 6 11 2" xfId="38191" xr:uid="{163026E0-4DF2-412B-82A8-B121357A1AC5}"/>
    <cellStyle name="SAPBEXaggItemX 6 12" xfId="25308" xr:uid="{E8503BAC-139B-4AFE-B68D-866F3B4D1439}"/>
    <cellStyle name="SAPBEXaggItemX 6 12 2" xfId="51722" xr:uid="{89B35BEF-8BD6-4065-B894-41F005D2ADB2}"/>
    <cellStyle name="SAPBEXaggItemX 6 2" xfId="3787" xr:uid="{7C6BBAD2-CE42-4568-A04D-863D66C16500}"/>
    <cellStyle name="SAPBEXaggItemX 6 2 2" xfId="10704" xr:uid="{30EFDEA6-5404-433A-9E84-5964C199E8D9}"/>
    <cellStyle name="SAPBEXaggItemX 6 2 2 2" xfId="21349" xr:uid="{2CDB5EDE-3B25-4394-9EC0-951C5D523CD1}"/>
    <cellStyle name="SAPBEXaggItemX 6 2 2 2 2" xfId="47763" xr:uid="{557DB92E-E814-48B4-A488-52787D157103}"/>
    <cellStyle name="SAPBEXaggItemX 6 2 2 3" xfId="28447" xr:uid="{BA8AB23B-0094-4E1B-A6C8-1BD9DE4FD2A7}"/>
    <cellStyle name="SAPBEXaggItemX 6 2 2 3 2" xfId="54861" xr:uid="{00D686F7-ED28-4AB6-A6E1-45763EDE4F11}"/>
    <cellStyle name="SAPBEXaggItemX 6 2 2 4" xfId="37128" xr:uid="{9892082B-2080-4D24-9426-4AA0B2BDCA6E}"/>
    <cellStyle name="SAPBEXaggItemX 6 2 3" xfId="14570" xr:uid="{79029F6A-BE3C-445D-ADBF-2C05B468CB5F}"/>
    <cellStyle name="SAPBEXaggItemX 6 2 3 2" xfId="40990" xr:uid="{AD6D1CBF-94D2-4C39-ACDB-F3BF7A73034B}"/>
    <cellStyle name="SAPBEXaggItemX 6 2 4" xfId="25496" xr:uid="{AFA021D2-8371-4DAC-ADD6-DBF7983E6EC9}"/>
    <cellStyle name="SAPBEXaggItemX 6 2 4 2" xfId="51910" xr:uid="{42AC8E7F-4CA2-4E88-B9C8-E4F470D75774}"/>
    <cellStyle name="SAPBEXaggItemX 6 2 5" xfId="30457" xr:uid="{89323086-8B59-4A66-B110-740489966E50}"/>
    <cellStyle name="SAPBEXaggItemX 6 3" xfId="4514" xr:uid="{8B02E221-7D59-4460-88F9-DE0106D1B1F3}"/>
    <cellStyle name="SAPBEXaggItemX 6 3 2" xfId="15292" xr:uid="{83556939-3A27-4EDB-BA46-814EAB72B45B}"/>
    <cellStyle name="SAPBEXaggItemX 6 3 2 2" xfId="41712" xr:uid="{8A440C18-608D-4CF0-8C03-CBF0EB6853F3}"/>
    <cellStyle name="SAPBEXaggItemX 6 3 3" xfId="26665" xr:uid="{28B531E6-7CC0-4958-9205-3004893FB7DB}"/>
    <cellStyle name="SAPBEXaggItemX 6 3 3 2" xfId="53079" xr:uid="{0329E207-7AF8-4397-948A-68F32D40661C}"/>
    <cellStyle name="SAPBEXaggItemX 6 3 4" xfId="31184" xr:uid="{6666D074-D8D5-4BE8-97FA-CAF6412EC8BE}"/>
    <cellStyle name="SAPBEXaggItemX 6 4" xfId="4210" xr:uid="{23D4F78A-9095-43BC-B94B-DCB6A455F764}"/>
    <cellStyle name="SAPBEXaggItemX 6 4 2" xfId="14989" xr:uid="{EA2A5586-72C4-456C-88E6-8FB3DFE380C8}"/>
    <cellStyle name="SAPBEXaggItemX 6 4 2 2" xfId="41409" xr:uid="{1B4AEB5B-6543-4768-BD71-A57A45E0E93D}"/>
    <cellStyle name="SAPBEXaggItemX 6 4 3" xfId="24753" xr:uid="{9722555A-3CC9-4FBA-A4C7-F37F5323F4B5}"/>
    <cellStyle name="SAPBEXaggItemX 6 4 3 2" xfId="51167" xr:uid="{728BBD93-CA12-40DE-9AF1-60D1F8D546AB}"/>
    <cellStyle name="SAPBEXaggItemX 6 4 4" xfId="30880" xr:uid="{E1D46C7D-228F-4884-9ED8-4434FC22D336}"/>
    <cellStyle name="SAPBEXaggItemX 6 5" xfId="2873" xr:uid="{BFF77E1E-6BC7-4521-9A68-609DA2AA3E62}"/>
    <cellStyle name="SAPBEXaggItemX 6 5 2" xfId="13665" xr:uid="{BABEA44E-E7A0-4DB1-A33C-7AE7FB3004D7}"/>
    <cellStyle name="SAPBEXaggItemX 6 5 2 2" xfId="40085" xr:uid="{4BB51E47-26E3-4A17-AC15-C198E045FFFF}"/>
    <cellStyle name="SAPBEXaggItemX 6 5 3" xfId="25643" xr:uid="{91377BCF-56FE-4C17-9333-DD925C546C19}"/>
    <cellStyle name="SAPBEXaggItemX 6 5 3 2" xfId="52057" xr:uid="{2495CBE9-EEBC-48F0-B4B6-D9927A8DF543}"/>
    <cellStyle name="SAPBEXaggItemX 6 5 4" xfId="29543" xr:uid="{5BC1DA92-E810-43C5-8705-A907B047E60D}"/>
    <cellStyle name="SAPBEXaggItemX 6 6" xfId="5615" xr:uid="{7BA01CE5-7EB5-4E6D-9020-DC3CC14C9276}"/>
    <cellStyle name="SAPBEXaggItemX 6 6 2" xfId="16379" xr:uid="{62E38D05-F372-48FB-B23C-D5AD9C620583}"/>
    <cellStyle name="SAPBEXaggItemX 6 6 2 2" xfId="42797" xr:uid="{C558A58F-AEDB-4979-A878-6EB50F0F9E31}"/>
    <cellStyle name="SAPBEXaggItemX 6 6 3" xfId="26163" xr:uid="{EF6DA32E-1969-4C5D-A5FD-89B1B527A1DC}"/>
    <cellStyle name="SAPBEXaggItemX 6 6 3 2" xfId="52577" xr:uid="{71874927-2301-45B9-88DD-842B963276EB}"/>
    <cellStyle name="SAPBEXaggItemX 6 6 4" xfId="32285" xr:uid="{E90A0283-C3FA-411F-9791-89DF142AD84D}"/>
    <cellStyle name="SAPBEXaggItemX 6 7" xfId="4186" xr:uid="{AD5D9416-BD87-459E-B967-315D51E21E0E}"/>
    <cellStyle name="SAPBEXaggItemX 6 7 2" xfId="26177" xr:uid="{D5E845BD-B4D1-42CC-B8D2-6BF4DD8E02B3}"/>
    <cellStyle name="SAPBEXaggItemX 6 7 2 2" xfId="52591" xr:uid="{51BCAF46-C14A-42ED-9110-CD230026891C}"/>
    <cellStyle name="SAPBEXaggItemX 6 7 3" xfId="30856" xr:uid="{C55B5F4C-C174-409E-B772-660D7182A10C}"/>
    <cellStyle name="SAPBEXaggItemX 6 8" xfId="7473" xr:uid="{A4964112-ABD0-48FF-A17E-538C29D9393F}"/>
    <cellStyle name="SAPBEXaggItemX 6 8 2" xfId="18140" xr:uid="{EA862584-A194-4806-BA4F-77E48B9B58F1}"/>
    <cellStyle name="SAPBEXaggItemX 6 8 2 2" xfId="44556" xr:uid="{C1C353B5-1B1C-4E42-ABE7-FD9DAE352B97}"/>
    <cellStyle name="SAPBEXaggItemX 6 8 3" xfId="24835" xr:uid="{1FE0F6C7-6FCA-4857-9D48-0CB6620FC5B9}"/>
    <cellStyle name="SAPBEXaggItemX 6 8 3 2" xfId="51249" xr:uid="{55BCEE1C-EB15-429E-A4CB-A06D89BD6A71}"/>
    <cellStyle name="SAPBEXaggItemX 6 8 4" xfId="34143" xr:uid="{42CE67A3-BD31-48CC-B862-26241267EAE8}"/>
    <cellStyle name="SAPBEXaggItemX 6 9" xfId="7196" xr:uid="{03C21B2F-31ED-4B9F-9F5C-30DCF2A38985}"/>
    <cellStyle name="SAPBEXaggItemX 6 9 2" xfId="17863" xr:uid="{315563D3-1FFD-4A9F-8752-8B134B59A634}"/>
    <cellStyle name="SAPBEXaggItemX 6 9 2 2" xfId="44280" xr:uid="{00BBB622-3638-4D80-9CD2-E3B048FFC45B}"/>
    <cellStyle name="SAPBEXaggItemX 6 9 3" xfId="22668" xr:uid="{0D4B6CEA-3EF2-401A-9569-957317C26C52}"/>
    <cellStyle name="SAPBEXaggItemX 6 9 3 2" xfId="49082" xr:uid="{D157876D-D7DA-4E08-BBAD-556DA16E69DF}"/>
    <cellStyle name="SAPBEXaggItemX 6 9 4" xfId="33866" xr:uid="{572500BD-84F6-4593-B539-CDFF676CB320}"/>
    <cellStyle name="SAPBEXaggItemX 7" xfId="2358" xr:uid="{09036B67-3CF8-4D8C-8EC6-8E085A5D1782}"/>
    <cellStyle name="SAPBEXaggItemX 7 10" xfId="11290" xr:uid="{B4DE56F4-A4FF-4003-9246-88A250D1BC37}"/>
    <cellStyle name="SAPBEXaggItemX 7 10 2" xfId="37711" xr:uid="{F32F4013-4E44-40DD-AA99-711244DFDCA6}"/>
    <cellStyle name="SAPBEXaggItemX 7 11" xfId="25465" xr:uid="{0A88FEF8-080C-4ABC-A11F-859B5825067B}"/>
    <cellStyle name="SAPBEXaggItemX 7 11 2" xfId="51879" xr:uid="{D6786F9F-4B0E-4D8C-8403-F5FE620CF1CB}"/>
    <cellStyle name="SAPBEXaggItemX 7 2" xfId="4265" xr:uid="{B2EAFAB3-9C77-488F-B648-7A0622C6DC93}"/>
    <cellStyle name="SAPBEXaggItemX 7 2 2" xfId="15044" xr:uid="{F53DCB82-8FAD-43D1-B08A-5F7D09085D2A}"/>
    <cellStyle name="SAPBEXaggItemX 7 2 2 2" xfId="41464" xr:uid="{992BC8A1-4F2E-4B45-8CF9-4CB3F7BFDD79}"/>
    <cellStyle name="SAPBEXaggItemX 7 2 3" xfId="23684" xr:uid="{040F05B8-5795-4752-AD92-BA13585BFDDE}"/>
    <cellStyle name="SAPBEXaggItemX 7 2 3 2" xfId="50098" xr:uid="{6CCF061C-D0C4-45DE-B277-DCDB7269EF14}"/>
    <cellStyle name="SAPBEXaggItemX 7 2 4" xfId="30935" xr:uid="{5669BD4E-77F9-4B15-9DC5-B38F05B2B86C}"/>
    <cellStyle name="SAPBEXaggItemX 7 3" xfId="4993" xr:uid="{6B043778-BA6D-47B2-A0FB-C996C6CC4254}"/>
    <cellStyle name="SAPBEXaggItemX 7 3 2" xfId="15770" xr:uid="{E4AAD692-CA00-4438-A5E4-C351B2DF35A9}"/>
    <cellStyle name="SAPBEXaggItemX 7 3 2 2" xfId="42190" xr:uid="{75C81A99-4D28-4379-BBCD-190037FD9DB7}"/>
    <cellStyle name="SAPBEXaggItemX 7 3 3" xfId="26411" xr:uid="{B188D2F0-FBBF-43AD-9B59-ED0697581C1F}"/>
    <cellStyle name="SAPBEXaggItemX 7 3 3 2" xfId="52825" xr:uid="{D37FAF3D-C22F-4810-B8A3-3C1CE7E74007}"/>
    <cellStyle name="SAPBEXaggItemX 7 3 4" xfId="31663" xr:uid="{2A447ED2-7D29-47CA-B110-FF9799136F24}"/>
    <cellStyle name="SAPBEXaggItemX 7 4" xfId="6186" xr:uid="{9764C456-A393-4A18-9D24-B782A4A3C2B9}"/>
    <cellStyle name="SAPBEXaggItemX 7 4 2" xfId="16927" xr:uid="{D56A58CB-5254-470B-82CD-5F234D934DFD}"/>
    <cellStyle name="SAPBEXaggItemX 7 4 2 2" xfId="43345" xr:uid="{4049C768-A084-4460-BAED-503E90933012}"/>
    <cellStyle name="SAPBEXaggItemX 7 4 3" xfId="24907" xr:uid="{A17521D2-A9D9-4115-9CE0-B8DF0777FC1A}"/>
    <cellStyle name="SAPBEXaggItemX 7 4 3 2" xfId="51321" xr:uid="{5B10C31F-CB8E-422E-9A5B-A8B6DF638D9B}"/>
    <cellStyle name="SAPBEXaggItemX 7 4 4" xfId="32856" xr:uid="{FC909BE4-C0C1-45AF-B4A0-F7D6B0F8F47E}"/>
    <cellStyle name="SAPBEXaggItemX 7 5" xfId="6767" xr:uid="{672C3655-290B-4DCF-980C-140251262AA1}"/>
    <cellStyle name="SAPBEXaggItemX 7 5 2" xfId="17479" xr:uid="{1D1A5FC7-B916-4D39-B53D-5AAE01535603}"/>
    <cellStyle name="SAPBEXaggItemX 7 5 2 2" xfId="43897" xr:uid="{63D1BC01-5BA4-4D43-A72B-ED45C92238DF}"/>
    <cellStyle name="SAPBEXaggItemX 7 5 3" xfId="23537" xr:uid="{921C72B6-843D-4DEC-90F8-E828543CAA88}"/>
    <cellStyle name="SAPBEXaggItemX 7 5 3 2" xfId="49951" xr:uid="{A1258CF5-D0DB-49FE-93B4-1254E236B3D9}"/>
    <cellStyle name="SAPBEXaggItemX 7 5 4" xfId="33437" xr:uid="{F660602F-C34E-4AA2-82E1-54CFD72BAE27}"/>
    <cellStyle name="SAPBEXaggItemX 7 6" xfId="7328" xr:uid="{32325FF4-C6E1-41F3-9541-F8B5EACEFDBD}"/>
    <cellStyle name="SAPBEXaggItemX 7 6 2" xfId="17995" xr:uid="{3561478B-9F85-4AA8-985D-3DC2D0C0BDFA}"/>
    <cellStyle name="SAPBEXaggItemX 7 6 2 2" xfId="44412" xr:uid="{D81D14CE-ADB2-421F-964E-A30A7BFC3D2F}"/>
    <cellStyle name="SAPBEXaggItemX 7 6 3" xfId="25824" xr:uid="{2673EF79-E807-49A4-B137-75281C1BAE28}"/>
    <cellStyle name="SAPBEXaggItemX 7 6 3 2" xfId="52238" xr:uid="{65C70CA8-2377-4E67-87B3-2374DAFA93DB}"/>
    <cellStyle name="SAPBEXaggItemX 7 6 4" xfId="33998" xr:uid="{80C39CF4-EBEC-4F71-9156-B9B8C940F0DA}"/>
    <cellStyle name="SAPBEXaggItemX 7 7" xfId="7972" xr:uid="{51C430B0-F21A-4888-B80F-24544EA91A3A}"/>
    <cellStyle name="SAPBEXaggItemX 7 7 2" xfId="18639" xr:uid="{5F0EA9CE-F8F2-43AC-AEAA-3C9ABBF2D82A}"/>
    <cellStyle name="SAPBEXaggItemX 7 7 2 2" xfId="45054" xr:uid="{26BF07A5-B809-4B55-B25E-81B2A3D4F4F7}"/>
    <cellStyle name="SAPBEXaggItemX 7 7 3" xfId="12431" xr:uid="{8A7F7294-A8F9-48F7-91FE-57FC861CA952}"/>
    <cellStyle name="SAPBEXaggItemX 7 7 3 2" xfId="38852" xr:uid="{22D226DF-961C-43FC-87A8-618963FBB81B}"/>
    <cellStyle name="SAPBEXaggItemX 7 7 4" xfId="34578" xr:uid="{3AB5C7EB-1F79-467F-BAE2-804EA4AE2FA6}"/>
    <cellStyle name="SAPBEXaggItemX 7 8" xfId="10140" xr:uid="{DA697952-5870-49B1-9421-E596085B2288}"/>
    <cellStyle name="SAPBEXaggItemX 7 8 2" xfId="20800" xr:uid="{FB4390CF-9205-40FB-B0AC-0B9AD1FB2E53}"/>
    <cellStyle name="SAPBEXaggItemX 7 8 2 2" xfId="47214" xr:uid="{EDB15C17-9591-4EE2-A77B-14BBD04B7569}"/>
    <cellStyle name="SAPBEXaggItemX 7 8 3" xfId="12826" xr:uid="{3604464C-42AE-486A-8231-DD79D0BF501E}"/>
    <cellStyle name="SAPBEXaggItemX 7 8 3 2" xfId="39247" xr:uid="{0CF7A60C-8274-47C8-AA3F-F4BF79F93C42}"/>
    <cellStyle name="SAPBEXaggItemX 7 8 4" xfId="36636" xr:uid="{440286F5-6045-42E3-BACE-C41B6797A89E}"/>
    <cellStyle name="SAPBEXaggItemX 7 9" xfId="13158" xr:uid="{21D677E8-D06A-4399-BA74-1B576BB8F80F}"/>
    <cellStyle name="SAPBEXaggItemX 7 9 2" xfId="39579" xr:uid="{816E9B72-323C-48F5-9081-9BA8D2A61D9A}"/>
    <cellStyle name="SAPBEXaggItemX 8" xfId="3213" xr:uid="{6C3596EB-7097-4D6D-93ED-4249B4FBD239}"/>
    <cellStyle name="SAPBEXaggItemX 8 2" xfId="14003" xr:uid="{602C1160-EC21-4CCC-AB8B-A9F019447D1E}"/>
    <cellStyle name="SAPBEXaggItemX 8 2 2" xfId="40423" xr:uid="{F1F96B8C-5DC9-4198-8975-6F95E23ED5A1}"/>
    <cellStyle name="SAPBEXaggItemX 8 3" xfId="23252" xr:uid="{F9CD6E07-EB5B-4FCD-8834-0B09BFCBF5D7}"/>
    <cellStyle name="SAPBEXaggItemX 8 3 2" xfId="49666" xr:uid="{4E00A4A7-3894-4356-87DA-2AC2718250F7}"/>
    <cellStyle name="SAPBEXaggItemX 8 4" xfId="29883" xr:uid="{1E3C4ABD-7FD5-4E19-9339-67E94AECA8F6}"/>
    <cellStyle name="SAPBEXaggItemX 9" xfId="2640" xr:uid="{31ECB503-082F-4F8D-9540-D4AAAB8833C0}"/>
    <cellStyle name="SAPBEXaggItemX 9 2" xfId="13432" xr:uid="{9B8E8A8A-5BF9-4AA0-9BDC-9E6FC595F7BB}"/>
    <cellStyle name="SAPBEXaggItemX 9 2 2" xfId="39852" xr:uid="{2B06FE15-EF9F-430A-A8C7-D31418B70515}"/>
    <cellStyle name="SAPBEXaggItemX 9 3" xfId="25463" xr:uid="{89A87306-B7B3-46CD-AA6D-5D2D5253DA06}"/>
    <cellStyle name="SAPBEXaggItemX 9 3 2" xfId="51877" xr:uid="{26C322E2-9C30-4944-BC0B-A9D1A9F55238}"/>
    <cellStyle name="SAPBEXaggItemX 9 4" xfId="29310" xr:uid="{A9E21C45-662D-464C-9448-CCD9FD68FB60}"/>
    <cellStyle name="SAPBEXchaText" xfId="1186" xr:uid="{71DC58C6-5576-4755-AEA3-43443389459F}"/>
    <cellStyle name="SAPBEXchaText 10" xfId="5708" xr:uid="{CF680027-FD36-4DA5-880D-DF4677E2B8B5}"/>
    <cellStyle name="SAPBEXchaText 10 2" xfId="13029" xr:uid="{40B6A40F-411A-4E2F-B6D8-20641F306D90}"/>
    <cellStyle name="SAPBEXchaText 10 2 2" xfId="39450" xr:uid="{26776BAB-31D2-4CCA-AC3B-0502444E863A}"/>
    <cellStyle name="SAPBEXchaText 10 3" xfId="32378" xr:uid="{0D345989-909D-47C0-9B06-090B91E954D9}"/>
    <cellStyle name="SAPBEXchaText 11" xfId="5487" xr:uid="{015F49C7-E098-4C16-8026-A8FBA106F257}"/>
    <cellStyle name="SAPBEXchaText 11 2" xfId="16259" xr:uid="{8946D17E-AE53-4DBC-9DB5-6923CCA8F27D}"/>
    <cellStyle name="SAPBEXchaText 11 2 2" xfId="42678" xr:uid="{776E9BE9-8577-463A-84E5-AE064650DC2E}"/>
    <cellStyle name="SAPBEXchaText 11 3" xfId="23077" xr:uid="{2C32CDE7-4DB9-4946-90FC-7777A40F21FC}"/>
    <cellStyle name="SAPBEXchaText 11 3 2" xfId="49491" xr:uid="{060C051F-11E7-4129-82C5-187698C8AF70}"/>
    <cellStyle name="SAPBEXchaText 11 4" xfId="32157" xr:uid="{E2D17129-C313-4ACC-9268-9F8FA9DF5CDB}"/>
    <cellStyle name="SAPBEXchaText 12" xfId="8256" xr:uid="{14DB785F-20CD-44E7-882F-4B466F25A417}"/>
    <cellStyle name="SAPBEXchaText 12 2" xfId="18917" xr:uid="{6620D902-DDEE-4BBD-A2ED-D5FD928C3261}"/>
    <cellStyle name="SAPBEXchaText 12 2 2" xfId="45331" xr:uid="{B95F4CD7-07E6-4DE9-ACCF-2E3CDB183F5A}"/>
    <cellStyle name="SAPBEXchaText 12 3" xfId="17353" xr:uid="{00AD1D15-8F5C-4003-B6A2-04DA9E5564E3}"/>
    <cellStyle name="SAPBEXchaText 12 3 2" xfId="43771" xr:uid="{D848C971-16C1-4751-93CA-9229E44A7F3E}"/>
    <cellStyle name="SAPBEXchaText 12 4" xfId="34769" xr:uid="{06DA0CFD-4442-4139-A02A-75CF2DF7D587}"/>
    <cellStyle name="SAPBEXchaText 13" xfId="13104" xr:uid="{209AC57B-360E-45FD-B12D-69D9DAEA2990}"/>
    <cellStyle name="SAPBEXchaText 13 2" xfId="39525" xr:uid="{6DB36FA0-8EB6-40B6-8DDC-F9CD5CDD7938}"/>
    <cellStyle name="SAPBEXchaText 14" xfId="25666" xr:uid="{4E973B64-2354-4962-A149-B200543FB7CA}"/>
    <cellStyle name="SAPBEXchaText 14 2" xfId="52080" xr:uid="{B43C204C-0D2F-4913-AA69-A32AEE28FE6A}"/>
    <cellStyle name="SAPBEXchaText 2" xfId="1507" xr:uid="{9CA462DE-C102-477E-9C1D-7A2133BC26D6}"/>
    <cellStyle name="SAPBEXchaText 2 10" xfId="8405" xr:uid="{AF1FD914-783E-4B10-B6B3-1C216D7F8B31}"/>
    <cellStyle name="SAPBEXchaText 2 10 2" xfId="19065" xr:uid="{9B577CC4-92A9-407E-806B-D2978D8417CF}"/>
    <cellStyle name="SAPBEXchaText 2 10 2 2" xfId="45479" xr:uid="{D871F270-A11B-4627-A243-6E9488BB0759}"/>
    <cellStyle name="SAPBEXchaText 2 10 3" xfId="12723" xr:uid="{291A864A-9E68-48D2-BF7A-7B9A8479D3BC}"/>
    <cellStyle name="SAPBEXchaText 2 10 3 2" xfId="39144" xr:uid="{4B7EB9EE-4E03-4FE1-916A-7DE3385040E5}"/>
    <cellStyle name="SAPBEXchaText 2 10 4" xfId="34901" xr:uid="{E90C32D5-5528-4CBA-BDC8-A3AF87B6A3CB}"/>
    <cellStyle name="SAPBEXchaText 2 11" xfId="13078" xr:uid="{B44F6E8E-9B0E-4962-8EF8-F737F8E323C6}"/>
    <cellStyle name="SAPBEXchaText 2 11 2" xfId="39499" xr:uid="{D4C9AD94-0F41-4C92-996D-B5670AE6E1DE}"/>
    <cellStyle name="SAPBEXchaText 2 12" xfId="25410" xr:uid="{D7C6E87E-E79B-42EE-97C9-367E4BD7860E}"/>
    <cellStyle name="SAPBEXchaText 2 12 2" xfId="51824" xr:uid="{C91896F5-9BFA-4CA9-BC3B-1B50A3510762}"/>
    <cellStyle name="SAPBEXchaText 2 2" xfId="3501" xr:uid="{2BC61A45-EAAB-4D2D-9D4E-E197A887BDA6}"/>
    <cellStyle name="SAPBEXchaText 2 2 2" xfId="9019" xr:uid="{E78153D8-E9B8-40F0-AD38-0A8A0460C673}"/>
    <cellStyle name="SAPBEXchaText 2 2 2 2" xfId="19679" xr:uid="{E15B79AC-81CE-4548-A5F0-F23A0883D838}"/>
    <cellStyle name="SAPBEXchaText 2 2 2 2 2" xfId="46093" xr:uid="{8E1BA146-959D-497D-907B-02D84E79FE89}"/>
    <cellStyle name="SAPBEXchaText 2 2 2 3" xfId="11549" xr:uid="{BB32C84E-557B-4411-90D6-4B6ABA035858}"/>
    <cellStyle name="SAPBEXchaText 2 2 2 3 2" xfId="37970" xr:uid="{E7B51778-2340-4136-BF58-CB9B1E1BA35B}"/>
    <cellStyle name="SAPBEXchaText 2 2 2 4" xfId="35515" xr:uid="{91384909-3E8B-49ED-9846-8650A37EEA15}"/>
    <cellStyle name="SAPBEXchaText 2 2 3" xfId="9648" xr:uid="{2A573014-9E64-4C16-89A9-92BD40DFB829}"/>
    <cellStyle name="SAPBEXchaText 2 2 3 2" xfId="20308" xr:uid="{1177A397-6DE0-41B9-B953-090B77348503}"/>
    <cellStyle name="SAPBEXchaText 2 2 3 2 2" xfId="46722" xr:uid="{1D7E0FA7-68D5-488F-836B-EB9D140D77FF}"/>
    <cellStyle name="SAPBEXchaText 2 2 3 3" xfId="25919" xr:uid="{8A6D9BAE-B7E0-4C0A-A84A-42B1F35EA31F}"/>
    <cellStyle name="SAPBEXchaText 2 2 3 3 2" xfId="52333" xr:uid="{FD3690D7-BBBE-45AF-907A-C00A74B1EED4}"/>
    <cellStyle name="SAPBEXchaText 2 2 3 4" xfId="36144" xr:uid="{2EE9F3A9-E044-4EC0-925A-99ED6E6969A2}"/>
    <cellStyle name="SAPBEXchaText 2 2 4" xfId="10936" xr:uid="{A5D20D34-6218-4DDE-A05D-64ECE2444179}"/>
    <cellStyle name="SAPBEXchaText 2 2 4 2" xfId="21581" xr:uid="{D8AFE14C-943C-4E8C-8F77-4946B47E05F0}"/>
    <cellStyle name="SAPBEXchaText 2 2 4 2 2" xfId="47995" xr:uid="{B0257751-F0C4-46CA-8205-17938489E39E}"/>
    <cellStyle name="SAPBEXchaText 2 2 4 3" xfId="28670" xr:uid="{E9F63D9D-5641-46E0-97C6-F5918925F4D8}"/>
    <cellStyle name="SAPBEXchaText 2 2 4 3 2" xfId="55084" xr:uid="{710F2D4C-9028-40CD-8737-64E6FAC69601}"/>
    <cellStyle name="SAPBEXchaText 2 2 4 4" xfId="37357" xr:uid="{5F35CCFB-C9DD-4552-A4CE-BB7D65897668}"/>
    <cellStyle name="SAPBEXchaText 2 2 5" xfId="8712" xr:uid="{49C99580-73D8-46C1-BE31-A112ACE9ADFC}"/>
    <cellStyle name="SAPBEXchaText 2 2 5 2" xfId="19372" xr:uid="{331F19AA-FBE1-4C5A-A31D-C09E6450BD62}"/>
    <cellStyle name="SAPBEXchaText 2 2 5 2 2" xfId="45786" xr:uid="{859BC605-159A-4156-8688-FFB234635457}"/>
    <cellStyle name="SAPBEXchaText 2 2 5 3" xfId="12257" xr:uid="{277E314F-A6F0-46B3-B089-21FED378424C}"/>
    <cellStyle name="SAPBEXchaText 2 2 5 3 2" xfId="38678" xr:uid="{8E978D03-9391-439F-AEBE-940DBF93E51B}"/>
    <cellStyle name="SAPBEXchaText 2 2 5 4" xfId="35208" xr:uid="{78AB27F1-B6DD-44B8-A3CD-8FBBBC9DA5EF}"/>
    <cellStyle name="SAPBEXchaText 2 2 6" xfId="14286" xr:uid="{D963EBC6-4923-4E82-B81E-AB7910542AB3}"/>
    <cellStyle name="SAPBEXchaText 2 2 6 2" xfId="40706" xr:uid="{8791EB64-7580-4CD1-9CCC-406332EF28A6}"/>
    <cellStyle name="SAPBEXchaText 2 2 7" xfId="25196" xr:uid="{E47BBA9B-C8C2-4AA5-964A-D83CAECC6F39}"/>
    <cellStyle name="SAPBEXchaText 2 2 7 2" xfId="51610" xr:uid="{A4F12673-3D14-4AD6-AD06-3B5059A1C037}"/>
    <cellStyle name="SAPBEXchaText 2 2 8" xfId="30171" xr:uid="{7FE3D455-8498-4284-85B2-9B366686D11C}"/>
    <cellStyle name="SAPBEXchaText 2 3" xfId="2801" xr:uid="{F8415EDE-B1A5-4F13-A7DB-ABCA15FDCCB6}"/>
    <cellStyle name="SAPBEXchaText 2 3 2" xfId="9381" xr:uid="{54A88CB6-DAE1-498A-AC4A-729BE3A9D851}"/>
    <cellStyle name="SAPBEXchaText 2 3 2 2" xfId="20041" xr:uid="{9A42CF4B-F896-48B2-B358-0682DB698AEF}"/>
    <cellStyle name="SAPBEXchaText 2 3 2 2 2" xfId="46455" xr:uid="{AF1BB650-EF4C-4648-95D0-EBA95F4F1BBB}"/>
    <cellStyle name="SAPBEXchaText 2 3 2 3" xfId="26769" xr:uid="{91DB9550-91AF-45F2-948D-2260C4866B62}"/>
    <cellStyle name="SAPBEXchaText 2 3 2 3 2" xfId="53183" xr:uid="{22FAB630-CE90-4CD8-8EAF-82C2E8EDA913}"/>
    <cellStyle name="SAPBEXchaText 2 3 2 4" xfId="35877" xr:uid="{520AB76E-1C98-4536-8583-1D0B7BADDC09}"/>
    <cellStyle name="SAPBEXchaText 2 3 3" xfId="13593" xr:uid="{0CEB5CFF-F9DA-461D-A101-EA767D737427}"/>
    <cellStyle name="SAPBEXchaText 2 3 3 2" xfId="40013" xr:uid="{1102AEA8-A9A1-4FA6-87FE-B2C33E7E2B45}"/>
    <cellStyle name="SAPBEXchaText 2 3 4" xfId="23181" xr:uid="{F5C8DB3C-E64E-4594-814A-96FEF9173DCD}"/>
    <cellStyle name="SAPBEXchaText 2 3 4 2" xfId="49595" xr:uid="{A2A77223-3CA3-4818-A476-8F96DFCA7FF1}"/>
    <cellStyle name="SAPBEXchaText 2 3 5" xfId="29471" xr:uid="{035F65CC-B627-4E1A-803D-F3747589715D}"/>
    <cellStyle name="SAPBEXchaText 2 4" xfId="5054" xr:uid="{691157FF-53FD-47D3-929B-1DE0D0F2CB31}"/>
    <cellStyle name="SAPBEXchaText 2 4 2" xfId="9995" xr:uid="{4CEB7209-3A5F-4D1E-AAD8-C708C3E445DC}"/>
    <cellStyle name="SAPBEXchaText 2 4 2 2" xfId="20655" xr:uid="{7151ABAE-02BF-4432-9F6C-E720921FACF6}"/>
    <cellStyle name="SAPBEXchaText 2 4 2 2 2" xfId="47069" xr:uid="{A0E817AE-54B5-4BBA-9CD4-D745170723CE}"/>
    <cellStyle name="SAPBEXchaText 2 4 2 3" xfId="27816" xr:uid="{A6048C79-5978-4931-9093-944CF7CF716B}"/>
    <cellStyle name="SAPBEXchaText 2 4 2 3 2" xfId="54230" xr:uid="{1BA6B283-9BE3-4B84-9FDA-B8DF2C70C8EB}"/>
    <cellStyle name="SAPBEXchaText 2 4 2 4" xfId="36491" xr:uid="{79E33D5D-BD83-487E-A833-529B93E040AC}"/>
    <cellStyle name="SAPBEXchaText 2 4 3" xfId="15831" xr:uid="{3EA92E33-506A-4DC4-A9C4-E1C7930B27ED}"/>
    <cellStyle name="SAPBEXchaText 2 4 3 2" xfId="42250" xr:uid="{BD89A972-7169-4940-8CDB-40175E8671D4}"/>
    <cellStyle name="SAPBEXchaText 2 4 4" xfId="26337" xr:uid="{361CA07B-FF82-4AB0-AD56-9BCE07CDF53B}"/>
    <cellStyle name="SAPBEXchaText 2 4 4 2" xfId="52751" xr:uid="{1CDBA45B-CFB1-4C6F-9EA9-19BA522F021E}"/>
    <cellStyle name="SAPBEXchaText 2 4 5" xfId="31724" xr:uid="{A67BD1AF-F550-408B-A55C-57CDB852C921}"/>
    <cellStyle name="SAPBEXchaText 2 5" xfId="4309" xr:uid="{81976D65-5BFD-4B07-88D1-8D1D59C8FD6E}"/>
    <cellStyle name="SAPBEXchaText 2 5 2" xfId="10726" xr:uid="{A41C85BD-FE31-4056-8985-6293B7A45ACE}"/>
    <cellStyle name="SAPBEXchaText 2 5 2 2" xfId="21371" xr:uid="{C29FDAC7-E399-4335-94B8-96A2E104F6C3}"/>
    <cellStyle name="SAPBEXchaText 2 5 2 2 2" xfId="47785" xr:uid="{B92B8C1C-ECBD-4C2C-85D5-896E5B6ABE62}"/>
    <cellStyle name="SAPBEXchaText 2 5 2 3" xfId="28466" xr:uid="{FDC4E374-878E-46A3-A6E3-6644E4CDC55B}"/>
    <cellStyle name="SAPBEXchaText 2 5 2 3 2" xfId="54880" xr:uid="{8D465DD6-D1FA-43DC-8F90-816EB5B990E2}"/>
    <cellStyle name="SAPBEXchaText 2 5 2 4" xfId="37147" xr:uid="{4DBD2FC5-5256-4F04-9B7F-695B1334B8D6}"/>
    <cellStyle name="SAPBEXchaText 2 5 3" xfId="15088" xr:uid="{921C3FAD-6FA8-407B-BBAE-2634304F9087}"/>
    <cellStyle name="SAPBEXchaText 2 5 3 2" xfId="41508" xr:uid="{CDA6B212-E812-42B3-9AE0-A648E799E206}"/>
    <cellStyle name="SAPBEXchaText 2 5 4" xfId="27626" xr:uid="{517742A3-F9B3-4157-93B5-962C03848C3D}"/>
    <cellStyle name="SAPBEXchaText 2 5 4 2" xfId="54040" xr:uid="{7BA50A30-2578-4376-BFD2-D67EE7B5F7BF}"/>
    <cellStyle name="SAPBEXchaText 2 5 5" xfId="30979" xr:uid="{8B953822-833A-41E1-AEF9-B6BB94389045}"/>
    <cellStyle name="SAPBEXchaText 2 6" xfId="5880" xr:uid="{B932974A-BEF8-42A6-A3B0-57B09351521E}"/>
    <cellStyle name="SAPBEXchaText 2 6 2" xfId="16635" xr:uid="{DE300C10-2753-4E08-ABBC-A7802AFEFAC2}"/>
    <cellStyle name="SAPBEXchaText 2 6 2 2" xfId="43053" xr:uid="{1FBDC07F-A2E1-49F4-82F5-54C4492B361D}"/>
    <cellStyle name="SAPBEXchaText 2 6 3" xfId="23143" xr:uid="{678BD00D-DD71-4F8C-BAB4-13315C86C0C4}"/>
    <cellStyle name="SAPBEXchaText 2 6 3 2" xfId="49557" xr:uid="{B72B9CA2-234D-40E2-AF66-2198351E62A9}"/>
    <cellStyle name="SAPBEXchaText 2 6 4" xfId="32550" xr:uid="{9F3116DD-9373-41B6-A962-90149A75487D}"/>
    <cellStyle name="SAPBEXchaText 2 7" xfId="4017" xr:uid="{B4271299-B6CF-4B04-8215-DFAF68DC7B30}"/>
    <cellStyle name="SAPBEXchaText 2 7 2" xfId="22725" xr:uid="{287DCD33-E86E-4A0D-A87C-24A89C66CF59}"/>
    <cellStyle name="SAPBEXchaText 2 7 2 2" xfId="49139" xr:uid="{FCE4F497-0A4E-4CAD-9B57-0FDA3753924F}"/>
    <cellStyle name="SAPBEXchaText 2 7 3" xfId="30687" xr:uid="{448AD480-5EC1-4D14-A9EE-746E7D4D662A}"/>
    <cellStyle name="SAPBEXchaText 2 8" xfId="5419" xr:uid="{73F62BD8-E56E-477F-91A7-FDF76E680354}"/>
    <cellStyle name="SAPBEXchaText 2 8 2" xfId="16192" xr:uid="{377B48FA-956D-4F6A-ACCF-6151C236ABA2}"/>
    <cellStyle name="SAPBEXchaText 2 8 2 2" xfId="42611" xr:uid="{25AA07A3-E899-4DF2-810B-84DCE40A70ED}"/>
    <cellStyle name="SAPBEXchaText 2 8 3" xfId="23399" xr:uid="{8FD9CE2F-3B57-48C6-AB82-83629E4CB06C}"/>
    <cellStyle name="SAPBEXchaText 2 8 3 2" xfId="49813" xr:uid="{5FC8E289-5D83-4586-84EF-E7B1A6FF0B1F}"/>
    <cellStyle name="SAPBEXchaText 2 8 4" xfId="32089" xr:uid="{5BA5FDC0-66DD-49C0-BFC2-FBBC6BD0ADE9}"/>
    <cellStyle name="SAPBEXchaText 2 9" xfId="7804" xr:uid="{7135DAD0-BA30-418D-A69E-156E45D72156}"/>
    <cellStyle name="SAPBEXchaText 2 9 2" xfId="18471" xr:uid="{531A8212-172B-41F4-B477-548FF1E77634}"/>
    <cellStyle name="SAPBEXchaText 2 9 2 2" xfId="44886" xr:uid="{F6D99593-1C5B-4BBD-88BB-F11E462BAB1F}"/>
    <cellStyle name="SAPBEXchaText 2 9 3" xfId="22578" xr:uid="{D236990C-CB35-41F9-B214-4EF47CFFB410}"/>
    <cellStyle name="SAPBEXchaText 2 9 3 2" xfId="48992" xr:uid="{963975B0-D649-40A7-9A0A-FB72CD72716F}"/>
    <cellStyle name="SAPBEXchaText 2 9 4" xfId="34474" xr:uid="{AC4B4E53-9E01-4735-893B-2FB0F00FA191}"/>
    <cellStyle name="SAPBEXchaText 3" xfId="1620" xr:uid="{02FF7BF4-E097-4145-90CA-8B4D595AC62B}"/>
    <cellStyle name="SAPBEXchaText 3 10" xfId="8345" xr:uid="{8DA2FE82-7878-40B8-B721-2253748EB0AC}"/>
    <cellStyle name="SAPBEXchaText 3 10 2" xfId="19005" xr:uid="{0DA4E504-0D48-4FCF-A62C-40D940CBB283}"/>
    <cellStyle name="SAPBEXchaText 3 10 2 2" xfId="45419" xr:uid="{23243570-3CC4-48E2-B23C-7D173932A118}"/>
    <cellStyle name="SAPBEXchaText 3 10 3" xfId="12935" xr:uid="{D36BCD6E-19F3-44B9-84B2-C29E363E9CF2}"/>
    <cellStyle name="SAPBEXchaText 3 10 3 2" xfId="39356" xr:uid="{D1AD0EFA-0EAA-43BE-8066-57376ED0DAD8}"/>
    <cellStyle name="SAPBEXchaText 3 10 4" xfId="34841" xr:uid="{44B4248C-E446-4CED-B59F-1922937CBAD4}"/>
    <cellStyle name="SAPBEXchaText 3 11" xfId="11943" xr:uid="{68105D9B-C20B-4AA6-A8D3-45F1689247B3}"/>
    <cellStyle name="SAPBEXchaText 3 11 2" xfId="38364" xr:uid="{0412F094-9CB1-40D7-8DDB-6FCB7E169470}"/>
    <cellStyle name="SAPBEXchaText 3 12" xfId="26542" xr:uid="{ECE2CDCB-812E-46B1-9B00-D6256460388D}"/>
    <cellStyle name="SAPBEXchaText 3 12 2" xfId="52956" xr:uid="{03EA9093-75B7-48EC-84FB-A44E5D2ECFE2}"/>
    <cellStyle name="SAPBEXchaText 3 2" xfId="3613" xr:uid="{92A54320-6E94-4620-BF86-4F1D06E4D6F2}"/>
    <cellStyle name="SAPBEXchaText 3 2 2" xfId="9071" xr:uid="{1264ECB0-E4F5-48C5-AE40-5AB2E60D3D8F}"/>
    <cellStyle name="SAPBEXchaText 3 2 2 2" xfId="19731" xr:uid="{8AC3113A-55F6-4F95-ABE4-00EC8ACDBAEC}"/>
    <cellStyle name="SAPBEXchaText 3 2 2 2 2" xfId="46145" xr:uid="{04FE47CB-D957-4647-894E-9514E31BDFBD}"/>
    <cellStyle name="SAPBEXchaText 3 2 2 3" xfId="11551" xr:uid="{1ED4FA8C-8ED6-447A-A27E-6C92E8072EDB}"/>
    <cellStyle name="SAPBEXchaText 3 2 2 3 2" xfId="37972" xr:uid="{B8FD2319-380F-4AA1-BC24-5AFE3E0B323B}"/>
    <cellStyle name="SAPBEXchaText 3 2 2 4" xfId="35567" xr:uid="{C4AA5196-DEB0-4B01-8314-329050FB8A8B}"/>
    <cellStyle name="SAPBEXchaText 3 2 3" xfId="10328" xr:uid="{216525C3-F446-478D-93CB-8B426DB0FAEE}"/>
    <cellStyle name="SAPBEXchaText 3 2 3 2" xfId="20988" xr:uid="{431B5EFC-C8AF-46B3-8FBF-024D8747855B}"/>
    <cellStyle name="SAPBEXchaText 3 2 3 2 2" xfId="47402" xr:uid="{FA8876CA-F0E2-48DF-A255-DDF1E86BED1C}"/>
    <cellStyle name="SAPBEXchaText 3 2 3 3" xfId="16907" xr:uid="{620047AB-2450-4D1B-8D43-4D7644CAF41B}"/>
    <cellStyle name="SAPBEXchaText 3 2 3 3 2" xfId="43325" xr:uid="{F6093C6C-A396-4C0B-9EDF-E9FACBF5BE8B}"/>
    <cellStyle name="SAPBEXchaText 3 2 3 4" xfId="36824" xr:uid="{11A6C387-7219-4CB1-9518-10C15E13B9BB}"/>
    <cellStyle name="SAPBEXchaText 3 2 4" xfId="10883" xr:uid="{217E4F63-C298-44D6-9437-52C756A8097C}"/>
    <cellStyle name="SAPBEXchaText 3 2 4 2" xfId="21528" xr:uid="{F0308A21-FB22-46ED-B1E9-1F1984A328DF}"/>
    <cellStyle name="SAPBEXchaText 3 2 4 2 2" xfId="47942" xr:uid="{34340D28-6FE6-4A5B-8551-6FB66BCDE28C}"/>
    <cellStyle name="SAPBEXchaText 3 2 4 3" xfId="28617" xr:uid="{0DE2ED3B-F84A-4C38-9CE3-92AE56925410}"/>
    <cellStyle name="SAPBEXchaText 3 2 4 3 2" xfId="55031" xr:uid="{7DA9B986-9B1C-4C38-ABB6-E1E46B6F1371}"/>
    <cellStyle name="SAPBEXchaText 3 2 4 4" xfId="37304" xr:uid="{10C81DE5-459B-4993-9398-4AA67FAFA74C}"/>
    <cellStyle name="SAPBEXchaText 3 2 5" xfId="8652" xr:uid="{995C9340-544A-46E6-82CA-0012E778DCE9}"/>
    <cellStyle name="SAPBEXchaText 3 2 5 2" xfId="19312" xr:uid="{4B144270-E669-447B-9BB2-49085A9CCCF3}"/>
    <cellStyle name="SAPBEXchaText 3 2 5 2 2" xfId="45726" xr:uid="{C0D426E6-483E-4FAE-8303-B5363636A51F}"/>
    <cellStyle name="SAPBEXchaText 3 2 5 3" xfId="12739" xr:uid="{02401F74-252A-4A9D-A5E4-A1C31D7D5B2C}"/>
    <cellStyle name="SAPBEXchaText 3 2 5 3 2" xfId="39160" xr:uid="{A0E25849-ADDC-4F2D-99B8-39369B8C183F}"/>
    <cellStyle name="SAPBEXchaText 3 2 5 4" xfId="35148" xr:uid="{977E3AE9-8D89-4773-9717-04F6760667F1}"/>
    <cellStyle name="SAPBEXchaText 3 2 6" xfId="14398" xr:uid="{1CBED44D-4E7C-4F8D-AE5F-78F1129997D6}"/>
    <cellStyle name="SAPBEXchaText 3 2 6 2" xfId="40818" xr:uid="{847F0AFB-43F5-4B26-AFBB-5F36DE813E66}"/>
    <cellStyle name="SAPBEXchaText 3 2 7" xfId="26495" xr:uid="{B429B16D-FB49-480A-ADD5-1295F8983A09}"/>
    <cellStyle name="SAPBEXchaText 3 2 7 2" xfId="52909" xr:uid="{3C9CF936-D0BF-4E52-A61D-8BEFF91354DB}"/>
    <cellStyle name="SAPBEXchaText 3 2 8" xfId="30283" xr:uid="{D4C078A2-00AF-43EC-9D15-6D0CFB0DE853}"/>
    <cellStyle name="SAPBEXchaText 3 3" xfId="2592" xr:uid="{3ED1B13F-3F18-4F70-8305-AB8A445EDCBD}"/>
    <cellStyle name="SAPBEXchaText 3 3 2" xfId="9440" xr:uid="{5AEB547B-C49F-4E84-8391-769BD2B4BA40}"/>
    <cellStyle name="SAPBEXchaText 3 3 2 2" xfId="20100" xr:uid="{4733AAD1-D1D1-4536-B861-23056015DE22}"/>
    <cellStyle name="SAPBEXchaText 3 3 2 2 2" xfId="46514" xr:uid="{8AAD1F07-D841-4FDC-9586-8CEA8B838D85}"/>
    <cellStyle name="SAPBEXchaText 3 3 2 3" xfId="26763" xr:uid="{AD64CA94-F16C-480E-A2F7-B47A80D2F7BD}"/>
    <cellStyle name="SAPBEXchaText 3 3 2 3 2" xfId="53177" xr:uid="{D2D481C9-0AFF-4E2E-A075-9B7EF5289D15}"/>
    <cellStyle name="SAPBEXchaText 3 3 2 4" xfId="35936" xr:uid="{3275E4D0-96CE-45FF-B1B1-C141F7E77CDB}"/>
    <cellStyle name="SAPBEXchaText 3 3 3" xfId="13384" xr:uid="{2137F5BA-47A5-4A52-BDCA-F44353BCCE04}"/>
    <cellStyle name="SAPBEXchaText 3 3 3 2" xfId="39804" xr:uid="{D773E1F5-3890-46A5-921A-AD49B9AC9FB2}"/>
    <cellStyle name="SAPBEXchaText 3 3 4" xfId="24210" xr:uid="{3A194279-6528-4221-BBF1-155773F2C9A5}"/>
    <cellStyle name="SAPBEXchaText 3 3 4 2" xfId="50624" xr:uid="{DDDE6A09-461D-4D7C-B73C-6AA13AFFE904}"/>
    <cellStyle name="SAPBEXchaText 3 3 5" xfId="29262" xr:uid="{88A96F95-6F8A-4230-BAAB-4B00794D54E6}"/>
    <cellStyle name="SAPBEXchaText 3 4" xfId="4678" xr:uid="{91887904-00AF-4B84-8CDC-AC2863C6ADB2}"/>
    <cellStyle name="SAPBEXchaText 3 4 2" xfId="9786" xr:uid="{3D1B9C3F-E7E0-4A88-BF9D-D43B2BDFA4D3}"/>
    <cellStyle name="SAPBEXchaText 3 4 2 2" xfId="20446" xr:uid="{6CFFD45C-6C90-4D1A-B530-D3CBF0B2F81F}"/>
    <cellStyle name="SAPBEXchaText 3 4 2 2 2" xfId="46860" xr:uid="{A32EE24D-9757-4C28-8690-15CA3C820622}"/>
    <cellStyle name="SAPBEXchaText 3 4 2 3" xfId="27732" xr:uid="{1CCF909B-730A-4360-97F3-65437C17467C}"/>
    <cellStyle name="SAPBEXchaText 3 4 2 3 2" xfId="54146" xr:uid="{52550C94-1B3D-4A65-AAAD-9D7B32AB0946}"/>
    <cellStyle name="SAPBEXchaText 3 4 2 4" xfId="36282" xr:uid="{C7F0A8A7-2AF3-4DE0-99E2-08D7068EE64C}"/>
    <cellStyle name="SAPBEXchaText 3 4 3" xfId="15456" xr:uid="{7B955911-A299-44DC-8645-23A11BB12BB7}"/>
    <cellStyle name="SAPBEXchaText 3 4 3 2" xfId="41876" xr:uid="{F9D0C7A0-2646-49E7-A9EB-535871CD35A9}"/>
    <cellStyle name="SAPBEXchaText 3 4 4" xfId="22156" xr:uid="{0A180096-826A-41D3-84F7-4538FB9C338D}"/>
    <cellStyle name="SAPBEXchaText 3 4 4 2" xfId="48570" xr:uid="{C9A126D7-AE3B-44DB-A26C-71F50E923EB0}"/>
    <cellStyle name="SAPBEXchaText 3 4 5" xfId="31348" xr:uid="{0DEF7B35-F489-4E1E-BC6D-FAF95AB656BE}"/>
    <cellStyle name="SAPBEXchaText 3 5" xfId="5253" xr:uid="{9070F8B9-7007-4E0E-85D1-955EC9C2C99F}"/>
    <cellStyle name="SAPBEXchaText 3 5 2" xfId="10775" xr:uid="{2CDA322E-B9DE-4F51-A829-5E9FDC9956C8}"/>
    <cellStyle name="SAPBEXchaText 3 5 2 2" xfId="21420" xr:uid="{31A8BF87-D1BF-4106-BA0A-F7C7C0B658F0}"/>
    <cellStyle name="SAPBEXchaText 3 5 2 2 2" xfId="47834" xr:uid="{345BB51C-3393-4232-929F-0448D33BC671}"/>
    <cellStyle name="SAPBEXchaText 3 5 2 3" xfId="28509" xr:uid="{7D25E731-2142-4CEE-84BE-5A77A72D001D}"/>
    <cellStyle name="SAPBEXchaText 3 5 2 3 2" xfId="54923" xr:uid="{A17E423F-FE94-4E65-B01F-06BDC89A0338}"/>
    <cellStyle name="SAPBEXchaText 3 5 2 4" xfId="37196" xr:uid="{A1560B2C-8732-4203-8944-986D952C47AE}"/>
    <cellStyle name="SAPBEXchaText 3 5 3" xfId="16028" xr:uid="{68EAE148-06AD-4D79-82DD-755A56666FBB}"/>
    <cellStyle name="SAPBEXchaText 3 5 3 2" xfId="42447" xr:uid="{700904A1-E697-405D-BA44-23C941907112}"/>
    <cellStyle name="SAPBEXchaText 3 5 4" xfId="25683" xr:uid="{DFC7E18C-213E-4E4E-BCE0-700120EA82A4}"/>
    <cellStyle name="SAPBEXchaText 3 5 4 2" xfId="52097" xr:uid="{87D8FFD1-0278-4FA0-84C5-C46E891B8713}"/>
    <cellStyle name="SAPBEXchaText 3 5 5" xfId="31923" xr:uid="{FCE94ABB-AC95-4963-946E-D40311EFE149}"/>
    <cellStyle name="SAPBEXchaText 3 6" xfId="5512" xr:uid="{ECC7CA97-855E-404C-B180-B99F610E4CB6}"/>
    <cellStyle name="SAPBEXchaText 3 6 2" xfId="16283" xr:uid="{42A40CDB-A0C7-4F1C-8CDB-9CC9FB182895}"/>
    <cellStyle name="SAPBEXchaText 3 6 2 2" xfId="42702" xr:uid="{407B64FA-1FDD-46B8-9FE0-3523C483AE36}"/>
    <cellStyle name="SAPBEXchaText 3 6 3" xfId="24386" xr:uid="{9BF15C70-5B8A-40F5-BEF3-18BCE7319B92}"/>
    <cellStyle name="SAPBEXchaText 3 6 3 2" xfId="50800" xr:uid="{CB316DA4-4B8C-47EA-988B-28D254BD4B44}"/>
    <cellStyle name="SAPBEXchaText 3 6 4" xfId="32182" xr:uid="{74BA9EA6-74CA-4FB1-BD7B-73042B868813}"/>
    <cellStyle name="SAPBEXchaText 3 7" xfId="4687" xr:uid="{CBCC873B-7A0F-4211-B60B-490BF7D0E172}"/>
    <cellStyle name="SAPBEXchaText 3 7 2" xfId="27644" xr:uid="{D9F02C32-AEFA-41D8-92C5-F9E6302972B2}"/>
    <cellStyle name="SAPBEXchaText 3 7 2 2" xfId="54058" xr:uid="{789BEBE6-C8F7-445C-BDB5-93C70340977C}"/>
    <cellStyle name="SAPBEXchaText 3 7 3" xfId="31357" xr:uid="{71E40CF2-EF8A-49AF-A20C-91F4905EBA2B}"/>
    <cellStyle name="SAPBEXchaText 3 8" xfId="5304" xr:uid="{40A8CF81-718E-40CB-84B1-8A25A9F7A3AE}"/>
    <cellStyle name="SAPBEXchaText 3 8 2" xfId="16078" xr:uid="{4E88D07D-82FC-4D74-9A2C-5A664A5B1813}"/>
    <cellStyle name="SAPBEXchaText 3 8 2 2" xfId="42497" xr:uid="{F03BBB69-A70E-42CB-8D7E-E736CB9F321B}"/>
    <cellStyle name="SAPBEXchaText 3 8 3" xfId="22281" xr:uid="{08E6718A-4627-4DD4-967E-5F46512E21AF}"/>
    <cellStyle name="SAPBEXchaText 3 8 3 2" xfId="48695" xr:uid="{7F0218A8-756F-42E2-8733-EED514F553C1}"/>
    <cellStyle name="SAPBEXchaText 3 8 4" xfId="31974" xr:uid="{82434823-38A0-4535-BB42-29C80AD5D480}"/>
    <cellStyle name="SAPBEXchaText 3 9" xfId="7787" xr:uid="{30E6D5BC-F841-4BF6-9EE9-3BFBF7B2C330}"/>
    <cellStyle name="SAPBEXchaText 3 9 2" xfId="18454" xr:uid="{A79C7B6A-E9DB-404C-9FF6-5077DFBF5F4A}"/>
    <cellStyle name="SAPBEXchaText 3 9 2 2" xfId="44869" xr:uid="{570DF8A3-34F9-4500-8AA7-7B18254A1B1C}"/>
    <cellStyle name="SAPBEXchaText 3 9 3" xfId="24990" xr:uid="{4430E5E0-8D07-4856-8B4E-802180B45FEE}"/>
    <cellStyle name="SAPBEXchaText 3 9 3 2" xfId="51404" xr:uid="{3EF84CFA-F6F6-4131-967C-21B97CFC3DCC}"/>
    <cellStyle name="SAPBEXchaText 3 9 4" xfId="34457" xr:uid="{A0DAED71-43BF-49CE-9230-3955D33CF6DF}"/>
    <cellStyle name="SAPBEXchaText 4" xfId="1879" xr:uid="{2853DFAA-98CE-4F3D-9D56-26C39F350EB6}"/>
    <cellStyle name="SAPBEXchaText 4 10" xfId="8393" xr:uid="{452396F8-F654-4044-B377-3F092E6F18AC}"/>
    <cellStyle name="SAPBEXchaText 4 10 2" xfId="19053" xr:uid="{284CA5DE-DBCB-456C-879F-3893EABCDBA6}"/>
    <cellStyle name="SAPBEXchaText 4 10 2 2" xfId="45467" xr:uid="{4A70A764-3D50-4AF2-8C69-1395FC0DB877}"/>
    <cellStyle name="SAPBEXchaText 4 10 3" xfId="12602" xr:uid="{7AFC301B-E509-4B9D-9FBF-87F83B07ABDA}"/>
    <cellStyle name="SAPBEXchaText 4 10 3 2" xfId="39023" xr:uid="{5A208F94-D1EB-44DF-8921-CCFD519D67B4}"/>
    <cellStyle name="SAPBEXchaText 4 10 4" xfId="34889" xr:uid="{F92608DD-8777-407B-8CA7-D3AD4D4114E1}"/>
    <cellStyle name="SAPBEXchaText 4 11" xfId="11701" xr:uid="{1780F757-5828-422E-9641-7B6A40E041F3}"/>
    <cellStyle name="SAPBEXchaText 4 11 2" xfId="38122" xr:uid="{2D4D74B8-3961-4908-A29A-C2FB2ABA278A}"/>
    <cellStyle name="SAPBEXchaText 4 12" xfId="23164" xr:uid="{A82F53B8-A1C4-45BA-AC35-A45BFA0F340C}"/>
    <cellStyle name="SAPBEXchaText 4 12 2" xfId="49578" xr:uid="{D6C1DD85-9A75-4D70-9A42-0F4F51922D54}"/>
    <cellStyle name="SAPBEXchaText 4 2" xfId="3856" xr:uid="{3D5AE1BE-211D-4E51-8569-06E687084CCC}"/>
    <cellStyle name="SAPBEXchaText 4 2 2" xfId="9025" xr:uid="{371FFAD1-CB3A-4021-BCA2-579DF11100A5}"/>
    <cellStyle name="SAPBEXchaText 4 2 2 2" xfId="19685" xr:uid="{F8E2532F-54FC-407C-A4B0-0DFE4737063A}"/>
    <cellStyle name="SAPBEXchaText 4 2 2 2 2" xfId="46099" xr:uid="{96FE95A8-2A71-4BAF-B9DF-B71F131A1C26}"/>
    <cellStyle name="SAPBEXchaText 4 2 2 3" xfId="24697" xr:uid="{BE6E8DAB-69EA-474A-BD54-87857ECCFDC7}"/>
    <cellStyle name="SAPBEXchaText 4 2 2 3 2" xfId="51111" xr:uid="{53A35375-E96D-46CF-A20D-BB180EDB1E51}"/>
    <cellStyle name="SAPBEXchaText 4 2 2 4" xfId="35521" xr:uid="{BD64FD00-E16C-4AE9-BA28-69E9348359E6}"/>
    <cellStyle name="SAPBEXchaText 4 2 3" xfId="9505" xr:uid="{151EA012-1835-4A57-A63B-3A3EA064D2C3}"/>
    <cellStyle name="SAPBEXchaText 4 2 3 2" xfId="20165" xr:uid="{58639D04-36BF-4A3F-B699-104B2BF7759D}"/>
    <cellStyle name="SAPBEXchaText 4 2 3 2 2" xfId="46579" xr:uid="{70266644-4543-475E-8DBD-BCB33A7A3180}"/>
    <cellStyle name="SAPBEXchaText 4 2 3 3" xfId="27849" xr:uid="{19A270E5-C01D-487F-AB90-470B5D1DA13D}"/>
    <cellStyle name="SAPBEXchaText 4 2 3 3 2" xfId="54263" xr:uid="{9967EA2A-471F-4A12-983E-48D862DF2836}"/>
    <cellStyle name="SAPBEXchaText 4 2 3 4" xfId="36001" xr:uid="{9BAE5766-ADE8-4C4D-9F76-BCD7BB9FBE6C}"/>
    <cellStyle name="SAPBEXchaText 4 2 4" xfId="10925" xr:uid="{7C563639-753C-4D93-9135-B5A0AFF636A0}"/>
    <cellStyle name="SAPBEXchaText 4 2 4 2" xfId="21570" xr:uid="{8B3C2A67-E50D-46BA-A0A6-97E851A9B33F}"/>
    <cellStyle name="SAPBEXchaText 4 2 4 2 2" xfId="47984" xr:uid="{8B5BADC9-3946-4473-AC60-E52C9366A936}"/>
    <cellStyle name="SAPBEXchaText 4 2 4 3" xfId="28659" xr:uid="{F6C5DDAF-45D0-46DD-BA1C-5A6B4C58B4CF}"/>
    <cellStyle name="SAPBEXchaText 4 2 4 3 2" xfId="55073" xr:uid="{0B11181C-452E-4757-89E3-16BD3F9F2C2E}"/>
    <cellStyle name="SAPBEXchaText 4 2 4 4" xfId="37346" xr:uid="{7A5C669D-E9B3-4C48-B1FA-AF28906521C5}"/>
    <cellStyle name="SAPBEXchaText 4 2 5" xfId="8700" xr:uid="{5A681BDC-2B97-473D-9ECD-A5F4747E9B9A}"/>
    <cellStyle name="SAPBEXchaText 4 2 5 2" xfId="19360" xr:uid="{1DA22B11-5972-4274-8C92-440450484DEA}"/>
    <cellStyle name="SAPBEXchaText 4 2 5 2 2" xfId="45774" xr:uid="{1D37C29E-DEC8-4014-8ACF-73FBB8F038BE}"/>
    <cellStyle name="SAPBEXchaText 4 2 5 3" xfId="16247" xr:uid="{F9A6ABAC-EA5F-4CBC-98AA-7961F198DC27}"/>
    <cellStyle name="SAPBEXchaText 4 2 5 3 2" xfId="42666" xr:uid="{7A12CC06-80F2-475C-93E7-A35CC73A2582}"/>
    <cellStyle name="SAPBEXchaText 4 2 5 4" xfId="35196" xr:uid="{B954353D-3AF4-4ED2-B627-D383C81D265F}"/>
    <cellStyle name="SAPBEXchaText 4 2 6" xfId="14639" xr:uid="{611598B9-1549-46C1-80B6-8C4EE8C579DB}"/>
    <cellStyle name="SAPBEXchaText 4 2 6 2" xfId="41059" xr:uid="{69991ED6-4788-4B0F-8B86-7EEBD6EDCFA2}"/>
    <cellStyle name="SAPBEXchaText 4 2 7" xfId="27041" xr:uid="{BEB26C47-5AD9-47C3-98AC-54BD53734E56}"/>
    <cellStyle name="SAPBEXchaText 4 2 7 2" xfId="53455" xr:uid="{7552E9F3-B026-44E9-8EFF-05F145928880}"/>
    <cellStyle name="SAPBEXchaText 4 2 8" xfId="30526" xr:uid="{EDE1A71C-A09D-4B4C-8536-707098C6672E}"/>
    <cellStyle name="SAPBEXchaText 4 3" xfId="4583" xr:uid="{B39FCA7D-F829-4E1E-9F5D-74348183CC18}"/>
    <cellStyle name="SAPBEXchaText 4 3 2" xfId="9393" xr:uid="{074DA8B8-770D-4EEC-AA9E-ADED04AA4738}"/>
    <cellStyle name="SAPBEXchaText 4 3 2 2" xfId="20053" xr:uid="{36599B3C-11C3-4083-879F-A6436402FD2E}"/>
    <cellStyle name="SAPBEXchaText 4 3 2 2 2" xfId="46467" xr:uid="{F288B10B-7F1B-4032-9EA5-1119B9AC1A84}"/>
    <cellStyle name="SAPBEXchaText 4 3 2 3" xfId="27861" xr:uid="{A12F78A7-C2F8-4CD2-922C-1A92FE58692E}"/>
    <cellStyle name="SAPBEXchaText 4 3 2 3 2" xfId="54275" xr:uid="{8AE86510-0652-4112-A4E9-5F0E75052D0C}"/>
    <cellStyle name="SAPBEXchaText 4 3 2 4" xfId="35889" xr:uid="{871D1B34-4E6A-4C84-B0AF-988A5FFB85ED}"/>
    <cellStyle name="SAPBEXchaText 4 3 3" xfId="15361" xr:uid="{039A7216-9752-4F17-9043-A1ADE8FE62F5}"/>
    <cellStyle name="SAPBEXchaText 4 3 3 2" xfId="41781" xr:uid="{AB7C690E-036F-4CB9-BAA8-810B937CC705}"/>
    <cellStyle name="SAPBEXchaText 4 3 4" xfId="27693" xr:uid="{8C94235F-35FF-4279-8A61-9498743CB551}"/>
    <cellStyle name="SAPBEXchaText 4 3 4 2" xfId="54107" xr:uid="{C2413EF2-9139-4253-8B8D-245265925E12}"/>
    <cellStyle name="SAPBEXchaText 4 3 5" xfId="31253" xr:uid="{9FE8CFA1-B419-4029-A8F8-BC3EC65F39E8}"/>
    <cellStyle name="SAPBEXchaText 4 4" xfId="3922" xr:uid="{08D395AC-60F3-4C22-8593-3B80D7B32303}"/>
    <cellStyle name="SAPBEXchaText 4 4 2" xfId="9716" xr:uid="{78107E50-E619-4166-BF89-CBD0F376525C}"/>
    <cellStyle name="SAPBEXchaText 4 4 2 2" xfId="20376" xr:uid="{1AF0E339-3F0F-4287-A2EA-9784204B0546}"/>
    <cellStyle name="SAPBEXchaText 4 4 2 2 2" xfId="46790" xr:uid="{870E19D8-2161-45A5-A49D-D542552B394B}"/>
    <cellStyle name="SAPBEXchaText 4 4 2 3" xfId="11843" xr:uid="{A96AEBB7-0F19-4A58-8D67-9D2DAE2BE691}"/>
    <cellStyle name="SAPBEXchaText 4 4 2 3 2" xfId="38264" xr:uid="{4BD3DE83-906B-4665-8B7C-E3F1B5466D3A}"/>
    <cellStyle name="SAPBEXchaText 4 4 2 4" xfId="36212" xr:uid="{6F7F008D-3484-4517-9E8D-C6DDD3713AF5}"/>
    <cellStyle name="SAPBEXchaText 4 4 3" xfId="14705" xr:uid="{A9C3E0B6-50FA-404C-AA6A-05ECE888D855}"/>
    <cellStyle name="SAPBEXchaText 4 4 3 2" xfId="41125" xr:uid="{6D7886E2-AA21-4243-9D13-D89C2FE021AC}"/>
    <cellStyle name="SAPBEXchaText 4 4 4" xfId="22172" xr:uid="{4ECF8D39-A55C-426F-9758-20537199AE57}"/>
    <cellStyle name="SAPBEXchaText 4 4 4 2" xfId="48586" xr:uid="{31FDC694-C317-40BE-9769-43EE78C04BFA}"/>
    <cellStyle name="SAPBEXchaText 4 4 5" xfId="30592" xr:uid="{06E90C1D-82F1-4C34-A780-FE7EFC4C00DC}"/>
    <cellStyle name="SAPBEXchaText 4 5" xfId="2861" xr:uid="{C5667C36-4F4C-4BB5-B313-9F0E834DF026}"/>
    <cellStyle name="SAPBEXchaText 4 5 2" xfId="10806" xr:uid="{515F4939-50FB-47FC-AC5D-ACBB1594F055}"/>
    <cellStyle name="SAPBEXchaText 4 5 2 2" xfId="21451" xr:uid="{A5333F10-E8A6-4A72-ADB8-1E6172776B4C}"/>
    <cellStyle name="SAPBEXchaText 4 5 2 2 2" xfId="47865" xr:uid="{0750A1CF-FBAC-4AE2-981D-40AF67DC94E2}"/>
    <cellStyle name="SAPBEXchaText 4 5 2 3" xfId="28540" xr:uid="{0C5F0738-ED35-4A72-8392-0353868DD2B2}"/>
    <cellStyle name="SAPBEXchaText 4 5 2 3 2" xfId="54954" xr:uid="{CD087671-6E05-4B49-99C3-D30A14386871}"/>
    <cellStyle name="SAPBEXchaText 4 5 2 4" xfId="37227" xr:uid="{BE854AB8-5798-4A4D-95AC-43D0C5226710}"/>
    <cellStyle name="SAPBEXchaText 4 5 3" xfId="13653" xr:uid="{68C64468-B140-4844-B36D-980F66B6D5A5}"/>
    <cellStyle name="SAPBEXchaText 4 5 3 2" xfId="40073" xr:uid="{A89E26A2-ED77-4EB9-A8E6-FD5850A8A25C}"/>
    <cellStyle name="SAPBEXchaText 4 5 4" xfId="26486" xr:uid="{B0A4F0F6-C437-4BE8-8AC0-CE081A4EB479}"/>
    <cellStyle name="SAPBEXchaText 4 5 4 2" xfId="52900" xr:uid="{2A872638-B57F-426C-B8A2-FD8240B1D1C3}"/>
    <cellStyle name="SAPBEXchaText 4 5 5" xfId="29531" xr:uid="{539847F1-3A4E-416B-AC63-1E664ABE65FA}"/>
    <cellStyle name="SAPBEXchaText 4 6" xfId="6380" xr:uid="{2367DA22-07EE-4ECA-BC36-0A4038B14BA6}"/>
    <cellStyle name="SAPBEXchaText 4 6 2" xfId="17116" xr:uid="{94C63A17-7062-4B53-B232-EC6E54E95741}"/>
    <cellStyle name="SAPBEXchaText 4 6 2 2" xfId="43534" xr:uid="{551E14C8-29C4-4FE7-B267-F08361426DCC}"/>
    <cellStyle name="SAPBEXchaText 4 6 3" xfId="23000" xr:uid="{6A60E99D-06B7-4DBA-AC1D-B5C1C8CE0C28}"/>
    <cellStyle name="SAPBEXchaText 4 6 3 2" xfId="49414" xr:uid="{2209DF95-80F2-49DF-85B5-B46D98572E61}"/>
    <cellStyle name="SAPBEXchaText 4 6 4" xfId="33050" xr:uid="{502B6E78-36F6-411D-ABA5-4ACAF3538DAB}"/>
    <cellStyle name="SAPBEXchaText 4 7" xfId="6995" xr:uid="{B8C5F857-992C-42DE-9775-480652030135}"/>
    <cellStyle name="SAPBEXchaText 4 7 2" xfId="24853" xr:uid="{A4969A67-ECD9-400F-80D6-321F49F81CAE}"/>
    <cellStyle name="SAPBEXchaText 4 7 2 2" xfId="51267" xr:uid="{83553249-B114-42E9-BA15-5956E3932A9C}"/>
    <cellStyle name="SAPBEXchaText 4 7 3" xfId="33665" xr:uid="{96979EA6-D2A4-451C-A7FA-EC4A1657A42E}"/>
    <cellStyle name="SAPBEXchaText 4 8" xfId="7542" xr:uid="{BFED31DB-CDEB-4E71-9A26-BFD74DDF8F14}"/>
    <cellStyle name="SAPBEXchaText 4 8 2" xfId="18209" xr:uid="{E546E26E-027D-4340-95C0-10917A19D4E7}"/>
    <cellStyle name="SAPBEXchaText 4 8 2 2" xfId="44625" xr:uid="{A316A878-79D4-4DAE-86FF-B124EE41FCF4}"/>
    <cellStyle name="SAPBEXchaText 4 8 3" xfId="22590" xr:uid="{8E2F42E2-5FD0-4611-92A6-62604FA04C12}"/>
    <cellStyle name="SAPBEXchaText 4 8 3 2" xfId="49004" xr:uid="{A0E709A5-2F96-4F1D-ADEF-362B6311326A}"/>
    <cellStyle name="SAPBEXchaText 4 8 4" xfId="34212" xr:uid="{F918C0B8-6E87-4AC6-BCEC-9C3C73192274}"/>
    <cellStyle name="SAPBEXchaText 4 9" xfId="7256" xr:uid="{5218EC44-5ED4-4AFF-AD96-D619672D8F83}"/>
    <cellStyle name="SAPBEXchaText 4 9 2" xfId="17923" xr:uid="{136014AE-2F35-4812-84EA-06D6574CD5B7}"/>
    <cellStyle name="SAPBEXchaText 4 9 2 2" xfId="44340" xr:uid="{1F8EA4AE-4D8A-4992-B185-6FA0BBC530C3}"/>
    <cellStyle name="SAPBEXchaText 4 9 3" xfId="24544" xr:uid="{E81BD651-5D34-441A-8739-D61C32767D94}"/>
    <cellStyle name="SAPBEXchaText 4 9 3 2" xfId="50958" xr:uid="{40205C5A-FC93-484C-9A54-0D3819590F6F}"/>
    <cellStyle name="SAPBEXchaText 4 9 4" xfId="33926" xr:uid="{502144C3-A371-45F7-ADAC-968E1E2250C8}"/>
    <cellStyle name="SAPBEXchaText 5" xfId="2065" xr:uid="{CE6286AD-AB9D-423B-B2B7-4641CCD27645}"/>
    <cellStyle name="SAPBEXchaText 5 10" xfId="8532" xr:uid="{A1CF7AD7-5B4C-4B34-84E9-05BFBDC6A6F9}"/>
    <cellStyle name="SAPBEXchaText 5 10 2" xfId="19192" xr:uid="{728FB4E7-CCDF-4569-B496-A94D11F030D9}"/>
    <cellStyle name="SAPBEXchaText 5 10 2 2" xfId="45606" xr:uid="{2C199DBF-66AB-4660-9649-231E9B824CE3}"/>
    <cellStyle name="SAPBEXchaText 5 10 3" xfId="17718" xr:uid="{B4A171C6-102F-4AAF-87A8-297A19ADDC4D}"/>
    <cellStyle name="SAPBEXchaText 5 10 3 2" xfId="44135" xr:uid="{855C43E9-8A5F-433F-825D-5708EE8F2079}"/>
    <cellStyle name="SAPBEXchaText 5 10 4" xfId="35028" xr:uid="{158ED1DE-B063-4799-AF6D-D2A4221A345E}"/>
    <cellStyle name="SAPBEXchaText 5 11" xfId="11535" xr:uid="{BF1798BC-B3E4-4396-87D6-4FDF1D160843}"/>
    <cellStyle name="SAPBEXchaText 5 11 2" xfId="37956" xr:uid="{DCF48CFF-19F4-4FFB-8F3B-4EA7A92D97BE}"/>
    <cellStyle name="SAPBEXchaText 5 12" xfId="25631" xr:uid="{D78D0C8C-494F-4B30-A0D5-D21600E25338}"/>
    <cellStyle name="SAPBEXchaText 5 12 2" xfId="52045" xr:uid="{A76B9C24-2571-4028-89C0-82B4FA3AC72B}"/>
    <cellStyle name="SAPBEXchaText 5 2" xfId="4030" xr:uid="{4F5E7F68-5438-4DE1-901E-8896F8475321}"/>
    <cellStyle name="SAPBEXchaText 5 2 2" xfId="9269" xr:uid="{42934FAE-99CE-4338-92D7-0F1D016FAF7B}"/>
    <cellStyle name="SAPBEXchaText 5 2 2 2" xfId="19929" xr:uid="{0331014C-B25A-498B-8B6A-5E753E91F7F6}"/>
    <cellStyle name="SAPBEXchaText 5 2 2 2 2" xfId="46343" xr:uid="{4F283EB0-9464-46A8-A2CC-424643B0E5D1}"/>
    <cellStyle name="SAPBEXchaText 5 2 2 3" xfId="17736" xr:uid="{F2310D57-CED9-4004-8FF4-962CF2ABBACF}"/>
    <cellStyle name="SAPBEXchaText 5 2 2 3 2" xfId="44153" xr:uid="{7BCE8610-33A6-4D42-9938-E5F985000B61}"/>
    <cellStyle name="SAPBEXchaText 5 2 2 4" xfId="35765" xr:uid="{F1371306-EA3A-401E-AB4F-0C02F4501074}"/>
    <cellStyle name="SAPBEXchaText 5 2 3" xfId="14812" xr:uid="{52216885-79FC-4383-A603-D60717DCEF18}"/>
    <cellStyle name="SAPBEXchaText 5 2 3 2" xfId="41232" xr:uid="{16771744-3D72-4B39-A259-CFD8B143FA95}"/>
    <cellStyle name="SAPBEXchaText 5 2 4" xfId="26674" xr:uid="{462854A5-8264-467E-B443-251A9E93FE3F}"/>
    <cellStyle name="SAPBEXchaText 5 2 4 2" xfId="53088" xr:uid="{3C6C40DF-98E8-4516-87EA-83FED224D45C}"/>
    <cellStyle name="SAPBEXchaText 5 2 5" xfId="30700" xr:uid="{0C207E48-1316-4EC2-9D7A-B6B36471BF55}"/>
    <cellStyle name="SAPBEXchaText 5 3" xfId="4758" xr:uid="{3C0D4AD4-1085-4915-AC74-8831B1C31073}"/>
    <cellStyle name="SAPBEXchaText 5 3 2" xfId="10269" xr:uid="{429CCF05-0D0B-4BF1-B63A-DF0ED3771E7B}"/>
    <cellStyle name="SAPBEXchaText 5 3 2 2" xfId="20929" xr:uid="{E5A932C4-E34C-4C00-9D69-65D16AF389E7}"/>
    <cellStyle name="SAPBEXchaText 5 3 2 2 2" xfId="47343" xr:uid="{49DB74AC-AF28-4411-9B07-AC03D27E2E08}"/>
    <cellStyle name="SAPBEXchaText 5 3 2 3" xfId="12242" xr:uid="{EDC30D02-1891-48D8-A18B-C699419CC22B}"/>
    <cellStyle name="SAPBEXchaText 5 3 2 3 2" xfId="38663" xr:uid="{45589D04-8966-4804-8EC3-986FB4FADF6A}"/>
    <cellStyle name="SAPBEXchaText 5 3 2 4" xfId="36765" xr:uid="{3195F38A-FA35-4ED1-B354-61D06F78CA0F}"/>
    <cellStyle name="SAPBEXchaText 5 3 3" xfId="15535" xr:uid="{B7331E59-058B-4B3C-9F01-2454CE29DE96}"/>
    <cellStyle name="SAPBEXchaText 5 3 3 2" xfId="41955" xr:uid="{CE207544-C3EF-4566-B42D-FAA322CC19A0}"/>
    <cellStyle name="SAPBEXchaText 5 3 4" xfId="22849" xr:uid="{41DAC9DC-D335-4829-B03F-6CD48A5EB8F5}"/>
    <cellStyle name="SAPBEXchaText 5 3 4 2" xfId="49263" xr:uid="{BC59FCA1-82E2-4279-A414-4906A06732EF}"/>
    <cellStyle name="SAPBEXchaText 5 3 5" xfId="31428" xr:uid="{C33E1AD5-2797-4066-9A28-F0538E8E4AE7}"/>
    <cellStyle name="SAPBEXchaText 5 4" xfId="5338" xr:uid="{551B0F60-AF38-4CF1-B9F6-4A7C0E5277C9}"/>
    <cellStyle name="SAPBEXchaText 5 4 2" xfId="10852" xr:uid="{01877F13-8E44-4B3E-BC36-BA2FC69C6751}"/>
    <cellStyle name="SAPBEXchaText 5 4 2 2" xfId="21497" xr:uid="{5EEA402B-1D44-43B5-87CB-2673BCB00FCE}"/>
    <cellStyle name="SAPBEXchaText 5 4 2 2 2" xfId="47911" xr:uid="{4AB3E108-27D1-443D-B58E-524E1F58D305}"/>
    <cellStyle name="SAPBEXchaText 5 4 2 3" xfId="28586" xr:uid="{43AA7C4B-5408-4521-B79D-46A7C0B85924}"/>
    <cellStyle name="SAPBEXchaText 5 4 2 3 2" xfId="55000" xr:uid="{6577D01C-4BD9-4FBD-8F6F-D4F3AEFD45F5}"/>
    <cellStyle name="SAPBEXchaText 5 4 2 4" xfId="37273" xr:uid="{EB46B537-CA3A-4500-ADD6-10F4E342729F}"/>
    <cellStyle name="SAPBEXchaText 5 4 3" xfId="16111" xr:uid="{DA91405C-D52E-4346-ACD0-5C87680C2F57}"/>
    <cellStyle name="SAPBEXchaText 5 4 3 2" xfId="42530" xr:uid="{1779AF97-25D7-458D-AF07-295F11FDAE02}"/>
    <cellStyle name="SAPBEXchaText 5 4 4" xfId="23837" xr:uid="{19A84DC4-A067-472A-AF55-33985C8E8F57}"/>
    <cellStyle name="SAPBEXchaText 5 4 4 2" xfId="50251" xr:uid="{0BE02BFE-7F5B-42C0-A485-6AEBAB783109}"/>
    <cellStyle name="SAPBEXchaText 5 4 5" xfId="32008" xr:uid="{42DCB42E-CCF2-4A96-9EBE-911124948D98}"/>
    <cellStyle name="SAPBEXchaText 5 5" xfId="5945" xr:uid="{12CF0279-D976-421F-B1C3-D8015AC60E77}"/>
    <cellStyle name="SAPBEXchaText 5 5 2" xfId="16697" xr:uid="{3C035579-BB6A-43AE-85D9-6918657AE985}"/>
    <cellStyle name="SAPBEXchaText 5 5 2 2" xfId="43115" xr:uid="{5A3AFFAD-6222-40A6-8582-32F074EE4552}"/>
    <cellStyle name="SAPBEXchaText 5 5 3" xfId="28045" xr:uid="{00F4CC0F-10C3-4A96-BD5E-5D555971FA27}"/>
    <cellStyle name="SAPBEXchaText 5 5 3 2" xfId="54459" xr:uid="{75F7090E-7637-49E8-B234-69748F69FC29}"/>
    <cellStyle name="SAPBEXchaText 5 5 4" xfId="32615" xr:uid="{BBCD061F-3224-4F60-9857-67287303C2B5}"/>
    <cellStyle name="SAPBEXchaText 5 6" xfId="6545" xr:uid="{7CAC575A-5655-4E9E-9270-7C6108CA204D}"/>
    <cellStyle name="SAPBEXchaText 5 6 2" xfId="17270" xr:uid="{190B042C-7754-4200-B27F-8FB434BC07BB}"/>
    <cellStyle name="SAPBEXchaText 5 6 2 2" xfId="43688" xr:uid="{FB27060E-BED0-41E3-AAE0-864037984397}"/>
    <cellStyle name="SAPBEXchaText 5 6 3" xfId="12048" xr:uid="{47BAF7A8-B1B2-42F1-8F09-0CC5CD6E790B}"/>
    <cellStyle name="SAPBEXchaText 5 6 3 2" xfId="38469" xr:uid="{C016DEE1-4C29-4CFE-976A-4AA69E170D82}"/>
    <cellStyle name="SAPBEXchaText 5 6 4" xfId="33215" xr:uid="{44D7EF29-9E98-4DA2-908A-8C7523959C23}"/>
    <cellStyle name="SAPBEXchaText 5 7" xfId="7117" xr:uid="{C7734750-D636-4005-935C-3D810590957F}"/>
    <cellStyle name="SAPBEXchaText 5 7 2" xfId="25445" xr:uid="{561AC143-A768-4071-80BB-C7A0CCECE75F}"/>
    <cellStyle name="SAPBEXchaText 5 7 2 2" xfId="51859" xr:uid="{5AB17ADD-B6B2-459A-BD68-13498C8A3959}"/>
    <cellStyle name="SAPBEXchaText 5 7 3" xfId="33787" xr:uid="{3DCA7F42-05AB-4C99-A618-D8B3E16AC157}"/>
    <cellStyle name="SAPBEXchaText 5 8" xfId="7676" xr:uid="{BC41FA4B-50D5-490E-B0BA-E471BAFEC4E9}"/>
    <cellStyle name="SAPBEXchaText 5 8 2" xfId="18343" xr:uid="{6BB2EE4F-51E8-4706-8DBD-10F6CD72B2EF}"/>
    <cellStyle name="SAPBEXchaText 5 8 2 2" xfId="44759" xr:uid="{3DB31870-344D-4B7B-B43F-82E5F1BAC388}"/>
    <cellStyle name="SAPBEXchaText 5 8 3" xfId="23618" xr:uid="{3E1F2D61-D766-4ADE-87AE-46E6A7527A58}"/>
    <cellStyle name="SAPBEXchaText 5 8 3 2" xfId="50032" xr:uid="{1B990195-4C38-4E99-8623-99B0C1A57689}"/>
    <cellStyle name="SAPBEXchaText 5 8 4" xfId="34346" xr:uid="{7DDF752D-27DE-4296-8C41-E3E5EBC1EBE5}"/>
    <cellStyle name="SAPBEXchaText 5 9" xfId="7828" xr:uid="{95A8BACE-88E1-40CD-8085-7A819CBC5351}"/>
    <cellStyle name="SAPBEXchaText 5 9 2" xfId="18495" xr:uid="{6673E209-C471-4703-8315-5A1CC75EA18E}"/>
    <cellStyle name="SAPBEXchaText 5 9 2 2" xfId="44910" xr:uid="{F4DEBCF5-8CA4-4504-8C59-DF7A7E78DB72}"/>
    <cellStyle name="SAPBEXchaText 5 9 3" xfId="27390" xr:uid="{294412EE-8459-42EE-B435-78AD6976A764}"/>
    <cellStyle name="SAPBEXchaText 5 9 3 2" xfId="53804" xr:uid="{567C880A-6F30-4CCF-82BD-711DA04E721E}"/>
    <cellStyle name="SAPBEXchaText 5 9 4" xfId="34498" xr:uid="{2FBD935F-6E0F-4DC9-A7D0-A90822601791}"/>
    <cellStyle name="SAPBEXchaText 6" xfId="2359" xr:uid="{361392ED-1CC2-4B91-9163-2F85BDD49D40}"/>
    <cellStyle name="SAPBEXchaText 6 2" xfId="9877" xr:uid="{788518B5-1D0C-48F9-9A23-806A19DD312F}"/>
    <cellStyle name="SAPBEXchaText 6 2 2" xfId="20537" xr:uid="{0977F244-294E-4FD4-ACAE-151AC5FFD959}"/>
    <cellStyle name="SAPBEXchaText 6 2 2 2" xfId="46951" xr:uid="{53979C99-BB70-493F-8505-B4541C3D6D4C}"/>
    <cellStyle name="SAPBEXchaText 6 2 3" xfId="22969" xr:uid="{79A6466B-3A31-4C70-889D-896D3A53A97C}"/>
    <cellStyle name="SAPBEXchaText 6 2 3 2" xfId="49383" xr:uid="{7DE19F45-DF1F-4D54-97D0-90409E74F426}"/>
    <cellStyle name="SAPBEXchaText 6 2 4" xfId="36373" xr:uid="{B1FE24CC-2D5E-4A43-9441-EE109A489ED1}"/>
    <cellStyle name="SAPBEXchaText 6 3" xfId="10384" xr:uid="{5B653291-AD61-4B6B-B9BE-09AF2BBB7EB3}"/>
    <cellStyle name="SAPBEXchaText 6 3 2" xfId="21044" xr:uid="{7E8E1319-9D43-48D7-85B8-78766205DDC6}"/>
    <cellStyle name="SAPBEXchaText 6 3 2 2" xfId="47458" xr:uid="{4D00D922-20E8-4929-B06D-7A9C03361219}"/>
    <cellStyle name="SAPBEXchaText 6 3 3" xfId="28309" xr:uid="{1946A613-E9DA-4282-B173-FDAD865C5B0A}"/>
    <cellStyle name="SAPBEXchaText 6 3 3 2" xfId="54723" xr:uid="{EA141F37-417C-4E45-9156-E125D915CA0B}"/>
    <cellStyle name="SAPBEXchaText 6 3 4" xfId="36880" xr:uid="{D4BC3A3B-B70B-4A16-ABE4-FA98A80438B2}"/>
    <cellStyle name="SAPBEXchaText 6 4" xfId="10990" xr:uid="{62A541C7-5BC6-455D-BF9F-F6096E7957FC}"/>
    <cellStyle name="SAPBEXchaText 6 4 2" xfId="21635" xr:uid="{3AE011D7-4409-427C-B6F7-13B700CEAB17}"/>
    <cellStyle name="SAPBEXchaText 6 4 2 2" xfId="48049" xr:uid="{FA724EE8-EC82-4173-8C27-3E4513B5B563}"/>
    <cellStyle name="SAPBEXchaText 6 4 3" xfId="28724" xr:uid="{5E4EA31D-4F5D-4C55-B5EC-F31713BCE200}"/>
    <cellStyle name="SAPBEXchaText 6 4 3 2" xfId="55138" xr:uid="{350F4543-73CC-41F7-A5B0-CCA083C2B42B}"/>
    <cellStyle name="SAPBEXchaText 6 4 4" xfId="37411" xr:uid="{002DE72D-E20C-4BC9-B073-A533818D7627}"/>
    <cellStyle name="SAPBEXchaText 6 5" xfId="8889" xr:uid="{4E40FBFC-9401-4EB1-93B1-92F7CD430B09}"/>
    <cellStyle name="SAPBEXchaText 6 5 2" xfId="19549" xr:uid="{B6160F1C-BAAD-4961-8750-DB60F15B58F9}"/>
    <cellStyle name="SAPBEXchaText 6 5 2 2" xfId="45963" xr:uid="{6D0E27EB-A3BE-4CCC-B608-E1065B3FE077}"/>
    <cellStyle name="SAPBEXchaText 6 5 3" xfId="25042" xr:uid="{E37BAE3C-A303-447F-BEED-2B5BEF3F3D56}"/>
    <cellStyle name="SAPBEXchaText 6 5 3 2" xfId="51456" xr:uid="{C505DE2B-15F8-40C6-BB22-F3CDC1C36095}"/>
    <cellStyle name="SAPBEXchaText 6 5 4" xfId="35385" xr:uid="{AE96289C-5964-4DCF-BB5D-A11E567525B3}"/>
    <cellStyle name="SAPBEXchaText 7" xfId="3214" xr:uid="{DCD13862-A1B7-4BD6-895D-F14546A6482D}"/>
    <cellStyle name="SAPBEXchaText 7 2" xfId="9578" xr:uid="{DD9CAE75-797A-4020-9FBD-100F0FE08702}"/>
    <cellStyle name="SAPBEXchaText 7 2 2" xfId="20238" xr:uid="{2225AE3A-AC3D-4CF8-88BD-37274BA6234E}"/>
    <cellStyle name="SAPBEXchaText 7 2 2 2" xfId="46652" xr:uid="{72827F79-3CB2-4DAC-A77E-255D5AD72FBB}"/>
    <cellStyle name="SAPBEXchaText 7 2 3" xfId="12391" xr:uid="{55AEC4CA-CB16-45A7-BBCA-C4207777AE4A}"/>
    <cellStyle name="SAPBEXchaText 7 2 3 2" xfId="38812" xr:uid="{7C8DA9BF-B91C-458E-97D5-3453B28C67B6}"/>
    <cellStyle name="SAPBEXchaText 7 2 4" xfId="36074" xr:uid="{D8D52A37-2B50-4A71-AC28-73CD2FCF0B6A}"/>
    <cellStyle name="SAPBEXchaText 7 3" xfId="14004" xr:uid="{67903413-C112-4D0D-B4A1-57A80C153C61}"/>
    <cellStyle name="SAPBEXchaText 7 3 2" xfId="40424" xr:uid="{29DC29A4-CA90-49B8-96CE-E32C8E3F46AE}"/>
    <cellStyle name="SAPBEXchaText 7 4" xfId="27919" xr:uid="{490F3654-7BDF-4727-AB52-6D79D546429A}"/>
    <cellStyle name="SAPBEXchaText 7 4 2" xfId="54333" xr:uid="{3926E6B0-2FA5-4921-97E2-1F2A8FF1AA41}"/>
    <cellStyle name="SAPBEXchaText 7 5" xfId="29884" xr:uid="{AE1DA83E-68D6-46AE-B558-1DD88805B4C8}"/>
    <cellStyle name="SAPBEXchaText 8" xfId="4674" xr:uid="{47284EBA-8271-40DB-A9CF-1CAE935BC34D}"/>
    <cellStyle name="SAPBEXchaText 8 2" xfId="10463" xr:uid="{6900FBC0-26EB-4FEF-9F5E-25D352BBCC9F}"/>
    <cellStyle name="SAPBEXchaText 8 2 2" xfId="21123" xr:uid="{3A3FDF56-9661-4CF2-BBBA-25062F7A0A45}"/>
    <cellStyle name="SAPBEXchaText 8 2 2 2" xfId="47537" xr:uid="{85C3EFE9-C06A-4D73-B01E-A304A99F9C38}"/>
    <cellStyle name="SAPBEXchaText 8 2 3" xfId="28387" xr:uid="{33E7A76C-BA0D-43A5-93A2-E1C05B8666DD}"/>
    <cellStyle name="SAPBEXchaText 8 2 3 2" xfId="54801" xr:uid="{3A6C535E-0659-470D-95CA-245146056D36}"/>
    <cellStyle name="SAPBEXchaText 8 2 4" xfId="36959" xr:uid="{CBA442D3-6B68-4994-B3C2-AA87CCD2CECE}"/>
    <cellStyle name="SAPBEXchaText 8 3" xfId="15452" xr:uid="{00F789F2-2158-4E67-96C4-29B4D8B79D9E}"/>
    <cellStyle name="SAPBEXchaText 8 3 2" xfId="41872" xr:uid="{DAC18D7D-BD83-426E-A5B9-689A1EE20673}"/>
    <cellStyle name="SAPBEXchaText 8 4" xfId="25430" xr:uid="{36D384CC-3BAD-4B82-A12C-5FCB99D930C9}"/>
    <cellStyle name="SAPBEXchaText 8 4 2" xfId="51844" xr:uid="{908E92F4-5242-4B42-B4F7-FB81371E1DE0}"/>
    <cellStyle name="SAPBEXchaText 8 5" xfId="31344" xr:uid="{10D7D998-393D-47F4-989B-7254EED41DEF}"/>
    <cellStyle name="SAPBEXchaText 9" xfId="3162" xr:uid="{B5C3A38C-9BF9-4E83-9E8D-D16F3E1FDCDB}"/>
    <cellStyle name="SAPBEXchaText 9 2" xfId="10479" xr:uid="{C1E57C6A-DBD1-4875-8234-4F02BB224C7B}"/>
    <cellStyle name="SAPBEXchaText 9 2 2" xfId="21139" xr:uid="{AFBE82BC-A29D-4F99-8B8F-8CE8C2ED0D25}"/>
    <cellStyle name="SAPBEXchaText 9 2 2 2" xfId="47553" xr:uid="{464A589F-F3E7-4C54-B7DD-FC09D8ACA98A}"/>
    <cellStyle name="SAPBEXchaText 9 2 3" xfId="28400" xr:uid="{2806170E-6C15-466F-B3D2-6C2564F540FA}"/>
    <cellStyle name="SAPBEXchaText 9 2 3 2" xfId="54814" xr:uid="{FBA11E77-B589-42E1-907E-560FB38B7084}"/>
    <cellStyle name="SAPBEXchaText 9 2 4" xfId="36975" xr:uid="{14A4ECE2-49A1-4970-8DDD-CCAE9E0C560E}"/>
    <cellStyle name="SAPBEXchaText 9 3" xfId="13952" xr:uid="{6D0DB8D3-AEB7-481C-BCC7-A78632E68AAE}"/>
    <cellStyle name="SAPBEXchaText 9 3 2" xfId="40372" xr:uid="{EFB0BA82-6FF4-4786-AF38-32E1294A9C2F}"/>
    <cellStyle name="SAPBEXchaText 9 4" xfId="24202" xr:uid="{290C6DEC-54DF-4F29-A5FE-DB6035A4226B}"/>
    <cellStyle name="SAPBEXchaText 9 4 2" xfId="50616" xr:uid="{31A1C32C-3759-461A-88D2-3DC0C4EBA7BC}"/>
    <cellStyle name="SAPBEXchaText 9 5" xfId="29832" xr:uid="{6E8ECF8B-A9B8-4E3F-8406-08575E7AFFC4}"/>
    <cellStyle name="SAPBEXexcBad7" xfId="1187" xr:uid="{79AC73C3-BABA-4C7A-AF51-B29F30233358}"/>
    <cellStyle name="SAPBEXexcBad7 10" xfId="6521" xr:uid="{93703416-DD27-4E76-8476-45C905882279}"/>
    <cellStyle name="SAPBEXexcBad7 10 2" xfId="24884" xr:uid="{0774005E-6CF0-4220-8C08-81AE5F26C581}"/>
    <cellStyle name="SAPBEXexcBad7 10 2 2" xfId="51298" xr:uid="{6EBF8A41-D1D6-4859-92D9-E9481114E772}"/>
    <cellStyle name="SAPBEXexcBad7 10 3" xfId="33191" xr:uid="{280ADBB5-2D2A-4F82-B74D-4CDDB401B93C}"/>
    <cellStyle name="SAPBEXexcBad7 11" xfId="7380" xr:uid="{F3E3E47D-FB33-4227-B682-2EBC4543D710}"/>
    <cellStyle name="SAPBEXexcBad7 11 2" xfId="18047" xr:uid="{AD7ABB16-D74A-4C1D-B02E-624AAA59F99C}"/>
    <cellStyle name="SAPBEXexcBad7 11 2 2" xfId="44463" xr:uid="{37E5418C-3851-4236-9FAA-CAF6E86E2ED5}"/>
    <cellStyle name="SAPBEXexcBad7 11 3" xfId="26113" xr:uid="{79CC4C6F-1CB6-4D57-A632-ACAEF1EA9DEB}"/>
    <cellStyle name="SAPBEXexcBad7 11 3 2" xfId="52527" xr:uid="{9255029F-6D57-4642-AA66-DC4781800F46}"/>
    <cellStyle name="SAPBEXexcBad7 11 4" xfId="34050" xr:uid="{1C1C188A-A1DE-4031-AA25-E17E1E23AAF4}"/>
    <cellStyle name="SAPBEXexcBad7 12" xfId="8257" xr:uid="{1178AC17-9471-4E8A-98C3-0F06337DB03E}"/>
    <cellStyle name="SAPBEXexcBad7 12 2" xfId="18918" xr:uid="{36D42151-526A-42DB-B50A-75A6670E24B0}"/>
    <cellStyle name="SAPBEXexcBad7 12 2 2" xfId="45332" xr:uid="{2B3F6AD2-7141-4941-A404-F44AD635E3C1}"/>
    <cellStyle name="SAPBEXexcBad7 12 3" xfId="12173" xr:uid="{3593624F-007D-499B-98D6-09A38D205EFA}"/>
    <cellStyle name="SAPBEXexcBad7 12 3 2" xfId="38594" xr:uid="{241DE03B-ADC0-495F-B7EC-B3BB5D72ECEA}"/>
    <cellStyle name="SAPBEXexcBad7 12 4" xfId="34770" xr:uid="{8DBFA8ED-7BC2-420E-A7CE-730997C0ECE0}"/>
    <cellStyle name="SAPBEXexcBad7 13" xfId="12131" xr:uid="{B82F3DF8-3479-45EA-B522-E619630F87FC}"/>
    <cellStyle name="SAPBEXexcBad7 13 2" xfId="38552" xr:uid="{0AE54F28-371D-4B22-B87A-A36E8024D0A0}"/>
    <cellStyle name="SAPBEXexcBad7 14" xfId="25403" xr:uid="{52E3434E-B20D-496E-843A-05498BDDF6D5}"/>
    <cellStyle name="SAPBEXexcBad7 14 2" xfId="51817" xr:uid="{2EFDA2A6-9CEC-4831-AF48-256A00940D79}"/>
    <cellStyle name="SAPBEXexcBad7 2" xfId="1508" xr:uid="{D001DBEA-624E-4DAD-A251-B1B4B902483E}"/>
    <cellStyle name="SAPBEXexcBad7 2 10" xfId="8406" xr:uid="{486863E4-A120-40F3-89A2-7AD0EEA8BF9A}"/>
    <cellStyle name="SAPBEXexcBad7 2 10 2" xfId="19066" xr:uid="{14C2CE98-4995-49FF-804A-204FF3A2E0F3}"/>
    <cellStyle name="SAPBEXexcBad7 2 10 2 2" xfId="45480" xr:uid="{C4DA569C-5CE1-4739-AE3F-8048FD80B114}"/>
    <cellStyle name="SAPBEXexcBad7 2 10 3" xfId="15783" xr:uid="{A63CF516-2E1E-4B98-8C21-8FB5DCF79720}"/>
    <cellStyle name="SAPBEXexcBad7 2 10 3 2" xfId="42202" xr:uid="{29BD9E20-FC4F-46E3-851D-478C5E47C5DD}"/>
    <cellStyle name="SAPBEXexcBad7 2 10 4" xfId="34902" xr:uid="{27247263-B935-46F5-8060-2D303705E1DA}"/>
    <cellStyle name="SAPBEXexcBad7 2 11" xfId="13269" xr:uid="{2D7AEC40-D391-4F24-B2D1-5D81AD2B1D3E}"/>
    <cellStyle name="SAPBEXexcBad7 2 11 2" xfId="39689" xr:uid="{5CABE845-3AD3-4A1A-B3A5-1159A00B283F}"/>
    <cellStyle name="SAPBEXexcBad7 2 12" xfId="25471" xr:uid="{C663782B-AD27-4127-9316-72EAFF19C2B0}"/>
    <cellStyle name="SAPBEXexcBad7 2 12 2" xfId="51885" xr:uid="{2510FCB4-E8BD-4DCC-AEB6-09331B830E9A}"/>
    <cellStyle name="SAPBEXexcBad7 2 2" xfId="3502" xr:uid="{3C7E4ABA-E1CE-459B-AE2C-F77A4CBD0BCF}"/>
    <cellStyle name="SAPBEXexcBad7 2 2 2" xfId="9018" xr:uid="{379324FD-FF29-433E-A903-1B19DDA4CB62}"/>
    <cellStyle name="SAPBEXexcBad7 2 2 2 2" xfId="19678" xr:uid="{42082026-4DD0-4A8A-9C16-A93FE7A790CF}"/>
    <cellStyle name="SAPBEXexcBad7 2 2 2 2 2" xfId="46092" xr:uid="{79D75315-EAC6-4DCD-8A60-D4B5C1A8C204}"/>
    <cellStyle name="SAPBEXexcBad7 2 2 2 3" xfId="26794" xr:uid="{D007B93C-C4C1-46E8-86FE-A208A3FA31AB}"/>
    <cellStyle name="SAPBEXexcBad7 2 2 2 3 2" xfId="53208" xr:uid="{703ADECE-D7BF-40C0-939C-6EAD85A21EF8}"/>
    <cellStyle name="SAPBEXexcBad7 2 2 2 4" xfId="35514" xr:uid="{CAF0BF35-A65F-45EC-8EE2-EE8BF2829C03}"/>
    <cellStyle name="SAPBEXexcBad7 2 2 3" xfId="9698" xr:uid="{9451ED59-A300-4DB7-8194-C467A1DE65D3}"/>
    <cellStyle name="SAPBEXexcBad7 2 2 3 2" xfId="20358" xr:uid="{BE128543-062D-4E5E-866F-45EACB6A0357}"/>
    <cellStyle name="SAPBEXexcBad7 2 2 3 2 2" xfId="46772" xr:uid="{50355DAE-E182-4DB3-9031-085604F80E95}"/>
    <cellStyle name="SAPBEXexcBad7 2 2 3 3" xfId="11841" xr:uid="{1204EAA0-6F9D-46D8-95AE-43B590A2B5D8}"/>
    <cellStyle name="SAPBEXexcBad7 2 2 3 3 2" xfId="38262" xr:uid="{B0D7D7A5-40AE-49D7-A589-7E57E17D87B6}"/>
    <cellStyle name="SAPBEXexcBad7 2 2 3 4" xfId="36194" xr:uid="{A756D777-F801-42E1-882A-9E317CE28726}"/>
    <cellStyle name="SAPBEXexcBad7 2 2 4" xfId="10937" xr:uid="{62FA0D9B-C36E-43F7-9896-4457FBF348ED}"/>
    <cellStyle name="SAPBEXexcBad7 2 2 4 2" xfId="21582" xr:uid="{F71E1190-36AF-4B85-A796-0D647AD60722}"/>
    <cellStyle name="SAPBEXexcBad7 2 2 4 2 2" xfId="47996" xr:uid="{C38B9037-EA08-41D8-A94D-D9CEB231A9CF}"/>
    <cellStyle name="SAPBEXexcBad7 2 2 4 3" xfId="28671" xr:uid="{1B6B8D15-EBD0-4979-8E7B-5C2B2F32F90E}"/>
    <cellStyle name="SAPBEXexcBad7 2 2 4 3 2" xfId="55085" xr:uid="{B51BB45F-30B1-41DE-A67A-DEC3553D91F1}"/>
    <cellStyle name="SAPBEXexcBad7 2 2 4 4" xfId="37358" xr:uid="{0A820689-F012-415F-9980-A9D6EE84CBD2}"/>
    <cellStyle name="SAPBEXexcBad7 2 2 5" xfId="8713" xr:uid="{E2E0ABE7-D9FE-458E-AE8D-A50814896588}"/>
    <cellStyle name="SAPBEXexcBad7 2 2 5 2" xfId="19373" xr:uid="{C4B58AB9-0E20-4D40-B8B9-FBD463EA34C5}"/>
    <cellStyle name="SAPBEXexcBad7 2 2 5 2 2" xfId="45787" xr:uid="{8ACD3DB7-5D9D-4665-9C28-EDF289E71E41}"/>
    <cellStyle name="SAPBEXexcBad7 2 2 5 3" xfId="25862" xr:uid="{20693D36-D80E-410E-8813-5E94A046025F}"/>
    <cellStyle name="SAPBEXexcBad7 2 2 5 3 2" xfId="52276" xr:uid="{0919B8AE-CFDB-4124-AA14-55DB7ADF8AE3}"/>
    <cellStyle name="SAPBEXexcBad7 2 2 5 4" xfId="35209" xr:uid="{B1D8C51D-E634-43F5-9D46-791093B52761}"/>
    <cellStyle name="SAPBEXexcBad7 2 2 6" xfId="14287" xr:uid="{06E42CEE-7389-4286-8E8C-A43F8C4C76B4}"/>
    <cellStyle name="SAPBEXexcBad7 2 2 6 2" xfId="40707" xr:uid="{0F601C2A-ED86-471F-9A20-E989EDA2F99C}"/>
    <cellStyle name="SAPBEXexcBad7 2 2 7" xfId="24763" xr:uid="{7761FD1C-27EC-4B19-8A20-7B4961F7A357}"/>
    <cellStyle name="SAPBEXexcBad7 2 2 7 2" xfId="51177" xr:uid="{CABCA2DA-BC58-4226-9C52-AC5E6E982FB8}"/>
    <cellStyle name="SAPBEXexcBad7 2 2 8" xfId="30172" xr:uid="{BAFB72DD-0296-4B0C-8062-B990BF8CFC29}"/>
    <cellStyle name="SAPBEXexcBad7 2 3" xfId="2800" xr:uid="{04046646-A3FA-4A17-B056-0FB3EA03C37D}"/>
    <cellStyle name="SAPBEXexcBad7 2 3 2" xfId="9380" xr:uid="{A84FAA9E-4F72-4CA1-804A-23F769F8732F}"/>
    <cellStyle name="SAPBEXexcBad7 2 3 2 2" xfId="20040" xr:uid="{D12982F8-3A06-40D8-909B-380DACE8972C}"/>
    <cellStyle name="SAPBEXexcBad7 2 3 2 2 2" xfId="46454" xr:uid="{52C4130F-2BDE-4E1D-AD69-9FAF33057D5A}"/>
    <cellStyle name="SAPBEXexcBad7 2 3 2 3" xfId="11811" xr:uid="{E2E09725-929F-4CCA-A5F0-FF39D02CA6D7}"/>
    <cellStyle name="SAPBEXexcBad7 2 3 2 3 2" xfId="38232" xr:uid="{3511BA63-80F6-44B4-82B2-EDDD1DF91AFB}"/>
    <cellStyle name="SAPBEXexcBad7 2 3 2 4" xfId="35876" xr:uid="{63D2FA39-6589-42A8-917C-BF9511975E05}"/>
    <cellStyle name="SAPBEXexcBad7 2 3 3" xfId="13592" xr:uid="{98EB8422-A69F-4127-968E-D2F9B8240BB1}"/>
    <cellStyle name="SAPBEXexcBad7 2 3 3 2" xfId="40012" xr:uid="{4FDF1A48-87D8-465F-9288-C41AB87D96F9}"/>
    <cellStyle name="SAPBEXexcBad7 2 3 4" xfId="26208" xr:uid="{B74E5593-FCED-403D-A850-4900B2E845EE}"/>
    <cellStyle name="SAPBEXexcBad7 2 3 4 2" xfId="52622" xr:uid="{795340EE-460C-40F6-AA31-9F941244DE75}"/>
    <cellStyle name="SAPBEXexcBad7 2 3 5" xfId="29470" xr:uid="{D001A2B1-C42F-4AC9-B0DE-A57A79592364}"/>
    <cellStyle name="SAPBEXexcBad7 2 4" xfId="4110" xr:uid="{4E85E24C-9DB9-4251-B635-D9367162AD8A}"/>
    <cellStyle name="SAPBEXexcBad7 2 4 2" xfId="10252" xr:uid="{ED830818-9FA1-4B26-8B3D-FE40432C612C}"/>
    <cellStyle name="SAPBEXexcBad7 2 4 2 2" xfId="20912" xr:uid="{64CE1FB1-64BE-47E2-B0F2-6815DB160825}"/>
    <cellStyle name="SAPBEXexcBad7 2 4 2 2 2" xfId="47326" xr:uid="{13F031B4-8E26-486C-B036-F25C06B75C62}"/>
    <cellStyle name="SAPBEXexcBad7 2 4 2 3" xfId="17855" xr:uid="{D611533B-B33B-41E6-AE4E-CD47663B9233}"/>
    <cellStyle name="SAPBEXexcBad7 2 4 2 3 2" xfId="44272" xr:uid="{6F1D910E-BD5B-4289-A2EF-9ACA360FC29F}"/>
    <cellStyle name="SAPBEXexcBad7 2 4 2 4" xfId="36748" xr:uid="{195B75F2-79FE-44A7-AA0E-93A27276476B}"/>
    <cellStyle name="SAPBEXexcBad7 2 4 3" xfId="14892" xr:uid="{7288F69B-B74C-4D1A-BC69-AE973F640735}"/>
    <cellStyle name="SAPBEXexcBad7 2 4 3 2" xfId="41312" xr:uid="{8963DB68-0143-4080-9CFE-A5818E367B7C}"/>
    <cellStyle name="SAPBEXexcBad7 2 4 4" xfId="26874" xr:uid="{8B927ACA-FE08-41A8-A87E-C2BEBFBEAD6B}"/>
    <cellStyle name="SAPBEXexcBad7 2 4 4 2" xfId="53288" xr:uid="{9A740848-B69A-49BC-96B5-C65E0E5A94E2}"/>
    <cellStyle name="SAPBEXexcBad7 2 4 5" xfId="30780" xr:uid="{4FE1CA51-C031-4407-84BB-E78B82A3EDBE}"/>
    <cellStyle name="SAPBEXexcBad7 2 5" xfId="5650" xr:uid="{796B428E-755A-42AE-A810-82A0BF01488E}"/>
    <cellStyle name="SAPBEXexcBad7 2 5 2" xfId="10727" xr:uid="{D1F6FBA1-46CF-4411-B289-72C5A004981D}"/>
    <cellStyle name="SAPBEXexcBad7 2 5 2 2" xfId="21372" xr:uid="{CF66DB1C-5ADC-4DF2-902F-D6FBE5202B47}"/>
    <cellStyle name="SAPBEXexcBad7 2 5 2 2 2" xfId="47786" xr:uid="{E86E0A39-82DA-43B3-A632-5F3C94915318}"/>
    <cellStyle name="SAPBEXexcBad7 2 5 2 3" xfId="28467" xr:uid="{7018D4ED-43DD-4CD3-974C-3882091E31D4}"/>
    <cellStyle name="SAPBEXexcBad7 2 5 2 3 2" xfId="54881" xr:uid="{F3AE68C5-3169-4A09-8082-C2FC15E08757}"/>
    <cellStyle name="SAPBEXexcBad7 2 5 2 4" xfId="37148" xr:uid="{87994669-13AD-4D7F-B72C-1065C0C60558}"/>
    <cellStyle name="SAPBEXexcBad7 2 5 3" xfId="16414" xr:uid="{7CEF87BB-3B08-4403-AB4F-272BD94AE476}"/>
    <cellStyle name="SAPBEXexcBad7 2 5 3 2" xfId="42832" xr:uid="{9F90450B-3A56-47A3-960D-D63E8A67AFC4}"/>
    <cellStyle name="SAPBEXexcBad7 2 5 4" xfId="24612" xr:uid="{61235364-DB48-4E40-AFD5-9F064E9F60F9}"/>
    <cellStyle name="SAPBEXexcBad7 2 5 4 2" xfId="51026" xr:uid="{0030035C-77C7-419A-84E6-86127EF89583}"/>
    <cellStyle name="SAPBEXexcBad7 2 5 5" xfId="32320" xr:uid="{2B6A3AB0-3439-4D38-B739-3AB09830CD31}"/>
    <cellStyle name="SAPBEXexcBad7 2 6" xfId="5072" xr:uid="{8C5B65A5-CA30-4DF2-88FE-6D040A9F4035}"/>
    <cellStyle name="SAPBEXexcBad7 2 6 2" xfId="15849" xr:uid="{EF832043-E069-4D1A-A90C-7C587FF47B31}"/>
    <cellStyle name="SAPBEXexcBad7 2 6 2 2" xfId="42268" xr:uid="{A5106AC3-5610-4B89-B319-AA38A53069EA}"/>
    <cellStyle name="SAPBEXexcBad7 2 6 3" xfId="27461" xr:uid="{6B047045-D3A7-4164-86E1-0F83198C8DAE}"/>
    <cellStyle name="SAPBEXexcBad7 2 6 3 2" xfId="53875" xr:uid="{F671E488-7E24-4B10-82C4-281C8A385940}"/>
    <cellStyle name="SAPBEXexcBad7 2 6 4" xfId="31742" xr:uid="{57217FF0-40E7-4D81-8544-56382EBB8EA7}"/>
    <cellStyle name="SAPBEXexcBad7 2 7" xfId="6813" xr:uid="{A8CDCF55-92B3-4559-A11B-32D13506735A}"/>
    <cellStyle name="SAPBEXexcBad7 2 7 2" xfId="25146" xr:uid="{725F2844-58DA-41AF-9E8D-DFD187AB76EE}"/>
    <cellStyle name="SAPBEXexcBad7 2 7 2 2" xfId="51560" xr:uid="{EC2A1E67-D1B2-4DC7-8E56-39D11ACF3CD8}"/>
    <cellStyle name="SAPBEXexcBad7 2 7 3" xfId="33483" xr:uid="{53736D8E-A200-4672-8209-E4B459FA86D2}"/>
    <cellStyle name="SAPBEXexcBad7 2 8" xfId="6625" xr:uid="{49FE906F-716A-49DF-AF63-B44E3D761C93}"/>
    <cellStyle name="SAPBEXexcBad7 2 8 2" xfId="17349" xr:uid="{6EE3CA81-6ED3-4CD5-ACED-42B045DB2FEC}"/>
    <cellStyle name="SAPBEXexcBad7 2 8 2 2" xfId="43767" xr:uid="{91593CF9-FF80-4765-97A3-82668A6ED832}"/>
    <cellStyle name="SAPBEXexcBad7 2 8 3" xfId="22360" xr:uid="{840796F5-05CA-4962-897E-A72944C4F54E}"/>
    <cellStyle name="SAPBEXexcBad7 2 8 3 2" xfId="48774" xr:uid="{25783151-51E2-42E8-80FD-8981DF36E88C}"/>
    <cellStyle name="SAPBEXexcBad7 2 8 4" xfId="33295" xr:uid="{9B17F0C0-CAC3-49BA-A951-DD51024157B1}"/>
    <cellStyle name="SAPBEXexcBad7 2 9" xfId="2905" xr:uid="{30DD26DA-D04C-4EC8-B982-6E1055343CA3}"/>
    <cellStyle name="SAPBEXexcBad7 2 9 2" xfId="13697" xr:uid="{3DDB152A-2C93-4AE5-8FA7-C5DBD5F0C001}"/>
    <cellStyle name="SAPBEXexcBad7 2 9 2 2" xfId="40117" xr:uid="{A92E3A10-C4A6-4013-8C1C-6834C0B7D6D6}"/>
    <cellStyle name="SAPBEXexcBad7 2 9 3" xfId="24972" xr:uid="{C3214CD4-F717-4F7C-AAB8-7C4773E7B17E}"/>
    <cellStyle name="SAPBEXexcBad7 2 9 3 2" xfId="51386" xr:uid="{40A55E8A-F935-4B22-A149-8D9D07B9E505}"/>
    <cellStyle name="SAPBEXexcBad7 2 9 4" xfId="29575" xr:uid="{8855E604-A7C3-4A7A-968A-5E7C5ED73F3B}"/>
    <cellStyle name="SAPBEXexcBad7 3" xfId="1621" xr:uid="{B7D2F127-75EC-4089-B10B-6763767CFEB9}"/>
    <cellStyle name="SAPBEXexcBad7 3 10" xfId="8344" xr:uid="{4A84D833-2F3F-4732-A7C4-3FABD871595D}"/>
    <cellStyle name="SAPBEXexcBad7 3 10 2" xfId="19004" xr:uid="{29587540-2DE9-45B1-AC27-C82C844CC283}"/>
    <cellStyle name="SAPBEXexcBad7 3 10 2 2" xfId="45418" xr:uid="{F064850A-F4A8-447D-9C1D-785C813780EC}"/>
    <cellStyle name="SAPBEXexcBad7 3 10 3" xfId="17701" xr:uid="{20775120-85D9-4C3A-9FAE-45C5D5AD21DA}"/>
    <cellStyle name="SAPBEXexcBad7 3 10 3 2" xfId="44118" xr:uid="{0205B628-15D6-4F4E-9A6D-0ED5DAC835D6}"/>
    <cellStyle name="SAPBEXexcBad7 3 10 4" xfId="34840" xr:uid="{54E15B28-C28B-4F37-8C1E-79670C0D7230}"/>
    <cellStyle name="SAPBEXexcBad7 3 11" xfId="11942" xr:uid="{B4112373-BAC7-433F-9752-3AD461B43D34}"/>
    <cellStyle name="SAPBEXexcBad7 3 11 2" xfId="38363" xr:uid="{AA98F1DF-7BD8-44FF-8496-1D604B0882DE}"/>
    <cellStyle name="SAPBEXexcBad7 3 12" xfId="22564" xr:uid="{5590AABE-6F1A-438B-933D-C79D85575C9C}"/>
    <cellStyle name="SAPBEXexcBad7 3 12 2" xfId="48978" xr:uid="{87C30C46-F010-4A29-A329-0DF1384BE4DB}"/>
    <cellStyle name="SAPBEXexcBad7 3 2" xfId="3614" xr:uid="{2986C397-33DF-4B16-B322-6CA7D1036F0C}"/>
    <cellStyle name="SAPBEXexcBad7 3 2 2" xfId="9072" xr:uid="{0597B7E6-28F4-4020-A519-360A1F3DC8D2}"/>
    <cellStyle name="SAPBEXexcBad7 3 2 2 2" xfId="19732" xr:uid="{41BDDD0B-6FD9-4C7D-991F-2F26CFBDEEDE}"/>
    <cellStyle name="SAPBEXexcBad7 3 2 2 2 2" xfId="46146" xr:uid="{FA0DBFE8-E5F5-4C69-AA1C-FE3284794F5C}"/>
    <cellStyle name="SAPBEXexcBad7 3 2 2 3" xfId="12281" xr:uid="{00057663-75F6-4EEC-A1D7-22E85ADB9E88}"/>
    <cellStyle name="SAPBEXexcBad7 3 2 2 3 2" xfId="38702" xr:uid="{A8DBC14A-7F88-441A-A880-F674B72D518B}"/>
    <cellStyle name="SAPBEXexcBad7 3 2 2 4" xfId="35568" xr:uid="{7952D99B-D21E-4068-97DB-6DCAF3E81011}"/>
    <cellStyle name="SAPBEXexcBad7 3 2 3" xfId="10072" xr:uid="{EBB7521B-067C-4587-BC52-2447EE8CDC56}"/>
    <cellStyle name="SAPBEXexcBad7 3 2 3 2" xfId="20732" xr:uid="{999E6C0A-6064-4E37-8BE2-EE47D378EE5E}"/>
    <cellStyle name="SAPBEXexcBad7 3 2 3 2 2" xfId="47146" xr:uid="{FBD4FA1B-257A-4551-8D4D-48B85F7112E4}"/>
    <cellStyle name="SAPBEXexcBad7 3 2 3 3" xfId="27765" xr:uid="{711CEE40-DC9B-4AC2-B25C-2E3EB04DDF92}"/>
    <cellStyle name="SAPBEXexcBad7 3 2 3 3 2" xfId="54179" xr:uid="{00CB0FB6-3EA6-435D-B55C-988981D83A11}"/>
    <cellStyle name="SAPBEXexcBad7 3 2 3 4" xfId="36568" xr:uid="{07BD8BEB-2332-4C8B-8673-3BD6EC65EBEE}"/>
    <cellStyle name="SAPBEXexcBad7 3 2 4" xfId="10882" xr:uid="{943F4E85-4000-45F9-B735-69AFC25C2261}"/>
    <cellStyle name="SAPBEXexcBad7 3 2 4 2" xfId="21527" xr:uid="{F82CFF74-C1FC-4DE5-8592-79FB0147E23B}"/>
    <cellStyle name="SAPBEXexcBad7 3 2 4 2 2" xfId="47941" xr:uid="{7A02920C-379F-4D09-BB9A-4A3009F8FC98}"/>
    <cellStyle name="SAPBEXexcBad7 3 2 4 3" xfId="28616" xr:uid="{1939960E-873E-46E7-B968-85037200F985}"/>
    <cellStyle name="SAPBEXexcBad7 3 2 4 3 2" xfId="55030" xr:uid="{BEA1FCF2-E07C-48F9-82FF-C9D1B8BE5F91}"/>
    <cellStyle name="SAPBEXexcBad7 3 2 4 4" xfId="37303" xr:uid="{7AE49A5A-2335-45E3-ABC1-01AB87A2A313}"/>
    <cellStyle name="SAPBEXexcBad7 3 2 5" xfId="8651" xr:uid="{4FA67B7B-8A5C-4F28-A242-E503FE507978}"/>
    <cellStyle name="SAPBEXexcBad7 3 2 5 2" xfId="19311" xr:uid="{0ABC4943-6281-40C1-A72C-B461BE805821}"/>
    <cellStyle name="SAPBEXexcBad7 3 2 5 2 2" xfId="45725" xr:uid="{D61A9163-BC02-462F-86D7-B05B7C67A798}"/>
    <cellStyle name="SAPBEXexcBad7 3 2 5 3" xfId="17830" xr:uid="{8FCDE626-C5BE-4C5E-93FA-75A6277A22AF}"/>
    <cellStyle name="SAPBEXexcBad7 3 2 5 3 2" xfId="44247" xr:uid="{03BBD39D-5B90-4EC6-854A-016EDC55D89F}"/>
    <cellStyle name="SAPBEXexcBad7 3 2 5 4" xfId="35147" xr:uid="{51B2B80F-3ED6-4A6D-B5F5-D8245D96A68F}"/>
    <cellStyle name="SAPBEXexcBad7 3 2 6" xfId="14399" xr:uid="{214456AB-C6C1-4FC1-B4EF-1047C2313425}"/>
    <cellStyle name="SAPBEXexcBad7 3 2 6 2" xfId="40819" xr:uid="{43D9BDC2-60AC-4DF1-A00B-D4C292B2519A}"/>
    <cellStyle name="SAPBEXexcBad7 3 2 7" xfId="25808" xr:uid="{353D2404-910E-411F-8B9B-60C5B786AF57}"/>
    <cellStyle name="SAPBEXexcBad7 3 2 7 2" xfId="52222" xr:uid="{0147EE8B-1FF2-480C-A2E4-A230C7CB2CF9}"/>
    <cellStyle name="SAPBEXexcBad7 3 2 8" xfId="30284" xr:uid="{BC8B72C9-8BCB-493F-8B4A-99C88D284FB0}"/>
    <cellStyle name="SAPBEXexcBad7 3 3" xfId="2708" xr:uid="{A4937CAB-9E43-4D44-920D-74674840AAA9}"/>
    <cellStyle name="SAPBEXexcBad7 3 3 2" xfId="9441" xr:uid="{EDF05801-495A-41B9-AFF6-7A2E13EF7890}"/>
    <cellStyle name="SAPBEXexcBad7 3 3 2 2" xfId="20101" xr:uid="{594E27E3-FAD9-41C5-9ED0-37A9F6FA584B}"/>
    <cellStyle name="SAPBEXexcBad7 3 3 2 2 2" xfId="46515" xr:uid="{3E2B5018-0F0F-458B-86CE-C99F46E4D744}"/>
    <cellStyle name="SAPBEXexcBad7 3 3 2 3" xfId="11579" xr:uid="{599B0669-1E78-43E6-8297-48B0FBCF3D77}"/>
    <cellStyle name="SAPBEXexcBad7 3 3 2 3 2" xfId="38000" xr:uid="{5DA42DE6-16B1-47B9-8671-EF1C36F57E7C}"/>
    <cellStyle name="SAPBEXexcBad7 3 3 2 4" xfId="35937" xr:uid="{54248A16-817C-4C4D-80E8-E393E03F04AF}"/>
    <cellStyle name="SAPBEXexcBad7 3 3 3" xfId="13500" xr:uid="{11663270-130D-4CB7-B8C6-D8CB24DE3ED0}"/>
    <cellStyle name="SAPBEXexcBad7 3 3 3 2" xfId="39920" xr:uid="{03D45731-4966-47A0-BA3C-E04DB5BF0C07}"/>
    <cellStyle name="SAPBEXexcBad7 3 3 4" xfId="23875" xr:uid="{62206A15-B598-48F8-B24A-676E63CEE144}"/>
    <cellStyle name="SAPBEXexcBad7 3 3 4 2" xfId="50289" xr:uid="{7415BEEA-F27A-447D-A1DB-A39985314E4D}"/>
    <cellStyle name="SAPBEXexcBad7 3 3 5" xfId="29378" xr:uid="{7B4E28B5-1358-40D7-B39B-5D6A27BD61E5}"/>
    <cellStyle name="SAPBEXexcBad7 3 4" xfId="2845" xr:uid="{D9786E6D-1CA3-415A-A6D8-39856004B378}"/>
    <cellStyle name="SAPBEXexcBad7 3 4 2" xfId="10450" xr:uid="{3035977D-BABC-451C-9072-FCA7CD1ADA3D}"/>
    <cellStyle name="SAPBEXexcBad7 3 4 2 2" xfId="21110" xr:uid="{A2CF0CFC-C5A3-4372-9C6C-4655E6D7CBF0}"/>
    <cellStyle name="SAPBEXexcBad7 3 4 2 2 2" xfId="47524" xr:uid="{D14ED166-E896-4669-B2B6-B473FA8F88C2}"/>
    <cellStyle name="SAPBEXexcBad7 3 4 2 3" xfId="28374" xr:uid="{D9BC0F48-D53E-4137-8DD6-8016F59230DC}"/>
    <cellStyle name="SAPBEXexcBad7 3 4 2 3 2" xfId="54788" xr:uid="{070D88F7-0620-49C5-9CDE-844298B85AAA}"/>
    <cellStyle name="SAPBEXexcBad7 3 4 2 4" xfId="36946" xr:uid="{644BD056-2E43-4ABD-9E2B-32217A2BE69C}"/>
    <cellStyle name="SAPBEXexcBad7 3 4 3" xfId="13637" xr:uid="{7E0A3BB8-C961-47D2-8C66-F9F12C354323}"/>
    <cellStyle name="SAPBEXexcBad7 3 4 3 2" xfId="40057" xr:uid="{326C3CB9-DFA7-42AD-9429-33488E1BA2F1}"/>
    <cellStyle name="SAPBEXexcBad7 3 4 4" xfId="22610" xr:uid="{3985A4D6-DF12-4E91-BE6F-1E57ECA39240}"/>
    <cellStyle name="SAPBEXexcBad7 3 4 4 2" xfId="49024" xr:uid="{8E17FFDC-E981-4270-AAD8-66D76E65DC24}"/>
    <cellStyle name="SAPBEXexcBad7 3 4 5" xfId="29515" xr:uid="{5FDDFF98-995C-4989-9021-B57600D0EC7C}"/>
    <cellStyle name="SAPBEXexcBad7 3 5" xfId="4724" xr:uid="{296AE075-D5CB-472C-97DF-F1730320DA94}"/>
    <cellStyle name="SAPBEXexcBad7 3 5 2" xfId="10774" xr:uid="{393D934D-12D8-4B88-BA72-E4080508B969}"/>
    <cellStyle name="SAPBEXexcBad7 3 5 2 2" xfId="21419" xr:uid="{6448D45E-4783-4172-B7DA-E89A660B2CD7}"/>
    <cellStyle name="SAPBEXexcBad7 3 5 2 2 2" xfId="47833" xr:uid="{E73FC871-C14A-4AB5-BF40-ECAAA41CA408}"/>
    <cellStyle name="SAPBEXexcBad7 3 5 2 3" xfId="28508" xr:uid="{E8395C01-0E59-47F0-95DA-E08C6B18A981}"/>
    <cellStyle name="SAPBEXexcBad7 3 5 2 3 2" xfId="54922" xr:uid="{B79D18E6-4309-4571-9D59-E4682536FA14}"/>
    <cellStyle name="SAPBEXexcBad7 3 5 2 4" xfId="37195" xr:uid="{12666E0C-D1E6-42E3-99C0-19CE000DD597}"/>
    <cellStyle name="SAPBEXexcBad7 3 5 3" xfId="15501" xr:uid="{7A11AD55-3C63-4FDC-955C-9F0543F593D2}"/>
    <cellStyle name="SAPBEXexcBad7 3 5 3 2" xfId="41921" xr:uid="{FA2FDFB2-C9D1-40B3-9C19-1A2BF01A7044}"/>
    <cellStyle name="SAPBEXexcBad7 3 5 4" xfId="27436" xr:uid="{19C9D8D2-9619-4F48-ADED-12B882A5C43B}"/>
    <cellStyle name="SAPBEXexcBad7 3 5 4 2" xfId="53850" xr:uid="{8785ACAB-D588-4D7C-92DC-E1C2C54918B7}"/>
    <cellStyle name="SAPBEXexcBad7 3 5 5" xfId="31394" xr:uid="{5988900B-70C9-499D-9A4F-16EE6E3CF589}"/>
    <cellStyle name="SAPBEXexcBad7 3 6" xfId="5511" xr:uid="{65753170-78A4-46E6-A856-3369EC80A75B}"/>
    <cellStyle name="SAPBEXexcBad7 3 6 2" xfId="16282" xr:uid="{F4CD7F48-48F3-4F34-A7C1-1C259E59B5F2}"/>
    <cellStyle name="SAPBEXexcBad7 3 6 2 2" xfId="42701" xr:uid="{27560CD1-E109-487F-B951-B5E2B372940C}"/>
    <cellStyle name="SAPBEXexcBad7 3 6 3" xfId="24025" xr:uid="{BA16512E-EB35-45A5-9D2A-F66D251B5E9F}"/>
    <cellStyle name="SAPBEXexcBad7 3 6 3 2" xfId="50439" xr:uid="{AFE126C9-FD47-42E2-8F18-CAEBC1C2B327}"/>
    <cellStyle name="SAPBEXexcBad7 3 6 4" xfId="32181" xr:uid="{23C3ECE3-F625-41B5-BB61-7EBEEEFC760A}"/>
    <cellStyle name="SAPBEXexcBad7 3 7" xfId="6124" xr:uid="{B658A6EF-2061-45AC-9788-ABDB2FD2F812}"/>
    <cellStyle name="SAPBEXexcBad7 3 7 2" xfId="22427" xr:uid="{DA53BCCB-44D3-478A-8567-53A4BD98790C}"/>
    <cellStyle name="SAPBEXexcBad7 3 7 2 2" xfId="48841" xr:uid="{60C6CD7B-911B-4395-AE55-230D6E91076C}"/>
    <cellStyle name="SAPBEXexcBad7 3 7 3" xfId="32794" xr:uid="{433681AC-69AB-48CE-B049-A1BF02AE4204}"/>
    <cellStyle name="SAPBEXexcBad7 3 8" xfId="6261" xr:uid="{C11A37E5-0F80-45AD-A416-D7C401EE9801}"/>
    <cellStyle name="SAPBEXexcBad7 3 8 2" xfId="17000" xr:uid="{68E0A8F2-E494-426E-9D02-5D3B3BEC1DCA}"/>
    <cellStyle name="SAPBEXexcBad7 3 8 2 2" xfId="43418" xr:uid="{2EF49314-D8F9-4408-A643-140E70D5CBA3}"/>
    <cellStyle name="SAPBEXexcBad7 3 8 3" xfId="12411" xr:uid="{54E0F20F-E54E-44FE-B2F6-EF04849FA7E6}"/>
    <cellStyle name="SAPBEXexcBad7 3 8 3 2" xfId="38832" xr:uid="{38A6C17D-0CAD-4FBD-A382-F9B0B358E98F}"/>
    <cellStyle name="SAPBEXexcBad7 3 8 4" xfId="32931" xr:uid="{45893B03-C333-4D1E-BBCD-96C9267F4A13}"/>
    <cellStyle name="SAPBEXexcBad7 3 9" xfId="7201" xr:uid="{FAC7D399-F21F-4478-A2F4-48F4C7107203}"/>
    <cellStyle name="SAPBEXexcBad7 3 9 2" xfId="17868" xr:uid="{0BACF563-1329-4891-A248-2F49C9423FBA}"/>
    <cellStyle name="SAPBEXexcBad7 3 9 2 2" xfId="44285" xr:uid="{4D02A9FB-A8B7-459D-978A-51E18925EF95}"/>
    <cellStyle name="SAPBEXexcBad7 3 9 3" xfId="23956" xr:uid="{4DA3CB5F-D6CD-450A-B886-7F6967D7E6FA}"/>
    <cellStyle name="SAPBEXexcBad7 3 9 3 2" xfId="50370" xr:uid="{DCA707C6-14C9-4EA9-A355-EE5B04482917}"/>
    <cellStyle name="SAPBEXexcBad7 3 9 4" xfId="33871" xr:uid="{99EE76AD-EB68-46BA-BE0E-DDD4BF0D70CD}"/>
    <cellStyle name="SAPBEXexcBad7 4" xfId="1880" xr:uid="{02B0959B-674A-40D2-A7DC-47843409C31B}"/>
    <cellStyle name="SAPBEXexcBad7 4 10" xfId="8394" xr:uid="{1075631D-2E96-43D6-A3CB-5258E6B46533}"/>
    <cellStyle name="SAPBEXexcBad7 4 10 2" xfId="19054" xr:uid="{B5950DC5-FB36-459D-B552-201296808D41}"/>
    <cellStyle name="SAPBEXexcBad7 4 10 2 2" xfId="45468" xr:uid="{3C2C270C-1C5F-43AC-8E88-8EDB975781B8}"/>
    <cellStyle name="SAPBEXexcBad7 4 10 3" xfId="14943" xr:uid="{6809BD87-28C3-48BC-8EBC-31897572FCD2}"/>
    <cellStyle name="SAPBEXexcBad7 4 10 3 2" xfId="41363" xr:uid="{F31A93BA-49FC-4492-951C-4885281C9465}"/>
    <cellStyle name="SAPBEXexcBad7 4 10 4" xfId="34890" xr:uid="{2BB9AAAC-0FB9-4A91-BCC2-7EA3F2F23166}"/>
    <cellStyle name="SAPBEXexcBad7 4 11" xfId="11700" xr:uid="{4496C85A-B698-4FA5-B1CA-7B254FEB4565}"/>
    <cellStyle name="SAPBEXexcBad7 4 11 2" xfId="38121" xr:uid="{B2F546A7-6D1A-41A3-B22E-02A17AF27593}"/>
    <cellStyle name="SAPBEXexcBad7 4 12" xfId="27707" xr:uid="{22D11AB5-358C-4120-B222-9CF52A6365C4}"/>
    <cellStyle name="SAPBEXexcBad7 4 12 2" xfId="54121" xr:uid="{16D111C1-8941-4CAE-919C-8036F4EF1F58}"/>
    <cellStyle name="SAPBEXexcBad7 4 2" xfId="3857" xr:uid="{812C659D-BE4E-4467-84CE-4ED0F2A54F5C}"/>
    <cellStyle name="SAPBEXexcBad7 4 2 2" xfId="9024" xr:uid="{9DE5F032-1527-4A33-9677-21001DC0EB24}"/>
    <cellStyle name="SAPBEXexcBad7 4 2 2 2" xfId="19684" xr:uid="{F6149583-0CEE-4C7A-B7B4-32B52AA238AE}"/>
    <cellStyle name="SAPBEXexcBad7 4 2 2 2 2" xfId="46098" xr:uid="{82C6854E-8317-457E-A705-EF5A2989F67C}"/>
    <cellStyle name="SAPBEXexcBad7 4 2 2 3" xfId="23187" xr:uid="{6D7F4905-D2CE-4495-9F8E-FB96E86F1975}"/>
    <cellStyle name="SAPBEXexcBad7 4 2 2 3 2" xfId="49601" xr:uid="{C6D5DBC6-5C62-4636-8646-D45859D20D27}"/>
    <cellStyle name="SAPBEXexcBad7 4 2 2 4" xfId="35520" xr:uid="{FE11AE09-DBA3-4930-B930-8B34C202C124}"/>
    <cellStyle name="SAPBEXexcBad7 4 2 3" xfId="9663" xr:uid="{76B74F33-1B5B-4D3F-9C9B-CB3D7F413D55}"/>
    <cellStyle name="SAPBEXexcBad7 4 2 3 2" xfId="20323" xr:uid="{EA3C8D44-CF00-4391-87D2-9BBCAF6FF5CD}"/>
    <cellStyle name="SAPBEXexcBad7 4 2 3 2 2" xfId="46737" xr:uid="{BFD06DFC-C5BC-4FAA-A4E5-B662703441B8}"/>
    <cellStyle name="SAPBEXexcBad7 4 2 3 3" xfId="11601" xr:uid="{DCFEBE9D-AFEA-46CF-9B23-D1C257F9A501}"/>
    <cellStyle name="SAPBEXexcBad7 4 2 3 3 2" xfId="38022" xr:uid="{39A3069E-5990-44F0-B7EC-D6BE371B4473}"/>
    <cellStyle name="SAPBEXexcBad7 4 2 3 4" xfId="36159" xr:uid="{3F57111A-BC13-4549-9543-F7C12DD748F2}"/>
    <cellStyle name="SAPBEXexcBad7 4 2 4" xfId="10926" xr:uid="{0DFF42FA-950A-43BC-B36A-1A14BE70678F}"/>
    <cellStyle name="SAPBEXexcBad7 4 2 4 2" xfId="21571" xr:uid="{BF487556-DFA0-421C-953C-F22B11BDCD48}"/>
    <cellStyle name="SAPBEXexcBad7 4 2 4 2 2" xfId="47985" xr:uid="{5950A739-5D17-4C48-92B0-9CF614C95B7F}"/>
    <cellStyle name="SAPBEXexcBad7 4 2 4 3" xfId="28660" xr:uid="{C9AB3CDE-CAAB-43E5-AAC5-605E9A814AFD}"/>
    <cellStyle name="SAPBEXexcBad7 4 2 4 3 2" xfId="55074" xr:uid="{F988B682-7161-4E02-BCE1-40F43D2BD891}"/>
    <cellStyle name="SAPBEXexcBad7 4 2 4 4" xfId="37347" xr:uid="{5A109EDA-CDD4-485F-BD53-E1EBFBF3CA37}"/>
    <cellStyle name="SAPBEXexcBad7 4 2 5" xfId="8701" xr:uid="{F26A69B7-FDB1-46FB-B36C-D925BB44E29D}"/>
    <cellStyle name="SAPBEXexcBad7 4 2 5 2" xfId="19361" xr:uid="{E7B04BFD-7A61-47F4-AC94-3CC1BE5DE2D5}"/>
    <cellStyle name="SAPBEXexcBad7 4 2 5 2 2" xfId="45775" xr:uid="{C461395C-E52A-4B22-992B-A99E9953DB74}"/>
    <cellStyle name="SAPBEXexcBad7 4 2 5 3" xfId="12742" xr:uid="{87CA40FB-89F9-4380-9B06-B168EA463E49}"/>
    <cellStyle name="SAPBEXexcBad7 4 2 5 3 2" xfId="39163" xr:uid="{5CCFE6B9-7D5C-4B05-AB47-C851439623C4}"/>
    <cellStyle name="SAPBEXexcBad7 4 2 5 4" xfId="35197" xr:uid="{D1CFA748-9330-4A23-93E1-47FC09F64834}"/>
    <cellStyle name="SAPBEXexcBad7 4 2 6" xfId="14640" xr:uid="{37A77AD0-A9F6-46B0-BC46-1EB6D3D1F8D7}"/>
    <cellStyle name="SAPBEXexcBad7 4 2 6 2" xfId="41060" xr:uid="{82AB0BE7-D307-46F7-84B6-95B0EBB50E30}"/>
    <cellStyle name="SAPBEXexcBad7 4 2 7" xfId="25703" xr:uid="{C47ABB96-BCB3-4CA2-8E7E-67A38378654A}"/>
    <cellStyle name="SAPBEXexcBad7 4 2 7 2" xfId="52117" xr:uid="{CF565BCD-245E-40A2-9FB4-3C465618F84C}"/>
    <cellStyle name="SAPBEXexcBad7 4 2 8" xfId="30527" xr:uid="{8A889596-6564-4CE8-95AE-5D804E689811}"/>
    <cellStyle name="SAPBEXexcBad7 4 3" xfId="4584" xr:uid="{9117FA2B-F9F0-4689-B58C-BEA417EA4737}"/>
    <cellStyle name="SAPBEXexcBad7 4 3 2" xfId="9392" xr:uid="{9C46BACA-BC60-4178-B335-C74CE7CD60D1}"/>
    <cellStyle name="SAPBEXexcBad7 4 3 2 2" xfId="20052" xr:uid="{61366D9E-997E-47F5-8C5B-CB0269F3E486}"/>
    <cellStyle name="SAPBEXexcBad7 4 3 2 2 2" xfId="46466" xr:uid="{F10405DB-BBC2-461A-923B-DB173236DE6F}"/>
    <cellStyle name="SAPBEXexcBad7 4 3 2 3" xfId="21170" xr:uid="{C54C91EB-103E-4D05-9C4B-8929EE178ABF}"/>
    <cellStyle name="SAPBEXexcBad7 4 3 2 3 2" xfId="47584" xr:uid="{E7A1BBAF-773F-4CD8-92D2-C493E4C0ADF6}"/>
    <cellStyle name="SAPBEXexcBad7 4 3 2 4" xfId="35888" xr:uid="{8451DF8F-8423-4BA6-9BA8-3FA39B9CB435}"/>
    <cellStyle name="SAPBEXexcBad7 4 3 3" xfId="15362" xr:uid="{AA16431C-3FC4-4DA4-B167-5C07B8B1846E}"/>
    <cellStyle name="SAPBEXexcBad7 4 3 3 2" xfId="41782" xr:uid="{9D7923EB-13D0-47AC-A5D0-61BFBA670D56}"/>
    <cellStyle name="SAPBEXexcBad7 4 3 4" xfId="26666" xr:uid="{44272CB1-DC01-4531-9533-EB03A62F09EE}"/>
    <cellStyle name="SAPBEXexcBad7 4 3 4 2" xfId="53080" xr:uid="{68DD2F2D-D9A3-47DA-84D0-4E56DBE1539F}"/>
    <cellStyle name="SAPBEXexcBad7 4 3 5" xfId="31254" xr:uid="{140A16D7-847F-4E78-AFDF-B64C16FA7C50}"/>
    <cellStyle name="SAPBEXexcBad7 4 4" xfId="4849" xr:uid="{4253ED13-CC96-45AC-988B-846AF84A7FE8}"/>
    <cellStyle name="SAPBEXexcBad7 4 4 2" xfId="9776" xr:uid="{3A947A07-129D-4171-831D-16FE8D3E3CF9}"/>
    <cellStyle name="SAPBEXexcBad7 4 4 2 2" xfId="20436" xr:uid="{6BE1765D-A256-4F46-9307-C92C5857A937}"/>
    <cellStyle name="SAPBEXexcBad7 4 4 2 2 2" xfId="46850" xr:uid="{75CA13B6-DFE8-4FCC-AF83-6A323E9D292E}"/>
    <cellStyle name="SAPBEXexcBad7 4 4 2 3" xfId="25904" xr:uid="{1A16304D-B0E4-460D-BDF6-368CF30B0418}"/>
    <cellStyle name="SAPBEXexcBad7 4 4 2 3 2" xfId="52318" xr:uid="{E1D728FC-F0F5-45B3-ACE5-2B74292CAC93}"/>
    <cellStyle name="SAPBEXexcBad7 4 4 2 4" xfId="36272" xr:uid="{B211C2AE-3455-4EB8-8CBD-C750B7D0367D}"/>
    <cellStyle name="SAPBEXexcBad7 4 4 3" xfId="15626" xr:uid="{E4B16BFA-BDA2-4BC4-BC35-8B0CE0E15D97}"/>
    <cellStyle name="SAPBEXexcBad7 4 4 3 2" xfId="42046" xr:uid="{EDC9D4D2-2ADD-442B-99AA-2F5E0FAB1338}"/>
    <cellStyle name="SAPBEXexcBad7 4 4 4" xfId="23482" xr:uid="{18BABB35-ACAD-426F-8BB2-2C2DB1C2349A}"/>
    <cellStyle name="SAPBEXexcBad7 4 4 4 2" xfId="49896" xr:uid="{B8357946-42D4-41AC-9B9B-971EBF88B709}"/>
    <cellStyle name="SAPBEXexcBad7 4 4 5" xfId="31519" xr:uid="{415F4BFC-23A9-4FE2-A2D2-E669858AD830}"/>
    <cellStyle name="SAPBEXexcBad7 4 5" xfId="5028" xr:uid="{BA308997-5675-4815-8456-77FFAA47EBF8}"/>
    <cellStyle name="SAPBEXexcBad7 4 5 2" xfId="10807" xr:uid="{5D73F3F7-ECA5-43A0-9AAF-442FBC0437B5}"/>
    <cellStyle name="SAPBEXexcBad7 4 5 2 2" xfId="21452" xr:uid="{0FB339A1-6E9F-45C5-BA0B-AB1B5B9AC18C}"/>
    <cellStyle name="SAPBEXexcBad7 4 5 2 2 2" xfId="47866" xr:uid="{BFB4BA3B-6232-44FD-B2A1-8CC07C83CAF1}"/>
    <cellStyle name="SAPBEXexcBad7 4 5 2 3" xfId="28541" xr:uid="{FD7A57D3-470A-452E-A7C1-B81167CB3BA4}"/>
    <cellStyle name="SAPBEXexcBad7 4 5 2 3 2" xfId="54955" xr:uid="{A1DC0196-959A-4D76-93BC-C2F191E99AB3}"/>
    <cellStyle name="SAPBEXexcBad7 4 5 2 4" xfId="37228" xr:uid="{904D8D02-85BA-46FF-B1C8-3E053B5BC924}"/>
    <cellStyle name="SAPBEXexcBad7 4 5 3" xfId="15805" xr:uid="{A8DF44A8-94FA-4AE2-94D5-EBE488F1715A}"/>
    <cellStyle name="SAPBEXexcBad7 4 5 3 2" xfId="42224" xr:uid="{810FAF02-EBAD-402E-8B0C-BB0CD115AE4B}"/>
    <cellStyle name="SAPBEXexcBad7 4 5 4" xfId="24698" xr:uid="{EE3F33F4-8972-456B-B1DB-92754FB47AB0}"/>
    <cellStyle name="SAPBEXexcBad7 4 5 4 2" xfId="51112" xr:uid="{ACF2863C-64AD-4F89-A7E8-86BF07944C8D}"/>
    <cellStyle name="SAPBEXexcBad7 4 5 5" xfId="31698" xr:uid="{0EB7D3D7-93FB-4594-A5D3-2C78954E1AE2}"/>
    <cellStyle name="SAPBEXexcBad7 4 6" xfId="6381" xr:uid="{0B812114-3B69-437F-B6D1-FDC3E239461C}"/>
    <cellStyle name="SAPBEXexcBad7 4 6 2" xfId="17117" xr:uid="{2CAFA066-032F-4C99-90DC-78F8893DE2D4}"/>
    <cellStyle name="SAPBEXexcBad7 4 6 2 2" xfId="43535" xr:uid="{87F6C509-5A40-444D-9EA9-8E069248B8BF}"/>
    <cellStyle name="SAPBEXexcBad7 4 6 3" xfId="11296" xr:uid="{EFB436ED-594F-44BF-AD21-C679C65BDAB3}"/>
    <cellStyle name="SAPBEXexcBad7 4 6 3 2" xfId="37717" xr:uid="{49717E72-26FD-4034-BD30-8FB45BD3B6F6}"/>
    <cellStyle name="SAPBEXexcBad7 4 6 4" xfId="33051" xr:uid="{D6A9402B-0D02-4BE6-93D2-DFAC4F424A6D}"/>
    <cellStyle name="SAPBEXexcBad7 4 7" xfId="6996" xr:uid="{1AF45F2A-943C-4A24-88D8-78182F001E82}"/>
    <cellStyle name="SAPBEXexcBad7 4 7 2" xfId="23523" xr:uid="{886D4C97-E085-404F-8F65-5EF3AFB5C026}"/>
    <cellStyle name="SAPBEXexcBad7 4 7 2 2" xfId="49937" xr:uid="{C58FC60C-F497-4014-AADC-13B3A4F07634}"/>
    <cellStyle name="SAPBEXexcBad7 4 7 3" xfId="33666" xr:uid="{276992AA-139A-4B5B-B437-C951D022DE21}"/>
    <cellStyle name="SAPBEXexcBad7 4 8" xfId="7543" xr:uid="{08160FE7-1240-4072-8F11-127C5C6AAD30}"/>
    <cellStyle name="SAPBEXexcBad7 4 8 2" xfId="18210" xr:uid="{9F7A8378-5A90-4C07-B08A-23E223B40C3B}"/>
    <cellStyle name="SAPBEXexcBad7 4 8 2 2" xfId="44626" xr:uid="{7C0E6DB7-9EB7-408F-97F5-5890D4B6D22B}"/>
    <cellStyle name="SAPBEXexcBad7 4 8 3" xfId="26382" xr:uid="{6A73BE09-4D35-493A-9475-D2EEBAC901BB}"/>
    <cellStyle name="SAPBEXexcBad7 4 8 3 2" xfId="52796" xr:uid="{0E6B3525-C61F-4BC4-B922-D9660B14B9F6}"/>
    <cellStyle name="SAPBEXexcBad7 4 8 4" xfId="34213" xr:uid="{6DE15E9B-63EA-4F49-8D07-C090B27B9F6E}"/>
    <cellStyle name="SAPBEXexcBad7 4 9" xfId="7255" xr:uid="{ECB0FE7C-5693-47EA-8EB6-6CAB1788A8B3}"/>
    <cellStyle name="SAPBEXexcBad7 4 9 2" xfId="17922" xr:uid="{9B46D032-B3C1-4BF5-9E47-6D09D14D8291}"/>
    <cellStyle name="SAPBEXexcBad7 4 9 2 2" xfId="44339" xr:uid="{15F66987-4AF9-468B-99C6-AC01B1059F96}"/>
    <cellStyle name="SAPBEXexcBad7 4 9 3" xfId="28162" xr:uid="{A8427EA9-192C-4F5F-AD67-B457E53778B8}"/>
    <cellStyle name="SAPBEXexcBad7 4 9 3 2" xfId="54576" xr:uid="{8B728257-DAC1-4CE7-885D-D4B9A898F288}"/>
    <cellStyle name="SAPBEXexcBad7 4 9 4" xfId="33925" xr:uid="{0403CE7B-A385-4C80-9458-A3C9A7234A1B}"/>
    <cellStyle name="SAPBEXexcBad7 5" xfId="2066" xr:uid="{E1E7AF50-791B-4519-BB68-B3658C0D46CD}"/>
    <cellStyle name="SAPBEXexcBad7 5 10" xfId="8533" xr:uid="{0BA7F8BF-25AC-4CF5-866D-4374FD238FCD}"/>
    <cellStyle name="SAPBEXexcBad7 5 10 2" xfId="19193" xr:uid="{C70CDC7B-DB1B-42D2-B1EF-14A2C9D2A4D5}"/>
    <cellStyle name="SAPBEXexcBad7 5 10 2 2" xfId="45607" xr:uid="{D06460DC-66AD-4E01-A645-920D79E6D8C6}"/>
    <cellStyle name="SAPBEXexcBad7 5 10 3" xfId="12953" xr:uid="{4C472290-8E45-426D-A26E-E3BECB4A58A6}"/>
    <cellStyle name="SAPBEXexcBad7 5 10 3 2" xfId="39374" xr:uid="{04A59AD5-F43E-4C9A-A2A8-D6852B584837}"/>
    <cellStyle name="SAPBEXexcBad7 5 10 4" xfId="35029" xr:uid="{86942CE3-F20B-45EA-A470-E7448E8CF033}"/>
    <cellStyle name="SAPBEXexcBad7 5 11" xfId="11534" xr:uid="{A0B640F4-EF42-425B-908E-631981C157D1}"/>
    <cellStyle name="SAPBEXexcBad7 5 11 2" xfId="37955" xr:uid="{9700C88F-3394-4C9C-B0CE-E70A108C6C03}"/>
    <cellStyle name="SAPBEXexcBad7 5 12" xfId="25462" xr:uid="{EC667AB9-D5C3-46BC-AB4E-9162EA4B6E74}"/>
    <cellStyle name="SAPBEXexcBad7 5 12 2" xfId="51876" xr:uid="{1CF0C8F6-BDDC-46F3-96A9-30EF928CE750}"/>
    <cellStyle name="SAPBEXexcBad7 5 2" xfId="4031" xr:uid="{73048CFB-55C5-4844-81FA-D87223046B58}"/>
    <cellStyle name="SAPBEXexcBad7 5 2 2" xfId="9268" xr:uid="{1580344B-BD66-4156-A195-1702F7E2E178}"/>
    <cellStyle name="SAPBEXexcBad7 5 2 2 2" xfId="19928" xr:uid="{EA78BC1F-1C9C-454B-8BCB-A2803A7D0578}"/>
    <cellStyle name="SAPBEXexcBad7 5 2 2 2 2" xfId="46342" xr:uid="{A5D89BE6-26ED-4F4E-8CA8-41500A14B859}"/>
    <cellStyle name="SAPBEXexcBad7 5 2 2 3" xfId="12095" xr:uid="{9FB9EABB-C7C3-456F-97F7-10F0CC6BDEB5}"/>
    <cellStyle name="SAPBEXexcBad7 5 2 2 3 2" xfId="38516" xr:uid="{DA0A934E-5E75-4DF0-BC21-CADBC54CBA84}"/>
    <cellStyle name="SAPBEXexcBad7 5 2 2 4" xfId="35764" xr:uid="{659F012E-D3C9-49B9-A597-0AB40E8728B9}"/>
    <cellStyle name="SAPBEXexcBad7 5 2 3" xfId="14813" xr:uid="{0783AC9A-3452-4815-B2FF-B4760F513A6A}"/>
    <cellStyle name="SAPBEXexcBad7 5 2 3 2" xfId="41233" xr:uid="{170F4412-4308-40C9-A496-B44424B7F6BB}"/>
    <cellStyle name="SAPBEXexcBad7 5 2 4" xfId="22539" xr:uid="{B41B3677-5488-426D-84ED-23980ABCD91D}"/>
    <cellStyle name="SAPBEXexcBad7 5 2 4 2" xfId="48953" xr:uid="{86B3FFF1-64AD-482B-B538-15919D3B8891}"/>
    <cellStyle name="SAPBEXexcBad7 5 2 5" xfId="30701" xr:uid="{99F13346-446B-4D8F-B11A-676D0F09503E}"/>
    <cellStyle name="SAPBEXexcBad7 5 3" xfId="4759" xr:uid="{C278DAA5-96A8-4528-8C26-5F36E4191502}"/>
    <cellStyle name="SAPBEXexcBad7 5 3 2" xfId="9604" xr:uid="{E6AAB84C-C901-4B4C-A6EC-C3EDC4B8B701}"/>
    <cellStyle name="SAPBEXexcBad7 5 3 2 2" xfId="20264" xr:uid="{EDDD057D-B90B-4BE9-8005-DCC639B60A8E}"/>
    <cellStyle name="SAPBEXexcBad7 5 3 2 2 2" xfId="46678" xr:uid="{F77BA941-52AC-49DD-BDAC-FF90F80039CE}"/>
    <cellStyle name="SAPBEXexcBad7 5 3 2 3" xfId="28200" xr:uid="{E69C78AF-2AC0-404A-81DA-50DD0345A48F}"/>
    <cellStyle name="SAPBEXexcBad7 5 3 2 3 2" xfId="54614" xr:uid="{CEFC6D3A-0D56-4B93-BD64-9EBA7F46A819}"/>
    <cellStyle name="SAPBEXexcBad7 5 3 2 4" xfId="36100" xr:uid="{D66777D0-7EDA-461A-9764-02C515B973BE}"/>
    <cellStyle name="SAPBEXexcBad7 5 3 3" xfId="15536" xr:uid="{A5184F45-B6DE-48EA-B963-DDC0776CB63A}"/>
    <cellStyle name="SAPBEXexcBad7 5 3 3 2" xfId="41956" xr:uid="{642A0386-5473-4EC1-BB21-9DC4DBBBF0D0}"/>
    <cellStyle name="SAPBEXexcBad7 5 3 4" xfId="26256" xr:uid="{65215EBE-B792-4B78-A4F3-317D234F6E75}"/>
    <cellStyle name="SAPBEXexcBad7 5 3 4 2" xfId="52670" xr:uid="{1B84E3E6-D766-48B1-8015-CC7E3828457B}"/>
    <cellStyle name="SAPBEXexcBad7 5 3 5" xfId="31429" xr:uid="{A8045678-76D3-452E-A2D0-4B8916E4A0BB}"/>
    <cellStyle name="SAPBEXexcBad7 5 4" xfId="5339" xr:uid="{2A956439-7638-41F1-9A35-6CCFFCC46574}"/>
    <cellStyle name="SAPBEXexcBad7 5 4 2" xfId="10853" xr:uid="{FD8CA0AD-4288-4F76-8295-99909824B66D}"/>
    <cellStyle name="SAPBEXexcBad7 5 4 2 2" xfId="21498" xr:uid="{1B36C4EC-1CF9-4315-BC15-1C577B55B65F}"/>
    <cellStyle name="SAPBEXexcBad7 5 4 2 2 2" xfId="47912" xr:uid="{D1D2E374-2BA8-4D11-924D-AC0B15D3E4FA}"/>
    <cellStyle name="SAPBEXexcBad7 5 4 2 3" xfId="28587" xr:uid="{81D817F8-3DED-4695-9D64-2499FFC42EBE}"/>
    <cellStyle name="SAPBEXexcBad7 5 4 2 3 2" xfId="55001" xr:uid="{D1039C25-21C8-4874-A89D-D1D7844B0375}"/>
    <cellStyle name="SAPBEXexcBad7 5 4 2 4" xfId="37274" xr:uid="{7380B903-53F9-4818-9E93-AC09EC066E71}"/>
    <cellStyle name="SAPBEXexcBad7 5 4 3" xfId="16112" xr:uid="{51F54016-693F-4360-8C3C-6AC95BD7FFA6}"/>
    <cellStyle name="SAPBEXexcBad7 5 4 3 2" xfId="42531" xr:uid="{302917EF-DEDD-422D-9B33-8DCFB75CBB60}"/>
    <cellStyle name="SAPBEXexcBad7 5 4 4" xfId="27088" xr:uid="{84648F49-91CA-41C0-869A-AD768EB210B7}"/>
    <cellStyle name="SAPBEXexcBad7 5 4 4 2" xfId="53502" xr:uid="{2568CE7F-BE99-44F9-9B00-A0A1D5F96A70}"/>
    <cellStyle name="SAPBEXexcBad7 5 4 5" xfId="32009" xr:uid="{395A7CF5-3044-43AD-88A8-E823745440D8}"/>
    <cellStyle name="SAPBEXexcBad7 5 5" xfId="5946" xr:uid="{FE3C3B65-9804-4B8D-9DD2-AF6339583CA9}"/>
    <cellStyle name="SAPBEXexcBad7 5 5 2" xfId="16698" xr:uid="{C97467B0-B2EB-4AF1-8E44-573C3E76927F}"/>
    <cellStyle name="SAPBEXexcBad7 5 5 2 2" xfId="43116" xr:uid="{3B87B418-77A5-466A-B5FF-624D522DEF33}"/>
    <cellStyle name="SAPBEXexcBad7 5 5 3" xfId="23830" xr:uid="{0E6FDC5F-54FC-40F9-A87A-F508F7BBAC34}"/>
    <cellStyle name="SAPBEXexcBad7 5 5 3 2" xfId="50244" xr:uid="{65EE4281-4EC7-479F-B2A9-799D8F88C846}"/>
    <cellStyle name="SAPBEXexcBad7 5 5 4" xfId="32616" xr:uid="{848C5C75-8A63-4AC3-AEEF-D1DDDACF7E17}"/>
    <cellStyle name="SAPBEXexcBad7 5 6" xfId="6546" xr:uid="{EDA96E81-1638-4CAE-93C7-22E0417496D3}"/>
    <cellStyle name="SAPBEXexcBad7 5 6 2" xfId="17271" xr:uid="{381B809B-A6CE-4751-915C-6FCAD2287789}"/>
    <cellStyle name="SAPBEXexcBad7 5 6 2 2" xfId="43689" xr:uid="{FC10C773-3D88-4AC6-9800-7A38EA3BB753}"/>
    <cellStyle name="SAPBEXexcBad7 5 6 3" xfId="16641" xr:uid="{4748CE1E-0E1C-4A87-8D64-B83E009C1F16}"/>
    <cellStyle name="SAPBEXexcBad7 5 6 3 2" xfId="43059" xr:uid="{FE9E154B-58F9-4868-9A4B-D46054F9BD22}"/>
    <cellStyle name="SAPBEXexcBad7 5 6 4" xfId="33216" xr:uid="{E06CCC83-B96A-4721-AB29-337254261C69}"/>
    <cellStyle name="SAPBEXexcBad7 5 7" xfId="7118" xr:uid="{88EAC974-E285-40FE-BABF-16C73798EDBC}"/>
    <cellStyle name="SAPBEXexcBad7 5 7 2" xfId="23809" xr:uid="{0A44718F-2B84-40A5-B5B2-A680006E8350}"/>
    <cellStyle name="SAPBEXexcBad7 5 7 2 2" xfId="50223" xr:uid="{49E5BF85-692A-47CF-87FA-E26AAFC6E751}"/>
    <cellStyle name="SAPBEXexcBad7 5 7 3" xfId="33788" xr:uid="{1025FAC8-3181-403F-87D2-06DC1B4F1A8B}"/>
    <cellStyle name="SAPBEXexcBad7 5 8" xfId="7677" xr:uid="{698CB600-5C0A-42CC-A1C9-D95F5C2B2AC5}"/>
    <cellStyle name="SAPBEXexcBad7 5 8 2" xfId="18344" xr:uid="{82AC3210-FF99-4279-B318-FAA9AF010612}"/>
    <cellStyle name="SAPBEXexcBad7 5 8 2 2" xfId="44760" xr:uid="{8AA59D7D-973E-48FC-8484-8D7CC713DACD}"/>
    <cellStyle name="SAPBEXexcBad7 5 8 3" xfId="26941" xr:uid="{0CD1C362-F4F3-48C3-B8A2-E45C380CD36E}"/>
    <cellStyle name="SAPBEXexcBad7 5 8 3 2" xfId="53355" xr:uid="{4AD4B4E8-13D2-449D-908B-C6CB828591A6}"/>
    <cellStyle name="SAPBEXexcBad7 5 8 4" xfId="34347" xr:uid="{41BCB31A-B214-41F8-8A7E-B227AA2917E1}"/>
    <cellStyle name="SAPBEXexcBad7 5 9" xfId="7829" xr:uid="{0D95F744-8D8C-4E91-B8C8-3EBC6D5E4BD9}"/>
    <cellStyle name="SAPBEXexcBad7 5 9 2" xfId="18496" xr:uid="{29E2B3F7-C393-449C-AF75-84DD224AF158}"/>
    <cellStyle name="SAPBEXexcBad7 5 9 2 2" xfId="44911" xr:uid="{6D3E60FF-3FF6-4978-A663-08392ED6A2DF}"/>
    <cellStyle name="SAPBEXexcBad7 5 9 3" xfId="21889" xr:uid="{EC825131-2FBD-4E3A-9BBB-67C91F3FC068}"/>
    <cellStyle name="SAPBEXexcBad7 5 9 3 2" xfId="48303" xr:uid="{A17B982B-B488-4240-A29B-34C31B066BFD}"/>
    <cellStyle name="SAPBEXexcBad7 5 9 4" xfId="34499" xr:uid="{A44678B8-7E5E-4A0B-B3F7-0DEAF8FB534A}"/>
    <cellStyle name="SAPBEXexcBad7 6" xfId="2360" xr:uid="{EE760C5E-E63A-4B64-9FD2-245378A24413}"/>
    <cellStyle name="SAPBEXexcBad7 6 10" xfId="11289" xr:uid="{274E3726-A290-48A9-8A9A-97F9AEB241AE}"/>
    <cellStyle name="SAPBEXexcBad7 6 10 2" xfId="37710" xr:uid="{B90E3E8A-888D-4FAD-A2DA-B23F2495BEC9}"/>
    <cellStyle name="SAPBEXexcBad7 6 11" xfId="24050" xr:uid="{71FF527B-5765-454B-AE31-95CA55D3B60E}"/>
    <cellStyle name="SAPBEXexcBad7 6 11 2" xfId="50464" xr:uid="{540AB95B-F48B-49C4-B8D3-A0A5124845A9}"/>
    <cellStyle name="SAPBEXexcBad7 6 2" xfId="4267" xr:uid="{EFDC843C-E4DF-4987-BB39-C599E73BFD87}"/>
    <cellStyle name="SAPBEXexcBad7 6 2 2" xfId="9876" xr:uid="{6364285B-49C4-4416-8796-39ECEBACA4E3}"/>
    <cellStyle name="SAPBEXexcBad7 6 2 2 2" xfId="20536" xr:uid="{DAC9C23F-07BB-4F72-94B3-0A6E5EFEA5A1}"/>
    <cellStyle name="SAPBEXexcBad7 6 2 2 2 2" xfId="46950" xr:uid="{4444EB9C-9029-48B3-9A19-A981A63E6EF3}"/>
    <cellStyle name="SAPBEXexcBad7 6 2 2 3" xfId="28032" xr:uid="{1EFFA171-CEEA-43C7-9500-388E6209166E}"/>
    <cellStyle name="SAPBEXexcBad7 6 2 2 3 2" xfId="54446" xr:uid="{60EA66C2-05D1-4C6D-A852-BABC8295BAE0}"/>
    <cellStyle name="SAPBEXexcBad7 6 2 2 4" xfId="36372" xr:uid="{4AD37FC8-45AB-49BE-87E2-E14134A99F0A}"/>
    <cellStyle name="SAPBEXexcBad7 6 2 3" xfId="15046" xr:uid="{07DA631C-8B15-4820-BC77-9857E774C2B0}"/>
    <cellStyle name="SAPBEXexcBad7 6 2 3 2" xfId="41466" xr:uid="{419E6253-DE90-4936-812C-4547DBE95963}"/>
    <cellStyle name="SAPBEXexcBad7 6 2 4" xfId="24722" xr:uid="{D839F292-13F4-4161-BAAA-8F4BCDD443EC}"/>
    <cellStyle name="SAPBEXexcBad7 6 2 4 2" xfId="51136" xr:uid="{2E83D90B-1B65-4956-B64B-59E760E74481}"/>
    <cellStyle name="SAPBEXexcBad7 6 2 5" xfId="30937" xr:uid="{CC078A62-10FA-41A2-B90E-2C80E84EB2EA}"/>
    <cellStyle name="SAPBEXexcBad7 6 3" xfId="4995" xr:uid="{33FF586B-A958-4EBB-9482-555FCD4204DE}"/>
    <cellStyle name="SAPBEXexcBad7 6 3 2" xfId="10129" xr:uid="{808FA26F-B3ED-4973-9F2D-69204E8B5FFB}"/>
    <cellStyle name="SAPBEXexcBad7 6 3 2 2" xfId="20789" xr:uid="{4D40DEF8-E604-46D6-A8E4-4882FC04BB07}"/>
    <cellStyle name="SAPBEXexcBad7 6 3 2 2 2" xfId="47203" xr:uid="{7076AB9C-1C9A-4A36-800F-BF181D0277BA}"/>
    <cellStyle name="SAPBEXexcBad7 6 3 2 3" xfId="27799" xr:uid="{E4D99A68-3CEE-4E69-8B74-CA3E7CCA4DD8}"/>
    <cellStyle name="SAPBEXexcBad7 6 3 2 3 2" xfId="54213" xr:uid="{ADDDA9CC-06B7-4AFF-A6A3-5C276D8EC4EA}"/>
    <cellStyle name="SAPBEXexcBad7 6 3 2 4" xfId="36625" xr:uid="{C78B6E05-187A-4842-B8C3-D8878E1C85D2}"/>
    <cellStyle name="SAPBEXexcBad7 6 3 3" xfId="15772" xr:uid="{C8C02586-AE82-42D9-B4BF-36867A346E50}"/>
    <cellStyle name="SAPBEXexcBad7 6 3 3 2" xfId="42192" xr:uid="{23CB47BE-CFB7-494A-BA6A-1A2B0D4CBF96}"/>
    <cellStyle name="SAPBEXexcBad7 6 3 4" xfId="26595" xr:uid="{636826C2-D751-4F40-A914-576753243C64}"/>
    <cellStyle name="SAPBEXexcBad7 6 3 4 2" xfId="53009" xr:uid="{3E39B017-1A0B-46FB-8BE8-E5BFAC7B5CB2}"/>
    <cellStyle name="SAPBEXexcBad7 6 3 5" xfId="31665" xr:uid="{95837858-9999-438D-8A27-69DAFB057CE0}"/>
    <cellStyle name="SAPBEXexcBad7 6 4" xfId="6188" xr:uid="{01FDE106-5944-4F82-ACC2-FF801BF463ED}"/>
    <cellStyle name="SAPBEXexcBad7 6 4 2" xfId="10989" xr:uid="{13F543E6-A63D-40C3-A739-F34B18C8F01B}"/>
    <cellStyle name="SAPBEXexcBad7 6 4 2 2" xfId="21634" xr:uid="{428D2378-01C2-4F52-AC00-1CC19F10F100}"/>
    <cellStyle name="SAPBEXexcBad7 6 4 2 2 2" xfId="48048" xr:uid="{56FE35AB-854F-48B6-AAE0-7D02607ED6BF}"/>
    <cellStyle name="SAPBEXexcBad7 6 4 2 3" xfId="28723" xr:uid="{7C7BD86B-3719-4104-8EA6-3AAB41B1BF36}"/>
    <cellStyle name="SAPBEXexcBad7 6 4 2 3 2" xfId="55137" xr:uid="{E2388E01-B100-43D1-B197-59049D5F57A5}"/>
    <cellStyle name="SAPBEXexcBad7 6 4 2 4" xfId="37410" xr:uid="{2614DB8B-85B7-4314-A8EA-1749D252768E}"/>
    <cellStyle name="SAPBEXexcBad7 6 4 3" xfId="16929" xr:uid="{F8B11CC4-EEE9-4B65-8487-B48CB98E487F}"/>
    <cellStyle name="SAPBEXexcBad7 6 4 3 2" xfId="43347" xr:uid="{7A7FDCE4-6565-464A-BC3F-E246806F284B}"/>
    <cellStyle name="SAPBEXexcBad7 6 4 4" xfId="23015" xr:uid="{61E4299F-C2A2-479E-8BDF-04DE94CEAAA1}"/>
    <cellStyle name="SAPBEXexcBad7 6 4 4 2" xfId="49429" xr:uid="{C8F67868-9B7F-4533-B1B4-9363F9420399}"/>
    <cellStyle name="SAPBEXexcBad7 6 4 5" xfId="32858" xr:uid="{376620F6-D111-4D85-A539-27FD54732C26}"/>
    <cellStyle name="SAPBEXexcBad7 6 5" xfId="6769" xr:uid="{2DA53A46-F4A4-452D-9536-B263E618CD9B}"/>
    <cellStyle name="SAPBEXexcBad7 6 5 2" xfId="17481" xr:uid="{5F642F29-EA8C-4C11-8568-30985985EB4E}"/>
    <cellStyle name="SAPBEXexcBad7 6 5 2 2" xfId="43899" xr:uid="{01D07429-31A7-4670-A127-5666787FB619}"/>
    <cellStyle name="SAPBEXexcBad7 6 5 3" xfId="11410" xr:uid="{191BD179-9517-4FA3-A0EB-46FAF788FCF5}"/>
    <cellStyle name="SAPBEXexcBad7 6 5 3 2" xfId="37831" xr:uid="{9CEE6A65-1713-4F9F-8673-E747F8D84104}"/>
    <cellStyle name="SAPBEXexcBad7 6 5 4" xfId="33439" xr:uid="{9229D082-9DDB-4197-89CB-3AAADF61D892}"/>
    <cellStyle name="SAPBEXexcBad7 6 6" xfId="7329" xr:uid="{69A2C7F9-2603-4EB9-9595-16AC80D873DA}"/>
    <cellStyle name="SAPBEXexcBad7 6 6 2" xfId="17996" xr:uid="{6ABD5F1B-FE9B-44A2-B920-1D32A0553136}"/>
    <cellStyle name="SAPBEXexcBad7 6 6 2 2" xfId="44413" xr:uid="{A8A441D7-AFCC-4303-9A95-EECCE2369EAB}"/>
    <cellStyle name="SAPBEXexcBad7 6 6 3" xfId="25368" xr:uid="{FCEE5C83-4118-4D4D-9BC4-3CCACB73B3E9}"/>
    <cellStyle name="SAPBEXexcBad7 6 6 3 2" xfId="51782" xr:uid="{0E6BD53D-97DB-47FD-B8B2-F64B5476773C}"/>
    <cellStyle name="SAPBEXexcBad7 6 6 4" xfId="33999" xr:uid="{6A13AB41-74BE-465C-ABAD-2C661D0A912E}"/>
    <cellStyle name="SAPBEXexcBad7 6 7" xfId="7973" xr:uid="{E50A90E3-B074-405E-BB07-401CAAFBAFCD}"/>
    <cellStyle name="SAPBEXexcBad7 6 7 2" xfId="18640" xr:uid="{D148DD67-38CB-4C4B-8C57-0DCFF348A5B7}"/>
    <cellStyle name="SAPBEXexcBad7 6 7 2 2" xfId="45055" xr:uid="{303562E5-A847-4468-AE34-575AFF5C5F67}"/>
    <cellStyle name="SAPBEXexcBad7 6 7 3" xfId="16070" xr:uid="{B252C635-2DB8-4228-A7B2-F183B3468180}"/>
    <cellStyle name="SAPBEXexcBad7 6 7 3 2" xfId="42489" xr:uid="{8F46B97C-B229-41D7-9433-AFC12676D9B5}"/>
    <cellStyle name="SAPBEXexcBad7 6 7 4" xfId="34579" xr:uid="{31BE6E9A-CB20-41BA-B127-F57224B6AFDF}"/>
    <cellStyle name="SAPBEXexcBad7 6 8" xfId="8888" xr:uid="{87415362-9830-4C3A-9955-2E8C51131423}"/>
    <cellStyle name="SAPBEXexcBad7 6 8 2" xfId="19548" xr:uid="{607DE74C-933F-4860-8B1E-5322099CEEEE}"/>
    <cellStyle name="SAPBEXexcBad7 6 8 2 2" xfId="45962" xr:uid="{1FC9C214-4029-4648-9E95-584F10409536}"/>
    <cellStyle name="SAPBEXexcBad7 6 8 3" xfId="27758" xr:uid="{901434CE-948C-4E07-8615-A3E23A7AB656}"/>
    <cellStyle name="SAPBEXexcBad7 6 8 3 2" xfId="54172" xr:uid="{51E28BB8-35DA-42E6-B728-86F8DEC8771E}"/>
    <cellStyle name="SAPBEXexcBad7 6 8 4" xfId="35384" xr:uid="{3067FBBC-AE8C-4D45-8409-46F25FCEB9FC}"/>
    <cellStyle name="SAPBEXexcBad7 6 9" xfId="13159" xr:uid="{8ADC84A4-9CE9-42A5-A871-EB5C64A1C807}"/>
    <cellStyle name="SAPBEXexcBad7 6 9 2" xfId="39580" xr:uid="{BD6AF9EE-DB96-4B95-A2CB-0A5FC183DD5E}"/>
    <cellStyle name="SAPBEXexcBad7 7" xfId="3215" xr:uid="{E133496D-4AF5-4A4E-9C94-4CC03430E1F5}"/>
    <cellStyle name="SAPBEXexcBad7 7 2" xfId="9577" xr:uid="{459CAA74-213D-4E6B-B89E-438EF266ACE9}"/>
    <cellStyle name="SAPBEXexcBad7 7 2 2" xfId="20237" xr:uid="{45710708-A0A3-489F-8735-020871A5B8B2}"/>
    <cellStyle name="SAPBEXexcBad7 7 2 2 2" xfId="46651" xr:uid="{345450B9-D460-45F1-B108-9D28D59E59DE}"/>
    <cellStyle name="SAPBEXexcBad7 7 2 3" xfId="11593" xr:uid="{5AEC3E98-616B-4096-80CB-2D95DE7DB8E6}"/>
    <cellStyle name="SAPBEXexcBad7 7 2 3 2" xfId="38014" xr:uid="{1678B359-33C4-44A5-B62D-5A686E1926B3}"/>
    <cellStyle name="SAPBEXexcBad7 7 2 4" xfId="36073" xr:uid="{3D712251-C21C-4D37-981B-D30F1F17097F}"/>
    <cellStyle name="SAPBEXexcBad7 7 3" xfId="14005" xr:uid="{7C6B6FED-D420-4EE7-96C8-7E4B796F4019}"/>
    <cellStyle name="SAPBEXexcBad7 7 3 2" xfId="40425" xr:uid="{66A19229-6365-4210-B3B6-BEBDE64A102C}"/>
    <cellStyle name="SAPBEXexcBad7 7 4" xfId="22681" xr:uid="{77286138-0168-43FB-A4A1-8EAF2F4338D4}"/>
    <cellStyle name="SAPBEXexcBad7 7 4 2" xfId="49095" xr:uid="{F8EDF5DD-D0FA-4975-949A-E4E1976E85CC}"/>
    <cellStyle name="SAPBEXexcBad7 7 5" xfId="29885" xr:uid="{82CD1274-5192-485C-9034-79CA81985172}"/>
    <cellStyle name="SAPBEXexcBad7 8" xfId="4327" xr:uid="{FADBCDFA-91F9-4405-BFE5-5E12AB9607E6}"/>
    <cellStyle name="SAPBEXexcBad7 8 2" xfId="9724" xr:uid="{62588072-59CB-4C81-873B-7BE8A1E7B5E5}"/>
    <cellStyle name="SAPBEXexcBad7 8 2 2" xfId="20384" xr:uid="{2B8283B9-F2E6-4BFF-8928-59915E5D25BA}"/>
    <cellStyle name="SAPBEXexcBad7 8 2 2 2" xfId="46798" xr:uid="{12F8A018-1301-4BA2-9C5E-2FA2F990B50E}"/>
    <cellStyle name="SAPBEXexcBad7 8 2 3" xfId="27827" xr:uid="{B792D56C-C6A4-402A-8BD8-562F67B6B35F}"/>
    <cellStyle name="SAPBEXexcBad7 8 2 3 2" xfId="54241" xr:uid="{D278D1D4-038A-4FB6-A945-639540A9F0E9}"/>
    <cellStyle name="SAPBEXexcBad7 8 2 4" xfId="36220" xr:uid="{5DA9FCC4-CEDD-485B-A7E6-7EFD6D814F1C}"/>
    <cellStyle name="SAPBEXexcBad7 8 3" xfId="15105" xr:uid="{05DF464B-05B0-4E7F-8C7B-EFB7FBDCBAC4}"/>
    <cellStyle name="SAPBEXexcBad7 8 3 2" xfId="41525" xr:uid="{8ADC4FD1-93FD-4AE7-A1D1-707959D5E873}"/>
    <cellStyle name="SAPBEXexcBad7 8 4" xfId="25045" xr:uid="{81DD7192-8263-4488-A8E8-B9AA88A58B8B}"/>
    <cellStyle name="SAPBEXexcBad7 8 4 2" xfId="51459" xr:uid="{50943857-C6A5-41C9-BCA3-6B872944437F}"/>
    <cellStyle name="SAPBEXexcBad7 8 5" xfId="30997" xr:uid="{8E7D6850-B2E5-45BB-8004-10503D99335B}"/>
    <cellStyle name="SAPBEXexcBad7 9" xfId="5320" xr:uid="{9C2E8683-66F8-4195-86C6-FDD55C65F5B4}"/>
    <cellStyle name="SAPBEXexcBad7 9 2" xfId="9754" xr:uid="{816BD2E0-64C8-42F0-86F1-137E0354EF8C}"/>
    <cellStyle name="SAPBEXexcBad7 9 2 2" xfId="20414" xr:uid="{B4192651-C78D-40DD-9A87-6D1D73A2F363}"/>
    <cellStyle name="SAPBEXexcBad7 9 2 2 2" xfId="46828" xr:uid="{24C76ACB-D0FB-40FE-B9F9-453FD21375E0}"/>
    <cellStyle name="SAPBEXexcBad7 9 2 3" xfId="11611" xr:uid="{5AF34367-F6F5-4767-B9CE-9E5524FF8738}"/>
    <cellStyle name="SAPBEXexcBad7 9 2 3 2" xfId="38032" xr:uid="{80762612-0719-4699-8BB9-E02E6BB62D33}"/>
    <cellStyle name="SAPBEXexcBad7 9 2 4" xfId="36250" xr:uid="{49D87023-4405-408C-9271-7F543EE29BBB}"/>
    <cellStyle name="SAPBEXexcBad7 9 3" xfId="16094" xr:uid="{7D6D48CD-4D81-4EF6-8867-A6DA2E0596ED}"/>
    <cellStyle name="SAPBEXexcBad7 9 3 2" xfId="42513" xr:uid="{34041AC4-0EC2-4C5C-9471-591534C97440}"/>
    <cellStyle name="SAPBEXexcBad7 9 4" xfId="27056" xr:uid="{2F4C8DFB-2526-421C-A5EF-1FCD7B743E31}"/>
    <cellStyle name="SAPBEXexcBad7 9 4 2" xfId="53470" xr:uid="{9E1812A8-6794-462B-8329-DAC0E74F9B04}"/>
    <cellStyle name="SAPBEXexcBad7 9 5" xfId="31990" xr:uid="{11A0AE4F-F023-4FF4-9242-EA45ECBDB3EA}"/>
    <cellStyle name="SAPBEXexcBad8" xfId="1188" xr:uid="{139405DD-AA07-4534-9FEF-CD5C3C7CD772}"/>
    <cellStyle name="SAPBEXexcBad8 10" xfId="5894" xr:uid="{C1CC5FEA-0C72-4822-B6A0-BA179C9B89D3}"/>
    <cellStyle name="SAPBEXexcBad8 10 2" xfId="23917" xr:uid="{14EE4184-2975-46B5-B3CB-38E15CB2285C}"/>
    <cellStyle name="SAPBEXexcBad8 10 2 2" xfId="50331" xr:uid="{4CF8F4D4-C0E4-48C1-A8F8-E288A0C31D16}"/>
    <cellStyle name="SAPBEXexcBad8 10 3" xfId="32564" xr:uid="{1FB72554-101D-4DCE-966D-DFEFFD2A0CAE}"/>
    <cellStyle name="SAPBEXexcBad8 11" xfId="6182" xr:uid="{456DE0C7-E204-4782-BCE5-3970543D2E9D}"/>
    <cellStyle name="SAPBEXexcBad8 11 2" xfId="16923" xr:uid="{48CAEFA1-A68E-4972-8A3A-57D8C3F2C9D4}"/>
    <cellStyle name="SAPBEXexcBad8 11 2 2" xfId="43341" xr:uid="{08F44B49-7B9C-4D05-B88C-B44D68BA107E}"/>
    <cellStyle name="SAPBEXexcBad8 11 3" xfId="23353" xr:uid="{04AD52F3-25D6-4DB4-A0B4-8600CCFF5C4E}"/>
    <cellStyle name="SAPBEXexcBad8 11 3 2" xfId="49767" xr:uid="{DBD90123-ACDF-425D-B380-0D6C0E499EE3}"/>
    <cellStyle name="SAPBEXexcBad8 11 4" xfId="32852" xr:uid="{01A2DE63-7841-46C8-AB73-18CB9BA740D8}"/>
    <cellStyle name="SAPBEXexcBad8 12" xfId="8258" xr:uid="{FC92A258-F186-44AD-850A-57166DD61E31}"/>
    <cellStyle name="SAPBEXexcBad8 12 2" xfId="18919" xr:uid="{4B411DF6-3766-4C97-A0AD-9A617ED6079B}"/>
    <cellStyle name="SAPBEXexcBad8 12 2 2" xfId="45333" xr:uid="{20C52FA5-FC3D-448F-8982-90046F662FC6}"/>
    <cellStyle name="SAPBEXexcBad8 12 3" xfId="15128" xr:uid="{BA00F421-B92C-4854-93A4-1225812F65A0}"/>
    <cellStyle name="SAPBEXexcBad8 12 3 2" xfId="41548" xr:uid="{86532E56-BC15-4496-A383-50C9DF35EFC8}"/>
    <cellStyle name="SAPBEXexcBad8 12 4" xfId="34771" xr:uid="{4B35EBDB-3F46-4CC0-B1FC-D570F3E2BDF9}"/>
    <cellStyle name="SAPBEXexcBad8 13" xfId="12130" xr:uid="{6DDD620E-B8B8-443B-9241-F3BE1EACE0C6}"/>
    <cellStyle name="SAPBEXexcBad8 13 2" xfId="38551" xr:uid="{188D1FA2-19D0-4522-B06F-A7FE6D32E82B}"/>
    <cellStyle name="SAPBEXexcBad8 14" xfId="25032" xr:uid="{3E13649E-116F-45C8-99C8-2DBEC6479249}"/>
    <cellStyle name="SAPBEXexcBad8 14 2" xfId="51446" xr:uid="{C5CD0A31-2F50-4985-B6F6-A05C8A0CB271}"/>
    <cellStyle name="SAPBEXexcBad8 2" xfId="1509" xr:uid="{0F511811-5283-4A35-BB77-3DB7DCC616F8}"/>
    <cellStyle name="SAPBEXexcBad8 2 10" xfId="8407" xr:uid="{7EAD3E0B-64A7-44F9-8939-736764C00BC3}"/>
    <cellStyle name="SAPBEXexcBad8 2 10 2" xfId="19067" xr:uid="{E5190FD3-A473-4E73-9D65-E1DB354D41E1}"/>
    <cellStyle name="SAPBEXexcBad8 2 10 2 2" xfId="45481" xr:uid="{86D9263D-3625-4E38-B093-73F6C897A57A}"/>
    <cellStyle name="SAPBEXexcBad8 2 10 3" xfId="12185" xr:uid="{1213CB9C-94D3-43DD-ABDB-0FF230BF69E6}"/>
    <cellStyle name="SAPBEXexcBad8 2 10 3 2" xfId="38606" xr:uid="{13601C2E-16AF-47EB-8B98-3FD036FEFF3B}"/>
    <cellStyle name="SAPBEXexcBad8 2 10 4" xfId="34903" xr:uid="{DDB73F9F-CFA9-4C2E-BD94-B5621587B413}"/>
    <cellStyle name="SAPBEXexcBad8 2 11" xfId="12999" xr:uid="{E38E0D70-D87B-4757-A8B4-FBB808AB488D}"/>
    <cellStyle name="SAPBEXexcBad8 2 11 2" xfId="39420" xr:uid="{502B3D44-00D6-4EB5-BD67-BCF1B35FABE6}"/>
    <cellStyle name="SAPBEXexcBad8 2 12" xfId="25075" xr:uid="{356FC6DB-C43F-4198-9F17-1A8B36F7ADC2}"/>
    <cellStyle name="SAPBEXexcBad8 2 12 2" xfId="51489" xr:uid="{F09D8F93-206C-4D74-80A4-DD730E532B4E}"/>
    <cellStyle name="SAPBEXexcBad8 2 2" xfId="3503" xr:uid="{DDB6DD85-8D42-4C66-835E-D3E9CAF7119D}"/>
    <cellStyle name="SAPBEXexcBad8 2 2 2" xfId="9017" xr:uid="{FE058B31-3946-41A9-BB31-BDE43F78ED1A}"/>
    <cellStyle name="SAPBEXexcBad8 2 2 2 2" xfId="19677" xr:uid="{F26A749D-8D6C-47D2-8244-DB184E37BB36}"/>
    <cellStyle name="SAPBEXexcBad8 2 2 2 2 2" xfId="46091" xr:uid="{155B7109-71D4-4636-B7FD-5DBD1C88F0B7}"/>
    <cellStyle name="SAPBEXexcBad8 2 2 2 3" xfId="11784" xr:uid="{617AF2FB-44ED-4859-8D56-03A16A6C7F6B}"/>
    <cellStyle name="SAPBEXexcBad8 2 2 2 3 2" xfId="38205" xr:uid="{02B44ECB-C9F5-4F3F-B708-C108A934AB20}"/>
    <cellStyle name="SAPBEXexcBad8 2 2 2 4" xfId="35513" xr:uid="{67A1B2C5-0F6F-421D-A2EA-5D97338A2DCE}"/>
    <cellStyle name="SAPBEXexcBad8 2 2 3" xfId="10078" xr:uid="{F9CF76B2-3708-445C-85C1-70ADC9878F28}"/>
    <cellStyle name="SAPBEXexcBad8 2 2 3 2" xfId="20738" xr:uid="{7B1AE5BC-3AA4-45D6-BB48-569F37D06115}"/>
    <cellStyle name="SAPBEXexcBad8 2 2 3 2 2" xfId="47152" xr:uid="{1C41A165-94B1-4ED2-A454-89682F436A4D}"/>
    <cellStyle name="SAPBEXexcBad8 2 2 3 3" xfId="17838" xr:uid="{962FF895-C7A7-4F4D-BC3F-02CD8309C351}"/>
    <cellStyle name="SAPBEXexcBad8 2 2 3 3 2" xfId="44255" xr:uid="{58F5EA5E-AC8B-4F8F-A07C-61D954D321F9}"/>
    <cellStyle name="SAPBEXexcBad8 2 2 3 4" xfId="36574" xr:uid="{E679DF6A-3C8E-4339-9810-55AE3D49C872}"/>
    <cellStyle name="SAPBEXexcBad8 2 2 4" xfId="10938" xr:uid="{6ED08295-09EB-4425-B7F3-580757743947}"/>
    <cellStyle name="SAPBEXexcBad8 2 2 4 2" xfId="21583" xr:uid="{A41663FE-76C1-481F-9A02-18FB711D1D07}"/>
    <cellStyle name="SAPBEXexcBad8 2 2 4 2 2" xfId="47997" xr:uid="{DFC968EE-31A1-42D6-9ACA-ACD2EA62E447}"/>
    <cellStyle name="SAPBEXexcBad8 2 2 4 3" xfId="28672" xr:uid="{F5A127BA-C16D-454D-BFE5-9C1672580FB1}"/>
    <cellStyle name="SAPBEXexcBad8 2 2 4 3 2" xfId="55086" xr:uid="{46BAE6FE-414A-4E43-9965-62DE8D516029}"/>
    <cellStyle name="SAPBEXexcBad8 2 2 4 4" xfId="37359" xr:uid="{4F104EA5-0D4F-44A1-B3BF-1D1745E02065}"/>
    <cellStyle name="SAPBEXexcBad8 2 2 5" xfId="8714" xr:uid="{86E64B2F-6462-4196-9806-00CC86A5DB7F}"/>
    <cellStyle name="SAPBEXexcBad8 2 2 5 2" xfId="19374" xr:uid="{295D9D4B-1354-4151-A6FA-D3F3F9483E27}"/>
    <cellStyle name="SAPBEXexcBad8 2 2 5 2 2" xfId="45788" xr:uid="{9EC676D3-8C39-4891-8958-21CE7CD10D18}"/>
    <cellStyle name="SAPBEXexcBad8 2 2 5 3" xfId="11456" xr:uid="{8F361B54-75EF-4672-9271-01EA0A703FD9}"/>
    <cellStyle name="SAPBEXexcBad8 2 2 5 3 2" xfId="37877" xr:uid="{1F927328-5E7E-4A73-9773-0544C8517626}"/>
    <cellStyle name="SAPBEXexcBad8 2 2 5 4" xfId="35210" xr:uid="{AFED0C34-030A-4FF6-B8FB-D6EA487C1BAA}"/>
    <cellStyle name="SAPBEXexcBad8 2 2 6" xfId="14288" xr:uid="{EEB90F13-5C0F-49F9-A25A-795ED5A75700}"/>
    <cellStyle name="SAPBEXexcBad8 2 2 6 2" xfId="40708" xr:uid="{D4AA8E6E-26B4-4FBF-878A-304A15E34350}"/>
    <cellStyle name="SAPBEXexcBad8 2 2 7" xfId="24321" xr:uid="{2E27272C-639E-459C-8D5E-973A51562575}"/>
    <cellStyle name="SAPBEXexcBad8 2 2 7 2" xfId="50735" xr:uid="{83D5B0BC-8FB7-4527-AF68-FEF0CA2B8417}"/>
    <cellStyle name="SAPBEXexcBad8 2 2 8" xfId="30173" xr:uid="{4E1CC3AE-511C-40A0-A3FC-5B49A3B97F13}"/>
    <cellStyle name="SAPBEXexcBad8 2 3" xfId="2799" xr:uid="{A137A261-B159-430F-93FA-9D12F92D75B3}"/>
    <cellStyle name="SAPBEXexcBad8 2 3 2" xfId="9379" xr:uid="{E2443741-8978-4E05-9D3A-F2687330BF6E}"/>
    <cellStyle name="SAPBEXexcBad8 2 3 2 2" xfId="20039" xr:uid="{A2F48BE6-25C4-4A51-BDF7-066521878078}"/>
    <cellStyle name="SAPBEXexcBad8 2 3 2 2 2" xfId="46453" xr:uid="{7E3ECDB1-E9D8-4CAA-ADEF-E7A400124B7A}"/>
    <cellStyle name="SAPBEXexcBad8 2 3 2 3" xfId="27862" xr:uid="{76905809-C35C-4D9D-8033-3A632711EE11}"/>
    <cellStyle name="SAPBEXexcBad8 2 3 2 3 2" xfId="54276" xr:uid="{33CDE7FB-D317-4A3B-BB23-40A96FB9149A}"/>
    <cellStyle name="SAPBEXexcBad8 2 3 2 4" xfId="35875" xr:uid="{51C8BAEA-CCB8-4886-8EFF-746682408137}"/>
    <cellStyle name="SAPBEXexcBad8 2 3 3" xfId="13591" xr:uid="{87F10948-E4A9-4045-88AD-DF81BA7ED197}"/>
    <cellStyle name="SAPBEXexcBad8 2 3 3 2" xfId="40011" xr:uid="{A6FB2A7E-4F58-4CA7-9702-E9E489936E6F}"/>
    <cellStyle name="SAPBEXexcBad8 2 3 4" xfId="22740" xr:uid="{0F6ACC2F-F492-45EF-A8DF-6CE76F745D69}"/>
    <cellStyle name="SAPBEXexcBad8 2 3 4 2" xfId="49154" xr:uid="{5BEAFEF7-A4FE-47E1-9A2C-F4C3B1529DF3}"/>
    <cellStyle name="SAPBEXexcBad8 2 3 5" xfId="29469" xr:uid="{DBAB74C9-2DC7-469E-B5AA-888284B048FF}"/>
    <cellStyle name="SAPBEXexcBad8 2 4" xfId="4367" xr:uid="{9502390E-D25A-449A-849B-859615ACE398}"/>
    <cellStyle name="SAPBEXexcBad8 2 4 2" xfId="10156" xr:uid="{941AA045-B86C-4CFD-B139-6D752E0FDCA4}"/>
    <cellStyle name="SAPBEXexcBad8 2 4 2 2" xfId="20816" xr:uid="{FF80B9F9-1EF0-44B6-95E3-82E6C80A38A1}"/>
    <cellStyle name="SAPBEXexcBad8 2 4 2 2 2" xfId="47230" xr:uid="{1C8125E8-478D-4BA9-A340-D99EC42BDE7B}"/>
    <cellStyle name="SAPBEXexcBad8 2 4 2 3" xfId="25891" xr:uid="{6D5632A7-80FC-4064-AE58-1AB5C26F45FA}"/>
    <cellStyle name="SAPBEXexcBad8 2 4 2 3 2" xfId="52305" xr:uid="{95F4609B-F6C7-4AD6-ABFE-63CC71C0DF02}"/>
    <cellStyle name="SAPBEXexcBad8 2 4 2 4" xfId="36652" xr:uid="{78B3ACF7-DA20-456E-810A-70B25132F7F4}"/>
    <cellStyle name="SAPBEXexcBad8 2 4 3" xfId="15145" xr:uid="{6A78ED77-B011-4514-9206-712936D90AD7}"/>
    <cellStyle name="SAPBEXexcBad8 2 4 3 2" xfId="41565" xr:uid="{F51D2714-2E0A-4EAF-904B-D035BFAC3A2C}"/>
    <cellStyle name="SAPBEXexcBad8 2 4 4" xfId="23291" xr:uid="{1B90548E-177E-41EC-9C6B-CE9C0D23846A}"/>
    <cellStyle name="SAPBEXexcBad8 2 4 4 2" xfId="49705" xr:uid="{F5FBA10D-6B3B-471E-AB36-39D281080D90}"/>
    <cellStyle name="SAPBEXexcBad8 2 4 5" xfId="31037" xr:uid="{DF3D1682-2D19-42D3-8350-A6DBD8DE7A84}"/>
    <cellStyle name="SAPBEXexcBad8 2 5" xfId="4439" xr:uid="{30544D0B-0A52-43FC-962E-4ACA68DE0821}"/>
    <cellStyle name="SAPBEXexcBad8 2 5 2" xfId="10728" xr:uid="{3920584F-0479-4AE5-8ECF-FB9292935A35}"/>
    <cellStyle name="SAPBEXexcBad8 2 5 2 2" xfId="21373" xr:uid="{FB787B86-6228-458D-8832-098C93DD7352}"/>
    <cellStyle name="SAPBEXexcBad8 2 5 2 2 2" xfId="47787" xr:uid="{AC6295D8-E548-4510-8459-72FC7A90F7E7}"/>
    <cellStyle name="SAPBEXexcBad8 2 5 2 3" xfId="28468" xr:uid="{79B482A4-7CF1-424A-83D3-3A0008B1B6B6}"/>
    <cellStyle name="SAPBEXexcBad8 2 5 2 3 2" xfId="54882" xr:uid="{41000CC5-4AF7-4EF4-92B2-69FADA0E128C}"/>
    <cellStyle name="SAPBEXexcBad8 2 5 2 4" xfId="37149" xr:uid="{DB5B72FE-BBC6-4B05-87AB-5FA493D6DD64}"/>
    <cellStyle name="SAPBEXexcBad8 2 5 3" xfId="15217" xr:uid="{7F080358-E387-4F15-AB54-E54605396878}"/>
    <cellStyle name="SAPBEXexcBad8 2 5 3 2" xfId="41637" xr:uid="{22D6F1B8-7412-470F-9EA3-E0872811AD42}"/>
    <cellStyle name="SAPBEXexcBad8 2 5 4" xfId="24267" xr:uid="{2D30B285-E52D-4DD1-B159-38BCB84465FC}"/>
    <cellStyle name="SAPBEXexcBad8 2 5 4 2" xfId="50681" xr:uid="{FC721EF3-53F9-42D4-B4DE-555C835F4DA1}"/>
    <cellStyle name="SAPBEXexcBad8 2 5 5" xfId="31109" xr:uid="{E4F48A8F-46DB-4818-ABA9-FEFFE67BE757}"/>
    <cellStyle name="SAPBEXexcBad8 2 6" xfId="5763" xr:uid="{DB8D8DD4-906A-48B2-BC4C-29E930FBA0BA}"/>
    <cellStyle name="SAPBEXexcBad8 2 6 2" xfId="16523" xr:uid="{8ECFA5B5-8EAC-490D-BB26-53289E967A64}"/>
    <cellStyle name="SAPBEXexcBad8 2 6 2 2" xfId="42941" xr:uid="{24AB073C-070C-43A1-A7CA-6B506C1A933C}"/>
    <cellStyle name="SAPBEXexcBad8 2 6 3" xfId="26402" xr:uid="{E7B9DBA5-454F-487D-83FF-21E42E483857}"/>
    <cellStyle name="SAPBEXexcBad8 2 6 3 2" xfId="52816" xr:uid="{915AB14F-560F-4D06-BE98-E8224AC727F6}"/>
    <cellStyle name="SAPBEXexcBad8 2 6 4" xfId="32433" xr:uid="{D6B9BFB5-5AF0-47D5-8C4E-F2C48AB1B138}"/>
    <cellStyle name="SAPBEXexcBad8 2 7" xfId="5581" xr:uid="{7AD325C9-C385-4E52-B3C0-AB4710983968}"/>
    <cellStyle name="SAPBEXexcBad8 2 7 2" xfId="27138" xr:uid="{AD886DA1-DAC0-40BD-A007-AC2CFEA6D40A}"/>
    <cellStyle name="SAPBEXexcBad8 2 7 2 2" xfId="53552" xr:uid="{C1B0CAC5-07E5-4E17-8100-D6920E739584}"/>
    <cellStyle name="SAPBEXexcBad8 2 7 3" xfId="32251" xr:uid="{1C9752CD-DF6D-4518-90E5-DEB46F9F6503}"/>
    <cellStyle name="SAPBEXexcBad8 2 8" xfId="6927" xr:uid="{8A6FA92F-50D8-4866-9D08-9307B35FC773}"/>
    <cellStyle name="SAPBEXexcBad8 2 8 2" xfId="17632" xr:uid="{C1161B9A-4B57-4086-882B-FF56FF5AE9DD}"/>
    <cellStyle name="SAPBEXexcBad8 2 8 2 2" xfId="44049" xr:uid="{094908CA-8DE0-4E29-9C27-541DF4302F51}"/>
    <cellStyle name="SAPBEXexcBad8 2 8 3" xfId="22138" xr:uid="{18CD0625-E1B2-4729-A302-5DBAFE2C4AE5}"/>
    <cellStyle name="SAPBEXexcBad8 2 8 3 2" xfId="48552" xr:uid="{4862205B-5952-4143-86DA-F163BFB4CE81}"/>
    <cellStyle name="SAPBEXexcBad8 2 8 4" xfId="33597" xr:uid="{532B23D2-4117-41EC-A7EB-170A5BC6D9E8}"/>
    <cellStyle name="SAPBEXexcBad8 2 9" xfId="7803" xr:uid="{C9CA2CCF-3F8E-44FF-BF67-9BEB65B0BB71}"/>
    <cellStyle name="SAPBEXexcBad8 2 9 2" xfId="18470" xr:uid="{A689A379-9281-4D52-A928-7FD53EB607C2}"/>
    <cellStyle name="SAPBEXexcBad8 2 9 2 2" xfId="44885" xr:uid="{F6DFDE5B-1008-4F25-9FB6-6A59E577FA32}"/>
    <cellStyle name="SAPBEXexcBad8 2 9 3" xfId="27228" xr:uid="{38830B4A-C12A-4A75-B200-D333DAF2F424}"/>
    <cellStyle name="SAPBEXexcBad8 2 9 3 2" xfId="53642" xr:uid="{5B68CAB6-16A6-450A-BF35-119FC33BE75F}"/>
    <cellStyle name="SAPBEXexcBad8 2 9 4" xfId="34473" xr:uid="{DAFE0CF8-4DAD-4F9D-972B-F407B34C464D}"/>
    <cellStyle name="SAPBEXexcBad8 3" xfId="1622" xr:uid="{6B8BA921-AB1C-4DE6-BDB9-2AE14B763E6C}"/>
    <cellStyle name="SAPBEXexcBad8 3 10" xfId="8343" xr:uid="{26134410-E590-4639-829D-F2AECCE7B077}"/>
    <cellStyle name="SAPBEXexcBad8 3 10 2" xfId="19003" xr:uid="{28CC3652-C6D1-4A73-9E4D-606E2AC1B981}"/>
    <cellStyle name="SAPBEXexcBad8 3 10 2 2" xfId="45417" xr:uid="{18EE5B31-3509-4ABC-ABE1-23F485E67AA4}"/>
    <cellStyle name="SAPBEXexcBad8 3 10 3" xfId="12768" xr:uid="{3330F7A4-E147-4B35-BF52-F16922C399A1}"/>
    <cellStyle name="SAPBEXexcBad8 3 10 3 2" xfId="39189" xr:uid="{185FA4DC-D096-4AD6-801B-655CCC02CFE0}"/>
    <cellStyle name="SAPBEXexcBad8 3 10 4" xfId="34839" xr:uid="{E69E8273-05E4-4170-966A-E0B056C1F656}"/>
    <cellStyle name="SAPBEXexcBad8 3 11" xfId="11941" xr:uid="{04642A79-19F1-4F6B-A579-54B12962D4F2}"/>
    <cellStyle name="SAPBEXexcBad8 3 11 2" xfId="38362" xr:uid="{EC9A6BE3-B554-4324-9992-7AE3D9AB4180}"/>
    <cellStyle name="SAPBEXexcBad8 3 12" xfId="26222" xr:uid="{6D60F8AA-B42C-4F3E-A88A-E72567FCB943}"/>
    <cellStyle name="SAPBEXexcBad8 3 12 2" xfId="52636" xr:uid="{87C96A4F-AFDC-4B17-ACDA-1D77FAF3424E}"/>
    <cellStyle name="SAPBEXexcBad8 3 2" xfId="3615" xr:uid="{B42078D0-EB87-4A00-A9F8-D48EC651E37D}"/>
    <cellStyle name="SAPBEXexcBad8 3 2 2" xfId="9073" xr:uid="{08F9BAB7-55EC-43AB-98AC-781F1671F5CA}"/>
    <cellStyle name="SAPBEXexcBad8 3 2 2 2" xfId="19733" xr:uid="{75D3EFE1-1AD5-4DBA-A6FD-F90D257A4A4C}"/>
    <cellStyle name="SAPBEXexcBad8 3 2 2 2 2" xfId="46147" xr:uid="{AE132F65-2F77-47CD-B477-C0EF58665558}"/>
    <cellStyle name="SAPBEXexcBad8 3 2 2 3" xfId="12475" xr:uid="{FA564D30-54BD-4CC4-8486-BE3BF40725BC}"/>
    <cellStyle name="SAPBEXexcBad8 3 2 2 3 2" xfId="38896" xr:uid="{D3A8700C-10EB-4402-AB5D-D432AC7D36E1}"/>
    <cellStyle name="SAPBEXexcBad8 3 2 2 4" xfId="35569" xr:uid="{65A67E50-FC24-47F9-9CC9-121E7EDC3B57}"/>
    <cellStyle name="SAPBEXexcBad8 3 2 3" xfId="9647" xr:uid="{663CDCD0-C827-4F13-BF6B-83112F79ECF7}"/>
    <cellStyle name="SAPBEXexcBad8 3 2 3 2" xfId="20307" xr:uid="{9ECF86C9-A33D-4065-AE18-244A631B19B3}"/>
    <cellStyle name="SAPBEXexcBad8 3 2 3 2 2" xfId="46721" xr:uid="{F8D0307E-64D7-46D5-91C2-51EF46490AF5}"/>
    <cellStyle name="SAPBEXexcBad8 3 2 3 3" xfId="16080" xr:uid="{E7BC17B2-6EA7-4A2B-9162-EA60ACF896E0}"/>
    <cellStyle name="SAPBEXexcBad8 3 2 3 3 2" xfId="42499" xr:uid="{C059CC27-9880-459E-9924-A2C5CDEAD470}"/>
    <cellStyle name="SAPBEXexcBad8 3 2 3 4" xfId="36143" xr:uid="{1C0569C0-D8CA-42CD-AF71-0951CCDEF976}"/>
    <cellStyle name="SAPBEXexcBad8 3 2 4" xfId="10881" xr:uid="{4F8780C3-3231-4F78-A5A0-D7CBBE396313}"/>
    <cellStyle name="SAPBEXexcBad8 3 2 4 2" xfId="21526" xr:uid="{C1ADD5D8-F4F1-42FD-8024-0381C5E18AF5}"/>
    <cellStyle name="SAPBEXexcBad8 3 2 4 2 2" xfId="47940" xr:uid="{C27A4498-FB4A-438A-A7EC-7226E369ADB9}"/>
    <cellStyle name="SAPBEXexcBad8 3 2 4 3" xfId="28615" xr:uid="{C52F0BE3-27A7-469A-A1BE-E8B49A7C3E81}"/>
    <cellStyle name="SAPBEXexcBad8 3 2 4 3 2" xfId="55029" xr:uid="{41CE0EE4-DECE-4924-88B1-B138B597628A}"/>
    <cellStyle name="SAPBEXexcBad8 3 2 4 4" xfId="37302" xr:uid="{8AFE95D6-0876-4DCF-A448-21037C0B4243}"/>
    <cellStyle name="SAPBEXexcBad8 3 2 5" xfId="8650" xr:uid="{F6D6F780-CE49-4020-BB54-E4B1C0DFDBED}"/>
    <cellStyle name="SAPBEXexcBad8 3 2 5 2" xfId="19310" xr:uid="{8095EF45-0711-4069-AA62-F6171B950DDA}"/>
    <cellStyle name="SAPBEXexcBad8 3 2 5 2 2" xfId="45724" xr:uid="{DACB8EE7-C2EC-4E00-AACC-2906B4F8E298}"/>
    <cellStyle name="SAPBEXexcBad8 3 2 5 3" xfId="12962" xr:uid="{536CB84F-59F9-410B-B184-8E0FBAB875CB}"/>
    <cellStyle name="SAPBEXexcBad8 3 2 5 3 2" xfId="39383" xr:uid="{D54B880E-CFCE-4626-93E6-C9229266D83B}"/>
    <cellStyle name="SAPBEXexcBad8 3 2 5 4" xfId="35146" xr:uid="{F28463E7-DF5C-450C-9372-307ED33E6504}"/>
    <cellStyle name="SAPBEXexcBad8 3 2 6" xfId="14400" xr:uid="{87898530-5BC9-476C-BFFC-AC0A49BF6986}"/>
    <cellStyle name="SAPBEXexcBad8 3 2 6 2" xfId="40820" xr:uid="{C4464367-710A-450A-9D22-4A440C0F89B6}"/>
    <cellStyle name="SAPBEXexcBad8 3 2 7" xfId="25333" xr:uid="{A9F9B693-406A-42A1-92F2-42D3911736CC}"/>
    <cellStyle name="SAPBEXexcBad8 3 2 7 2" xfId="51747" xr:uid="{BE848C46-9865-4441-B045-F0134F72D46B}"/>
    <cellStyle name="SAPBEXexcBad8 3 2 8" xfId="30285" xr:uid="{B5315E60-29BE-4E9F-81D1-535616B5FB0D}"/>
    <cellStyle name="SAPBEXexcBad8 3 3" xfId="2707" xr:uid="{283AB020-C9DD-4F5D-A49D-503000213C21}"/>
    <cellStyle name="SAPBEXexcBad8 3 3 2" xfId="9442" xr:uid="{2FD8E89F-FC31-4B59-97A6-31552153260F}"/>
    <cellStyle name="SAPBEXexcBad8 3 3 2 2" xfId="20102" xr:uid="{7BCD9F7A-165F-471D-86CC-C4018CD6D75B}"/>
    <cellStyle name="SAPBEXexcBad8 3 3 2 2 2" xfId="46516" xr:uid="{209A7744-1121-4CE4-8E59-2154E2E57810}"/>
    <cellStyle name="SAPBEXexcBad8 3 3 2 3" xfId="17356" xr:uid="{4AAEEF38-23E5-4558-80F5-6FE8844D78F1}"/>
    <cellStyle name="SAPBEXexcBad8 3 3 2 3 2" xfId="43774" xr:uid="{2F47AAD7-FF1D-4784-A68A-1B8D47770865}"/>
    <cellStyle name="SAPBEXexcBad8 3 3 2 4" xfId="35938" xr:uid="{6920DA2A-8277-43D0-93DB-83A7BA525547}"/>
    <cellStyle name="SAPBEXexcBad8 3 3 3" xfId="13499" xr:uid="{4FF145E4-1451-4F24-A5E7-BE42A44AF6E1}"/>
    <cellStyle name="SAPBEXexcBad8 3 3 3 2" xfId="39919" xr:uid="{2C7C793E-44E0-474A-B69E-154F6B8143CF}"/>
    <cellStyle name="SAPBEXexcBad8 3 3 4" xfId="24332" xr:uid="{66853BB0-E5D1-4925-BC9B-A4F9AB7DAB4E}"/>
    <cellStyle name="SAPBEXexcBad8 3 3 4 2" xfId="50746" xr:uid="{FB21E8FB-2C22-4B8C-95E0-C1A9664E2EE3}"/>
    <cellStyle name="SAPBEXexcBad8 3 3 5" xfId="29377" xr:uid="{A78FF8A6-FB8D-4383-9513-29C5A91E8ADF}"/>
    <cellStyle name="SAPBEXexcBad8 3 4" xfId="3077" xr:uid="{0A8924D8-A2DF-4CF5-A683-E0242A8E7E88}"/>
    <cellStyle name="SAPBEXexcBad8 3 4 2" xfId="10148" xr:uid="{E7175390-063E-4917-9849-6AC8DD4AF9E2}"/>
    <cellStyle name="SAPBEXexcBad8 3 4 2 2" xfId="20808" xr:uid="{E1AF5EB0-4E4C-4000-9ABE-BB9A6CC55F2B}"/>
    <cellStyle name="SAPBEXexcBad8 3 4 2 2 2" xfId="47222" xr:uid="{042493FE-7289-4A5C-9F7A-ACA11502F3FD}"/>
    <cellStyle name="SAPBEXexcBad8 3 4 2 3" xfId="27782" xr:uid="{AF0DFA8E-5738-4130-9E42-A903BD7681D9}"/>
    <cellStyle name="SAPBEXexcBad8 3 4 2 3 2" xfId="54196" xr:uid="{EC609101-737C-40C7-B1CB-A38A404FB0ED}"/>
    <cellStyle name="SAPBEXexcBad8 3 4 2 4" xfId="36644" xr:uid="{77964667-C5D8-44EB-B9FE-7801B79A4969}"/>
    <cellStyle name="SAPBEXexcBad8 3 4 3" xfId="13869" xr:uid="{60596CB2-B103-41E6-A6CA-F1AC15B074A6}"/>
    <cellStyle name="SAPBEXexcBad8 3 4 3 2" xfId="40289" xr:uid="{C6B019BF-B000-4567-807B-FBF2935C8D23}"/>
    <cellStyle name="SAPBEXexcBad8 3 4 4" xfId="25714" xr:uid="{B2978424-E5E4-4E9B-AED8-0002EBE5B10F}"/>
    <cellStyle name="SAPBEXexcBad8 3 4 4 2" xfId="52128" xr:uid="{98EA3967-EF6E-4B41-8C59-0BC5E5354E05}"/>
    <cellStyle name="SAPBEXexcBad8 3 4 5" xfId="29747" xr:uid="{B6036314-EBD6-4BB7-A7FC-4438D8D14B58}"/>
    <cellStyle name="SAPBEXexcBad8 3 5" xfId="2891" xr:uid="{84D3703B-8A33-45FE-9898-0850AD7A73B7}"/>
    <cellStyle name="SAPBEXexcBad8 3 5 2" xfId="10773" xr:uid="{77054688-8011-458A-93A7-71110FEC3C89}"/>
    <cellStyle name="SAPBEXexcBad8 3 5 2 2" xfId="21418" xr:uid="{B6D7AF49-5283-4EA9-89F5-EE9647897440}"/>
    <cellStyle name="SAPBEXexcBad8 3 5 2 2 2" xfId="47832" xr:uid="{BA21F3D4-3174-4793-ADD9-B20DC243DA07}"/>
    <cellStyle name="SAPBEXexcBad8 3 5 2 3" xfId="28507" xr:uid="{93CE1C3E-2271-42A5-BD9D-D61927E1D7E3}"/>
    <cellStyle name="SAPBEXexcBad8 3 5 2 3 2" xfId="54921" xr:uid="{8F0A3609-AA63-46BB-A3E4-3762A2CEF785}"/>
    <cellStyle name="SAPBEXexcBad8 3 5 2 4" xfId="37194" xr:uid="{FE6501FA-58D8-42AC-9C75-FA459C05B912}"/>
    <cellStyle name="SAPBEXexcBad8 3 5 3" xfId="13683" xr:uid="{596CD8B5-D8E0-4B60-8C18-0EE12C24898F}"/>
    <cellStyle name="SAPBEXexcBad8 3 5 3 2" xfId="40103" xr:uid="{DE6B44F5-B5B3-43B6-959B-F39630C83C83}"/>
    <cellStyle name="SAPBEXexcBad8 3 5 4" xfId="23048" xr:uid="{E7765159-0CF5-400D-85D4-092B4E7A931E}"/>
    <cellStyle name="SAPBEXexcBad8 3 5 4 2" xfId="49462" xr:uid="{3EC5FAC6-9B9C-44AE-82A8-EE3DD817ECD2}"/>
    <cellStyle name="SAPBEXexcBad8 3 5 5" xfId="29561" xr:uid="{F1E97095-B5ED-460E-A3EB-533A5388E00A}"/>
    <cellStyle name="SAPBEXexcBad8 3 6" xfId="5513" xr:uid="{520828C8-A73F-49DC-BA8C-700700F0FBEF}"/>
    <cellStyle name="SAPBEXexcBad8 3 6 2" xfId="16284" xr:uid="{AAAC8F87-D17A-4B02-9485-AFF367894FB2}"/>
    <cellStyle name="SAPBEXexcBad8 3 6 2 2" xfId="42703" xr:uid="{4B7E0634-087A-4B84-861C-8C466C483CFF}"/>
    <cellStyle name="SAPBEXexcBad8 3 6 3" xfId="24803" xr:uid="{A8373886-0F75-4CD9-A19D-8F1D2542D2A0}"/>
    <cellStyle name="SAPBEXexcBad8 3 6 3 2" xfId="51217" xr:uid="{8ECBBC40-449B-4CE9-8F1A-E8CDFD807F23}"/>
    <cellStyle name="SAPBEXexcBad8 3 6 4" xfId="32183" xr:uid="{381C0482-6A16-470A-A4A9-23F0D0A270E1}"/>
    <cellStyle name="SAPBEXexcBad8 3 7" xfId="5693" xr:uid="{8127B0D4-1464-4668-B78B-F51D81D873A5}"/>
    <cellStyle name="SAPBEXexcBad8 3 7 2" xfId="22435" xr:uid="{015726FC-CD4A-497D-933A-F538945EB6F7}"/>
    <cellStyle name="SAPBEXexcBad8 3 7 2 2" xfId="48849" xr:uid="{8F70F53B-7BFA-4BE0-9632-439C406EC804}"/>
    <cellStyle name="SAPBEXexcBad8 3 7 3" xfId="32363" xr:uid="{D92E8BDB-5232-4285-84FD-4F03FC124B29}"/>
    <cellStyle name="SAPBEXexcBad8 3 8" xfId="2945" xr:uid="{BC266C04-A74B-42DE-9D92-3DD168CAC24A}"/>
    <cellStyle name="SAPBEXexcBad8 3 8 2" xfId="13737" xr:uid="{55D67759-954D-4AD6-B301-1E1EBB7F1B1E}"/>
    <cellStyle name="SAPBEXexcBad8 3 8 2 2" xfId="40157" xr:uid="{ADE2FBC8-0B73-467E-847E-E4FDCC70D50E}"/>
    <cellStyle name="SAPBEXexcBad8 3 8 3" xfId="22730" xr:uid="{5316B107-B453-4EBF-91A5-224F62B20EE0}"/>
    <cellStyle name="SAPBEXexcBad8 3 8 3 2" xfId="49144" xr:uid="{85060CF6-5CD1-4FFE-9592-7552250A6A1A}"/>
    <cellStyle name="SAPBEXexcBad8 3 8 4" xfId="29615" xr:uid="{45FCFE5C-87EF-43F7-AD6D-D40FE3419F18}"/>
    <cellStyle name="SAPBEXexcBad8 3 9" xfId="7648" xr:uid="{3F96BDB2-A0E6-493A-B66D-E7066F82B170}"/>
    <cellStyle name="SAPBEXexcBad8 3 9 2" xfId="18315" xr:uid="{1A012935-043D-40F9-AF1A-733A7BFDF562}"/>
    <cellStyle name="SAPBEXexcBad8 3 9 2 2" xfId="44731" xr:uid="{E9FC3006-70DC-45FF-B8FC-EAB4FF7BE356}"/>
    <cellStyle name="SAPBEXexcBad8 3 9 3" xfId="27007" xr:uid="{05A1F08E-FF7B-48EF-A4DD-3A0B4877160E}"/>
    <cellStyle name="SAPBEXexcBad8 3 9 3 2" xfId="53421" xr:uid="{9DC9C576-360D-4CAD-AC6F-A3270424C136}"/>
    <cellStyle name="SAPBEXexcBad8 3 9 4" xfId="34318" xr:uid="{AC218FD4-446F-4686-8220-ACFBD1EC4CA7}"/>
    <cellStyle name="SAPBEXexcBad8 4" xfId="1881" xr:uid="{B6574452-E43F-4E0C-9038-8ECA7DCD0F6F}"/>
    <cellStyle name="SAPBEXexcBad8 4 10" xfId="8395" xr:uid="{04570032-B62F-4DAE-B59B-6067C5D901A4}"/>
    <cellStyle name="SAPBEXexcBad8 4 10 2" xfId="19055" xr:uid="{777202EF-7255-43C7-934D-DAAD4742955E}"/>
    <cellStyle name="SAPBEXexcBad8 4 10 2 2" xfId="45469" xr:uid="{E35C97C0-A991-49D5-AA09-682CB8AA73ED}"/>
    <cellStyle name="SAPBEXexcBad8 4 10 3" xfId="12184" xr:uid="{B131B8BF-0320-4966-93D3-500FB88BAAF7}"/>
    <cellStyle name="SAPBEXexcBad8 4 10 3 2" xfId="38605" xr:uid="{D283A59C-E1E2-46DE-AFBD-92169C8751B2}"/>
    <cellStyle name="SAPBEXexcBad8 4 10 4" xfId="34891" xr:uid="{01EFFA0B-2586-4BDF-8DBB-D0DDD8AC2BF7}"/>
    <cellStyle name="SAPBEXexcBad8 4 11" xfId="11699" xr:uid="{3F66B64F-9A23-4728-ABDB-569C2839E77D}"/>
    <cellStyle name="SAPBEXexcBad8 4 11 2" xfId="38120" xr:uid="{7F05C26C-8BC2-421C-9300-ED1EF6D7A822}"/>
    <cellStyle name="SAPBEXexcBad8 4 12" xfId="23478" xr:uid="{1D32A846-2822-4A72-8BF1-4154A7E0744A}"/>
    <cellStyle name="SAPBEXexcBad8 4 12 2" xfId="49892" xr:uid="{B3647DD1-2CF1-4D0F-A333-EA042FDA744D}"/>
    <cellStyle name="SAPBEXexcBad8 4 2" xfId="3858" xr:uid="{DDD8920E-3FFC-4066-8D14-0427664CEC77}"/>
    <cellStyle name="SAPBEXexcBad8 4 2 2" xfId="9667" xr:uid="{9BD624FB-CCFF-45E8-8A5C-7D4C8A6DB99A}"/>
    <cellStyle name="SAPBEXexcBad8 4 2 2 2" xfId="20327" xr:uid="{13198BE9-1A04-4274-88C1-AF0018D7DE5D}"/>
    <cellStyle name="SAPBEXexcBad8 4 2 2 2 2" xfId="46741" xr:uid="{422893D9-3F6B-4CBE-A5BE-70A86E9CF298}"/>
    <cellStyle name="SAPBEXexcBad8 4 2 2 3" xfId="28193" xr:uid="{649A5235-779E-463F-B025-9DF1583AE2B7}"/>
    <cellStyle name="SAPBEXexcBad8 4 2 2 3 2" xfId="54607" xr:uid="{96DC0203-9BF9-4C25-89EB-CC0807FF5C49}"/>
    <cellStyle name="SAPBEXexcBad8 4 2 2 4" xfId="36163" xr:uid="{2E442C18-BC3C-411E-968D-B69EAEAF6EA4}"/>
    <cellStyle name="SAPBEXexcBad8 4 2 3" xfId="10193" xr:uid="{BBDE88CD-8365-4E76-9B73-11D5F0EB7884}"/>
    <cellStyle name="SAPBEXexcBad8 4 2 3 2" xfId="20853" xr:uid="{7176FF3A-5683-47F0-976B-28E550BD0E08}"/>
    <cellStyle name="SAPBEXexcBad8 4 2 3 2 2" xfId="47267" xr:uid="{B18F2210-6BE6-4C10-82CD-72C00F32533C}"/>
    <cellStyle name="SAPBEXexcBad8 4 2 3 3" xfId="12828" xr:uid="{C664CA4D-811C-43E4-AA62-3FEFC455F623}"/>
    <cellStyle name="SAPBEXexcBad8 4 2 3 3 2" xfId="39249" xr:uid="{FDE804A5-B360-468A-8780-9D66B813CCEE}"/>
    <cellStyle name="SAPBEXexcBad8 4 2 3 4" xfId="36689" xr:uid="{4C9AAAEB-F9AC-498A-856C-1AAC2894EDBC}"/>
    <cellStyle name="SAPBEXexcBad8 4 2 4" xfId="10927" xr:uid="{27FAC98B-BCAA-43C5-B4EC-93966DC828B0}"/>
    <cellStyle name="SAPBEXexcBad8 4 2 4 2" xfId="21572" xr:uid="{E7510EE7-3355-408E-995C-899B33342EC1}"/>
    <cellStyle name="SAPBEXexcBad8 4 2 4 2 2" xfId="47986" xr:uid="{CA72B5A5-6238-4561-ADC7-E32E3F0760D4}"/>
    <cellStyle name="SAPBEXexcBad8 4 2 4 3" xfId="28661" xr:uid="{3C3DF3F1-E101-4FA0-B48D-49D7C3144A08}"/>
    <cellStyle name="SAPBEXexcBad8 4 2 4 3 2" xfId="55075" xr:uid="{30B9964B-F744-4F03-A2BF-DBFB9C6F1DC4}"/>
    <cellStyle name="SAPBEXexcBad8 4 2 4 4" xfId="37348" xr:uid="{6A292296-E959-443B-8C3D-15753429D031}"/>
    <cellStyle name="SAPBEXexcBad8 4 2 5" xfId="8702" xr:uid="{A4C7B513-D6A7-446C-AE1B-E670D3A13641}"/>
    <cellStyle name="SAPBEXexcBad8 4 2 5 2" xfId="19362" xr:uid="{31EBFAD3-204D-451E-8EBF-E0276EF08020}"/>
    <cellStyle name="SAPBEXexcBad8 4 2 5 2 2" xfId="45776" xr:uid="{65337BB7-2E50-4786-8811-4DDF6ECF78B8}"/>
    <cellStyle name="SAPBEXexcBad8 4 2 5 3" xfId="21159" xr:uid="{F5BAD5EE-175E-4052-A0EE-745687BB34D4}"/>
    <cellStyle name="SAPBEXexcBad8 4 2 5 3 2" xfId="47573" xr:uid="{7D9273D1-40A0-4D10-A0D8-F247C21C43A6}"/>
    <cellStyle name="SAPBEXexcBad8 4 2 5 4" xfId="35198" xr:uid="{4EDA81E0-205E-4B18-BFDF-8A4BE78C814E}"/>
    <cellStyle name="SAPBEXexcBad8 4 2 6" xfId="14641" xr:uid="{742DF28C-AAC2-49BB-862D-81E909E68742}"/>
    <cellStyle name="SAPBEXexcBad8 4 2 6 2" xfId="41061" xr:uid="{0BBE9394-08AA-4B69-BF1A-3AE6BBA4F4F9}"/>
    <cellStyle name="SAPBEXexcBad8 4 2 7" xfId="25600" xr:uid="{EBAC7103-EE7E-4B1B-89DF-8BF2B3DF9DBA}"/>
    <cellStyle name="SAPBEXexcBad8 4 2 7 2" xfId="52014" xr:uid="{340CEEBC-0720-45C0-98C2-A0CEF8E4E94B}"/>
    <cellStyle name="SAPBEXexcBad8 4 2 8" xfId="30528" xr:uid="{8ED6B838-7A16-4887-A689-1829D25B6B10}"/>
    <cellStyle name="SAPBEXexcBad8 4 3" xfId="4585" xr:uid="{64D56F7F-75AA-4A7F-A8D7-4CD0B156F9EB}"/>
    <cellStyle name="SAPBEXexcBad8 4 3 2" xfId="9391" xr:uid="{BFD2E9B5-C7B9-4EDB-BBDF-55B57563A4FD}"/>
    <cellStyle name="SAPBEXexcBad8 4 3 2 2" xfId="20051" xr:uid="{F127302C-AB07-406C-BA8B-E13CE38D0E91}"/>
    <cellStyle name="SAPBEXexcBad8 4 3 2 2 2" xfId="46465" xr:uid="{B0600BB9-400D-4316-897C-31978FF76B17}"/>
    <cellStyle name="SAPBEXexcBad8 4 3 2 3" xfId="28221" xr:uid="{9DFEF038-2B3E-48FB-8C05-24EA2D398601}"/>
    <cellStyle name="SAPBEXexcBad8 4 3 2 3 2" xfId="54635" xr:uid="{65D5C773-E92E-44E5-9805-47BB503790EE}"/>
    <cellStyle name="SAPBEXexcBad8 4 3 2 4" xfId="35887" xr:uid="{FA4C78F3-5D45-4761-AB20-177E119E5D4F}"/>
    <cellStyle name="SAPBEXexcBad8 4 3 3" xfId="15363" xr:uid="{76523DEB-33D9-4E4A-A8D9-0FD79D1707B5}"/>
    <cellStyle name="SAPBEXexcBad8 4 3 3 2" xfId="41783" xr:uid="{6F6B9B76-4727-4681-B9D6-0BB062DF883E}"/>
    <cellStyle name="SAPBEXexcBad8 4 3 4" xfId="22531" xr:uid="{995BFB2B-5F97-4873-83E0-44279C0B78EC}"/>
    <cellStyle name="SAPBEXexcBad8 4 3 4 2" xfId="48945" xr:uid="{5432CB5B-9AC5-48C3-B795-03738E05E96C}"/>
    <cellStyle name="SAPBEXexcBad8 4 3 5" xfId="31255" xr:uid="{35FB5874-8568-4806-B135-919F8DDBB7DD}"/>
    <cellStyle name="SAPBEXexcBad8 4 4" xfId="4423" xr:uid="{0B2C3A30-5575-4BD2-AF25-3EE7658F36EA}"/>
    <cellStyle name="SAPBEXexcBad8 4 4 2" xfId="10038" xr:uid="{283E4083-160E-49B3-AF59-34373F533B7E}"/>
    <cellStyle name="SAPBEXexcBad8 4 4 2 2" xfId="20698" xr:uid="{FC74FF93-DF47-44FF-8DDA-E4A5C5775167}"/>
    <cellStyle name="SAPBEXexcBad8 4 4 2 2 2" xfId="47112" xr:uid="{2A102694-CD07-4C32-9D19-2177718D097E}"/>
    <cellStyle name="SAPBEXexcBad8 4 4 2 3" xfId="16189" xr:uid="{12C4EEA1-9722-46E9-8FD9-62D7F7AF9E90}"/>
    <cellStyle name="SAPBEXexcBad8 4 4 2 3 2" xfId="42608" xr:uid="{081DECBD-76CE-4A33-9C20-BE2421297224}"/>
    <cellStyle name="SAPBEXexcBad8 4 4 2 4" xfId="36534" xr:uid="{554BB5F5-B08D-447F-B257-C339E7551AC7}"/>
    <cellStyle name="SAPBEXexcBad8 4 4 3" xfId="15201" xr:uid="{9AD71F91-7EA0-4DFB-8A4E-FB4327824814}"/>
    <cellStyle name="SAPBEXexcBad8 4 4 3 2" xfId="41621" xr:uid="{7DE76B13-BDF4-4CB7-BA14-365213E275C0}"/>
    <cellStyle name="SAPBEXexcBad8 4 4 4" xfId="22719" xr:uid="{1D5AFCAB-6B87-49A2-81FF-635BF9B1AF61}"/>
    <cellStyle name="SAPBEXexcBad8 4 4 4 2" xfId="49133" xr:uid="{16BBB611-7E96-4B64-9C1D-C542DD543EF8}"/>
    <cellStyle name="SAPBEXexcBad8 4 4 5" xfId="31093" xr:uid="{2B2AF720-0F96-42E2-B175-350701384683}"/>
    <cellStyle name="SAPBEXexcBad8 4 5" xfId="2860" xr:uid="{244703FC-48C1-485C-AD6C-160E86F8F781}"/>
    <cellStyle name="SAPBEXexcBad8 4 5 2" xfId="10808" xr:uid="{7E6A9320-EB9B-4770-9AEA-076E0C45C5ED}"/>
    <cellStyle name="SAPBEXexcBad8 4 5 2 2" xfId="21453" xr:uid="{88E0954A-F414-4B15-B677-1C383F6FDAD2}"/>
    <cellStyle name="SAPBEXexcBad8 4 5 2 2 2" xfId="47867" xr:uid="{23618450-7086-4F75-9A4C-00EA7C04574C}"/>
    <cellStyle name="SAPBEXexcBad8 4 5 2 3" xfId="28542" xr:uid="{FC98FF1A-4B11-4E78-841A-B49AF795EC8A}"/>
    <cellStyle name="SAPBEXexcBad8 4 5 2 3 2" xfId="54956" xr:uid="{93AD486A-AB96-4E44-AC80-81C8A00C3D08}"/>
    <cellStyle name="SAPBEXexcBad8 4 5 2 4" xfId="37229" xr:uid="{99FF85F3-280B-4F6A-B30F-FA8C3FE51102}"/>
    <cellStyle name="SAPBEXexcBad8 4 5 3" xfId="13652" xr:uid="{0E2FB35D-449A-4BF8-86A2-202ED468230C}"/>
    <cellStyle name="SAPBEXexcBad8 4 5 3 2" xfId="40072" xr:uid="{131EA6A7-4B7C-4CBC-8900-0AB4F37EA161}"/>
    <cellStyle name="SAPBEXexcBad8 4 5 4" xfId="22877" xr:uid="{E588F202-3BAA-421A-B7CA-A2C7E647E64A}"/>
    <cellStyle name="SAPBEXexcBad8 4 5 4 2" xfId="49291" xr:uid="{D54B16D9-7374-4847-820E-8A3CDB7C2D61}"/>
    <cellStyle name="SAPBEXexcBad8 4 5 5" xfId="29530" xr:uid="{2CB73553-6A09-472B-B77D-C46D4E09E21B}"/>
    <cellStyle name="SAPBEXexcBad8 4 6" xfId="6382" xr:uid="{E6E0AFE5-E75D-42A2-862E-B7AE384BDC55}"/>
    <cellStyle name="SAPBEXexcBad8 4 6 2" xfId="17118" xr:uid="{166E0E30-9688-44C0-A9E7-90683EFD2BA9}"/>
    <cellStyle name="SAPBEXexcBad8 4 6 2 2" xfId="43536" xr:uid="{6A2F379C-E128-47EF-800E-FE5E050F66E8}"/>
    <cellStyle name="SAPBEXexcBad8 4 6 3" xfId="21962" xr:uid="{63B9F07E-29BA-4F8C-8342-95D9C2BDD805}"/>
    <cellStyle name="SAPBEXexcBad8 4 6 3 2" xfId="48376" xr:uid="{924F6DFF-2019-464E-87B4-DE4E1D16D3AA}"/>
    <cellStyle name="SAPBEXexcBad8 4 6 4" xfId="33052" xr:uid="{24A9067E-FE21-4B32-A8FB-A1A47F4297B0}"/>
    <cellStyle name="SAPBEXexcBad8 4 7" xfId="6997" xr:uid="{FA01FF55-06D4-4F65-A3F4-6D811F830AEF}"/>
    <cellStyle name="SAPBEXexcBad8 4 7 2" xfId="22959" xr:uid="{5756F87B-EC99-4521-8E17-FF052FD5DC85}"/>
    <cellStyle name="SAPBEXexcBad8 4 7 2 2" xfId="49373" xr:uid="{DB8B9502-01A5-4E37-8754-905EE02AB237}"/>
    <cellStyle name="SAPBEXexcBad8 4 7 3" xfId="33667" xr:uid="{DB2D0FB1-4CE7-4A60-A303-3ABA7B7CA76C}"/>
    <cellStyle name="SAPBEXexcBad8 4 8" xfId="7544" xr:uid="{82312B3B-39DE-436E-A2B6-21246B469B60}"/>
    <cellStyle name="SAPBEXexcBad8 4 8 2" xfId="18211" xr:uid="{46A980C1-591F-41BF-86B8-7894F8049AB3}"/>
    <cellStyle name="SAPBEXexcBad8 4 8 2 2" xfId="44627" xr:uid="{8C945879-5727-4C99-B603-F6C082243F9E}"/>
    <cellStyle name="SAPBEXexcBad8 4 8 3" xfId="28106" xr:uid="{745DF79C-08E6-4BB1-ACB5-856BC2B81096}"/>
    <cellStyle name="SAPBEXexcBad8 4 8 3 2" xfId="54520" xr:uid="{73C74D80-7A32-4CE8-BFD2-46C90700C07D}"/>
    <cellStyle name="SAPBEXexcBad8 4 8 4" xfId="34214" xr:uid="{9621CE6E-BF44-4F4D-8411-DDCE8F92416E}"/>
    <cellStyle name="SAPBEXexcBad8 4 9" xfId="7760" xr:uid="{9F39436A-2FBE-40F6-B2D3-A1A033ED8C1D}"/>
    <cellStyle name="SAPBEXexcBad8 4 9 2" xfId="18427" xr:uid="{19D949C9-3D5B-4DC6-8544-59EBF4C813F1}"/>
    <cellStyle name="SAPBEXexcBad8 4 9 2 2" xfId="44843" xr:uid="{385A23D7-BCA0-4FD9-9842-145C075FCB00}"/>
    <cellStyle name="SAPBEXexcBad8 4 9 3" xfId="26117" xr:uid="{C64FB71C-4DAA-4619-A580-AE201F506B22}"/>
    <cellStyle name="SAPBEXexcBad8 4 9 3 2" xfId="52531" xr:uid="{5A108F61-0021-4FDB-A3F8-DF97B98F81D1}"/>
    <cellStyle name="SAPBEXexcBad8 4 9 4" xfId="34430" xr:uid="{976BBDF0-5792-4FFB-8183-D2F0EB9C2886}"/>
    <cellStyle name="SAPBEXexcBad8 5" xfId="2067" xr:uid="{5EC4D8A0-C55D-4B43-B413-2A584E6E16AD}"/>
    <cellStyle name="SAPBEXexcBad8 5 10" xfId="8534" xr:uid="{14D94A81-1CBD-43C0-B35A-2E6E7E5AB898}"/>
    <cellStyle name="SAPBEXexcBad8 5 10 2" xfId="19194" xr:uid="{BC06A8CA-B1BD-4746-BFC2-0A210B597DC2}"/>
    <cellStyle name="SAPBEXexcBad8 5 10 2 2" xfId="45608" xr:uid="{23992B6F-289C-4375-81DC-3C1E2A4C8546}"/>
    <cellStyle name="SAPBEXexcBad8 5 10 3" xfId="17821" xr:uid="{1D2696AF-4302-48A3-83F9-77636ED3ED6F}"/>
    <cellStyle name="SAPBEXexcBad8 5 10 3 2" xfId="44238" xr:uid="{907D5801-726B-4910-B4FC-4C9D40036509}"/>
    <cellStyle name="SAPBEXexcBad8 5 10 4" xfId="35030" xr:uid="{E1C0ED10-11E9-4985-9550-C6B59F284351}"/>
    <cellStyle name="SAPBEXexcBad8 5 11" xfId="11533" xr:uid="{150FA65A-CC48-4849-8A4B-66494E59BF0C}"/>
    <cellStyle name="SAPBEXexcBad8 5 11 2" xfId="37954" xr:uid="{A90EE171-ED0E-425E-921B-C656796BA097}"/>
    <cellStyle name="SAPBEXexcBad8 5 12" xfId="25068" xr:uid="{858B212A-6CD8-4444-975D-0F255A43D2AE}"/>
    <cellStyle name="SAPBEXexcBad8 5 12 2" xfId="51482" xr:uid="{D6241B3A-DD70-4D17-B6D9-8E095E29149C}"/>
    <cellStyle name="SAPBEXexcBad8 5 2" xfId="4032" xr:uid="{AA7C524B-8905-4F6F-A918-ED1B299A434B}"/>
    <cellStyle name="SAPBEXexcBad8 5 2 2" xfId="9267" xr:uid="{4F986EB9-BBC2-41FF-8C45-E4A582A1AC62}"/>
    <cellStyle name="SAPBEXexcBad8 5 2 2 2" xfId="19927" xr:uid="{F23D4DEF-39E8-42D8-AA95-6CF655039E39}"/>
    <cellStyle name="SAPBEXexcBad8 5 2 2 2 2" xfId="46341" xr:uid="{2D9223C4-E5DD-476E-B7F6-D8444AC498D7}"/>
    <cellStyle name="SAPBEXexcBad8 5 2 2 3" xfId="11561" xr:uid="{CFE03150-1A67-44B7-BF7B-3FCC80A2075F}"/>
    <cellStyle name="SAPBEXexcBad8 5 2 2 3 2" xfId="37982" xr:uid="{CD5A5540-E815-4AE2-808A-58E1CEE62FE5}"/>
    <cellStyle name="SAPBEXexcBad8 5 2 2 4" xfId="35763" xr:uid="{6A17B8FF-F0BC-4CF5-BA17-A65464B94AD2}"/>
    <cellStyle name="SAPBEXexcBad8 5 2 3" xfId="14814" xr:uid="{790B20D1-C1E0-49AF-AF4B-CF24704A8094}"/>
    <cellStyle name="SAPBEXexcBad8 5 2 3 2" xfId="41234" xr:uid="{B6CF1DAC-2CEA-47AE-9374-282499EECA84}"/>
    <cellStyle name="SAPBEXexcBad8 5 2 4" xfId="26087" xr:uid="{21387CA6-8E87-409A-B216-47314DE28049}"/>
    <cellStyle name="SAPBEXexcBad8 5 2 4 2" xfId="52501" xr:uid="{0CC33984-5680-4483-8625-D3F7FA9E45DF}"/>
    <cellStyle name="SAPBEXexcBad8 5 2 5" xfId="30702" xr:uid="{7681961B-FE0B-4BDF-8ABC-5531E3569FD0}"/>
    <cellStyle name="SAPBEXexcBad8 5 3" xfId="4760" xr:uid="{A05EED14-9BE6-42FA-93E6-AF62771E5359}"/>
    <cellStyle name="SAPBEXexcBad8 5 3 2" xfId="9622" xr:uid="{94ED2427-2DEA-475F-9C1C-FDE2555CA91B}"/>
    <cellStyle name="SAPBEXexcBad8 5 3 2 2" xfId="20282" xr:uid="{3D2883E3-5882-480B-90D3-E591E600F3F6}"/>
    <cellStyle name="SAPBEXexcBad8 5 3 2 2 2" xfId="46696" xr:uid="{9501E83C-2D1F-460D-9415-C243867319D3}"/>
    <cellStyle name="SAPBEXexcBad8 5 3 2 3" xfId="28198" xr:uid="{42EE277C-E0E0-4356-8813-7E1CF301C4F6}"/>
    <cellStyle name="SAPBEXexcBad8 5 3 2 3 2" xfId="54612" xr:uid="{E17BA50E-022F-429C-A338-9769CB505BA8}"/>
    <cellStyle name="SAPBEXexcBad8 5 3 2 4" xfId="36118" xr:uid="{102967A4-CDC1-42C3-B18B-A6B43E51658A}"/>
    <cellStyle name="SAPBEXexcBad8 5 3 3" xfId="15537" xr:uid="{05E099F1-56A0-443C-AF69-35B21B086B49}"/>
    <cellStyle name="SAPBEXexcBad8 5 3 3 2" xfId="41957" xr:uid="{7EF990BC-6B04-496E-8C14-901F40D6BC0B}"/>
    <cellStyle name="SAPBEXexcBad8 5 3 4" xfId="24699" xr:uid="{F465D80E-42DE-47AC-9EFD-9B39604F15C4}"/>
    <cellStyle name="SAPBEXexcBad8 5 3 4 2" xfId="51113" xr:uid="{FB3956D1-07D2-4D21-B452-20759514091E}"/>
    <cellStyle name="SAPBEXexcBad8 5 3 5" xfId="31430" xr:uid="{E256BE89-FE22-48AF-ACC5-AA37231979F4}"/>
    <cellStyle name="SAPBEXexcBad8 5 4" xfId="5340" xr:uid="{515FEB40-5256-464D-B5FC-0B70F051B44D}"/>
    <cellStyle name="SAPBEXexcBad8 5 4 2" xfId="10854" xr:uid="{D351FC1C-7A0A-4CEA-9CD4-6AD457DDF977}"/>
    <cellStyle name="SAPBEXexcBad8 5 4 2 2" xfId="21499" xr:uid="{23F2FFC2-1E63-4E40-A699-DE5FF491D74E}"/>
    <cellStyle name="SAPBEXexcBad8 5 4 2 2 2" xfId="47913" xr:uid="{A4471023-CE8F-4531-89AE-C993ABE1EB98}"/>
    <cellStyle name="SAPBEXexcBad8 5 4 2 3" xfId="28588" xr:uid="{FA8D9EA5-F143-49DD-933F-BA2279375B14}"/>
    <cellStyle name="SAPBEXexcBad8 5 4 2 3 2" xfId="55002" xr:uid="{CE8336B1-910E-43CF-9676-704E99DB659E}"/>
    <cellStyle name="SAPBEXexcBad8 5 4 2 4" xfId="37275" xr:uid="{9B619A24-262C-4837-A4BE-EB1E13467D55}"/>
    <cellStyle name="SAPBEXexcBad8 5 4 3" xfId="16113" xr:uid="{007BC3CA-1AF0-4172-9A80-65DA8EAC6282}"/>
    <cellStyle name="SAPBEXexcBad8 5 4 3 2" xfId="42532" xr:uid="{050B1FA4-582F-47CC-8CEF-AD8610794BF2}"/>
    <cellStyle name="SAPBEXexcBad8 5 4 4" xfId="23400" xr:uid="{CAF3BD74-D72B-4EFA-893D-98E04710B0A8}"/>
    <cellStyle name="SAPBEXexcBad8 5 4 4 2" xfId="49814" xr:uid="{EEF1F738-565D-40D3-98F4-76B85A02C95E}"/>
    <cellStyle name="SAPBEXexcBad8 5 4 5" xfId="32010" xr:uid="{9FC94246-9D00-461B-BFB6-88D24B66E302}"/>
    <cellStyle name="SAPBEXexcBad8 5 5" xfId="5947" xr:uid="{3B1120B9-74E3-40CE-9171-50A138AF1FAE}"/>
    <cellStyle name="SAPBEXexcBad8 5 5 2" xfId="16699" xr:uid="{97B34F9A-A1AB-4B1A-A567-EC0395865EDC}"/>
    <cellStyle name="SAPBEXexcBad8 5 5 2 2" xfId="43117" xr:uid="{9ADA9931-35B8-4FCE-8AFB-3867CDB68578}"/>
    <cellStyle name="SAPBEXexcBad8 5 5 3" xfId="27133" xr:uid="{26759610-E841-43E0-AF38-4966E1625236}"/>
    <cellStyle name="SAPBEXexcBad8 5 5 3 2" xfId="53547" xr:uid="{579B084F-F0F1-45BB-8F16-C895DC056F16}"/>
    <cellStyle name="SAPBEXexcBad8 5 5 4" xfId="32617" xr:uid="{4C6CEC4F-E664-4FAD-AF52-D699C48777BA}"/>
    <cellStyle name="SAPBEXexcBad8 5 6" xfId="6547" xr:uid="{A500042F-7ABB-4E3D-A9EE-2D8B42E96A2F}"/>
    <cellStyle name="SAPBEXexcBad8 5 6 2" xfId="17272" xr:uid="{7583B3D2-5E6D-4750-8BAD-6CD4ADEF0672}"/>
    <cellStyle name="SAPBEXexcBad8 5 6 2 2" xfId="43690" xr:uid="{ED34B5F1-5CC1-4BB3-9721-79E82123422C}"/>
    <cellStyle name="SAPBEXexcBad8 5 6 3" xfId="16358" xr:uid="{6C9397C1-AF5F-4339-A68B-F0F0F40B3178}"/>
    <cellStyle name="SAPBEXexcBad8 5 6 3 2" xfId="42777" xr:uid="{E86A20D3-DA51-40BB-95D1-CA54002538BA}"/>
    <cellStyle name="SAPBEXexcBad8 5 6 4" xfId="33217" xr:uid="{64D61ACD-FEC6-40D5-ABEA-87B0C897F81E}"/>
    <cellStyle name="SAPBEXexcBad8 5 7" xfId="7119" xr:uid="{1C3CA068-09A9-4278-8C38-CC60E7271295}"/>
    <cellStyle name="SAPBEXexcBad8 5 7 2" xfId="24146" xr:uid="{8A49B864-38BC-45D2-9A2F-6E176E45966D}"/>
    <cellStyle name="SAPBEXexcBad8 5 7 2 2" xfId="50560" xr:uid="{AE47C20A-2E45-4BE3-A510-D99C6CCE8046}"/>
    <cellStyle name="SAPBEXexcBad8 5 7 3" xfId="33789" xr:uid="{E71D0352-ACEA-4F72-B547-50CA9CB81D91}"/>
    <cellStyle name="SAPBEXexcBad8 5 8" xfId="7678" xr:uid="{42CA2DFB-08DC-419C-B361-DFAF5ED7B214}"/>
    <cellStyle name="SAPBEXexcBad8 5 8 2" xfId="18345" xr:uid="{A3F39EEC-D93B-4FEC-A100-B2F3D712A9A7}"/>
    <cellStyle name="SAPBEXexcBad8 5 8 2 2" xfId="44761" xr:uid="{1C53597D-D4E8-4D64-BB25-3D91D0607BEA}"/>
    <cellStyle name="SAPBEXexcBad8 5 8 3" xfId="21804" xr:uid="{6AD94594-5E58-46DD-8B94-B234F80F7756}"/>
    <cellStyle name="SAPBEXexcBad8 5 8 3 2" xfId="48218" xr:uid="{7D8C1497-3AF2-4677-AA95-1844732E6F1D}"/>
    <cellStyle name="SAPBEXexcBad8 5 8 4" xfId="34348" xr:uid="{0A0FAA53-F103-4227-82E4-9C1C39266575}"/>
    <cellStyle name="SAPBEXexcBad8 5 9" xfId="7830" xr:uid="{5DDF66F1-CEAD-40FA-BC70-F98810E83B38}"/>
    <cellStyle name="SAPBEXexcBad8 5 9 2" xfId="18497" xr:uid="{83FB8AE1-0D1E-45E8-B0F2-C481EA25B9CF}"/>
    <cellStyle name="SAPBEXexcBad8 5 9 2 2" xfId="44912" xr:uid="{14C40977-3D42-45B2-A3D1-60C7BA840C09}"/>
    <cellStyle name="SAPBEXexcBad8 5 9 3" xfId="26939" xr:uid="{FEB44C8E-E484-4A96-B24F-8D4AB494375E}"/>
    <cellStyle name="SAPBEXexcBad8 5 9 3 2" xfId="53353" xr:uid="{599D4A58-E3DF-4D18-A082-5F9712D9B4BB}"/>
    <cellStyle name="SAPBEXexcBad8 5 9 4" xfId="34500" xr:uid="{B456C178-8F94-4CE5-BA2B-E87B32A0300C}"/>
    <cellStyle name="SAPBEXexcBad8 6" xfId="2361" xr:uid="{865EE5AA-A2A3-4576-8F59-443CC86BAE62}"/>
    <cellStyle name="SAPBEXexcBad8 6 10" xfId="18770" xr:uid="{4E66CDC3-19B0-4BA3-AFE8-36F3B919F85E}"/>
    <cellStyle name="SAPBEXexcBad8 6 10 2" xfId="45184" xr:uid="{7E901935-73F0-4637-B5CA-51DB3B1743FA}"/>
    <cellStyle name="SAPBEXexcBad8 6 11" xfId="23070" xr:uid="{1C64F075-AFF0-4608-8E5F-7FBE77D6CB34}"/>
    <cellStyle name="SAPBEXexcBad8 6 11 2" xfId="49484" xr:uid="{3914CB1B-323B-4B18-9A3C-AC351D19A4E2}"/>
    <cellStyle name="SAPBEXexcBad8 6 2" xfId="4268" xr:uid="{0D3D87C0-E45E-4971-91EF-DA0236609D3A}"/>
    <cellStyle name="SAPBEXexcBad8 6 2 2" xfId="9875" xr:uid="{3DB8B475-080F-4AB0-ABB4-7891405D61BD}"/>
    <cellStyle name="SAPBEXexcBad8 6 2 2 2" xfId="20535" xr:uid="{A08EA9B2-CF93-4E3B-953A-669D80D77B70}"/>
    <cellStyle name="SAPBEXexcBad8 6 2 2 2 2" xfId="46949" xr:uid="{8D282711-2598-4F4A-832C-B656F61BCE94}"/>
    <cellStyle name="SAPBEXexcBad8 6 2 2 3" xfId="22617" xr:uid="{BB017A97-969D-40A4-97C3-E78808AB757E}"/>
    <cellStyle name="SAPBEXexcBad8 6 2 2 3 2" xfId="49031" xr:uid="{9EA25711-E5F8-499A-AC59-E41526C1C5F3}"/>
    <cellStyle name="SAPBEXexcBad8 6 2 2 4" xfId="36371" xr:uid="{6C70E89B-8D93-4B37-AE71-BF4629C1D41F}"/>
    <cellStyle name="SAPBEXexcBad8 6 2 3" xfId="15047" xr:uid="{50C5ECB3-49CC-4633-AEBB-C1F912C71A66}"/>
    <cellStyle name="SAPBEXexcBad8 6 2 3 2" xfId="41467" xr:uid="{5460C536-8E15-4D08-9EDC-5F6EB37F4D24}"/>
    <cellStyle name="SAPBEXexcBad8 6 2 4" xfId="25434" xr:uid="{D2E61FFD-5235-45C7-A19F-08C7129BF18D}"/>
    <cellStyle name="SAPBEXexcBad8 6 2 4 2" xfId="51848" xr:uid="{7DF65FE7-E3D5-4800-AFEC-18BB4F7F02CC}"/>
    <cellStyle name="SAPBEXexcBad8 6 2 5" xfId="30938" xr:uid="{0539191E-FA70-4404-9971-7D68CA5BA0BD}"/>
    <cellStyle name="SAPBEXexcBad8 6 3" xfId="4996" xr:uid="{3A84B333-E2E7-4BF5-ACFE-E6FF7D7BCAF1}"/>
    <cellStyle name="SAPBEXexcBad8 6 3 2" xfId="10354" xr:uid="{7ED1C8AF-D1CE-40EB-91EA-F0DFB21804A4}"/>
    <cellStyle name="SAPBEXexcBad8 6 3 2 2" xfId="21014" xr:uid="{AFA7FACF-3927-473D-B9F8-A63C95C9F3DE}"/>
    <cellStyle name="SAPBEXexcBad8 6 3 2 2 2" xfId="47428" xr:uid="{7F8B7FF6-323C-4A1D-8364-3F6788F31849}"/>
    <cellStyle name="SAPBEXexcBad8 6 3 2 3" xfId="28279" xr:uid="{35494AB0-369B-40BF-BDA6-76BB5C02AD0F}"/>
    <cellStyle name="SAPBEXexcBad8 6 3 2 3 2" xfId="54693" xr:uid="{FF6A4417-7085-4F6E-837A-47E7D838D53A}"/>
    <cellStyle name="SAPBEXexcBad8 6 3 2 4" xfId="36850" xr:uid="{F3E1B184-96A6-402A-880A-92F21F65A249}"/>
    <cellStyle name="SAPBEXexcBad8 6 3 3" xfId="15773" xr:uid="{E882841B-2D7F-4A21-9C32-76FA9DC252E5}"/>
    <cellStyle name="SAPBEXexcBad8 6 3 3 2" xfId="42193" xr:uid="{7610F3EE-BE02-451F-AB8C-04DEBE6F702E}"/>
    <cellStyle name="SAPBEXexcBad8 6 3 4" xfId="22443" xr:uid="{45A03236-4483-4051-90DF-29820E1A9357}"/>
    <cellStyle name="SAPBEXexcBad8 6 3 4 2" xfId="48857" xr:uid="{C4AD135F-6A7A-4323-9D5A-DD5C6172E22B}"/>
    <cellStyle name="SAPBEXexcBad8 6 3 5" xfId="31666" xr:uid="{6EDA0EEB-00E9-493F-B3A1-B94221185E1E}"/>
    <cellStyle name="SAPBEXexcBad8 6 4" xfId="6189" xr:uid="{8E3EB059-2F4C-4A98-B167-2A3228621F0B}"/>
    <cellStyle name="SAPBEXexcBad8 6 4 2" xfId="10988" xr:uid="{090F763A-B050-4DF8-8C30-2F741CFCC030}"/>
    <cellStyle name="SAPBEXexcBad8 6 4 2 2" xfId="21633" xr:uid="{60F99F6C-7AC6-470C-B730-D94D36161C52}"/>
    <cellStyle name="SAPBEXexcBad8 6 4 2 2 2" xfId="48047" xr:uid="{AEF77C8A-CCF2-439F-83E0-57AC0D577B75}"/>
    <cellStyle name="SAPBEXexcBad8 6 4 2 3" xfId="28722" xr:uid="{8BC46C1D-FF8B-4B54-86C4-8B25087385B0}"/>
    <cellStyle name="SAPBEXexcBad8 6 4 2 3 2" xfId="55136" xr:uid="{490604AF-A2B4-4CC9-803F-C50D3F7F5ACE}"/>
    <cellStyle name="SAPBEXexcBad8 6 4 2 4" xfId="37409" xr:uid="{41AFB140-189B-4E7B-9114-A01443072132}"/>
    <cellStyle name="SAPBEXexcBad8 6 4 3" xfId="16930" xr:uid="{0086DD26-1CFB-4CC6-8DF8-0C0FAD69D35A}"/>
    <cellStyle name="SAPBEXexcBad8 6 4 3 2" xfId="43348" xr:uid="{69B4E959-265D-4B98-982E-E1C51D37FAB3}"/>
    <cellStyle name="SAPBEXexcBad8 6 4 4" xfId="11294" xr:uid="{76BB7A0E-EFC4-4A92-84C3-CB41A3AE87FE}"/>
    <cellStyle name="SAPBEXexcBad8 6 4 4 2" xfId="37715" xr:uid="{DCD2FA3E-5902-42AF-8572-BC01B0E78BD3}"/>
    <cellStyle name="SAPBEXexcBad8 6 4 5" xfId="32859" xr:uid="{2C92A399-2904-4231-ADC3-8CF7D9011AAA}"/>
    <cellStyle name="SAPBEXexcBad8 6 5" xfId="6770" xr:uid="{F30585F7-A934-4B7F-9AF7-1A9DA95EF0F8}"/>
    <cellStyle name="SAPBEXexcBad8 6 5 2" xfId="17482" xr:uid="{68F404D6-B7FC-4EAF-B414-5D16F6C8237A}"/>
    <cellStyle name="SAPBEXexcBad8 6 5 2 2" xfId="43900" xr:uid="{E6F9429D-54C3-482F-BBFD-E356FB74A8FC}"/>
    <cellStyle name="SAPBEXexcBad8 6 5 3" xfId="25341" xr:uid="{18425173-6779-4684-8B0D-B42782401BFF}"/>
    <cellStyle name="SAPBEXexcBad8 6 5 3 2" xfId="51755" xr:uid="{B136D017-FEC8-4170-9EA6-664E6B360C78}"/>
    <cellStyle name="SAPBEXexcBad8 6 5 4" xfId="33440" xr:uid="{328714B7-A86A-4EC8-A49E-10BDA5DDB1E4}"/>
    <cellStyle name="SAPBEXexcBad8 6 6" xfId="7330" xr:uid="{B15737C1-E0C2-4F21-AF44-1DF3FECB7D75}"/>
    <cellStyle name="SAPBEXexcBad8 6 6 2" xfId="17997" xr:uid="{C72F867A-CE42-4176-97C6-46FD3E41D162}"/>
    <cellStyle name="SAPBEXexcBad8 6 6 2 2" xfId="44414" xr:uid="{DC4D511F-7C95-4AE8-BD97-688076F67A90}"/>
    <cellStyle name="SAPBEXexcBad8 6 6 3" xfId="24996" xr:uid="{7EDE7CB5-5474-4F8C-B9C7-2F85AC9B1CB1}"/>
    <cellStyle name="SAPBEXexcBad8 6 6 3 2" xfId="51410" xr:uid="{7C9AC157-67CA-4F43-9879-FEFD1B357D2F}"/>
    <cellStyle name="SAPBEXexcBad8 6 6 4" xfId="34000" xr:uid="{4AE88A25-0FA5-4334-86E6-D0CCC987CDDA}"/>
    <cellStyle name="SAPBEXexcBad8 6 7" xfId="7974" xr:uid="{61294F24-9CE1-472F-8C5A-91BF3A63B974}"/>
    <cellStyle name="SAPBEXexcBad8 6 7 2" xfId="18641" xr:uid="{298C510D-9755-4584-AAC0-81F54B8FE55A}"/>
    <cellStyle name="SAPBEXexcBad8 6 7 2 2" xfId="45056" xr:uid="{8DE81FA6-37B1-4963-BA53-9C6C25EEB1CD}"/>
    <cellStyle name="SAPBEXexcBad8 6 7 3" xfId="16355" xr:uid="{49C8FF03-829F-401C-8F8C-4DDFFF922BFE}"/>
    <cellStyle name="SAPBEXexcBad8 6 7 3 2" xfId="42774" xr:uid="{8191FF14-2C7D-4D55-8B82-9E7C34B6E568}"/>
    <cellStyle name="SAPBEXexcBad8 6 7 4" xfId="34580" xr:uid="{3C502C26-3ACA-4F79-B446-735A9C53806B}"/>
    <cellStyle name="SAPBEXexcBad8 6 8" xfId="8887" xr:uid="{C2AA3871-AAE9-4858-AA64-6B42FA370986}"/>
    <cellStyle name="SAPBEXexcBad8 6 8 2" xfId="19547" xr:uid="{780DE74A-27F2-4758-A5F4-200156CA6251}"/>
    <cellStyle name="SAPBEXexcBad8 6 8 2 2" xfId="45961" xr:uid="{0416FA80-8DDE-40D0-8F31-6300105B81DC}"/>
    <cellStyle name="SAPBEXexcBad8 6 8 3" xfId="26122" xr:uid="{3FF22399-0A15-476D-814C-D4359F386155}"/>
    <cellStyle name="SAPBEXexcBad8 6 8 3 2" xfId="52536" xr:uid="{D2018CE4-D47C-43F7-8DBB-6C72F56A8082}"/>
    <cellStyle name="SAPBEXexcBad8 6 8 4" xfId="35383" xr:uid="{96D02ADC-17E2-49E1-BCE0-040125652763}"/>
    <cellStyle name="SAPBEXexcBad8 6 9" xfId="13160" xr:uid="{4B5387E1-C744-4A50-986A-E2322D418EFC}"/>
    <cellStyle name="SAPBEXexcBad8 6 9 2" xfId="39581" xr:uid="{888BC8E1-501D-4BF2-9669-191293F4B76C}"/>
    <cellStyle name="SAPBEXexcBad8 7" xfId="3216" xr:uid="{3FC13BF0-5F3B-4B05-944C-292BAF7E8952}"/>
    <cellStyle name="SAPBEXexcBad8 7 2" xfId="9576" xr:uid="{CCA0CDA0-5F83-473E-922D-AE1809C26B11}"/>
    <cellStyle name="SAPBEXexcBad8 7 2 2" xfId="20236" xr:uid="{B2FBB790-6530-4144-AD6A-64DE75E59BF8}"/>
    <cellStyle name="SAPBEXexcBad8 7 2 2 2" xfId="46650" xr:uid="{03BC04DD-1C95-4898-99F0-1272B1165E4D}"/>
    <cellStyle name="SAPBEXexcBad8 7 2 3" xfId="26735" xr:uid="{F199B49E-ED1C-4970-8CA5-A53ABA96AB60}"/>
    <cellStyle name="SAPBEXexcBad8 7 2 3 2" xfId="53149" xr:uid="{7AA75D12-314C-4619-A186-6F53F2B05B55}"/>
    <cellStyle name="SAPBEXexcBad8 7 2 4" xfId="36072" xr:uid="{3E2016F8-1EC2-4C5B-B551-4FB905224275}"/>
    <cellStyle name="SAPBEXexcBad8 7 3" xfId="14006" xr:uid="{24639DEE-6816-43E9-89AD-982C0D6DD051}"/>
    <cellStyle name="SAPBEXexcBad8 7 3 2" xfId="40426" xr:uid="{3E6BFDFE-0854-4941-A791-C9D584E7D2BF}"/>
    <cellStyle name="SAPBEXexcBad8 7 4" xfId="27032" xr:uid="{64BE65C3-D71B-4F26-A249-D8972A35B739}"/>
    <cellStyle name="SAPBEXexcBad8 7 4 2" xfId="53446" xr:uid="{79AE03C8-EC4B-42AE-808F-AD7F0F91708A}"/>
    <cellStyle name="SAPBEXexcBad8 7 5" xfId="29886" xr:uid="{5A17F72A-3C8A-4ED2-9720-032D4848B5E4}"/>
    <cellStyle name="SAPBEXexcBad8 8" xfId="4303" xr:uid="{A95E11D8-8A16-4CC6-A506-6A050588EF71}"/>
    <cellStyle name="SAPBEXexcBad8 8 2" xfId="10017" xr:uid="{C2CCF514-B191-456F-B9B0-1741D3FDFE24}"/>
    <cellStyle name="SAPBEXexcBad8 8 2 2" xfId="20677" xr:uid="{EF2B8526-0408-43B1-8816-25E4622C5DA5}"/>
    <cellStyle name="SAPBEXexcBad8 8 2 2 2" xfId="47091" xr:uid="{73BAD008-9C5A-48F4-BA16-07A71D9A0989}"/>
    <cellStyle name="SAPBEXexcBad8 8 2 3" xfId="27785" xr:uid="{C05D36DF-F204-4362-9404-15F31E497E10}"/>
    <cellStyle name="SAPBEXexcBad8 8 2 3 2" xfId="54199" xr:uid="{8D7A6D98-2785-42FD-B3E6-B65F1B4E00F0}"/>
    <cellStyle name="SAPBEXexcBad8 8 2 4" xfId="36513" xr:uid="{A71B6A7F-7BB0-4912-9DB3-847E37F09118}"/>
    <cellStyle name="SAPBEXexcBad8 8 3" xfId="15082" xr:uid="{6DB4DA79-9497-466E-81A8-271FB849060B}"/>
    <cellStyle name="SAPBEXexcBad8 8 3 2" xfId="41502" xr:uid="{7AD4C77B-1AC3-4A8E-BB2E-BE87095A0502}"/>
    <cellStyle name="SAPBEXexcBad8 8 4" xfId="22629" xr:uid="{FC3A0F4A-20DE-471C-874D-FC14A8920233}"/>
    <cellStyle name="SAPBEXexcBad8 8 4 2" xfId="49043" xr:uid="{EC1164D6-7757-44E4-A23C-B978F39239BE}"/>
    <cellStyle name="SAPBEXexcBad8 8 5" xfId="30973" xr:uid="{95E869F3-E3CA-45EA-B463-FF5FE6D54743}"/>
    <cellStyle name="SAPBEXexcBad8 9" xfId="5067" xr:uid="{4E8BB28A-C6C9-42EC-8681-385343C0CD11}"/>
    <cellStyle name="SAPBEXexcBad8 9 2" xfId="9599" xr:uid="{7344F843-0563-4605-8A3F-416C96146987}"/>
    <cellStyle name="SAPBEXexcBad8 9 2 2" xfId="20259" xr:uid="{063E3785-4C58-4C34-8C0D-4E9291C05156}"/>
    <cellStyle name="SAPBEXexcBad8 9 2 2 2" xfId="46673" xr:uid="{5D1EB7F6-F76F-4EF5-8633-8646C31ACD08}"/>
    <cellStyle name="SAPBEXexcBad8 9 2 3" xfId="17741" xr:uid="{9454C978-D62B-460F-9BF5-B2617DF1D0F1}"/>
    <cellStyle name="SAPBEXexcBad8 9 2 3 2" xfId="44158" xr:uid="{519B6B0D-6BC2-40CE-BA28-DA5EF4027E89}"/>
    <cellStyle name="SAPBEXexcBad8 9 2 4" xfId="36095" xr:uid="{87CD1A22-6DA9-4261-B385-1F341CCF949E}"/>
    <cellStyle name="SAPBEXexcBad8 9 3" xfId="15844" xr:uid="{802D0A39-E31F-45AC-9FA9-10B7A9B654E3}"/>
    <cellStyle name="SAPBEXexcBad8 9 3 2" xfId="42263" xr:uid="{5BF3E974-3C94-41A3-9F34-D4763BCDF628}"/>
    <cellStyle name="SAPBEXexcBad8 9 4" xfId="22068" xr:uid="{B4B47359-19EA-4D9F-A1A8-42705CF23840}"/>
    <cellStyle name="SAPBEXexcBad8 9 4 2" xfId="48482" xr:uid="{5773C7BD-1198-449D-949B-98836D034CA6}"/>
    <cellStyle name="SAPBEXexcBad8 9 5" xfId="31737" xr:uid="{15E95D43-DD10-471E-AD16-1A873F7D79ED}"/>
    <cellStyle name="SAPBEXexcBad9" xfId="1189" xr:uid="{02793641-6E88-49D7-8678-2F6C85D91161}"/>
    <cellStyle name="SAPBEXexcBad9 10" xfId="5691" xr:uid="{6A67376A-4CED-4652-94AB-B5466B492825}"/>
    <cellStyle name="SAPBEXexcBad9 10 2" xfId="16455" xr:uid="{DBD3DAA7-3408-47A4-BA33-63EF37D50693}"/>
    <cellStyle name="SAPBEXexcBad9 10 2 2" xfId="42873" xr:uid="{9F92A199-363C-453F-8992-0A1698976B0F}"/>
    <cellStyle name="SAPBEXexcBad9 10 3" xfId="27162" xr:uid="{7D1ADC93-8282-42FB-8949-75E7EBD5042F}"/>
    <cellStyle name="SAPBEXexcBad9 10 3 2" xfId="53576" xr:uid="{28A40041-4E67-4C0D-83D9-632FBC2AF11E}"/>
    <cellStyle name="SAPBEXexcBad9 10 4" xfId="32361" xr:uid="{3848F0B1-0765-4C38-8723-E7708D7AB696}"/>
    <cellStyle name="SAPBEXexcBad9 11" xfId="4168" xr:uid="{7DFC4E7B-FD41-4822-9C26-FAEF5FF91B49}"/>
    <cellStyle name="SAPBEXexcBad9 11 2" xfId="26324" xr:uid="{1996B585-FA6D-4255-A3DF-C0A27012CC37}"/>
    <cellStyle name="SAPBEXexcBad9 11 2 2" xfId="52738" xr:uid="{E515C2DB-60B3-4386-B7CC-E80108000930}"/>
    <cellStyle name="SAPBEXexcBad9 11 3" xfId="30838" xr:uid="{042760F4-1BCC-4239-B4B3-8960F119A448}"/>
    <cellStyle name="SAPBEXexcBad9 12" xfId="7108" xr:uid="{CD2A65D3-B54B-4A99-AD0A-88460A9EB5A5}"/>
    <cellStyle name="SAPBEXexcBad9 12 2" xfId="17796" xr:uid="{A3DC99FE-00B1-47CB-8169-5A9AE4E8384E}"/>
    <cellStyle name="SAPBEXexcBad9 12 2 2" xfId="44213" xr:uid="{1C1542DE-F4B4-4296-8538-CC036FDC83D1}"/>
    <cellStyle name="SAPBEXexcBad9 12 3" xfId="24726" xr:uid="{FE1F3126-E038-4B00-BB0F-D70B26DD12EE}"/>
    <cellStyle name="SAPBEXexcBad9 12 3 2" xfId="51140" xr:uid="{8C812080-8050-4685-9DE8-66A9ED612366}"/>
    <cellStyle name="SAPBEXexcBad9 12 4" xfId="33778" xr:uid="{10755FE1-EB8D-4B42-82A5-BCB68C877516}"/>
    <cellStyle name="SAPBEXexcBad9 13" xfId="13102" xr:uid="{6F2B6BFC-9C1A-4D8A-89B6-D241274E2AA8}"/>
    <cellStyle name="SAPBEXexcBad9 13 2" xfId="39523" xr:uid="{7A8EBBC6-24BF-44A5-B8E7-89CBA70C8F6A}"/>
    <cellStyle name="SAPBEXexcBad9 14" xfId="24149" xr:uid="{224F60B6-51A1-4421-A628-6B70CAA737CD}"/>
    <cellStyle name="SAPBEXexcBad9 14 2" xfId="50563" xr:uid="{5B8B58B1-8147-4ECC-A3C9-DB51F237CEC0}"/>
    <cellStyle name="SAPBEXexcBad9 2" xfId="1510" xr:uid="{5B03F6CD-3C9A-49DD-BE1B-4A46BB31CC64}"/>
    <cellStyle name="SAPBEXexcBad9 2 10" xfId="12279" xr:uid="{EF7A84F4-6470-4708-B6C9-F01B1816A7A8}"/>
    <cellStyle name="SAPBEXexcBad9 2 10 2" xfId="38700" xr:uid="{752D026C-0500-4C02-98A6-7341B3D67D96}"/>
    <cellStyle name="SAPBEXexcBad9 2 11" xfId="22144" xr:uid="{82E81818-D2F5-4C02-A4E9-30146A1AED9F}"/>
    <cellStyle name="SAPBEXexcBad9 2 11 2" xfId="48558" xr:uid="{7096ABEC-438C-4D1F-BED5-1FF7AB14DCDA}"/>
    <cellStyle name="SAPBEXexcBad9 2 2" xfId="3504" xr:uid="{F4470FAF-F4BA-4A8F-BCB8-011016E803F2}"/>
    <cellStyle name="SAPBEXexcBad9 2 2 2" xfId="9016" xr:uid="{A20B2907-7148-4AAE-AADA-4069A61BAC5A}"/>
    <cellStyle name="SAPBEXexcBad9 2 2 2 2" xfId="19676" xr:uid="{0868E23E-D209-4A2F-9952-0EFE5814C660}"/>
    <cellStyle name="SAPBEXexcBad9 2 2 2 2 2" xfId="46090" xr:uid="{F7436968-4A5E-47B8-A046-4550B00B07DA}"/>
    <cellStyle name="SAPBEXexcBad9 2 2 2 3" xfId="27889" xr:uid="{768B58CC-5424-4199-8EF0-C023791286C5}"/>
    <cellStyle name="SAPBEXexcBad9 2 2 2 3 2" xfId="54303" xr:uid="{FADB8097-F39A-4CAA-BED5-1DDCC03C0FE1}"/>
    <cellStyle name="SAPBEXexcBad9 2 2 2 4" xfId="35512" xr:uid="{7F1C7BB3-50F3-4B37-B3DC-362EC4E521AD}"/>
    <cellStyle name="SAPBEXexcBad9 2 2 3" xfId="10334" xr:uid="{61FB2A2C-14ED-4BEE-BC82-713EDF366CAD}"/>
    <cellStyle name="SAPBEXexcBad9 2 2 3 2" xfId="20994" xr:uid="{0D70BD2E-A8EB-44BD-AA59-A2765EB6407D}"/>
    <cellStyle name="SAPBEXexcBad9 2 2 3 2 2" xfId="47408" xr:uid="{6A0483C4-594D-4F5D-BAD3-39097752BD0A}"/>
    <cellStyle name="SAPBEXexcBad9 2 2 3 3" xfId="11449" xr:uid="{5064C9C2-E9B3-4C7B-ABFE-024F6009C000}"/>
    <cellStyle name="SAPBEXexcBad9 2 2 3 3 2" xfId="37870" xr:uid="{6A6235F9-BC85-4A29-9D07-2F9AC821E5FF}"/>
    <cellStyle name="SAPBEXexcBad9 2 2 3 4" xfId="36830" xr:uid="{3885E499-A478-4EF4-AFD8-09997CE972A3}"/>
    <cellStyle name="SAPBEXexcBad9 2 2 4" xfId="8715" xr:uid="{50C8B764-5896-4EF6-9B17-0CF2ABE20356}"/>
    <cellStyle name="SAPBEXexcBad9 2 2 4 2" xfId="19375" xr:uid="{3F632052-E811-4B06-A9F3-CD8B98566B4E}"/>
    <cellStyle name="SAPBEXexcBad9 2 2 4 2 2" xfId="45789" xr:uid="{45364677-884A-43E1-8CC2-1741C2566527}"/>
    <cellStyle name="SAPBEXexcBad9 2 2 4 3" xfId="12481" xr:uid="{03B863D5-54EA-4F58-86B7-94BE7E05F2A8}"/>
    <cellStyle name="SAPBEXexcBad9 2 2 4 3 2" xfId="38902" xr:uid="{B55B507E-928E-4B1A-BF33-CC56161549AE}"/>
    <cellStyle name="SAPBEXexcBad9 2 2 4 4" xfId="35211" xr:uid="{2E3E6CBA-7D6D-412E-BA6D-A76424CC1632}"/>
    <cellStyle name="SAPBEXexcBad9 2 2 5" xfId="14289" xr:uid="{6CF7FD9C-734E-425C-8E5E-ADDC0F9941DC}"/>
    <cellStyle name="SAPBEXexcBad9 2 2 5 2" xfId="40709" xr:uid="{7E99F8D5-327D-4488-A9BE-097DF754C571}"/>
    <cellStyle name="SAPBEXexcBad9 2 2 6" xfId="23864" xr:uid="{75C09BAB-AB8E-4351-AB7E-C60DDEF5D647}"/>
    <cellStyle name="SAPBEXexcBad9 2 2 6 2" xfId="50278" xr:uid="{F7C0E792-BA38-40B4-A93F-DA15A7656A3E}"/>
    <cellStyle name="SAPBEXexcBad9 2 2 7" xfId="30174" xr:uid="{97AF69FD-2936-4E67-9813-5BD07F4AEE39}"/>
    <cellStyle name="SAPBEXexcBad9 2 3" xfId="2798" xr:uid="{F0F16BCC-08B4-40BD-99B7-FE812D7ECE5C}"/>
    <cellStyle name="SAPBEXexcBad9 2 3 2" xfId="9378" xr:uid="{72A1F76A-611A-4DD5-BFD0-E27598B83DBB}"/>
    <cellStyle name="SAPBEXexcBad9 2 3 2 2" xfId="20038" xr:uid="{1CAA1A07-E36B-4538-B417-E7727B0CA408}"/>
    <cellStyle name="SAPBEXexcBad9 2 3 2 2 2" xfId="46452" xr:uid="{12C94885-AEAD-4469-8BF0-572E29BC722D}"/>
    <cellStyle name="SAPBEXexcBad9 2 3 2 3" xfId="21201" xr:uid="{10CC8C47-02D4-479D-A46F-DC45C4B5C9AA}"/>
    <cellStyle name="SAPBEXexcBad9 2 3 2 3 2" xfId="47615" xr:uid="{012E59BF-DD93-4958-9D25-4BF9DAD4BB11}"/>
    <cellStyle name="SAPBEXexcBad9 2 3 2 4" xfId="35874" xr:uid="{F61F6924-CAC8-4A4B-83D2-99C8BB0FCECC}"/>
    <cellStyle name="SAPBEXexcBad9 2 3 3" xfId="13590" xr:uid="{E94246FB-EFCA-4727-BDA6-BEA8B3E6CAB1}"/>
    <cellStyle name="SAPBEXexcBad9 2 3 3 2" xfId="40010" xr:uid="{81DAA26C-8C2E-4DA6-8C8E-3B6376A3AF9D}"/>
    <cellStyle name="SAPBEXexcBad9 2 3 4" xfId="26554" xr:uid="{39181299-1338-4B83-A5E1-C95D09EF9844}"/>
    <cellStyle name="SAPBEXexcBad9 2 3 4 2" xfId="52968" xr:uid="{01564D59-C21F-434A-91CF-76B909A3DE55}"/>
    <cellStyle name="SAPBEXexcBad9 2 3 5" xfId="29468" xr:uid="{20256682-54E3-41D7-B8D7-95505A42F979}"/>
    <cellStyle name="SAPBEXexcBad9 2 4" xfId="4698" xr:uid="{104FF8CC-7F12-482F-8F40-72CB564D23A6}"/>
    <cellStyle name="SAPBEXexcBad9 2 4 2" xfId="10443" xr:uid="{AD6E732E-FD7C-42F5-BB79-74AB6C3D0CFF}"/>
    <cellStyle name="SAPBEXexcBad9 2 4 2 2" xfId="21103" xr:uid="{875ED7D7-2070-44FB-8724-F13A6881A142}"/>
    <cellStyle name="SAPBEXexcBad9 2 4 2 2 2" xfId="47517" xr:uid="{CD26619D-966D-421A-9BF3-D6BAEFB977F6}"/>
    <cellStyle name="SAPBEXexcBad9 2 4 2 3" xfId="28367" xr:uid="{7B67CC55-6C0B-442C-B9E8-35D412EFFA5E}"/>
    <cellStyle name="SAPBEXexcBad9 2 4 2 3 2" xfId="54781" xr:uid="{DED146D5-9162-41A4-9E27-B8118F03064B}"/>
    <cellStyle name="SAPBEXexcBad9 2 4 2 4" xfId="36939" xr:uid="{91E87906-A738-4F45-9828-5F4A821F392F}"/>
    <cellStyle name="SAPBEXexcBad9 2 4 3" xfId="15475" xr:uid="{E6271124-73E7-4E25-9F5D-4ADB741762B1}"/>
    <cellStyle name="SAPBEXexcBad9 2 4 3 2" xfId="41895" xr:uid="{E60C362D-B218-42CC-B77F-0D9D4B4C57BC}"/>
    <cellStyle name="SAPBEXexcBad9 2 4 4" xfId="23285" xr:uid="{FB37A4E9-E917-483D-B6BB-99E419D19EEA}"/>
    <cellStyle name="SAPBEXexcBad9 2 4 4 2" xfId="49699" xr:uid="{2EC4923E-1E62-420F-B1DD-F29C718D88BE}"/>
    <cellStyle name="SAPBEXexcBad9 2 4 5" xfId="31368" xr:uid="{C38B6F55-A738-444F-B0D0-D722B9D1B8D3}"/>
    <cellStyle name="SAPBEXexcBad9 2 5" xfId="5273" xr:uid="{1EB847AD-4479-46E5-B7D0-3E5FDBAA975B}"/>
    <cellStyle name="SAPBEXexcBad9 2 5 2" xfId="16048" xr:uid="{33F6110C-C00B-41FF-A9B2-9DD711C7AA25}"/>
    <cellStyle name="SAPBEXexcBad9 2 5 2 2" xfId="42467" xr:uid="{98CAFE24-4685-4085-AE31-1DD1BA981DC1}"/>
    <cellStyle name="SAPBEXexcBad9 2 5 3" xfId="26906" xr:uid="{16092416-A74E-4890-B5A2-9E8211168E66}"/>
    <cellStyle name="SAPBEXexcBad9 2 5 3 2" xfId="53320" xr:uid="{E5A44B7B-2742-4B8A-9599-19FF1AF99300}"/>
    <cellStyle name="SAPBEXexcBad9 2 5 4" xfId="31943" xr:uid="{3BED4080-856F-4B36-9FF3-37FB38FC0504}"/>
    <cellStyle name="SAPBEXexcBad9 2 6" xfId="6235" xr:uid="{709BCD99-F8AD-4098-B120-FEC463E1116C}"/>
    <cellStyle name="SAPBEXexcBad9 2 6 2" xfId="16976" xr:uid="{0C90E4B6-52DC-4E64-92A1-4937B29EE443}"/>
    <cellStyle name="SAPBEXexcBad9 2 6 2 2" xfId="43394" xr:uid="{9E782F9E-35D5-4ADC-8BE5-E9975F7807C9}"/>
    <cellStyle name="SAPBEXexcBad9 2 6 3" xfId="16913" xr:uid="{52C402D1-3F58-4548-BC10-017E757A43FC}"/>
    <cellStyle name="SAPBEXexcBad9 2 6 3 2" xfId="43331" xr:uid="{2E963BCC-02D0-48B8-98AF-A8689A109DB5}"/>
    <cellStyle name="SAPBEXexcBad9 2 6 4" xfId="32905" xr:uid="{B853A91D-1910-4858-B03E-F15B08FF7407}"/>
    <cellStyle name="SAPBEXexcBad9 2 7" xfId="6482" xr:uid="{5E99F0AA-56FA-4E36-83AD-494E4BC96849}"/>
    <cellStyle name="SAPBEXexcBad9 2 7 2" xfId="23922" xr:uid="{42305994-BA8B-4EBD-9A48-C724DC60D456}"/>
    <cellStyle name="SAPBEXexcBad9 2 7 2 2" xfId="50336" xr:uid="{207C7478-1E51-416A-BE03-7581137F330B}"/>
    <cellStyle name="SAPBEXexcBad9 2 7 3" xfId="33152" xr:uid="{C8308210-B161-437A-B955-EEDA5521AF68}"/>
    <cellStyle name="SAPBEXexcBad9 2 8" xfId="2934" xr:uid="{B57B4A48-A248-4C81-AB9E-48652F0D0E8C}"/>
    <cellStyle name="SAPBEXexcBad9 2 8 2" xfId="13726" xr:uid="{0B23F8C8-B890-4852-80E7-51610179039E}"/>
    <cellStyle name="SAPBEXexcBad9 2 8 2 2" xfId="40146" xr:uid="{F983B2E1-3D8C-42AE-AD23-7A654CCE1668}"/>
    <cellStyle name="SAPBEXexcBad9 2 8 3" xfId="22866" xr:uid="{02904FB7-6D98-4AB5-9EFF-E226AC2A3C0C}"/>
    <cellStyle name="SAPBEXexcBad9 2 8 3 2" xfId="49280" xr:uid="{92116617-EAB9-4D8D-B2C7-D4EB01997E38}"/>
    <cellStyle name="SAPBEXexcBad9 2 8 4" xfId="29604" xr:uid="{7C58B8D5-AD25-4E5A-8575-11753678BB67}"/>
    <cellStyle name="SAPBEXexcBad9 2 9" xfId="6804" xr:uid="{A4A153DD-54D3-4E88-9EA6-A6AF70CB9A46}"/>
    <cellStyle name="SAPBEXexcBad9 2 9 2" xfId="17516" xr:uid="{5E0C89DB-05B0-4661-96D8-AF149691EFCC}"/>
    <cellStyle name="SAPBEXexcBad9 2 9 2 2" xfId="43933" xr:uid="{BA92C31B-9E38-4E6E-8D3F-524A5D40AAF7}"/>
    <cellStyle name="SAPBEXexcBad9 2 9 3" xfId="22392" xr:uid="{31ADB9D8-BD39-4748-BB39-8C0E02A4127F}"/>
    <cellStyle name="SAPBEXexcBad9 2 9 3 2" xfId="48806" xr:uid="{2F9F3F23-4997-4EBD-9D6A-A6D319E136AB}"/>
    <cellStyle name="SAPBEXexcBad9 2 9 4" xfId="33474" xr:uid="{AED2B779-6184-4A3F-A7BE-3F3695071F43}"/>
    <cellStyle name="SAPBEXexcBad9 3" xfId="1623" xr:uid="{3833BB17-3D46-4625-B416-84FCAE6E544B}"/>
    <cellStyle name="SAPBEXexcBad9 3 10" xfId="11940" xr:uid="{E14D3531-383D-43BC-9489-7F5A1208D544}"/>
    <cellStyle name="SAPBEXexcBad9 3 10 2" xfId="38361" xr:uid="{B6CDF767-F96B-4FE4-B5BB-D3F967AEA168}"/>
    <cellStyle name="SAPBEXexcBad9 3 11" xfId="21985" xr:uid="{B96651B1-8481-4AC1-9682-27E68907C9BD}"/>
    <cellStyle name="SAPBEXexcBad9 3 11 2" xfId="48399" xr:uid="{19A337FD-3666-480E-A439-8ECAC219A0A4}"/>
    <cellStyle name="SAPBEXexcBad9 3 2" xfId="3616" xr:uid="{088B19EF-28C6-4E51-A902-851F614B0CC6}"/>
    <cellStyle name="SAPBEXexcBad9 3 2 2" xfId="9074" xr:uid="{BA9EAAC4-D288-4150-89AC-B90C0DB1A488}"/>
    <cellStyle name="SAPBEXexcBad9 3 2 2 2" xfId="19734" xr:uid="{6C628405-9B9C-4B9C-A356-C1F2D04EAC84}"/>
    <cellStyle name="SAPBEXexcBad9 3 2 2 2 2" xfId="46148" xr:uid="{AC91EFAD-1826-4B77-8AF3-D81FCFEFEDBD}"/>
    <cellStyle name="SAPBEXexcBad9 3 2 2 3" xfId="25968" xr:uid="{3B6AFA0E-2AB6-4147-8DA2-B32A562AAE1E}"/>
    <cellStyle name="SAPBEXexcBad9 3 2 2 3 2" xfId="52382" xr:uid="{0F7DE9D2-9D73-4C06-B7A3-DC59F8220583}"/>
    <cellStyle name="SAPBEXexcBad9 3 2 2 4" xfId="35570" xr:uid="{36C70DEE-27D5-4FD9-84D5-0C1B418B9D85}"/>
    <cellStyle name="SAPBEXexcBad9 3 2 3" xfId="10391" xr:uid="{1EA09FE8-C1D5-41C8-ACB7-9F546FD46990}"/>
    <cellStyle name="SAPBEXexcBad9 3 2 3 2" xfId="21051" xr:uid="{CA12E2F3-153F-4129-8E89-8EF2FB1738C2}"/>
    <cellStyle name="SAPBEXexcBad9 3 2 3 2 2" xfId="47465" xr:uid="{9A54F6D8-4878-4047-A1D4-F37CF0E09CA4}"/>
    <cellStyle name="SAPBEXexcBad9 3 2 3 3" xfId="28316" xr:uid="{3ECA62D5-5891-487F-BC22-BCB28BFA2A68}"/>
    <cellStyle name="SAPBEXexcBad9 3 2 3 3 2" xfId="54730" xr:uid="{A2581F2E-D85F-4BCF-9C51-8AA27045F293}"/>
    <cellStyle name="SAPBEXexcBad9 3 2 3 4" xfId="36887" xr:uid="{B63A3766-AE11-4C69-9A73-57C0E2D5408C}"/>
    <cellStyle name="SAPBEXexcBad9 3 2 4" xfId="8649" xr:uid="{064B1A01-EE91-4BCA-BB8E-ABB3968B7F4C}"/>
    <cellStyle name="SAPBEXexcBad9 3 2 4 2" xfId="19309" xr:uid="{C749E103-66F0-4674-AAC4-1645029A3ECB}"/>
    <cellStyle name="SAPBEXexcBad9 3 2 4 2 2" xfId="45723" xr:uid="{1992D12A-122F-4380-9FD5-CE6232BF57E0}"/>
    <cellStyle name="SAPBEXexcBad9 3 2 4 3" xfId="17728" xr:uid="{F2205687-B043-47C5-828A-9C94F55FB78C}"/>
    <cellStyle name="SAPBEXexcBad9 3 2 4 3 2" xfId="44145" xr:uid="{D28DD498-FD47-4377-8EFB-7CF359DF375B}"/>
    <cellStyle name="SAPBEXexcBad9 3 2 4 4" xfId="35145" xr:uid="{1776FFCA-5EA4-43F0-A77A-A3BD2CDC156A}"/>
    <cellStyle name="SAPBEXexcBad9 3 2 5" xfId="14401" xr:uid="{783A54D0-D9C8-482E-93FE-FDD2D7998F0A}"/>
    <cellStyle name="SAPBEXexcBad9 3 2 5 2" xfId="40821" xr:uid="{CBAB2E4C-A75A-4D33-AE53-FF9489F98FE1}"/>
    <cellStyle name="SAPBEXexcBad9 3 2 6" xfId="24934" xr:uid="{CBB8E86F-4D48-4DCF-BA6B-A9B83C063C4C}"/>
    <cellStyle name="SAPBEXexcBad9 3 2 6 2" xfId="51348" xr:uid="{5860E6ED-48E1-4F8B-9411-4675D57B3156}"/>
    <cellStyle name="SAPBEXexcBad9 3 2 7" xfId="30286" xr:uid="{7B1867D2-4862-48AA-9BF0-DFE242EAF469}"/>
    <cellStyle name="SAPBEXexcBad9 3 3" xfId="2706" xr:uid="{2908EB48-B0B0-4603-B397-C158291535E7}"/>
    <cellStyle name="SAPBEXexcBad9 3 3 2" xfId="9443" xr:uid="{13D44BD5-8413-4D76-B1D3-6E0B7E5F800B}"/>
    <cellStyle name="SAPBEXexcBad9 3 3 2 2" xfId="20103" xr:uid="{84428505-621A-403E-BB7C-AA33F0B37151}"/>
    <cellStyle name="SAPBEXexcBad9 3 3 2 2 2" xfId="46517" xr:uid="{A717C68D-B1D0-4CC9-8FCA-1B7EDF521C51}"/>
    <cellStyle name="SAPBEXexcBad9 3 3 2 3" xfId="12578" xr:uid="{63FDDB37-B430-492C-84A6-A55A41368EF6}"/>
    <cellStyle name="SAPBEXexcBad9 3 3 2 3 2" xfId="38999" xr:uid="{D870DF6E-5EBA-407F-A77B-98560D301525}"/>
    <cellStyle name="SAPBEXexcBad9 3 3 2 4" xfId="35939" xr:uid="{A9556E14-1023-4F8B-A3BD-A00CAE4FA204}"/>
    <cellStyle name="SAPBEXexcBad9 3 3 3" xfId="13498" xr:uid="{03C608FE-E38B-4FB2-9596-8236AD24EC67}"/>
    <cellStyle name="SAPBEXexcBad9 3 3 3 2" xfId="39918" xr:uid="{6DC47309-8009-47C7-8AA6-8B25B883EB32}"/>
    <cellStyle name="SAPBEXexcBad9 3 3 4" xfId="24774" xr:uid="{81CDDFBC-BB3A-4E7F-B511-2F2052F0631E}"/>
    <cellStyle name="SAPBEXexcBad9 3 3 4 2" xfId="51188" xr:uid="{B05E77B9-1DD8-43C5-B7B1-C3AD5B445F78}"/>
    <cellStyle name="SAPBEXexcBad9 3 3 5" xfId="29376" xr:uid="{5F8328AB-789B-4D51-95FF-2E4A4E673231}"/>
    <cellStyle name="SAPBEXexcBad9 3 4" xfId="3078" xr:uid="{EA190449-9070-4A65-8723-5A89FCBCCE20}"/>
    <cellStyle name="SAPBEXexcBad9 3 4 2" xfId="10364" xr:uid="{8020AC72-DE60-414B-8ADE-DA8FA4B233A3}"/>
    <cellStyle name="SAPBEXexcBad9 3 4 2 2" xfId="21024" xr:uid="{F040FD90-97AB-4A21-BFFD-7666958B0AE7}"/>
    <cellStyle name="SAPBEXexcBad9 3 4 2 2 2" xfId="47438" xr:uid="{C20AF424-AE9C-4931-952F-6B77D47D5FDC}"/>
    <cellStyle name="SAPBEXexcBad9 3 4 2 3" xfId="28289" xr:uid="{E8023856-C69E-4A32-B27E-A8179FF16862}"/>
    <cellStyle name="SAPBEXexcBad9 3 4 2 3 2" xfId="54703" xr:uid="{2F6C9677-1A5D-441E-B126-6E80E73EFCDD}"/>
    <cellStyle name="SAPBEXexcBad9 3 4 2 4" xfId="36860" xr:uid="{2C20AA7C-48C4-48EA-B563-134C36B9489E}"/>
    <cellStyle name="SAPBEXexcBad9 3 4 3" xfId="13870" xr:uid="{95A430DE-C484-4E37-977C-2A5897CDFEBC}"/>
    <cellStyle name="SAPBEXexcBad9 3 4 3 2" xfId="40290" xr:uid="{E04D9994-D37F-4544-B941-7B9A208C047A}"/>
    <cellStyle name="SAPBEXexcBad9 3 4 4" xfId="25611" xr:uid="{3F24BF19-D0BC-4359-99D8-E96C938D8D34}"/>
    <cellStyle name="SAPBEXexcBad9 3 4 4 2" xfId="52025" xr:uid="{03A8212D-BF25-4A08-BBF7-BAEF0E80C167}"/>
    <cellStyle name="SAPBEXexcBad9 3 4 5" xfId="29748" xr:uid="{BD0B51A2-BBC3-45D0-B742-7CD2AA7CC2B6}"/>
    <cellStyle name="SAPBEXexcBad9 3 5" xfId="2890" xr:uid="{87A6127D-C39F-433E-909E-9A8E08752CC7}"/>
    <cellStyle name="SAPBEXexcBad9 3 5 2" xfId="13682" xr:uid="{1DCB667D-248E-4234-9D60-F9789AD904E3}"/>
    <cellStyle name="SAPBEXexcBad9 3 5 2 2" xfId="40102" xr:uid="{E03BD7AC-F060-4996-981B-77F3F3FF787E}"/>
    <cellStyle name="SAPBEXexcBad9 3 5 3" xfId="24235" xr:uid="{4CA6C4D1-0B8D-4759-BFA0-26D7F91C3542}"/>
    <cellStyle name="SAPBEXexcBad9 3 5 3 2" xfId="50649" xr:uid="{AC27B0E9-3E20-44A0-84D4-1AE37DF2ED4E}"/>
    <cellStyle name="SAPBEXexcBad9 3 5 4" xfId="29560" xr:uid="{517DCE09-84C6-465A-B6F8-8A24055A1502}"/>
    <cellStyle name="SAPBEXexcBad9 3 6" xfId="2858" xr:uid="{A9DB2317-3D74-4472-9A26-A41ECA62F182}"/>
    <cellStyle name="SAPBEXexcBad9 3 6 2" xfId="13650" xr:uid="{5F2A7598-43EF-4F01-9520-A47BEB45216E}"/>
    <cellStyle name="SAPBEXexcBad9 3 6 2 2" xfId="40070" xr:uid="{082E4657-28E0-4266-B14B-74D933E43E11}"/>
    <cellStyle name="SAPBEXexcBad9 3 6 3" xfId="23436" xr:uid="{1CC643CD-7017-40DD-B7C0-352F66EB8920}"/>
    <cellStyle name="SAPBEXexcBad9 3 6 3 2" xfId="49850" xr:uid="{58FF18F3-0EE7-4E2F-9816-51B3C069BC58}"/>
    <cellStyle name="SAPBEXexcBad9 3 6 4" xfId="29528" xr:uid="{21CF7FB6-4B38-4439-85E0-9502C1A864E5}"/>
    <cellStyle name="SAPBEXexcBad9 3 7" xfId="6644" xr:uid="{B9BA37C8-7E55-44FF-9A94-6B88C6F4DA81}"/>
    <cellStyle name="SAPBEXexcBad9 3 7 2" xfId="11155" xr:uid="{CE0C3625-E0D6-4A49-943B-FC0AD3E035D4}"/>
    <cellStyle name="SAPBEXexcBad9 3 7 2 2" xfId="37576" xr:uid="{9605FAAB-938E-4202-8693-688BBB2102F3}"/>
    <cellStyle name="SAPBEXexcBad9 3 7 3" xfId="33314" xr:uid="{6CBEBC80-A26A-4152-8FCC-37E0F0A8853B}"/>
    <cellStyle name="SAPBEXexcBad9 3 8" xfId="6074" xr:uid="{B44E77DA-DD13-470C-A809-BA9A3E5AE3EE}"/>
    <cellStyle name="SAPBEXexcBad9 3 8 2" xfId="16825" xr:uid="{E0BC8357-9300-4CC3-AB01-9F41CB3E708A}"/>
    <cellStyle name="SAPBEXexcBad9 3 8 2 2" xfId="43243" xr:uid="{D9A2859B-C6A8-4A98-BFBC-F6BDD617091C}"/>
    <cellStyle name="SAPBEXexcBad9 3 8 3" xfId="28121" xr:uid="{6C448B0A-6FE7-474F-96C5-0CF04901F3E7}"/>
    <cellStyle name="SAPBEXexcBad9 3 8 3 2" xfId="54535" xr:uid="{F225E035-342E-4B59-A629-09FAD68B188F}"/>
    <cellStyle name="SAPBEXexcBad9 3 8 4" xfId="32744" xr:uid="{DFED533D-E894-4F1D-81D9-7E0A3DA99531}"/>
    <cellStyle name="SAPBEXexcBad9 3 9" xfId="5595" xr:uid="{C7BE5244-80A8-4908-AFC3-C052FE30005E}"/>
    <cellStyle name="SAPBEXexcBad9 3 9 2" xfId="16362" xr:uid="{CA69E8D3-E7BC-43E8-A32D-993BFB22C130}"/>
    <cellStyle name="SAPBEXexcBad9 3 9 2 2" xfId="42781" xr:uid="{07C3493D-8C72-4089-A158-186E12EC18E0}"/>
    <cellStyle name="SAPBEXexcBad9 3 9 3" xfId="28072" xr:uid="{ABA4A4CB-3501-4BAB-A42A-2AD49A592E1E}"/>
    <cellStyle name="SAPBEXexcBad9 3 9 3 2" xfId="54486" xr:uid="{870A3E57-1888-4D9F-9390-2353D4A4D4D5}"/>
    <cellStyle name="SAPBEXexcBad9 3 9 4" xfId="32265" xr:uid="{FCF21997-E23A-4615-8963-6FB766E9FD3F}"/>
    <cellStyle name="SAPBEXexcBad9 4" xfId="1882" xr:uid="{5BA8B6B1-5EC3-4F1B-892D-A402ACB74976}"/>
    <cellStyle name="SAPBEXexcBad9 4 10" xfId="11698" xr:uid="{46040E84-E502-4260-81E3-F13CC1FE30A8}"/>
    <cellStyle name="SAPBEXexcBad9 4 10 2" xfId="38119" xr:uid="{A338D38C-AE9A-45AC-9352-FA052A2FBE81}"/>
    <cellStyle name="SAPBEXexcBad9 4 11" xfId="26833" xr:uid="{77BA6C8F-E7F4-4876-BC52-B99BD8D0C42F}"/>
    <cellStyle name="SAPBEXexcBad9 4 11 2" xfId="53247" xr:uid="{39C35277-50EA-4460-8840-43E9EE4B83B9}"/>
    <cellStyle name="SAPBEXexcBad9 4 2" xfId="3859" xr:uid="{91DC541B-C827-4112-8436-6C7454994DA9}"/>
    <cellStyle name="SAPBEXexcBad9 4 2 2" xfId="9266" xr:uid="{70BB0BCA-C734-487A-9991-366BEA2BAD40}"/>
    <cellStyle name="SAPBEXexcBad9 4 2 2 2" xfId="19926" xr:uid="{09B5E391-FB64-40B0-BA0C-7F1C7CAD07C4}"/>
    <cellStyle name="SAPBEXexcBad9 4 2 2 2 2" xfId="46340" xr:uid="{15A28514-A1A5-4D5E-93AE-4DA960E02EEE}"/>
    <cellStyle name="SAPBEXexcBad9 4 2 2 3" xfId="26782" xr:uid="{8935EDDF-A618-44A2-AF0D-D9F08DD1D1E5}"/>
    <cellStyle name="SAPBEXexcBad9 4 2 2 3 2" xfId="53196" xr:uid="{88AAEAB5-99F1-419A-9B58-260A09A56B18}"/>
    <cellStyle name="SAPBEXexcBad9 4 2 2 4" xfId="35762" xr:uid="{FCF980A9-89AD-4A1F-AEC9-93081676E9ED}"/>
    <cellStyle name="SAPBEXexcBad9 4 2 3" xfId="14642" xr:uid="{D561C403-5587-46E2-B101-2BC7ADD557D9}"/>
    <cellStyle name="SAPBEXexcBad9 4 2 3 2" xfId="41062" xr:uid="{1D94759B-FADB-4C49-B28A-2C64B475957D}"/>
    <cellStyle name="SAPBEXexcBad9 4 2 4" xfId="25191" xr:uid="{524BE348-2020-4606-8903-753C87D5986A}"/>
    <cellStyle name="SAPBEXexcBad9 4 2 4 2" xfId="51605" xr:uid="{3D4AEFB5-5338-4D01-A6DE-326CAFAE7EA6}"/>
    <cellStyle name="SAPBEXexcBad9 4 2 5" xfId="30529" xr:uid="{FDE39729-1765-4FFA-90C2-E88D0F5BE0B1}"/>
    <cellStyle name="SAPBEXexcBad9 4 3" xfId="4586" xr:uid="{62BA40BC-F83A-4705-89F9-2EF0BF057368}"/>
    <cellStyle name="SAPBEXexcBad9 4 3 2" xfId="9601" xr:uid="{0F1BF86D-78AD-4502-AB6F-A208EC4EC4F1}"/>
    <cellStyle name="SAPBEXexcBad9 4 3 2 2" xfId="20261" xr:uid="{88106F1C-0B8D-436A-89AA-6F2CEE93CF46}"/>
    <cellStyle name="SAPBEXexcBad9 4 3 2 2 2" xfId="46675" xr:uid="{CB3D7DA6-6E63-41CB-A219-D29D96D857A4}"/>
    <cellStyle name="SAPBEXexcBad9 4 3 2 3" xfId="17842" xr:uid="{466BE5E1-1DAF-4358-A885-C6232E1352F9}"/>
    <cellStyle name="SAPBEXexcBad9 4 3 2 3 2" xfId="44259" xr:uid="{4DF8800C-9820-4705-ACF9-DBB95FAD4CFA}"/>
    <cellStyle name="SAPBEXexcBad9 4 3 2 4" xfId="36097" xr:uid="{9B6A026D-2938-4348-913B-45C273A1DE65}"/>
    <cellStyle name="SAPBEXexcBad9 4 3 3" xfId="15364" xr:uid="{1C009683-FD69-4B48-983E-8230C2EE9F34}"/>
    <cellStyle name="SAPBEXexcBad9 4 3 3 2" xfId="41784" xr:uid="{4686D31B-0B59-4003-904E-5BDEF66C66C6}"/>
    <cellStyle name="SAPBEXexcBad9 4 3 4" xfId="26095" xr:uid="{E636D9A9-24E2-4B16-B742-980175E3D998}"/>
    <cellStyle name="SAPBEXexcBad9 4 3 4 2" xfId="52509" xr:uid="{085C43C8-A6F0-47C2-B4F4-C15D5A3F764D}"/>
    <cellStyle name="SAPBEXexcBad9 4 3 5" xfId="31256" xr:uid="{A1749293-9C66-4771-92C9-C93FC253EA07}"/>
    <cellStyle name="SAPBEXexcBad9 4 4" xfId="4848" xr:uid="{64FADB69-6E55-456A-8C19-C46E624506C7}"/>
    <cellStyle name="SAPBEXexcBad9 4 4 2" xfId="15625" xr:uid="{1C3EC8B4-A8C1-49D2-B54F-FCE737E20E29}"/>
    <cellStyle name="SAPBEXexcBad9 4 4 2 2" xfId="42045" xr:uid="{712D7CAF-3384-4135-8781-4DE633992C2E}"/>
    <cellStyle name="SAPBEXexcBad9 4 4 3" xfId="27586" xr:uid="{DF02FFDB-094F-47A8-8ABE-CB82053D87C7}"/>
    <cellStyle name="SAPBEXexcBad9 4 4 3 2" xfId="54000" xr:uid="{9FC3BA09-E9CD-41BC-A605-2683FC36ACCE}"/>
    <cellStyle name="SAPBEXexcBad9 4 4 4" xfId="31518" xr:uid="{0C41142D-96FB-4A9B-B3E8-57C2A00EDFAA}"/>
    <cellStyle name="SAPBEXexcBad9 4 5" xfId="4435" xr:uid="{04CF7738-FBD8-4AA5-A79B-44FE97DDE8A2}"/>
    <cellStyle name="SAPBEXexcBad9 4 5 2" xfId="15213" xr:uid="{8CBA04E5-AE54-42A6-BFE5-8A9993D83EAE}"/>
    <cellStyle name="SAPBEXexcBad9 4 5 2 2" xfId="41633" xr:uid="{86B8C7A2-3224-4123-8DD2-CB38A47E76E4}"/>
    <cellStyle name="SAPBEXexcBad9 4 5 3" xfId="27547" xr:uid="{4CCBF608-8701-4240-A822-80AFB5A9D327}"/>
    <cellStyle name="SAPBEXexcBad9 4 5 3 2" xfId="53961" xr:uid="{9680483C-5A99-463E-B952-0221165BF4F8}"/>
    <cellStyle name="SAPBEXexcBad9 4 5 4" xfId="31105" xr:uid="{DEE95328-86E9-4077-ABA3-B9241AA37000}"/>
    <cellStyle name="SAPBEXexcBad9 4 6" xfId="6383" xr:uid="{9CB60CE8-F04A-4BFE-8D12-319DE0DB5482}"/>
    <cellStyle name="SAPBEXexcBad9 4 6 2" xfId="17119" xr:uid="{7B3367CA-9E8D-4ADE-ABD7-DEC0135B46C5}"/>
    <cellStyle name="SAPBEXexcBad9 4 6 2 2" xfId="43537" xr:uid="{40EAB2C1-876D-4BED-A1D9-8E8DD38498BD}"/>
    <cellStyle name="SAPBEXexcBad9 4 6 3" xfId="21939" xr:uid="{540DB8EB-7A0D-48A9-908C-9F05B2691EFE}"/>
    <cellStyle name="SAPBEXexcBad9 4 6 3 2" xfId="48353" xr:uid="{808F5BB7-845D-4047-BB82-7E18E1F22C22}"/>
    <cellStyle name="SAPBEXexcBad9 4 6 4" xfId="33053" xr:uid="{B3069335-0470-43A5-9C0C-73F4AEE0DCD1}"/>
    <cellStyle name="SAPBEXexcBad9 4 7" xfId="6998" xr:uid="{8551C8DB-BC36-4C03-988F-024E00D4C0BC}"/>
    <cellStyle name="SAPBEXexcBad9 4 7 2" xfId="11418" xr:uid="{6304632A-F35F-4F92-9645-2DAAF58F4299}"/>
    <cellStyle name="SAPBEXexcBad9 4 7 2 2" xfId="37839" xr:uid="{E9EF9445-2B7D-4C79-A3DE-27C259947390}"/>
    <cellStyle name="SAPBEXexcBad9 4 7 3" xfId="33668" xr:uid="{C8DDB119-84D0-4419-B1E9-9DDED56215B9}"/>
    <cellStyle name="SAPBEXexcBad9 4 8" xfId="7545" xr:uid="{CDF26B7F-6B26-48E8-B0CF-FC084FE4CA5E}"/>
    <cellStyle name="SAPBEXexcBad9 4 8 2" xfId="18212" xr:uid="{04548FA9-E091-4C70-9779-F4FEA41551B1}"/>
    <cellStyle name="SAPBEXexcBad9 4 8 2 2" xfId="44628" xr:uid="{348C998A-0412-464B-AC9B-CC66A1982552}"/>
    <cellStyle name="SAPBEXexcBad9 4 8 3" xfId="27542" xr:uid="{26A4B9F0-D9C6-4B09-BE8C-48DE52289BE9}"/>
    <cellStyle name="SAPBEXexcBad9 4 8 3 2" xfId="53956" xr:uid="{8CC4D384-EABA-4EBB-8D10-30F3BB57BC95}"/>
    <cellStyle name="SAPBEXexcBad9 4 8 4" xfId="34215" xr:uid="{F39414B2-F2E1-405A-99DE-C721489FF2B4}"/>
    <cellStyle name="SAPBEXexcBad9 4 9" xfId="7257" xr:uid="{9C1E5B31-03F8-4879-A37C-24E29E0D7E20}"/>
    <cellStyle name="SAPBEXexcBad9 4 9 2" xfId="17924" xr:uid="{CC25B67A-7889-4897-ACFC-BAC1F0074FF4}"/>
    <cellStyle name="SAPBEXexcBad9 4 9 2 2" xfId="44341" xr:uid="{65E88A46-20F3-48CE-8059-D46AC575F76D}"/>
    <cellStyle name="SAPBEXexcBad9 4 9 3" xfId="27322" xr:uid="{2B66BEA9-6A39-4024-A69E-5D07ECF760AB}"/>
    <cellStyle name="SAPBEXexcBad9 4 9 3 2" xfId="53736" xr:uid="{1049CFDC-83EF-482F-87EB-331168606441}"/>
    <cellStyle name="SAPBEXexcBad9 4 9 4" xfId="33927" xr:uid="{06B0529E-7492-46F3-A449-3BFF3B5CB814}"/>
    <cellStyle name="SAPBEXexcBad9 5" xfId="2068" xr:uid="{12D1B2F5-7DA7-475C-8D99-8F671D5289DA}"/>
    <cellStyle name="SAPBEXexcBad9 5 10" xfId="11532" xr:uid="{30D87F57-518B-44FF-BC04-34571BFCB4F1}"/>
    <cellStyle name="SAPBEXexcBad9 5 10 2" xfId="37953" xr:uid="{FD5048FD-BB85-447E-8B06-F7DAFE831DEA}"/>
    <cellStyle name="SAPBEXexcBad9 5 11" xfId="24349" xr:uid="{DBF9C35C-DA57-49C4-8DB9-82557F4FFE81}"/>
    <cellStyle name="SAPBEXexcBad9 5 11 2" xfId="50763" xr:uid="{A5B96BC5-71D1-421B-B5B7-13A6572D66B0}"/>
    <cellStyle name="SAPBEXexcBad9 5 2" xfId="4033" xr:uid="{B60E117A-F429-4543-88D3-F0F42424B7D4}"/>
    <cellStyle name="SAPBEXexcBad9 5 2 2" xfId="9874" xr:uid="{83829024-171F-4A8D-8697-8169D0718C37}"/>
    <cellStyle name="SAPBEXexcBad9 5 2 2 2" xfId="20534" xr:uid="{50405225-C528-4B50-98F8-4E6B92584569}"/>
    <cellStyle name="SAPBEXexcBad9 5 2 2 2 2" xfId="46948" xr:uid="{34E265B3-05B8-432A-B10D-53F9F7281FA7}"/>
    <cellStyle name="SAPBEXexcBad9 5 2 2 3" xfId="24127" xr:uid="{99508AEF-6349-481D-847E-B1266CAAEE9A}"/>
    <cellStyle name="SAPBEXexcBad9 5 2 2 3 2" xfId="50541" xr:uid="{41DB9BB9-3C7E-4F2E-A23C-F33C90B87D6A}"/>
    <cellStyle name="SAPBEXexcBad9 5 2 2 4" xfId="36370" xr:uid="{D94FA0D2-E634-472E-8380-5397C1591A1B}"/>
    <cellStyle name="SAPBEXexcBad9 5 2 3" xfId="14815" xr:uid="{1778A9C7-A726-4AFF-B9D6-06FEB41ABDB2}"/>
    <cellStyle name="SAPBEXexcBad9 5 2 3 2" xfId="41235" xr:uid="{CDF796E8-4F80-4985-AC68-365EBBED3774}"/>
    <cellStyle name="SAPBEXexcBad9 5 2 4" xfId="25560" xr:uid="{EA95A6DF-61DF-4C0F-85DE-0E642FB61289}"/>
    <cellStyle name="SAPBEXexcBad9 5 2 4 2" xfId="51974" xr:uid="{E2BC8D92-AD41-49CB-9A1D-51B0A1CF4132}"/>
    <cellStyle name="SAPBEXexcBad9 5 2 5" xfId="30703" xr:uid="{D4154A34-16B6-4736-807D-B9AB82D3EE7B}"/>
    <cellStyle name="SAPBEXexcBad9 5 3" xfId="4761" xr:uid="{ECBD1293-8EA1-4F64-9866-A662A8079B57}"/>
    <cellStyle name="SAPBEXexcBad9 5 3 2" xfId="10098" xr:uid="{B4A0452A-F1FE-4711-AAE5-3B5B60281F4C}"/>
    <cellStyle name="SAPBEXexcBad9 5 3 2 2" xfId="20758" xr:uid="{36FB8F54-EE30-43E3-B13D-DF90697E00B8}"/>
    <cellStyle name="SAPBEXexcBad9 5 3 2 2 2" xfId="47172" xr:uid="{46E58185-5180-4497-ACBE-9BE25B890933}"/>
    <cellStyle name="SAPBEXexcBad9 5 3 2 3" xfId="14948" xr:uid="{3456BB08-72F9-425D-B803-31A0A423CB65}"/>
    <cellStyle name="SAPBEXexcBad9 5 3 2 3 2" xfId="41368" xr:uid="{1A3EDAAE-2FC1-460E-8619-B66157C56199}"/>
    <cellStyle name="SAPBEXexcBad9 5 3 2 4" xfId="36594" xr:uid="{9B8DD15A-D6EF-4F45-B398-99D720B9D9E7}"/>
    <cellStyle name="SAPBEXexcBad9 5 3 3" xfId="15538" xr:uid="{2B39C1A8-E14C-4234-A990-54B3863AF408}"/>
    <cellStyle name="SAPBEXexcBad9 5 3 3 2" xfId="41958" xr:uid="{9DAF0E64-ECC8-4F32-9EDA-0C0A9F3A4357}"/>
    <cellStyle name="SAPBEXexcBad9 5 3 4" xfId="25491" xr:uid="{1C76696B-CB2F-48B7-8B63-8C3B1B02535E}"/>
    <cellStyle name="SAPBEXexcBad9 5 3 4 2" xfId="51905" xr:uid="{C5319677-2F8A-45F1-BCFC-C34957CA9F0C}"/>
    <cellStyle name="SAPBEXexcBad9 5 3 5" xfId="31431" xr:uid="{216F6464-E40F-4534-AB3C-8893604C1626}"/>
    <cellStyle name="SAPBEXexcBad9 5 4" xfId="5341" xr:uid="{1B38A15A-B85E-4F28-B4A4-133BDAA27442}"/>
    <cellStyle name="SAPBEXexcBad9 5 4 2" xfId="16114" xr:uid="{A0145D98-7B01-4954-A569-B2C843A39E22}"/>
    <cellStyle name="SAPBEXexcBad9 5 4 2 2" xfId="42533" xr:uid="{2A618643-5603-4AB9-9200-23BF3DC55099}"/>
    <cellStyle name="SAPBEXexcBad9 5 4 3" xfId="26818" xr:uid="{2AC6204C-C8D8-4A32-A75A-92E1B07ACCC0}"/>
    <cellStyle name="SAPBEXexcBad9 5 4 3 2" xfId="53232" xr:uid="{A00BF7F1-6C52-4759-84AF-FA5A50D3923B}"/>
    <cellStyle name="SAPBEXexcBad9 5 4 4" xfId="32011" xr:uid="{11E685C4-F11A-4AC4-BDD5-AD3693443A5B}"/>
    <cellStyle name="SAPBEXexcBad9 5 5" xfId="5948" xr:uid="{F340D315-FAF8-4AF9-93DC-9F0BE4158D11}"/>
    <cellStyle name="SAPBEXexcBad9 5 5 2" xfId="16700" xr:uid="{11B9EC73-1AA9-4AA3-9639-6EAA83CEF140}"/>
    <cellStyle name="SAPBEXexcBad9 5 5 2 2" xfId="43118" xr:uid="{EA84B067-03BD-44E7-ACBC-AEFAA7CD1D7A}"/>
    <cellStyle name="SAPBEXexcBad9 5 5 3" xfId="23392" xr:uid="{D8FA8F4D-A57E-4E91-A06C-E2F9257537A1}"/>
    <cellStyle name="SAPBEXexcBad9 5 5 3 2" xfId="49806" xr:uid="{27AC18FD-975C-417E-82A9-516D15BCC70E}"/>
    <cellStyle name="SAPBEXexcBad9 5 5 4" xfId="32618" xr:uid="{C5FBAF36-1BEB-46DF-9E20-FC17E85F8E7A}"/>
    <cellStyle name="SAPBEXexcBad9 5 6" xfId="6548" xr:uid="{835AC461-B28E-4364-945D-DDCEB4593267}"/>
    <cellStyle name="SAPBEXexcBad9 5 6 2" xfId="17273" xr:uid="{DA227CC7-65DB-4D21-9EE2-637DB289E08E}"/>
    <cellStyle name="SAPBEXexcBad9 5 6 2 2" xfId="43691" xr:uid="{27A439A8-CC67-4742-B1BD-20402627680E}"/>
    <cellStyle name="SAPBEXexcBad9 5 6 3" xfId="24824" xr:uid="{53030113-5F75-49D2-AE17-5A3FCAC2799B}"/>
    <cellStyle name="SAPBEXexcBad9 5 6 3 2" xfId="51238" xr:uid="{7B3D37A8-9F7B-4DDC-B072-D192FC27FB84}"/>
    <cellStyle name="SAPBEXexcBad9 5 6 4" xfId="33218" xr:uid="{264CDC04-3A85-41E5-8D27-972EB1FDFA19}"/>
    <cellStyle name="SAPBEXexcBad9 5 7" xfId="7120" xr:uid="{151D6A9F-BB60-4598-A3D9-7E518DB8E9EB}"/>
    <cellStyle name="SAPBEXexcBad9 5 7 2" xfId="22613" xr:uid="{BEE7495B-3E25-4515-BBEF-373AB2B32A5A}"/>
    <cellStyle name="SAPBEXexcBad9 5 7 2 2" xfId="49027" xr:uid="{9FB95061-2CEE-4A99-833E-10580D54E5EE}"/>
    <cellStyle name="SAPBEXexcBad9 5 7 3" xfId="33790" xr:uid="{2334AE1A-1037-4682-BA92-AD901A3F62B9}"/>
    <cellStyle name="SAPBEXexcBad9 5 8" xfId="7679" xr:uid="{E581DDF5-E883-489D-B96E-49A8AEB16619}"/>
    <cellStyle name="SAPBEXexcBad9 5 8 2" xfId="18346" xr:uid="{EDA1E5D6-38CB-4956-979A-AE4E4F7CABF9}"/>
    <cellStyle name="SAPBEXexcBad9 5 8 2 2" xfId="44762" xr:uid="{1BF9FF0E-1173-466E-BF93-6FC7A98BD936}"/>
    <cellStyle name="SAPBEXexcBad9 5 8 3" xfId="26357" xr:uid="{46B651E8-9596-480B-9841-0F3E28A0941B}"/>
    <cellStyle name="SAPBEXexcBad9 5 8 3 2" xfId="52771" xr:uid="{1536F421-59A4-41E9-9D0F-999337D892A3}"/>
    <cellStyle name="SAPBEXexcBad9 5 8 4" xfId="34349" xr:uid="{047AF4DC-FC9B-4FCC-954C-E99BC501D584}"/>
    <cellStyle name="SAPBEXexcBad9 5 9" xfId="7831" xr:uid="{2819D3CA-93D6-46B0-90C7-67223A5CDE4F}"/>
    <cellStyle name="SAPBEXexcBad9 5 9 2" xfId="18498" xr:uid="{5379191F-C822-4782-9CEE-DD94A0DFBFB9}"/>
    <cellStyle name="SAPBEXexcBad9 5 9 2 2" xfId="44913" xr:uid="{57B68B3E-ACFA-4D59-99CC-F92A2B432633}"/>
    <cellStyle name="SAPBEXexcBad9 5 9 3" xfId="21806" xr:uid="{1CE5A6F6-15F5-4153-B583-AAB1A907AEBE}"/>
    <cellStyle name="SAPBEXexcBad9 5 9 3 2" xfId="48220" xr:uid="{649F06B7-941B-4D72-8B00-FB3DFB866508}"/>
    <cellStyle name="SAPBEXexcBad9 5 9 4" xfId="34501" xr:uid="{92159075-CA78-4F7C-ACA7-567ADF03ACF4}"/>
    <cellStyle name="SAPBEXexcBad9 6" xfId="1811" xr:uid="{0B55D8EB-EA63-42B6-B8A6-C5BC68B1442D}"/>
    <cellStyle name="SAPBEXexcBad9 6 10" xfId="11769" xr:uid="{308B9814-5C9F-44B2-B8F0-530D23D18289}"/>
    <cellStyle name="SAPBEXexcBad9 6 10 2" xfId="38190" xr:uid="{678DCC51-5569-4320-AA84-06607D28475B}"/>
    <cellStyle name="SAPBEXexcBad9 6 11" xfId="25530" xr:uid="{D91C47C1-A76E-4A9E-BD6E-A42BC275F54C}"/>
    <cellStyle name="SAPBEXexcBad9 6 11 2" xfId="51944" xr:uid="{F56D5FB8-3B7C-4218-B73D-5B040580FD93}"/>
    <cellStyle name="SAPBEXexcBad9 6 2" xfId="3788" xr:uid="{66B9FD42-821E-4DF4-8D52-5034B318B0CA}"/>
    <cellStyle name="SAPBEXexcBad9 6 2 2" xfId="14571" xr:uid="{37FC24A0-6032-4F88-9937-8D2B1C521143}"/>
    <cellStyle name="SAPBEXexcBad9 6 2 2 2" xfId="40991" xr:uid="{4A6A2500-1A4B-4D38-ACFD-25AEA1B11C8C}"/>
    <cellStyle name="SAPBEXexcBad9 6 2 3" xfId="25099" xr:uid="{9AD0EDD3-B14A-407F-BC8D-08DE93D767EA}"/>
    <cellStyle name="SAPBEXexcBad9 6 2 3 2" xfId="51513" xr:uid="{2869548F-355A-494C-AB67-F0EA149C55EB}"/>
    <cellStyle name="SAPBEXexcBad9 6 2 4" xfId="30458" xr:uid="{53B491FF-4F56-4759-905E-AC6FA6F1D8E1}"/>
    <cellStyle name="SAPBEXexcBad9 6 3" xfId="4515" xr:uid="{D68C8474-A5AD-4330-8144-019393124066}"/>
    <cellStyle name="SAPBEXexcBad9 6 3 2" xfId="15293" xr:uid="{C70A58BC-5CAF-463A-B728-5E22DE0E42BB}"/>
    <cellStyle name="SAPBEXexcBad9 6 3 2 2" xfId="41713" xr:uid="{8ED814B6-FB71-4E50-B996-DD8A7BB3476A}"/>
    <cellStyle name="SAPBEXexcBad9 6 3 3" xfId="22530" xr:uid="{4746B78A-8803-49CC-8749-3913F72F32C0}"/>
    <cellStyle name="SAPBEXexcBad9 6 3 3 2" xfId="48944" xr:uid="{3B4F2B17-D5B5-4257-AFF1-F193AED19085}"/>
    <cellStyle name="SAPBEXexcBad9 6 3 4" xfId="31185" xr:uid="{1D863CE6-B549-45BE-ACC7-860F78BE4876}"/>
    <cellStyle name="SAPBEXexcBad9 6 4" xfId="4209" xr:uid="{6DDCC22F-05CB-42F6-A86C-A11E7E3CA02C}"/>
    <cellStyle name="SAPBEXexcBad9 6 4 2" xfId="14988" xr:uid="{DD79A6E8-FFBF-4A6E-B62B-29CF848F4D18}"/>
    <cellStyle name="SAPBEXexcBad9 6 4 2 2" xfId="41408" xr:uid="{FA202334-9872-4F9D-A29B-754F4651AFD0}"/>
    <cellStyle name="SAPBEXexcBad9 6 4 3" xfId="25186" xr:uid="{6B077194-3DF1-40F3-AACF-B361DDB2F67B}"/>
    <cellStyle name="SAPBEXexcBad9 6 4 3 2" xfId="51600" xr:uid="{7A08E4FB-1828-4234-B270-D27E380F57E6}"/>
    <cellStyle name="SAPBEXexcBad9 6 4 4" xfId="30879" xr:uid="{2FA67AFB-E5C3-4D2B-BE4C-B976ED0788BC}"/>
    <cellStyle name="SAPBEXexcBad9 6 5" xfId="4342" xr:uid="{18DE6217-54F7-4AE7-8FF7-9E3D55BC6E7B}"/>
    <cellStyle name="SAPBEXexcBad9 6 5 2" xfId="15120" xr:uid="{0C2BCF19-DA44-49BA-82B8-D4E576853013}"/>
    <cellStyle name="SAPBEXexcBad9 6 5 2 2" xfId="41540" xr:uid="{324F5BCC-D73F-4925-AF7E-FAA5D4663999}"/>
    <cellStyle name="SAPBEXexcBad9 6 5 3" xfId="24136" xr:uid="{A9E92AD4-28AD-4C99-9D28-B7732EEA27B3}"/>
    <cellStyle name="SAPBEXexcBad9 6 5 3 2" xfId="50550" xr:uid="{320C04AB-4606-4FFD-9047-E32F244390DC}"/>
    <cellStyle name="SAPBEXexcBad9 6 5 4" xfId="31012" xr:uid="{91FA1866-F305-4F79-8F4F-89098AD094F5}"/>
    <cellStyle name="SAPBEXexcBad9 6 6" xfId="5728" xr:uid="{82D251BF-7B09-48F7-B589-34F36ADE6D17}"/>
    <cellStyle name="SAPBEXexcBad9 6 6 2" xfId="16490" xr:uid="{DA5C1C88-37C6-46F2-B670-6C3841FAACBB}"/>
    <cellStyle name="SAPBEXexcBad9 6 6 2 2" xfId="42908" xr:uid="{70CC70F7-D821-45A0-AEA7-88CBD5779C37}"/>
    <cellStyle name="SAPBEXexcBad9 6 6 3" xfId="22756" xr:uid="{55102A76-3BDE-44B4-B4B0-F50D37971413}"/>
    <cellStyle name="SAPBEXexcBad9 6 6 3 2" xfId="49170" xr:uid="{C7811E01-C1EE-45CD-A4BD-C0D988AC80F1}"/>
    <cellStyle name="SAPBEXexcBad9 6 6 4" xfId="32398" xr:uid="{FFC5D747-D72E-4187-AA53-A17352DDAB76}"/>
    <cellStyle name="SAPBEXexcBad9 6 7" xfId="6630" xr:uid="{51E378A2-9198-47D0-9F0A-ACC6B7BA1A53}"/>
    <cellStyle name="SAPBEXexcBad9 6 7 2" xfId="12053" xr:uid="{3F42233E-35D5-43EE-82E8-D990CAAE91F2}"/>
    <cellStyle name="SAPBEXexcBad9 6 7 2 2" xfId="38474" xr:uid="{450E2F39-7A8A-41F1-BBF4-77EFE51E18F3}"/>
    <cellStyle name="SAPBEXexcBad9 6 7 3" xfId="33300" xr:uid="{1D1EC0DE-5795-4284-8B35-EE119AE04647}"/>
    <cellStyle name="SAPBEXexcBad9 6 8" xfId="7474" xr:uid="{3A84B5D3-DF77-48E2-96EE-2491C47B0935}"/>
    <cellStyle name="SAPBEXexcBad9 6 8 2" xfId="18141" xr:uid="{72703284-8648-482F-A728-BCA81A032172}"/>
    <cellStyle name="SAPBEXexcBad9 6 8 2 2" xfId="44557" xr:uid="{9DD0ECC1-FEDA-4D5D-978E-FB10869637D9}"/>
    <cellStyle name="SAPBEXexcBad9 6 8 3" xfId="27225" xr:uid="{69BFD10B-DB58-44CA-B848-45CB0575BEFB}"/>
    <cellStyle name="SAPBEXexcBad9 6 8 3 2" xfId="53639" xr:uid="{90BFDBC0-7790-4971-8479-9FA1CFACC774}"/>
    <cellStyle name="SAPBEXexcBad9 6 8 4" xfId="34144" xr:uid="{A3A4ABAC-D6A8-491E-A1F2-4CE410B46FE4}"/>
    <cellStyle name="SAPBEXexcBad9 6 9" xfId="3407" xr:uid="{032029AC-313C-44BD-A3BC-B8B50981DB29}"/>
    <cellStyle name="SAPBEXexcBad9 6 9 2" xfId="14193" xr:uid="{DAF49DB3-7AC1-4B4B-A433-E970209F1B38}"/>
    <cellStyle name="SAPBEXexcBad9 6 9 2 2" xfId="40613" xr:uid="{E96F46C8-207F-4193-9105-C23ED21FCB22}"/>
    <cellStyle name="SAPBEXexcBad9 6 9 3" xfId="22622" xr:uid="{6E877F30-5779-48F1-BE9A-A514006F340A}"/>
    <cellStyle name="SAPBEXexcBad9 6 9 3 2" xfId="49036" xr:uid="{816C5710-A674-4298-AF2C-1B99F967C5E5}"/>
    <cellStyle name="SAPBEXexcBad9 6 9 4" xfId="30077" xr:uid="{2B37D7CF-0C20-4852-AFA8-1BB932B1CB0C}"/>
    <cellStyle name="SAPBEXexcBad9 7" xfId="2362" xr:uid="{350A1657-76FE-463D-A87A-35416AEB8F95}"/>
    <cellStyle name="SAPBEXexcBad9 7 10" xfId="11288" xr:uid="{B2057EF8-3EE1-4F7E-B072-143B4C2AAE19}"/>
    <cellStyle name="SAPBEXexcBad9 7 10 2" xfId="37709" xr:uid="{4E77BF23-6F5A-4638-A286-A24595C678DB}"/>
    <cellStyle name="SAPBEXexcBad9 7 11" xfId="22185" xr:uid="{EBA203B3-83E8-4BE3-A0F2-EC7E50524FFA}"/>
    <cellStyle name="SAPBEXexcBad9 7 11 2" xfId="48599" xr:uid="{55237622-FB0E-4448-930B-1C53F1821ED3}"/>
    <cellStyle name="SAPBEXexcBad9 7 2" xfId="4269" xr:uid="{B54B93CD-ED10-4A71-838E-6C528DFC3070}"/>
    <cellStyle name="SAPBEXexcBad9 7 2 2" xfId="15048" xr:uid="{38D4D16D-23C5-470C-9FB2-258025AE7DA8}"/>
    <cellStyle name="SAPBEXexcBad9 7 2 2 2" xfId="41468" xr:uid="{B636A5D7-BF0B-4816-B4C0-FB0AAE1D0A3B}"/>
    <cellStyle name="SAPBEXexcBad9 7 2 3" xfId="24483" xr:uid="{39CB421E-1D4C-43C3-B51E-10FDBB8220A9}"/>
    <cellStyle name="SAPBEXexcBad9 7 2 3 2" xfId="50897" xr:uid="{0FAB597E-4DD8-4AA1-96E2-647B478C3EC0}"/>
    <cellStyle name="SAPBEXexcBad9 7 2 4" xfId="30939" xr:uid="{3CCAABE2-B3B2-463B-B2FA-7039C24FFD8E}"/>
    <cellStyle name="SAPBEXexcBad9 7 3" xfId="4997" xr:uid="{C1102EAD-6A7C-4360-B92D-9DAC3DCE742F}"/>
    <cellStyle name="SAPBEXexcBad9 7 3 2" xfId="15774" xr:uid="{0055E2A7-344A-4DB7-8DD9-72EB75EB08E5}"/>
    <cellStyle name="SAPBEXexcBad9 7 3 2 2" xfId="42194" xr:uid="{60D69598-0355-42B1-BA40-1497021C3D64}"/>
    <cellStyle name="SAPBEXexcBad9 7 3 3" xfId="24345" xr:uid="{AEDC1E6E-01CA-4B42-AC78-EB6D88011D55}"/>
    <cellStyle name="SAPBEXexcBad9 7 3 3 2" xfId="50759" xr:uid="{92BF211E-30BE-442C-B8F4-3DC93ECEF4DE}"/>
    <cellStyle name="SAPBEXexcBad9 7 3 4" xfId="31667" xr:uid="{E35DA503-A989-474A-8933-9FF696ACD2A2}"/>
    <cellStyle name="SAPBEXexcBad9 7 4" xfId="6190" xr:uid="{5B441651-A3B0-4FE4-8F6B-B9681F0F2FA0}"/>
    <cellStyle name="SAPBEXexcBad9 7 4 2" xfId="16931" xr:uid="{C6B11EA7-BF66-40F0-8ADA-F69B3781B823}"/>
    <cellStyle name="SAPBEXexcBad9 7 4 2 2" xfId="43349" xr:uid="{6F2C9056-2EE6-4F64-9694-E3AD79541462}"/>
    <cellStyle name="SAPBEXexcBad9 7 4 3" xfId="24603" xr:uid="{A6F1B43D-A039-4AEF-9177-589B3DF9C80C}"/>
    <cellStyle name="SAPBEXexcBad9 7 4 3 2" xfId="51017" xr:uid="{9168B3B1-179C-44D8-A4DB-C39D6D75C4EC}"/>
    <cellStyle name="SAPBEXexcBad9 7 4 4" xfId="32860" xr:uid="{0DC485E7-D5A0-4318-B374-7C1596306550}"/>
    <cellStyle name="SAPBEXexcBad9 7 5" xfId="6771" xr:uid="{640BB32D-72C4-4273-A295-82C4BC2CF526}"/>
    <cellStyle name="SAPBEXexcBad9 7 5 2" xfId="17483" xr:uid="{ECA0CA87-D852-4938-90A0-AEDD9A173ECF}"/>
    <cellStyle name="SAPBEXexcBad9 7 5 2 2" xfId="43901" xr:uid="{D1899A6C-36DD-4EFB-8D29-E6AC80A9012A}"/>
    <cellStyle name="SAPBEXexcBad9 7 5 3" xfId="24021" xr:uid="{A4531B42-2562-45FA-A2C2-FA32F5FA7BFD}"/>
    <cellStyle name="SAPBEXexcBad9 7 5 3 2" xfId="50435" xr:uid="{E2BA5C56-CA52-4563-8BD2-9D2D147C1847}"/>
    <cellStyle name="SAPBEXexcBad9 7 5 4" xfId="33441" xr:uid="{208FBB62-66D8-4B38-B2EA-AEAF9C1FE68A}"/>
    <cellStyle name="SAPBEXexcBad9 7 6" xfId="7331" xr:uid="{9E7433DC-5882-41BD-9A20-B844CF605CFB}"/>
    <cellStyle name="SAPBEXexcBad9 7 6 2" xfId="17998" xr:uid="{C024866E-FA6E-4DE1-92B0-3430B4DEE096}"/>
    <cellStyle name="SAPBEXexcBad9 7 6 2 2" xfId="44415" xr:uid="{4D3D79A8-C87A-460A-9047-6CA07AF5142D}"/>
    <cellStyle name="SAPBEXexcBad9 7 6 3" xfId="28172" xr:uid="{FF700DED-33A7-4A55-A902-EBECE4E5D51C}"/>
    <cellStyle name="SAPBEXexcBad9 7 6 3 2" xfId="54586" xr:uid="{2EF319F3-6443-4193-8136-D8FC721BF5A6}"/>
    <cellStyle name="SAPBEXexcBad9 7 6 4" xfId="34001" xr:uid="{82157B70-5E0E-435D-AE87-593257021C45}"/>
    <cellStyle name="SAPBEXexcBad9 7 7" xfId="7975" xr:uid="{ADCDE80B-C5C7-47D5-A828-81FAB92B9369}"/>
    <cellStyle name="SAPBEXexcBad9 7 7 2" xfId="18642" xr:uid="{83A5663A-9419-47B3-B6CA-870BF8A5C46E}"/>
    <cellStyle name="SAPBEXexcBad9 7 7 2 2" xfId="45057" xr:uid="{3B1B744D-98BA-48FB-B19B-8AD45DDA49F4}"/>
    <cellStyle name="SAPBEXexcBad9 7 7 3" xfId="12160" xr:uid="{F9800051-EBD1-4657-AD5B-5CE5914AC764}"/>
    <cellStyle name="SAPBEXexcBad9 7 7 3 2" xfId="38581" xr:uid="{D833BAF3-992E-4EC0-9FBC-040E10FB7AE4}"/>
    <cellStyle name="SAPBEXexcBad9 7 7 4" xfId="34581" xr:uid="{C41DC606-9322-4FEA-B2B3-B1E932A3CFB1}"/>
    <cellStyle name="SAPBEXexcBad9 7 8" xfId="10273" xr:uid="{B3FD8C51-9D84-45A2-88FA-E1A975369623}"/>
    <cellStyle name="SAPBEXexcBad9 7 8 2" xfId="20933" xr:uid="{086CC1B2-BAFB-4637-805C-C678D3A53102}"/>
    <cellStyle name="SAPBEXexcBad9 7 8 2 2" xfId="47347" xr:uid="{13EB5595-5DF4-4FCB-8E29-904D2BAFFDA3}"/>
    <cellStyle name="SAPBEXexcBad9 7 8 3" xfId="12243" xr:uid="{24F062A0-18D5-4A64-A60C-34B1DC8A895F}"/>
    <cellStyle name="SAPBEXexcBad9 7 8 3 2" xfId="38664" xr:uid="{B3C6F3F5-904C-4F7A-BB66-57C6CA86B65B}"/>
    <cellStyle name="SAPBEXexcBad9 7 8 4" xfId="36769" xr:uid="{E01D96A3-31D8-492A-9EDB-E24F0DE2F4D0}"/>
    <cellStyle name="SAPBEXexcBad9 7 9" xfId="13161" xr:uid="{53D4E906-76B5-4734-9C8B-7205EB05AB07}"/>
    <cellStyle name="SAPBEXexcBad9 7 9 2" xfId="39582" xr:uid="{D052A829-7EF7-44BA-9609-D324FCA6D218}"/>
    <cellStyle name="SAPBEXexcBad9 8" xfId="3217" xr:uid="{ACBCA470-4F4E-4877-98FC-DD673C8776F5}"/>
    <cellStyle name="SAPBEXexcBad9 8 2" xfId="14007" xr:uid="{B1305B5B-4D43-4CCE-A8B7-01BBFF2F148B}"/>
    <cellStyle name="SAPBEXexcBad9 8 2 2" xfId="40427" xr:uid="{65FFFEFC-60F3-43BD-B9F5-15E5177D24F7}"/>
    <cellStyle name="SAPBEXexcBad9 8 3" xfId="25712" xr:uid="{96BBE4D0-A57F-46AA-B891-76D7AEC33755}"/>
    <cellStyle name="SAPBEXexcBad9 8 3 2" xfId="52126" xr:uid="{9F34E5A1-088A-4A9E-930E-B614DA3442FF}"/>
    <cellStyle name="SAPBEXexcBad9 8 4" xfId="29887" xr:uid="{23931A54-B4B4-497C-832D-F1348E6748A7}"/>
    <cellStyle name="SAPBEXexcBad9 9" xfId="4893" xr:uid="{BB781CAE-7D61-412D-876E-D95CBF6BD74B}"/>
    <cellStyle name="SAPBEXexcBad9 9 2" xfId="15670" xr:uid="{4DDDEA42-7E85-4C4F-ABDC-6F33315E47C1}"/>
    <cellStyle name="SAPBEXexcBad9 9 2 2" xfId="42090" xr:uid="{2EA59DAF-D2FC-4526-9796-115557EDD9C8}"/>
    <cellStyle name="SAPBEXexcBad9 9 3" xfId="22847" xr:uid="{E806CA83-F38E-475E-B9BF-A8B889D708F1}"/>
    <cellStyle name="SAPBEXexcBad9 9 3 2" xfId="49261" xr:uid="{5C731D3D-7E26-49CB-88D5-82FF7FDECDF7}"/>
    <cellStyle name="SAPBEXexcBad9 9 4" xfId="31563" xr:uid="{46C2B8EB-D0A4-4834-9856-01272829A7F4}"/>
    <cellStyle name="SAPBEXexcCritical4" xfId="1190" xr:uid="{DF8D6A1E-8D90-489D-AA66-9429DEC0FDBC}"/>
    <cellStyle name="SAPBEXexcCritical4 10" xfId="6664" xr:uid="{E3D2C1B1-C1C9-4620-B910-904D594C3A5E}"/>
    <cellStyle name="SAPBEXexcCritical4 10 2" xfId="22018" xr:uid="{D3B3C111-722F-4524-AC3D-E72E66B402B0}"/>
    <cellStyle name="SAPBEXexcCritical4 10 2 2" xfId="48432" xr:uid="{E1E69E12-E356-4361-B136-2002A49455AF}"/>
    <cellStyle name="SAPBEXexcCritical4 10 3" xfId="33334" xr:uid="{102FBE8F-4CAE-4E1E-8A1D-145E6BED36A0}"/>
    <cellStyle name="SAPBEXexcCritical4 11" xfId="6497" xr:uid="{0CD6A9B1-F6CD-4409-8B3D-51836D9B3448}"/>
    <cellStyle name="SAPBEXexcCritical4 11 2" xfId="17227" xr:uid="{8D3FFC5C-9245-4EC1-B251-4D64F8C9E9D3}"/>
    <cellStyle name="SAPBEXexcCritical4 11 2 2" xfId="43645" xr:uid="{10F568B9-1EA7-418A-9351-07F7544126DC}"/>
    <cellStyle name="SAPBEXexcCritical4 11 3" xfId="24247" xr:uid="{114E9F15-CB4F-42F4-B2A5-9E6F67BB9D2D}"/>
    <cellStyle name="SAPBEXexcCritical4 11 3 2" xfId="50661" xr:uid="{51AA2826-33D5-40E7-A0DC-ABC328AFDCB3}"/>
    <cellStyle name="SAPBEXexcCritical4 11 4" xfId="33167" xr:uid="{7B074C93-DD85-4670-8C3A-119017D98459}"/>
    <cellStyle name="SAPBEXexcCritical4 12" xfId="8259" xr:uid="{CB568CBF-DD07-443B-9DAA-A3B45A92595F}"/>
    <cellStyle name="SAPBEXexcCritical4 12 2" xfId="18920" xr:uid="{F0F02B8D-72C8-4B55-A383-0C8D104BEA69}"/>
    <cellStyle name="SAPBEXexcCritical4 12 2 2" xfId="45334" xr:uid="{249A2471-DA9C-4D9F-BA74-B7B8235225A2}"/>
    <cellStyle name="SAPBEXexcCritical4 12 3" xfId="12446" xr:uid="{41C94D44-DEDC-46EB-AFD6-12C7324DAE9B}"/>
    <cellStyle name="SAPBEXexcCritical4 12 3 2" xfId="38867" xr:uid="{C6C4CDE9-FB78-4F7F-BD84-71E94865D3A8}"/>
    <cellStyle name="SAPBEXexcCritical4 12 4" xfId="34772" xr:uid="{177C46B9-984F-4EA2-B068-A50AC44E9F7F}"/>
    <cellStyle name="SAPBEXexcCritical4 13" xfId="12129" xr:uid="{C712CF20-06A6-47AD-930B-40E6A7EF891F}"/>
    <cellStyle name="SAPBEXexcCritical4 13 2" xfId="38550" xr:uid="{214E8EF4-3B8D-4F33-A68F-3C936EC1365B}"/>
    <cellStyle name="SAPBEXexcCritical4 14" xfId="23714" xr:uid="{70E4BA56-9985-4E93-AEEB-1E3490954470}"/>
    <cellStyle name="SAPBEXexcCritical4 14 2" xfId="50128" xr:uid="{02B04A8F-8A10-4457-8889-EBF2ADB004AE}"/>
    <cellStyle name="SAPBEXexcCritical4 2" xfId="1511" xr:uid="{3890E960-3F76-4636-85C3-4DF02041F10A}"/>
    <cellStyle name="SAPBEXexcCritical4 2 10" xfId="8408" xr:uid="{58D880A2-D4E1-4356-8822-7EB9F1E4905A}"/>
    <cellStyle name="SAPBEXexcCritical4 2 10 2" xfId="19068" xr:uid="{1C399FF4-BA29-4310-8CA0-9331E8FA5947}"/>
    <cellStyle name="SAPBEXexcCritical4 2 10 2 2" xfId="45482" xr:uid="{426C16B2-84EE-4C65-8996-F830CA875921}"/>
    <cellStyle name="SAPBEXexcCritical4 2 10 3" xfId="16345" xr:uid="{E43EC83A-24A6-4B16-BDAA-F049D2D2BEFD}"/>
    <cellStyle name="SAPBEXexcCritical4 2 10 3 2" xfId="42764" xr:uid="{C7268FAB-6956-4E5D-A3F8-A277065714A9}"/>
    <cellStyle name="SAPBEXexcCritical4 2 10 4" xfId="34904" xr:uid="{1D501958-7F62-4D46-BCCC-4CDA4540DD74}"/>
    <cellStyle name="SAPBEXexcCritical4 2 11" xfId="12278" xr:uid="{6A17C9A3-BB52-4F4E-9990-5338C504A588}"/>
    <cellStyle name="SAPBEXexcCritical4 2 11 2" xfId="38699" xr:uid="{C105518E-991B-42B8-9FD8-A2A92CB3994F}"/>
    <cellStyle name="SAPBEXexcCritical4 2 12" xfId="23894" xr:uid="{7131D2B1-C071-4131-B378-E5250A2EA90B}"/>
    <cellStyle name="SAPBEXexcCritical4 2 12 2" xfId="50308" xr:uid="{2920EB8D-283B-4890-9358-D585AD506FDE}"/>
    <cellStyle name="SAPBEXexcCritical4 2 2" xfId="3505" xr:uid="{A2EC1782-251D-4A25-920E-6423260899E1}"/>
    <cellStyle name="SAPBEXexcCritical4 2 2 2" xfId="9674" xr:uid="{C9199A7C-48FD-456A-9A58-E19757B8F286}"/>
    <cellStyle name="SAPBEXexcCritical4 2 2 2 2" xfId="20334" xr:uid="{13FCCEC7-6C1B-496A-91C1-4C0F66E73423}"/>
    <cellStyle name="SAPBEXexcCritical4 2 2 2 2 2" xfId="46748" xr:uid="{1E627149-EAD4-4162-9851-4E019330D915}"/>
    <cellStyle name="SAPBEXexcCritical4 2 2 2 3" xfId="12811" xr:uid="{7B30CA57-6E90-43DF-BE26-0E0EA6BD68AA}"/>
    <cellStyle name="SAPBEXexcCritical4 2 2 2 3 2" xfId="39232" xr:uid="{94735309-3955-405F-8AD3-1224DF318AFD}"/>
    <cellStyle name="SAPBEXexcCritical4 2 2 2 4" xfId="36170" xr:uid="{BBDC0FB8-FA9B-4B7A-B8BE-30CEF2DEE4B6}"/>
    <cellStyle name="SAPBEXexcCritical4 2 2 3" xfId="10110" xr:uid="{584086FC-7F82-4DA8-BDD7-0C81E314E98B}"/>
    <cellStyle name="SAPBEXexcCritical4 2 2 3 2" xfId="20770" xr:uid="{D0D8B31B-068E-48CC-A5A8-3FF69B2A3BC5}"/>
    <cellStyle name="SAPBEXexcCritical4 2 2 3 2 2" xfId="47184" xr:uid="{7DF06E2B-DEA8-4F7B-AB64-DC66C60E8FE0}"/>
    <cellStyle name="SAPBEXexcCritical4 2 2 3 3" xfId="27803" xr:uid="{E1680934-DE31-4A69-87B1-1669F1516847}"/>
    <cellStyle name="SAPBEXexcCritical4 2 2 3 3 2" xfId="54217" xr:uid="{A6562B2B-C67C-4CE9-80EA-B3033F3ED7FA}"/>
    <cellStyle name="SAPBEXexcCritical4 2 2 3 4" xfId="36606" xr:uid="{C21A95E4-877D-49B7-82F6-A159FC839242}"/>
    <cellStyle name="SAPBEXexcCritical4 2 2 4" xfId="10939" xr:uid="{02338EA2-68D0-4FC0-9BFD-0E4978924655}"/>
    <cellStyle name="SAPBEXexcCritical4 2 2 4 2" xfId="21584" xr:uid="{FC16EAB9-E389-47F1-AECF-7C1EC0655EF7}"/>
    <cellStyle name="SAPBEXexcCritical4 2 2 4 2 2" xfId="47998" xr:uid="{17335C9A-AD3E-445D-8C4C-20357AA67FB7}"/>
    <cellStyle name="SAPBEXexcCritical4 2 2 4 3" xfId="28673" xr:uid="{3703B6C9-058B-4CD9-99C7-9A50E2C43A2E}"/>
    <cellStyle name="SAPBEXexcCritical4 2 2 4 3 2" xfId="55087" xr:uid="{9A053745-60E5-4EE7-8797-D84AD73321F9}"/>
    <cellStyle name="SAPBEXexcCritical4 2 2 4 4" xfId="37360" xr:uid="{2A17C987-5040-4B0E-B00B-A0708BA5DB90}"/>
    <cellStyle name="SAPBEXexcCritical4 2 2 5" xfId="8716" xr:uid="{28457940-353B-41D8-B380-6B44B8ADD26B}"/>
    <cellStyle name="SAPBEXexcCritical4 2 2 5 2" xfId="19376" xr:uid="{B3079600-BEEE-4326-8FB7-55191EADF351}"/>
    <cellStyle name="SAPBEXexcCritical4 2 2 5 2 2" xfId="45790" xr:uid="{4D8C7EAF-496D-40FA-B92C-B76747E84C60}"/>
    <cellStyle name="SAPBEXexcCritical4 2 2 5 3" xfId="25861" xr:uid="{5F97EBA8-0A6E-41CC-A9C4-F62802F6B5EF}"/>
    <cellStyle name="SAPBEXexcCritical4 2 2 5 3 2" xfId="52275" xr:uid="{A57367BF-F1BA-4645-AF02-556246874BE0}"/>
    <cellStyle name="SAPBEXexcCritical4 2 2 5 4" xfId="35212" xr:uid="{50BBA1CB-2051-4C66-A5DB-B734FC9091B3}"/>
    <cellStyle name="SAPBEXexcCritical4 2 2 6" xfId="14290" xr:uid="{94FA656B-C929-4383-BB0E-C7DCEDC5D312}"/>
    <cellStyle name="SAPBEXexcCritical4 2 2 6 2" xfId="40710" xr:uid="{46FA18D5-2F29-4EA2-BD35-C4245EE2864B}"/>
    <cellStyle name="SAPBEXexcCritical4 2 2 7" xfId="27642" xr:uid="{F8B861A0-8DB1-47C9-BF0C-78D160CAE768}"/>
    <cellStyle name="SAPBEXexcCritical4 2 2 7 2" xfId="54056" xr:uid="{97EFE2EF-2121-4A94-8E9D-04661AB97F6F}"/>
    <cellStyle name="SAPBEXexcCritical4 2 2 8" xfId="30175" xr:uid="{07E23591-4C82-4B96-B15E-57CB2F8AE1A7}"/>
    <cellStyle name="SAPBEXexcCritical4 2 3" xfId="2797" xr:uid="{E3A33810-5D2F-44B9-B51F-49550A04248C}"/>
    <cellStyle name="SAPBEXexcCritical4 2 3 2" xfId="9377" xr:uid="{265E2CF6-AE0E-4305-868D-6964919D9722}"/>
    <cellStyle name="SAPBEXexcCritical4 2 3 2 2" xfId="20037" xr:uid="{B612079C-C54A-4276-83BC-124740A01187}"/>
    <cellStyle name="SAPBEXexcCritical4 2 3 2 2 2" xfId="46451" xr:uid="{BE6742C5-894D-42D7-9414-69BB52041076}"/>
    <cellStyle name="SAPBEXexcCritical4 2 3 2 3" xfId="28222" xr:uid="{AD8AED84-3104-4064-9F97-39C6671CBBED}"/>
    <cellStyle name="SAPBEXexcCritical4 2 3 2 3 2" xfId="54636" xr:uid="{7D44F872-3F33-4A8A-A8BC-51F872CBF963}"/>
    <cellStyle name="SAPBEXexcCritical4 2 3 2 4" xfId="35873" xr:uid="{46C467F1-B508-4509-8BA5-C118A16B3732}"/>
    <cellStyle name="SAPBEXexcCritical4 2 3 3" xfId="13589" xr:uid="{0FB6CF38-5B6E-4670-A0D6-3B470DBAFEFB}"/>
    <cellStyle name="SAPBEXexcCritical4 2 3 3 2" xfId="40009" xr:uid="{920744DB-7A93-4E4A-B088-CA235D14DD2A}"/>
    <cellStyle name="SAPBEXexcCritical4 2 3 4" xfId="27434" xr:uid="{978F3504-4ED6-416F-A612-24D2622762BE}"/>
    <cellStyle name="SAPBEXexcCritical4 2 3 4 2" xfId="53848" xr:uid="{0F2F84E3-E08D-45B4-97EB-9B82F435AD31}"/>
    <cellStyle name="SAPBEXexcCritical4 2 3 5" xfId="29467" xr:uid="{FD2BDDBB-0CB9-4A2B-A31F-0897551BD178}"/>
    <cellStyle name="SAPBEXexcCritical4 2 4" xfId="4325" xr:uid="{5EDAE338-7D39-427B-A4BE-ADEA3C25F478}"/>
    <cellStyle name="SAPBEXexcCritical4 2 4 2" xfId="9759" xr:uid="{F2073AEE-B91F-4213-947A-B9AD41143A87}"/>
    <cellStyle name="SAPBEXexcCritical4 2 4 2 2" xfId="20419" xr:uid="{E59EE5E6-32D6-4981-9780-55E595841C62}"/>
    <cellStyle name="SAPBEXexcCritical4 2 4 2 2 2" xfId="46833" xr:uid="{2AD48411-890C-4AC4-8DDF-4606F0F8D531}"/>
    <cellStyle name="SAPBEXexcCritical4 2 4 2 3" xfId="28182" xr:uid="{EC13EC5D-6E65-432B-A139-EBC627D0EED3}"/>
    <cellStyle name="SAPBEXexcCritical4 2 4 2 3 2" xfId="54596" xr:uid="{2CE8CF20-5487-466A-9B01-F42CEC3A085E}"/>
    <cellStyle name="SAPBEXexcCritical4 2 4 2 4" xfId="36255" xr:uid="{4232B050-96A8-45B6-A34F-988126B1A1A8}"/>
    <cellStyle name="SAPBEXexcCritical4 2 4 3" xfId="15103" xr:uid="{A9094299-B24E-467E-BF1F-2CCD41E97D98}"/>
    <cellStyle name="SAPBEXexcCritical4 2 4 3 2" xfId="41523" xr:uid="{21103A6D-A360-46C6-994A-821C17336E37}"/>
    <cellStyle name="SAPBEXexcCritical4 2 4 4" xfId="22454" xr:uid="{EFCD4ECD-EB6C-498F-884C-0B460345C113}"/>
    <cellStyle name="SAPBEXexcCritical4 2 4 4 2" xfId="48868" xr:uid="{6733C9B0-FA83-4EF0-B0D1-27589BF2AC14}"/>
    <cellStyle name="SAPBEXexcCritical4 2 4 5" xfId="30995" xr:uid="{4222648A-F047-4C48-AB6A-7CEC057161E0}"/>
    <cellStyle name="SAPBEXexcCritical4 2 5" xfId="4451" xr:uid="{950CF963-CF13-4E52-B510-B00BB9F8C858}"/>
    <cellStyle name="SAPBEXexcCritical4 2 5 2" xfId="10729" xr:uid="{13D47E44-5D26-476F-B889-D165D59054A1}"/>
    <cellStyle name="SAPBEXexcCritical4 2 5 2 2" xfId="21374" xr:uid="{3ADC43FB-2D0F-4E59-A045-931D7109286D}"/>
    <cellStyle name="SAPBEXexcCritical4 2 5 2 2 2" xfId="47788" xr:uid="{CF1E9735-B87C-4D7D-9B0F-84206277190D}"/>
    <cellStyle name="SAPBEXexcCritical4 2 5 2 3" xfId="28469" xr:uid="{23CC4A26-FBE8-4312-ABAE-078A4D6F16CD}"/>
    <cellStyle name="SAPBEXexcCritical4 2 5 2 3 2" xfId="54883" xr:uid="{83CEF963-2E03-4D8E-834C-75953437809C}"/>
    <cellStyle name="SAPBEXexcCritical4 2 5 2 4" xfId="37150" xr:uid="{08A68F77-D1EC-420D-8475-A16CE128C879}"/>
    <cellStyle name="SAPBEXexcCritical4 2 5 3" xfId="15229" xr:uid="{E8FD1E1A-5840-4B5A-AC51-53178AA475FF}"/>
    <cellStyle name="SAPBEXexcCritical4 2 5 3 2" xfId="41649" xr:uid="{6EFFCA9A-36EC-4EB2-B77F-28D4B7938A17}"/>
    <cellStyle name="SAPBEXexcCritical4 2 5 4" xfId="22452" xr:uid="{40B41142-2667-449C-921B-18F909561A3E}"/>
    <cellStyle name="SAPBEXexcCritical4 2 5 4 2" xfId="48866" xr:uid="{1A1CBC71-0FFD-4FE5-B50E-C18DB91492B1}"/>
    <cellStyle name="SAPBEXexcCritical4 2 5 5" xfId="31121" xr:uid="{0C9F42A1-B419-41C8-945D-F3C79A957F42}"/>
    <cellStyle name="SAPBEXexcCritical4 2 6" xfId="3948" xr:uid="{92D712E7-4102-4C89-AA2C-74C9D3D8F5DE}"/>
    <cellStyle name="SAPBEXexcCritical4 2 6 2" xfId="14731" xr:uid="{EC067014-7E5C-41C4-A02A-E2B5868EBB8B}"/>
    <cellStyle name="SAPBEXexcCritical4 2 6 2 2" xfId="41151" xr:uid="{082BBD80-E902-4868-8F70-9A42F6F4A288}"/>
    <cellStyle name="SAPBEXexcCritical4 2 6 3" xfId="26267" xr:uid="{A337B274-BDA4-40A4-87F2-19A1B72601FF}"/>
    <cellStyle name="SAPBEXexcCritical4 2 6 3 2" xfId="52681" xr:uid="{BE20DF53-5F53-47AE-AF09-809B41967254}"/>
    <cellStyle name="SAPBEXexcCritical4 2 6 4" xfId="30618" xr:uid="{96EF0907-A145-4E30-AB7D-43789831C2A1}"/>
    <cellStyle name="SAPBEXexcCritical4 2 7" xfId="5901" xr:uid="{04A82B78-EB16-448D-AE02-6E374DFDE951}"/>
    <cellStyle name="SAPBEXexcCritical4 2 7 2" xfId="27544" xr:uid="{DA2CCDCA-F3A0-4761-B073-D410B22935E5}"/>
    <cellStyle name="SAPBEXexcCritical4 2 7 2 2" xfId="53958" xr:uid="{E614312F-E774-44B0-A273-1241156A2480}"/>
    <cellStyle name="SAPBEXexcCritical4 2 7 3" xfId="32571" xr:uid="{FAE4D1C5-F45C-4F9A-A5A3-628D4DB0AFE3}"/>
    <cellStyle name="SAPBEXexcCritical4 2 8" xfId="2935" xr:uid="{7E4ABB40-B70B-40F3-97A4-6E3CE9C0A291}"/>
    <cellStyle name="SAPBEXexcCritical4 2 8 2" xfId="13727" xr:uid="{E83BC9E5-F51B-4176-8576-FD47518A2D3E}"/>
    <cellStyle name="SAPBEXexcCritical4 2 8 2 2" xfId="40147" xr:uid="{F3B7B171-2920-40B2-A0D4-56AF958F98E6}"/>
    <cellStyle name="SAPBEXexcCritical4 2 8 3" xfId="26493" xr:uid="{5E9617B3-CB24-4A8D-B661-604C83C1E11B}"/>
    <cellStyle name="SAPBEXexcCritical4 2 8 3 2" xfId="52907" xr:uid="{1799EA7D-6EA6-4353-97D7-0178B5ACCFEB}"/>
    <cellStyle name="SAPBEXexcCritical4 2 8 4" xfId="29605" xr:uid="{361F3D9C-8567-4A02-AF5F-99828092B9C6}"/>
    <cellStyle name="SAPBEXexcCritical4 2 9" xfId="4472" xr:uid="{6525D4EB-8686-40B3-A21A-2F3D2BB6882E}"/>
    <cellStyle name="SAPBEXexcCritical4 2 9 2" xfId="15250" xr:uid="{724C2E34-5A53-4730-B751-AE3BD0E2E89C}"/>
    <cellStyle name="SAPBEXexcCritical4 2 9 2 2" xfId="41670" xr:uid="{6BAD2FC8-0020-4BFF-9D03-8E35CDA6722E}"/>
    <cellStyle name="SAPBEXexcCritical4 2 9 3" xfId="23034" xr:uid="{6B2B994E-7856-456C-83F1-A8247EBFBFD3}"/>
    <cellStyle name="SAPBEXexcCritical4 2 9 3 2" xfId="49448" xr:uid="{9D4C0588-1F11-4E1F-BAE0-C47AB8E1290B}"/>
    <cellStyle name="SAPBEXexcCritical4 2 9 4" xfId="31142" xr:uid="{2DB0485A-A43C-4E97-B19B-905A4BFA5163}"/>
    <cellStyle name="SAPBEXexcCritical4 3" xfId="1624" xr:uid="{A424DBDB-B1DB-4985-A2AF-7BC6BB287671}"/>
    <cellStyle name="SAPBEXexcCritical4 3 10" xfId="8342" xr:uid="{C517498A-3BB2-477E-8049-8E919F479DE1}"/>
    <cellStyle name="SAPBEXexcCritical4 3 10 2" xfId="19002" xr:uid="{C2A54777-D808-45B6-A9BB-3787FD81367F}"/>
    <cellStyle name="SAPBEXexcCritical4 3 10 2 2" xfId="45416" xr:uid="{EC21601B-B4BB-46D3-A1BB-567FAEFA2248}"/>
    <cellStyle name="SAPBEXexcCritical4 3 10 3" xfId="16871" xr:uid="{7CE1A075-A798-4D8B-B566-D0A48DFC8D85}"/>
    <cellStyle name="SAPBEXexcCritical4 3 10 3 2" xfId="43289" xr:uid="{EB777458-AAC2-4080-B644-DC8801886176}"/>
    <cellStyle name="SAPBEXexcCritical4 3 10 4" xfId="34838" xr:uid="{76D243FA-5174-4C27-99B9-EDB2B4249C8D}"/>
    <cellStyle name="SAPBEXexcCritical4 3 11" xfId="11939" xr:uid="{1432FD8B-52A9-415F-B896-71A6A8EC441B}"/>
    <cellStyle name="SAPBEXexcCritical4 3 11 2" xfId="38360" xr:uid="{67E94F58-8648-4653-80B6-6A2E2EA47BAA}"/>
    <cellStyle name="SAPBEXexcCritical4 3 12" xfId="21974" xr:uid="{536B6285-B1E2-4330-9DCD-93928542E0E5}"/>
    <cellStyle name="SAPBEXexcCritical4 3 12 2" xfId="48388" xr:uid="{E3B1B5BB-4E17-49C8-BA70-86CEDC2BC040}"/>
    <cellStyle name="SAPBEXexcCritical4 3 2" xfId="3617" xr:uid="{0ED2B943-5AEB-4CD8-B897-38C11B3CF82F}"/>
    <cellStyle name="SAPBEXexcCritical4 3 2 2" xfId="9075" xr:uid="{CF0F57A2-C028-47ED-8747-53DE86628DFD}"/>
    <cellStyle name="SAPBEXexcCritical4 3 2 2 2" xfId="19735" xr:uid="{9AD9A288-41B9-4D4D-AEA2-A2416199F505}"/>
    <cellStyle name="SAPBEXexcCritical4 3 2 2 2 2" xfId="46149" xr:uid="{962377C9-A971-4E19-AB9A-7646D0DFA6EC}"/>
    <cellStyle name="SAPBEXexcCritical4 3 2 2 3" xfId="28245" xr:uid="{EE58F4AA-1DFF-41DB-B385-21CFF9B550F0}"/>
    <cellStyle name="SAPBEXexcCritical4 3 2 2 3 2" xfId="54659" xr:uid="{1CA6FE14-958F-477C-979D-8FEB9ED63910}"/>
    <cellStyle name="SAPBEXexcCritical4 3 2 2 4" xfId="35571" xr:uid="{8966CC57-371F-445F-9C1A-06D59CA1FE66}"/>
    <cellStyle name="SAPBEXexcCritical4 3 2 3" xfId="10189" xr:uid="{AFD830A3-8EBC-4C15-800C-E1DC7852CC54}"/>
    <cellStyle name="SAPBEXexcCritical4 3 2 3 2" xfId="20849" xr:uid="{56DA19B9-CFE7-4195-A515-16B38AF19F08}"/>
    <cellStyle name="SAPBEXexcCritical4 3 2 3 2 2" xfId="47263" xr:uid="{229E55F0-683E-4544-AD37-AD2C69F14322}"/>
    <cellStyle name="SAPBEXexcCritical4 3 2 3 3" xfId="14969" xr:uid="{770CBCC1-A962-4A36-A7E1-E9C5725853C9}"/>
    <cellStyle name="SAPBEXexcCritical4 3 2 3 3 2" xfId="41389" xr:uid="{89EEC249-0CCD-4DED-8461-64D158C8A32A}"/>
    <cellStyle name="SAPBEXexcCritical4 3 2 3 4" xfId="36685" xr:uid="{AB18B1FA-2FDC-4793-B4FF-DA3D4CF7EEE6}"/>
    <cellStyle name="SAPBEXexcCritical4 3 2 4" xfId="10880" xr:uid="{874E74B2-CCC2-4D20-8A4D-77F45A66037E}"/>
    <cellStyle name="SAPBEXexcCritical4 3 2 4 2" xfId="21525" xr:uid="{E198C3F2-3263-492E-98B8-19E03402D6C1}"/>
    <cellStyle name="SAPBEXexcCritical4 3 2 4 2 2" xfId="47939" xr:uid="{DFA008E8-DFF1-41D7-BDA7-1CDE8E8E9AF9}"/>
    <cellStyle name="SAPBEXexcCritical4 3 2 4 3" xfId="28614" xr:uid="{4C9D90C9-6FFA-421C-8E6C-E5158C234A08}"/>
    <cellStyle name="SAPBEXexcCritical4 3 2 4 3 2" xfId="55028" xr:uid="{BBBE33D0-09EC-4185-B1D6-0B6076C6D37D}"/>
    <cellStyle name="SAPBEXexcCritical4 3 2 4 4" xfId="37301" xr:uid="{CC421552-8E91-47BE-80EE-B988E45F2E85}"/>
    <cellStyle name="SAPBEXexcCritical4 3 2 5" xfId="8648" xr:uid="{762D3DC6-FBCC-42FD-AF3E-30C677CB972B}"/>
    <cellStyle name="SAPBEXexcCritical4 3 2 5 2" xfId="19308" xr:uid="{4E3A4003-38BD-455A-B610-F54B48A22C83}"/>
    <cellStyle name="SAPBEXexcCritical4 3 2 5 2 2" xfId="45722" xr:uid="{6E0190E6-8891-4C46-B57B-5F5E5C09BEED}"/>
    <cellStyle name="SAPBEXexcCritical4 3 2 5 3" xfId="12796" xr:uid="{FD2A16EE-D5E2-470F-A47F-930015EDB2F7}"/>
    <cellStyle name="SAPBEXexcCritical4 3 2 5 3 2" xfId="39217" xr:uid="{3A7FA748-707E-410F-8F8A-8E9DB2F4914D}"/>
    <cellStyle name="SAPBEXexcCritical4 3 2 5 4" xfId="35144" xr:uid="{25A1C044-23E8-4A11-803B-B5713CA56CA5}"/>
    <cellStyle name="SAPBEXexcCritical4 3 2 6" xfId="14402" xr:uid="{FBC91EF5-7DB1-40A4-BE9A-7BCE9874A08A}"/>
    <cellStyle name="SAPBEXexcCritical4 3 2 6 2" xfId="40822" xr:uid="{2D27C4A3-2FF5-4F73-8C58-7995D07AD937}"/>
    <cellStyle name="SAPBEXexcCritical4 3 2 7" xfId="28148" xr:uid="{6BB14F7A-7201-4E65-B311-C76563849661}"/>
    <cellStyle name="SAPBEXexcCritical4 3 2 7 2" xfId="54562" xr:uid="{4DFADD3A-F060-47AE-BF14-F8181FCAA6DD}"/>
    <cellStyle name="SAPBEXexcCritical4 3 2 8" xfId="30287" xr:uid="{4C312380-A50F-4480-A529-714819187D7A}"/>
    <cellStyle name="SAPBEXexcCritical4 3 3" xfId="2705" xr:uid="{C77CB005-7409-4F89-AC31-91071416E2FF}"/>
    <cellStyle name="SAPBEXexcCritical4 3 3 2" xfId="9444" xr:uid="{932F9A53-043A-460A-BFC3-24FA77761FEB}"/>
    <cellStyle name="SAPBEXexcCritical4 3 3 2 2" xfId="20104" xr:uid="{7997EBE4-36BC-418A-B70D-BF22A149E06C}"/>
    <cellStyle name="SAPBEXexcCritical4 3 3 2 2 2" xfId="46518" xr:uid="{1E5B5EE4-62BF-4158-81AB-7AD8093330FC}"/>
    <cellStyle name="SAPBEXexcCritical4 3 3 2 3" xfId="25939" xr:uid="{32686A77-DA03-495E-A60C-BEC55A558696}"/>
    <cellStyle name="SAPBEXexcCritical4 3 3 2 3 2" xfId="52353" xr:uid="{360CD484-2D72-4A5B-A11B-0D70544A29C4}"/>
    <cellStyle name="SAPBEXexcCritical4 3 3 2 4" xfId="35940" xr:uid="{E818B308-6154-4DE6-9780-F783708F7DD5}"/>
    <cellStyle name="SAPBEXexcCritical4 3 3 3" xfId="13497" xr:uid="{0710A82B-B89C-41E6-B981-E2A295DE7842}"/>
    <cellStyle name="SAPBEXexcCritical4 3 3 3 2" xfId="39917" xr:uid="{7E993225-D813-42CE-B887-436D655B25C5}"/>
    <cellStyle name="SAPBEXexcCritical4 3 3 4" xfId="25207" xr:uid="{BBF22216-6D24-4987-978B-949D12BF88B2}"/>
    <cellStyle name="SAPBEXexcCritical4 3 3 4 2" xfId="51621" xr:uid="{451477CC-2CB6-454B-AE6F-20394E121AD4}"/>
    <cellStyle name="SAPBEXexcCritical4 3 3 5" xfId="29375" xr:uid="{C382FAB4-E01F-41C4-AB3E-F38FB06CA15E}"/>
    <cellStyle name="SAPBEXexcCritical4 3 4" xfId="5192" xr:uid="{8920E71C-BD7F-4410-B4C7-E5245F73CBBB}"/>
    <cellStyle name="SAPBEXexcCritical4 3 4 2" xfId="10109" xr:uid="{FFA49533-E570-47B3-9FAA-49A38145AAC4}"/>
    <cellStyle name="SAPBEXexcCritical4 3 4 2 2" xfId="20769" xr:uid="{9B8BD55B-E79E-404E-B69E-E3F583E65E8C}"/>
    <cellStyle name="SAPBEXexcCritical4 3 4 2 2 2" xfId="47183" xr:uid="{41C2C51D-8F7E-4300-8EB4-4228998E0DA9}"/>
    <cellStyle name="SAPBEXexcCritical4 3 4 2 3" xfId="27768" xr:uid="{5F173C94-DD47-44F0-B40E-434FA3F8704C}"/>
    <cellStyle name="SAPBEXexcCritical4 3 4 2 3 2" xfId="54182" xr:uid="{AA40F3E5-E83D-4BF8-A980-2EF8C502B535}"/>
    <cellStyle name="SAPBEXexcCritical4 3 4 2 4" xfId="36605" xr:uid="{182CBBD9-20F0-4D5F-AEE7-E174E08F83F7}"/>
    <cellStyle name="SAPBEXexcCritical4 3 4 3" xfId="15967" xr:uid="{9375C072-5C86-4913-A618-9C5DDEF85B13}"/>
    <cellStyle name="SAPBEXexcCritical4 3 4 3 2" xfId="42386" xr:uid="{0C545371-5A89-4FED-8975-BD35CDF77AD1}"/>
    <cellStyle name="SAPBEXexcCritical4 3 4 4" xfId="27499" xr:uid="{FCFF30E0-7138-4D50-A259-C92D166FB99F}"/>
    <cellStyle name="SAPBEXexcCritical4 3 4 4 2" xfId="53913" xr:uid="{E0DBC340-F1EB-4DA2-AA62-746386E26E5B}"/>
    <cellStyle name="SAPBEXexcCritical4 3 4 5" xfId="31862" xr:uid="{80CF2EAF-DA1E-4AFF-A0FD-BBDAD7E5C72B}"/>
    <cellStyle name="SAPBEXexcCritical4 3 5" xfId="4938" xr:uid="{9A95575D-37CF-4AE5-9ECC-FFEA44018ED4}"/>
    <cellStyle name="SAPBEXexcCritical4 3 5 2" xfId="10772" xr:uid="{FE51135C-F7F1-45A0-97B9-1DAA320C3BB0}"/>
    <cellStyle name="SAPBEXexcCritical4 3 5 2 2" xfId="21417" xr:uid="{DD029EDA-C7B2-49E1-9BBA-35FA60C050A5}"/>
    <cellStyle name="SAPBEXexcCritical4 3 5 2 2 2" xfId="47831" xr:uid="{2A74591B-F99E-43A7-BD5D-EFE7E8246AE3}"/>
    <cellStyle name="SAPBEXexcCritical4 3 5 2 3" xfId="28506" xr:uid="{CCA3343E-E90A-4D41-A021-8DD309F9CAA6}"/>
    <cellStyle name="SAPBEXexcCritical4 3 5 2 3 2" xfId="54920" xr:uid="{6F1144BF-004F-4D2F-8FF9-5A472D256119}"/>
    <cellStyle name="SAPBEXexcCritical4 3 5 2 4" xfId="37193" xr:uid="{8513C0AD-D444-471A-A351-A4375CFE4F94}"/>
    <cellStyle name="SAPBEXexcCritical4 3 5 3" xfId="15715" xr:uid="{36DAB659-3DAE-43BC-A64A-81D237794C6D}"/>
    <cellStyle name="SAPBEXexcCritical4 3 5 3 2" xfId="42135" xr:uid="{781678F0-4B18-4C5A-A4D9-509D236A8381}"/>
    <cellStyle name="SAPBEXexcCritical4 3 5 4" xfId="25329" xr:uid="{F9273486-45B1-44FC-A806-DB8466A6E547}"/>
    <cellStyle name="SAPBEXexcCritical4 3 5 4 2" xfId="51743" xr:uid="{19B4662D-C969-46D0-8131-5ABE7FC63111}"/>
    <cellStyle name="SAPBEXexcCritical4 3 5 5" xfId="31608" xr:uid="{1DA7E340-6E10-428E-A94B-106F73DABF58}"/>
    <cellStyle name="SAPBEXexcCritical4 3 6" xfId="5082" xr:uid="{AEF56E4D-D966-4783-AE23-64BEAB6A8993}"/>
    <cellStyle name="SAPBEXexcCritical4 3 6 2" xfId="15859" xr:uid="{028F9B58-7B02-4401-B5A9-6FCD9E6738D8}"/>
    <cellStyle name="SAPBEXexcCritical4 3 6 2 2" xfId="42278" xr:uid="{5413A140-4CD0-4437-8AA4-F1274C673E1B}"/>
    <cellStyle name="SAPBEXexcCritical4 3 6 3" xfId="23495" xr:uid="{AAFE9395-A140-442E-8E0C-7159467E7BFB}"/>
    <cellStyle name="SAPBEXexcCritical4 3 6 3 2" xfId="49909" xr:uid="{650A3EDF-9501-41D1-992D-1E15709FC988}"/>
    <cellStyle name="SAPBEXexcCritical4 3 6 4" xfId="31752" xr:uid="{95701A56-5B77-4726-9D59-D34B55C1F8F6}"/>
    <cellStyle name="SAPBEXexcCritical4 3 7" xfId="3334" xr:uid="{8D44A7FC-A2BB-40F1-A2C9-6BE56D99E541}"/>
    <cellStyle name="SAPBEXexcCritical4 3 7 2" xfId="26572" xr:uid="{0CFB0C12-5D1F-4B47-9A47-1D7BD79A7961}"/>
    <cellStyle name="SAPBEXexcCritical4 3 7 2 2" xfId="52986" xr:uid="{1BC935CD-DC2F-48CA-85DF-CBE5BDD0C22F}"/>
    <cellStyle name="SAPBEXexcCritical4 3 7 3" xfId="30004" xr:uid="{726CA3D2-09CF-44B7-B5D9-6884AFA155BE}"/>
    <cellStyle name="SAPBEXexcCritical4 3 8" xfId="3753" xr:uid="{6F5A823B-E0B2-4589-99AE-997CCAE3DEA6}"/>
    <cellStyle name="SAPBEXexcCritical4 3 8 2" xfId="14536" xr:uid="{6B7F9304-3A32-4996-9243-3C0B632F6E4D}"/>
    <cellStyle name="SAPBEXexcCritical4 3 8 2 2" xfId="40956" xr:uid="{87931D83-6D9D-412E-A0D3-4CF79F2DC352}"/>
    <cellStyle name="SAPBEXexcCritical4 3 8 3" xfId="26043" xr:uid="{9C829681-E773-4303-9A25-EB64647EBCAE}"/>
    <cellStyle name="SAPBEXexcCritical4 3 8 3 2" xfId="52457" xr:uid="{4B321BD8-6068-4F0F-95B9-107A7BFFD2A1}"/>
    <cellStyle name="SAPBEXexcCritical4 3 8 4" xfId="30423" xr:uid="{C4B40943-C38C-44B0-80E4-72FDD1A43BB1}"/>
    <cellStyle name="SAPBEXexcCritical4 3 9" xfId="4911" xr:uid="{B6B23A6F-0DFF-4B45-9540-1A31D4925B59}"/>
    <cellStyle name="SAPBEXexcCritical4 3 9 2" xfId="15688" xr:uid="{F662FBEE-FFE9-4C9F-A9F8-F0F7A3E1FAFD}"/>
    <cellStyle name="SAPBEXexcCritical4 3 9 2 2" xfId="42108" xr:uid="{416BB7E0-0EE9-44EA-8E1D-DDDFD313AE58}"/>
    <cellStyle name="SAPBEXexcCritical4 3 9 3" xfId="26962" xr:uid="{0D451CBB-CE98-4A3A-A23F-A2FEB8530A67}"/>
    <cellStyle name="SAPBEXexcCritical4 3 9 3 2" xfId="53376" xr:uid="{6B0BCB32-47D4-4F6F-9304-C6E5A2C0872F}"/>
    <cellStyle name="SAPBEXexcCritical4 3 9 4" xfId="31581" xr:uid="{64B9311A-2F86-4ABE-832E-444D3FD41A24}"/>
    <cellStyle name="SAPBEXexcCritical4 4" xfId="1883" xr:uid="{1F169A47-FC58-4BC5-8784-BB88AEEC05BD}"/>
    <cellStyle name="SAPBEXexcCritical4 4 10" xfId="8480" xr:uid="{275ED4C4-E16D-4B18-8534-57ECAA139269}"/>
    <cellStyle name="SAPBEXexcCritical4 4 10 2" xfId="19140" xr:uid="{26394993-61BB-4059-8C6C-0161B53582A8}"/>
    <cellStyle name="SAPBEXexcCritical4 4 10 2 2" xfId="45554" xr:uid="{4872A1CB-4759-43BD-853F-7F92985495B8}"/>
    <cellStyle name="SAPBEXexcCritical4 4 10 3" xfId="17657" xr:uid="{3C8A06AB-4A28-41F4-8EB9-D876B3A41987}"/>
    <cellStyle name="SAPBEXexcCritical4 4 10 3 2" xfId="44074" xr:uid="{E21C6855-412C-483B-8D4F-DF254BB3C3D2}"/>
    <cellStyle name="SAPBEXexcCritical4 4 10 4" xfId="34976" xr:uid="{FCA4E304-CF3A-4C43-97F6-249AD9EEF5C6}"/>
    <cellStyle name="SAPBEXexcCritical4 4 11" xfId="11697" xr:uid="{BF9340F0-CE0C-4EFE-B35B-CF4A5A2C9B42}"/>
    <cellStyle name="SAPBEXexcCritical4 4 11 2" xfId="38118" xr:uid="{2A4F29C4-0A85-4C96-9853-17B93B79C3FD}"/>
    <cellStyle name="SAPBEXexcCritical4 4 12" xfId="21757" xr:uid="{72523640-DCDF-4941-8BD3-C5A0830160EC}"/>
    <cellStyle name="SAPBEXexcCritical4 4 12 2" xfId="48171" xr:uid="{F1950BA3-A5B1-4029-A561-E56F7227CF99}"/>
    <cellStyle name="SAPBEXexcCritical4 4 2" xfId="3860" xr:uid="{F38C3180-AE89-4C0B-8E14-269ABEDDCB2C}"/>
    <cellStyle name="SAPBEXexcCritical4 4 2 2" xfId="8940" xr:uid="{48A58CBE-EF49-4BF7-970E-E7772A90C7D8}"/>
    <cellStyle name="SAPBEXexcCritical4 4 2 2 2" xfId="19600" xr:uid="{650E9F26-2C09-44D1-86C6-DD21DEA5E9BC}"/>
    <cellStyle name="SAPBEXexcCritical4 4 2 2 2 2" xfId="46014" xr:uid="{1EE55B99-6337-4B24-81BE-11C2F20D9E93}"/>
    <cellStyle name="SAPBEXexcCritical4 4 2 2 3" xfId="12211" xr:uid="{8A7892E7-87CB-4ABC-9C42-A9C6959B73FD}"/>
    <cellStyle name="SAPBEXexcCritical4 4 2 2 3 2" xfId="38632" xr:uid="{E07C30E3-BA90-4BAE-92DE-5DF913A1571E}"/>
    <cellStyle name="SAPBEXexcCritical4 4 2 2 4" xfId="35436" xr:uid="{8E72C62F-5D4A-4B25-8875-F3D9AE3853D4}"/>
    <cellStyle name="SAPBEXexcCritical4 4 2 3" xfId="9913" xr:uid="{71F0E533-BA8C-4B60-9DAF-A5C4985F628B}"/>
    <cellStyle name="SAPBEXexcCritical4 4 2 3 2" xfId="20573" xr:uid="{7F4BBF71-560A-4175-BBAB-9BB5FF506B49}"/>
    <cellStyle name="SAPBEXexcCritical4 4 2 3 2 2" xfId="46987" xr:uid="{45059B5F-E33C-4538-9E24-4EF19FAE7422}"/>
    <cellStyle name="SAPBEXexcCritical4 4 2 3 3" xfId="22368" xr:uid="{6470FCA4-7914-4394-BD8E-B97B8C6F5501}"/>
    <cellStyle name="SAPBEXexcCritical4 4 2 3 3 2" xfId="48782" xr:uid="{75F64AC8-1F6A-4D2B-897D-DE738BEA3052}"/>
    <cellStyle name="SAPBEXexcCritical4 4 2 3 4" xfId="36409" xr:uid="{E70CAC8D-0980-4714-AE96-D55736DB900A}"/>
    <cellStyle name="SAPBEXexcCritical4 4 2 4" xfId="10957" xr:uid="{27A63E54-82F9-44ED-AFB8-B4DE9E4AE5E2}"/>
    <cellStyle name="SAPBEXexcCritical4 4 2 4 2" xfId="21602" xr:uid="{D44AF785-C7DB-410E-A854-EB4CCEC2551B}"/>
    <cellStyle name="SAPBEXexcCritical4 4 2 4 2 2" xfId="48016" xr:uid="{A653CAB5-004C-4694-8450-3981664F4C1A}"/>
    <cellStyle name="SAPBEXexcCritical4 4 2 4 3" xfId="28691" xr:uid="{577D2AFA-4808-488D-AF23-AFB1554680DD}"/>
    <cellStyle name="SAPBEXexcCritical4 4 2 4 3 2" xfId="55105" xr:uid="{712792CC-3388-49DB-8B47-6F8E8433AD8C}"/>
    <cellStyle name="SAPBEXexcCritical4 4 2 4 4" xfId="37378" xr:uid="{42528CB4-38CF-4E71-AB53-C4810DD8EF9C}"/>
    <cellStyle name="SAPBEXexcCritical4 4 2 5" xfId="8796" xr:uid="{1F3DEAC4-32E7-48D5-A0A6-57B6423AD3E8}"/>
    <cellStyle name="SAPBEXexcCritical4 4 2 5 2" xfId="19456" xr:uid="{5242F946-CF06-4745-B90B-988DF13A6C8F}"/>
    <cellStyle name="SAPBEXexcCritical4 4 2 5 2 2" xfId="45870" xr:uid="{FC957BC3-0206-4A1E-97A1-DFCEE4E375E0}"/>
    <cellStyle name="SAPBEXexcCritical4 4 2 5 3" xfId="24696" xr:uid="{854F3D46-66CD-4E9B-B072-CD63D8816643}"/>
    <cellStyle name="SAPBEXexcCritical4 4 2 5 3 2" xfId="51110" xr:uid="{98AD3BC8-C927-4010-AFE5-9A96E52417B5}"/>
    <cellStyle name="SAPBEXexcCritical4 4 2 5 4" xfId="35292" xr:uid="{2022E4FA-1D41-4642-A30F-82A5904BBDB3}"/>
    <cellStyle name="SAPBEXexcCritical4 4 2 6" xfId="14643" xr:uid="{EDE65E67-8D72-4773-B298-D2C5C5873533}"/>
    <cellStyle name="SAPBEXexcCritical4 4 2 6 2" xfId="41063" xr:uid="{2ACD63F8-FB7F-4CD0-A530-F0DB086832EE}"/>
    <cellStyle name="SAPBEXexcCritical4 4 2 7" xfId="24758" xr:uid="{96EAF7F2-0918-4C2A-A1F3-639C1D5C998E}"/>
    <cellStyle name="SAPBEXexcCritical4 4 2 7 2" xfId="51172" xr:uid="{B8D55497-B289-42F0-834A-070148626DBF}"/>
    <cellStyle name="SAPBEXexcCritical4 4 2 8" xfId="30530" xr:uid="{2D27513D-117E-4E09-B679-C5ADCBA4C45B}"/>
    <cellStyle name="SAPBEXexcCritical4 4 3" xfId="4587" xr:uid="{0BC4241F-AA38-4634-B7B7-FD804B198E77}"/>
    <cellStyle name="SAPBEXexcCritical4 4 3 2" xfId="9297" xr:uid="{E8498CD2-6D83-4B4E-BE2A-371C94DE6B20}"/>
    <cellStyle name="SAPBEXexcCritical4 4 3 2 2" xfId="19957" xr:uid="{09E7EC7C-E0AB-4133-9C7B-23D35D93D127}"/>
    <cellStyle name="SAPBEXexcCritical4 4 3 2 2 2" xfId="46371" xr:uid="{BABEC59E-7C1A-4C8F-975B-FA0D2F9356BF}"/>
    <cellStyle name="SAPBEXexcCritical4 4 3 2 3" xfId="25955" xr:uid="{0A60F52D-2B79-4169-B9C8-44B23B732E5A}"/>
    <cellStyle name="SAPBEXexcCritical4 4 3 2 3 2" xfId="52369" xr:uid="{FB0A3CF7-550B-4104-9E42-67452B267841}"/>
    <cellStyle name="SAPBEXexcCritical4 4 3 2 4" xfId="35793" xr:uid="{309C633F-594C-4170-AFCB-815FB53FAFE3}"/>
    <cellStyle name="SAPBEXexcCritical4 4 3 3" xfId="15365" xr:uid="{DCECC23F-818C-451C-81E6-1A9DAAAF8AA2}"/>
    <cellStyle name="SAPBEXexcCritical4 4 3 3 2" xfId="41785" xr:uid="{4F5106B5-8ED1-45CF-A8E9-1AAFDA3C7D8F}"/>
    <cellStyle name="SAPBEXexcCritical4 4 3 4" xfId="22940" xr:uid="{BFF13C7D-DCD3-4E8F-BBBD-20DD9BC49231}"/>
    <cellStyle name="SAPBEXexcCritical4 4 3 4 2" xfId="49354" xr:uid="{78C0C585-FFAF-4C73-AC0A-E6D5F9286207}"/>
    <cellStyle name="SAPBEXexcCritical4 4 3 5" xfId="31257" xr:uid="{2EE92306-CAA2-4022-91AA-8B6D7052D3E9}"/>
    <cellStyle name="SAPBEXexcCritical4 4 4" xfId="3383" xr:uid="{5E88E08A-5926-48A7-A648-1685F14D5F3D}"/>
    <cellStyle name="SAPBEXexcCritical4 4 4 2" xfId="10042" xr:uid="{8A0EFAD9-7B2B-4789-9678-EB38926B7F4A}"/>
    <cellStyle name="SAPBEXexcCritical4 4 4 2 2" xfId="20702" xr:uid="{D2623F7A-9D5D-46D2-BAB5-0E126D7980F9}"/>
    <cellStyle name="SAPBEXexcCritical4 4 4 2 2 2" xfId="47116" xr:uid="{AE4D818E-2723-49CA-993A-506D4FE05E50}"/>
    <cellStyle name="SAPBEXexcCritical4 4 4 2 3" xfId="13062" xr:uid="{41E53E42-7FAB-4903-B5E3-04A8A6F309D7}"/>
    <cellStyle name="SAPBEXexcCritical4 4 4 2 3 2" xfId="39483" xr:uid="{3A7F2BCA-4599-4368-990A-F8293F53995C}"/>
    <cellStyle name="SAPBEXexcCritical4 4 4 2 4" xfId="36538" xr:uid="{577108A4-5BC4-450A-8B42-96574EE8EE55}"/>
    <cellStyle name="SAPBEXexcCritical4 4 4 3" xfId="14170" xr:uid="{5CD8600D-7673-470D-8857-9F4F3D7FF470}"/>
    <cellStyle name="SAPBEXexcCritical4 4 4 3 2" xfId="40590" xr:uid="{0C718232-BF0E-41D1-A0E7-C8FC46020FCC}"/>
    <cellStyle name="SAPBEXexcCritical4 4 4 4" xfId="23911" xr:uid="{DE1AE38E-4FF8-4F1A-A6AF-D6FC5F343C3A}"/>
    <cellStyle name="SAPBEXexcCritical4 4 4 4 2" xfId="50325" xr:uid="{E0D545E8-5C71-4E13-A025-85C308E02588}"/>
    <cellStyle name="SAPBEXexcCritical4 4 4 5" xfId="30053" xr:uid="{7A647A25-A711-484E-9204-F596C0C0EBBF}"/>
    <cellStyle name="SAPBEXexcCritical4 4 5" xfId="2859" xr:uid="{9ED5D216-2A3F-4541-B5F8-3F82EB481B0F}"/>
    <cellStyle name="SAPBEXexcCritical4 4 5 2" xfId="10820" xr:uid="{7D283204-0797-41AC-A32D-2B3291F5B2BD}"/>
    <cellStyle name="SAPBEXexcCritical4 4 5 2 2" xfId="21465" xr:uid="{D8E0CEC5-64FA-4124-93AF-E1C89EAAEBEB}"/>
    <cellStyle name="SAPBEXexcCritical4 4 5 2 2 2" xfId="47879" xr:uid="{298D73A0-1A2C-45AD-9961-D96B0CEF129F}"/>
    <cellStyle name="SAPBEXexcCritical4 4 5 2 3" xfId="28554" xr:uid="{B6769C3F-8DEF-4BDF-9474-80D6DA1B074A}"/>
    <cellStyle name="SAPBEXexcCritical4 4 5 2 3 2" xfId="54968" xr:uid="{0773F999-9474-45E8-8AEE-FDA24A7D6D18}"/>
    <cellStyle name="SAPBEXexcCritical4 4 5 2 4" xfId="37241" xr:uid="{A4B720BE-6E7E-410C-A428-A7AAC7C278F2}"/>
    <cellStyle name="SAPBEXexcCritical4 4 5 3" xfId="13651" xr:uid="{18F9AC34-293B-43E5-B1C8-7F9B5B8EC1E9}"/>
    <cellStyle name="SAPBEXexcCritical4 4 5 3 2" xfId="40071" xr:uid="{7A0CD802-7D46-40CF-9917-AADAD7A17FA9}"/>
    <cellStyle name="SAPBEXexcCritical4 4 5 4" xfId="27247" xr:uid="{384E4F3A-5275-4637-9050-FD15C25431E5}"/>
    <cellStyle name="SAPBEXexcCritical4 4 5 4 2" xfId="53661" xr:uid="{22CC2F7F-D920-493F-8A6F-34F195F82743}"/>
    <cellStyle name="SAPBEXexcCritical4 4 5 5" xfId="29529" xr:uid="{12F0A73A-7226-456A-9DE9-4190E8643531}"/>
    <cellStyle name="SAPBEXexcCritical4 4 6" xfId="6384" xr:uid="{696A5D89-FA9F-4372-927F-B45AAE1C5254}"/>
    <cellStyle name="SAPBEXexcCritical4 4 6 2" xfId="17120" xr:uid="{0A7E9EBF-9303-4CF7-853E-0A167DE4C9C6}"/>
    <cellStyle name="SAPBEXexcCritical4 4 6 2 2" xfId="43538" xr:uid="{E5DD8763-685B-49D8-95EF-679F093F3AF0}"/>
    <cellStyle name="SAPBEXexcCritical4 4 6 3" xfId="23585" xr:uid="{397533CC-BDAA-4087-9DE0-08A73BDE0F05}"/>
    <cellStyle name="SAPBEXexcCritical4 4 6 3 2" xfId="49999" xr:uid="{8457D1C1-DA2E-4E12-B39E-E7370A740F71}"/>
    <cellStyle name="SAPBEXexcCritical4 4 6 4" xfId="33054" xr:uid="{6D9671DA-B15C-4538-B565-BE5D911C6F62}"/>
    <cellStyle name="SAPBEXexcCritical4 4 7" xfId="6999" xr:uid="{FF32862E-44BE-41BA-90BE-970ED69E696D}"/>
    <cellStyle name="SAPBEXexcCritical4 4 7 2" xfId="24402" xr:uid="{A8EED405-0F91-4D96-B682-7733E85233B2}"/>
    <cellStyle name="SAPBEXexcCritical4 4 7 2 2" xfId="50816" xr:uid="{B6A74032-B610-435D-A370-C3D5AC821987}"/>
    <cellStyle name="SAPBEXexcCritical4 4 7 3" xfId="33669" xr:uid="{10413BE0-1E54-49C7-BBA7-385BE7EC9872}"/>
    <cellStyle name="SAPBEXexcCritical4 4 8" xfId="7546" xr:uid="{C65E4655-2FC4-4B84-8CED-BC140323A233}"/>
    <cellStyle name="SAPBEXexcCritical4 4 8 2" xfId="18213" xr:uid="{B597E06C-19D7-4D04-B255-6738858BB03E}"/>
    <cellStyle name="SAPBEXexcCritical4 4 8 2 2" xfId="44629" xr:uid="{57A7627D-5500-4C55-988D-0DBDCFD746AA}"/>
    <cellStyle name="SAPBEXexcCritical4 4 8 3" xfId="26616" xr:uid="{A2169865-93A3-42F4-9921-911B1FFE5F44}"/>
    <cellStyle name="SAPBEXexcCritical4 4 8 3 2" xfId="53030" xr:uid="{35DF8A20-BD1D-43D8-A48A-8E7D90FABCE6}"/>
    <cellStyle name="SAPBEXexcCritical4 4 8 4" xfId="34216" xr:uid="{BD5AE508-391F-4592-888A-7FB7EEAE9C65}"/>
    <cellStyle name="SAPBEXexcCritical4 4 9" xfId="7259" xr:uid="{7A63A4A6-994A-41CE-A1A0-38A889841487}"/>
    <cellStyle name="SAPBEXexcCritical4 4 9 2" xfId="17926" xr:uid="{B10BDCD1-AD7B-426F-B402-D373C6EF8942}"/>
    <cellStyle name="SAPBEXexcCritical4 4 9 2 2" xfId="44343" xr:uid="{34981BD5-A6AD-4CCF-AF07-FB024A7767B0}"/>
    <cellStyle name="SAPBEXexcCritical4 4 9 3" xfId="27290" xr:uid="{3B64DB64-D7C0-4098-89F0-0933774D47D7}"/>
    <cellStyle name="SAPBEXexcCritical4 4 9 3 2" xfId="53704" xr:uid="{CFC2004D-A47C-4AE7-A2E5-9E34F5BBF2DF}"/>
    <cellStyle name="SAPBEXexcCritical4 4 9 4" xfId="33929" xr:uid="{CCFAF1AE-BE2C-4ADC-97F6-32DB53FE32CA}"/>
    <cellStyle name="SAPBEXexcCritical4 5" xfId="2069" xr:uid="{58A91686-3B05-4257-895F-0827EFF59309}"/>
    <cellStyle name="SAPBEXexcCritical4 5 10" xfId="8535" xr:uid="{6F8A2BF6-26F8-4EF1-BF45-C612B3D5FBAD}"/>
    <cellStyle name="SAPBEXexcCritical4 5 10 2" xfId="19195" xr:uid="{BC49EB0D-F903-4C93-9F8F-2FDD6442C3BD}"/>
    <cellStyle name="SAPBEXexcCritical4 5 10 2 2" xfId="45609" xr:uid="{D907A851-D473-4A9B-A32D-EA4E0EAFD655}"/>
    <cellStyle name="SAPBEXexcCritical4 5 10 3" xfId="12732" xr:uid="{ACA798C0-2AE4-4192-B4BD-07C8FF241D9C}"/>
    <cellStyle name="SAPBEXexcCritical4 5 10 3 2" xfId="39153" xr:uid="{3E234BDD-BE78-455B-B4C7-78B5A3BEAD30}"/>
    <cellStyle name="SAPBEXexcCritical4 5 10 4" xfId="35031" xr:uid="{1DB0AF23-D5EF-4F32-9203-0761F2582416}"/>
    <cellStyle name="SAPBEXexcCritical4 5 11" xfId="11531" xr:uid="{11C2E740-CF40-4A91-9CDC-62075A23A1C0}"/>
    <cellStyle name="SAPBEXexcCritical4 5 11 2" xfId="37952" xr:uid="{45B1DE0F-1C85-4E5D-8EB6-C97093B70926}"/>
    <cellStyle name="SAPBEXexcCritical4 5 12" xfId="23897" xr:uid="{E46CA4DA-BB53-428C-8B1F-4A57EC8FE68E}"/>
    <cellStyle name="SAPBEXexcCritical4 5 12 2" xfId="50311" xr:uid="{A6140973-4824-474A-977F-EC4CFDD5D2CB}"/>
    <cellStyle name="SAPBEXexcCritical4 5 2" xfId="4034" xr:uid="{A215887F-7F42-45D2-816C-F2C22251B541}"/>
    <cellStyle name="SAPBEXexcCritical4 5 2 2" xfId="9265" xr:uid="{20007338-125F-445B-9C7B-9FCB2987A398}"/>
    <cellStyle name="SAPBEXexcCritical4 5 2 2 2" xfId="19925" xr:uid="{CAC6D7BB-8A2B-455A-87E8-2431C5CABFD9}"/>
    <cellStyle name="SAPBEXexcCritical4 5 2 2 2 2" xfId="46339" xr:uid="{923CAAE4-4EB4-4B61-AB90-FC10AB58C423}"/>
    <cellStyle name="SAPBEXexcCritical4 5 2 2 3" xfId="13071" xr:uid="{08B6776F-A075-4E3A-9725-B822A2A0F4B0}"/>
    <cellStyle name="SAPBEXexcCritical4 5 2 2 3 2" xfId="39492" xr:uid="{FAD00173-3646-462B-AAF9-3CE8EAE457A0}"/>
    <cellStyle name="SAPBEXexcCritical4 5 2 2 4" xfId="35761" xr:uid="{D8357507-6D54-4223-878C-0E62582568FA}"/>
    <cellStyle name="SAPBEXexcCritical4 5 2 3" xfId="14816" xr:uid="{EBDDF063-2ED3-48B4-B495-A3CB3EAFC1E6}"/>
    <cellStyle name="SAPBEXexcCritical4 5 2 3 2" xfId="41236" xr:uid="{305E82B9-D841-461B-B409-7B140CBEBF56}"/>
    <cellStyle name="SAPBEXexcCritical4 5 2 4" xfId="25245" xr:uid="{51AFCC7B-8A77-4B1D-8C47-DAFF9D31D07A}"/>
    <cellStyle name="SAPBEXexcCritical4 5 2 4 2" xfId="51659" xr:uid="{FC71E18E-1AD8-4F57-A168-24221C7802EC}"/>
    <cellStyle name="SAPBEXexcCritical4 5 2 5" xfId="30704" xr:uid="{1D666906-E96C-4745-A2D1-B3812A4BF385}"/>
    <cellStyle name="SAPBEXexcCritical4 5 3" xfId="4762" xr:uid="{3196910D-D5B0-4047-BCB0-B96903F4837A}"/>
    <cellStyle name="SAPBEXexcCritical4 5 3 2" xfId="9619" xr:uid="{276429D8-A193-416A-A9CB-A64CAB5BD01E}"/>
    <cellStyle name="SAPBEXexcCritical4 5 3 2 2" xfId="20279" xr:uid="{3C862F3F-25AE-4C57-9E83-9E79382702BC}"/>
    <cellStyle name="SAPBEXexcCritical4 5 3 2 2 2" xfId="46693" xr:uid="{479FF36A-8F1C-436A-96C4-73BD6C2768DE}"/>
    <cellStyle name="SAPBEXexcCritical4 5 3 2 3" xfId="16100" xr:uid="{6F201B06-2803-4646-A09F-1CA16B2845DD}"/>
    <cellStyle name="SAPBEXexcCritical4 5 3 2 3 2" xfId="42519" xr:uid="{89322C62-7A8D-40D6-855B-196D8D4F0D67}"/>
    <cellStyle name="SAPBEXexcCritical4 5 3 2 4" xfId="36115" xr:uid="{362E56AC-CB9A-42C1-8B3A-8DC5B4A77533}"/>
    <cellStyle name="SAPBEXexcCritical4 5 3 3" xfId="15539" xr:uid="{6A4AE880-1FAD-4EE2-98EA-D2F24C2D45F5}"/>
    <cellStyle name="SAPBEXexcCritical4 5 3 3 2" xfId="41959" xr:uid="{2A4D4FB3-1A8C-47C6-B0A1-CFE20B055D27}"/>
    <cellStyle name="SAPBEXexcCritical4 5 3 4" xfId="25095" xr:uid="{BE1AA66B-ECA6-43CD-A16A-5CADA838CF58}"/>
    <cellStyle name="SAPBEXexcCritical4 5 3 4 2" xfId="51509" xr:uid="{D7DBFC55-7D79-4D6D-B12E-B304B84C2F04}"/>
    <cellStyle name="SAPBEXexcCritical4 5 3 5" xfId="31432" xr:uid="{2A15F0EB-3EBE-4D5A-8682-3EBFA0BE2236}"/>
    <cellStyle name="SAPBEXexcCritical4 5 4" xfId="5342" xr:uid="{F635D2CC-0E0A-4877-8211-3B8A3B2DB7CD}"/>
    <cellStyle name="SAPBEXexcCritical4 5 4 2" xfId="10855" xr:uid="{65DCFC73-BAA6-4F00-B789-BDFA1F762CDA}"/>
    <cellStyle name="SAPBEXexcCritical4 5 4 2 2" xfId="21500" xr:uid="{E451D3E0-8CEB-48D9-88C5-D234448559AC}"/>
    <cellStyle name="SAPBEXexcCritical4 5 4 2 2 2" xfId="47914" xr:uid="{E445E8C4-6E71-49A6-B207-3C4906C75B92}"/>
    <cellStyle name="SAPBEXexcCritical4 5 4 2 3" xfId="28589" xr:uid="{F0EDF3C0-9AD2-454B-8FEC-740854A0A0F7}"/>
    <cellStyle name="SAPBEXexcCritical4 5 4 2 3 2" xfId="55003" xr:uid="{EA5A3376-DF15-43CA-ADC4-ACD3CE140F77}"/>
    <cellStyle name="SAPBEXexcCritical4 5 4 2 4" xfId="37276" xr:uid="{518394B5-BC9F-474E-A04B-5C3AB469A7F4}"/>
    <cellStyle name="SAPBEXexcCritical4 5 4 3" xfId="16115" xr:uid="{D687B638-260F-423E-9985-21E1E2122EB5}"/>
    <cellStyle name="SAPBEXexcCritical4 5 4 3 2" xfId="42534" xr:uid="{D0214CC9-84D5-468E-8053-B4CFA30F0D28}"/>
    <cellStyle name="SAPBEXexcCritical4 5 4 4" xfId="22841" xr:uid="{8FBEB3F9-4E67-4F4F-9EB4-375FF9CD2D69}"/>
    <cellStyle name="SAPBEXexcCritical4 5 4 4 2" xfId="49255" xr:uid="{306883F7-CE3C-4DED-B2CF-7C1C7B372F6E}"/>
    <cellStyle name="SAPBEXexcCritical4 5 4 5" xfId="32012" xr:uid="{39D5D10E-3618-438D-BE41-0D4082CDA3FE}"/>
    <cellStyle name="SAPBEXexcCritical4 5 5" xfId="5949" xr:uid="{BA52EE65-EB49-48F8-B6AA-24A1C44FC1A4}"/>
    <cellStyle name="SAPBEXexcCritical4 5 5 2" xfId="16701" xr:uid="{A77FCC1C-6137-4B45-8771-1A98D035EE8E}"/>
    <cellStyle name="SAPBEXexcCritical4 5 5 2 2" xfId="43119" xr:uid="{06519DCC-ED80-4FED-AF9A-1E86865C58C3}"/>
    <cellStyle name="SAPBEXexcCritical4 5 5 3" xfId="26826" xr:uid="{85E20631-E73C-474B-8123-EBA4481310C0}"/>
    <cellStyle name="SAPBEXexcCritical4 5 5 3 2" xfId="53240" xr:uid="{8376A3D3-A80D-483A-A008-C4713584288A}"/>
    <cellStyle name="SAPBEXexcCritical4 5 5 4" xfId="32619" xr:uid="{B0D2137B-78D0-4F9D-BDD4-3EEF25778BDB}"/>
    <cellStyle name="SAPBEXexcCritical4 5 6" xfId="6549" xr:uid="{FAD2E4DE-02E9-4541-B42A-A5639136647D}"/>
    <cellStyle name="SAPBEXexcCritical4 5 6 2" xfId="17274" xr:uid="{CFAFB2EE-59EF-45ED-9C6B-4A5B78D98C6F}"/>
    <cellStyle name="SAPBEXexcCritical4 5 6 2 2" xfId="43692" xr:uid="{7D0E584E-9C20-4D50-B216-67DAE1BC13E3}"/>
    <cellStyle name="SAPBEXexcCritical4 5 6 3" xfId="23372" xr:uid="{ECBECA3B-D800-40FF-A952-87B9DD2E530E}"/>
    <cellStyle name="SAPBEXexcCritical4 5 6 3 2" xfId="49786" xr:uid="{673A5528-4017-4150-8881-86999FB489B5}"/>
    <cellStyle name="SAPBEXexcCritical4 5 6 4" xfId="33219" xr:uid="{70A378F0-451C-4D14-9859-951A3B69FD5B}"/>
    <cellStyle name="SAPBEXexcCritical4 5 7" xfId="7121" xr:uid="{EE5A107D-2BD2-46BC-8B1E-30829FB4632D}"/>
    <cellStyle name="SAPBEXexcCritical4 5 7 2" xfId="22287" xr:uid="{C7661F7A-FA0D-4E8D-8246-699A8B84EFA8}"/>
    <cellStyle name="SAPBEXexcCritical4 5 7 2 2" xfId="48701" xr:uid="{3024578D-93A1-4AD5-A23F-BE6E64589F07}"/>
    <cellStyle name="SAPBEXexcCritical4 5 7 3" xfId="33791" xr:uid="{48C7374F-8EC9-4488-824E-9B2910428DEE}"/>
    <cellStyle name="SAPBEXexcCritical4 5 8" xfId="7680" xr:uid="{7B016DEB-663E-41C6-8160-849598C1214D}"/>
    <cellStyle name="SAPBEXexcCritical4 5 8 2" xfId="18347" xr:uid="{7A62A840-2B35-43A5-A74F-8DF52538188D}"/>
    <cellStyle name="SAPBEXexcCritical4 5 8 2 2" xfId="44763" xr:uid="{72F9912D-B0D0-485F-AF3C-46E3599BD1B6}"/>
    <cellStyle name="SAPBEXexcCritical4 5 8 3" xfId="28082" xr:uid="{E042D795-6B44-4A79-B81B-D76C6D304974}"/>
    <cellStyle name="SAPBEXexcCritical4 5 8 3 2" xfId="54496" xr:uid="{E5B7E1BD-300F-45B3-8813-B13781DD3CA2}"/>
    <cellStyle name="SAPBEXexcCritical4 5 8 4" xfId="34350" xr:uid="{14BD7605-EB31-4191-B034-B3FF9392A368}"/>
    <cellStyle name="SAPBEXexcCritical4 5 9" xfId="7832" xr:uid="{77E394F3-EAD2-4568-A983-9639C40DE8CB}"/>
    <cellStyle name="SAPBEXexcCritical4 5 9 2" xfId="18499" xr:uid="{A29DF936-A4EB-4042-A99E-F624DAC787AF}"/>
    <cellStyle name="SAPBEXexcCritical4 5 9 2 2" xfId="44914" xr:uid="{4A65E2BA-667F-42E0-A4C0-E5DEE4657099}"/>
    <cellStyle name="SAPBEXexcCritical4 5 9 3" xfId="26359" xr:uid="{ED69217B-C4FD-47F7-97FB-9B6F9C614959}"/>
    <cellStyle name="SAPBEXexcCritical4 5 9 3 2" xfId="52773" xr:uid="{FE314B99-1256-46F1-96F9-B3CBA5947F9A}"/>
    <cellStyle name="SAPBEXexcCritical4 5 9 4" xfId="34502" xr:uid="{EDAE1193-D04F-40A7-A6D7-A9E597178A9A}"/>
    <cellStyle name="SAPBEXexcCritical4 6" xfId="2363" xr:uid="{269963F8-4CF5-4DFA-84E8-1AE273B4D11A}"/>
    <cellStyle name="SAPBEXexcCritical4 6 10" xfId="21179" xr:uid="{2E084E17-E780-4B01-8029-C2A3ECD6DE63}"/>
    <cellStyle name="SAPBEXexcCritical4 6 10 2" xfId="47593" xr:uid="{3D279FE5-D2C1-4BA9-9817-706CB3E28091}"/>
    <cellStyle name="SAPBEXexcCritical4 6 11" xfId="23260" xr:uid="{2D0941E5-A109-49D8-B248-F21FBEDFBBB9}"/>
    <cellStyle name="SAPBEXexcCritical4 6 11 2" xfId="49674" xr:uid="{E648DA4A-60CD-4A1A-94C3-984B55A152D2}"/>
    <cellStyle name="SAPBEXexcCritical4 6 2" xfId="4270" xr:uid="{9822B402-D24C-471A-9CF2-936DADF18BA5}"/>
    <cellStyle name="SAPBEXexcCritical4 6 2 2" xfId="9873" xr:uid="{809A1CEB-A9B2-4627-BE79-1BC8158C6FE8}"/>
    <cellStyle name="SAPBEXexcCritical4 6 2 2 2" xfId="20533" xr:uid="{65FFB749-1EF6-43C7-85CE-EDA06AA62BC2}"/>
    <cellStyle name="SAPBEXexcCritical4 6 2 2 2 2" xfId="46947" xr:uid="{4EEC9332-E571-4FBB-A732-08DF150077B5}"/>
    <cellStyle name="SAPBEXexcCritical4 6 2 2 3" xfId="23945" xr:uid="{849E69FC-CCA8-40FC-815F-B98E522353DD}"/>
    <cellStyle name="SAPBEXexcCritical4 6 2 2 3 2" xfId="50359" xr:uid="{B21996FC-D150-4D39-A02A-8E14F5924B77}"/>
    <cellStyle name="SAPBEXexcCritical4 6 2 2 4" xfId="36369" xr:uid="{C29C31FC-87C1-4DED-987B-04C3E1E90519}"/>
    <cellStyle name="SAPBEXexcCritical4 6 2 3" xfId="15049" xr:uid="{980AEC26-966F-4901-B4CA-DDA47AE11609}"/>
    <cellStyle name="SAPBEXexcCritical4 6 2 3 2" xfId="41469" xr:uid="{B7E07B2D-7C6D-4732-BCE3-BBAE560DEEE7}"/>
    <cellStyle name="SAPBEXexcCritical4 6 2 4" xfId="24137" xr:uid="{623709E9-FCE3-4A39-88D9-66E026DBC305}"/>
    <cellStyle name="SAPBEXexcCritical4 6 2 4 2" xfId="50551" xr:uid="{3037CBE3-A8E7-463F-8597-DC936BBDF69B}"/>
    <cellStyle name="SAPBEXexcCritical4 6 2 5" xfId="30940" xr:uid="{7033435B-C142-4F45-ABA8-54E35E88317D}"/>
    <cellStyle name="SAPBEXexcCritical4 6 3" xfId="4998" xr:uid="{850B6FE2-DF56-4F03-96CC-8E07EBA87DC7}"/>
    <cellStyle name="SAPBEXexcCritical4 6 3 2" xfId="9931" xr:uid="{C4A88057-0CD7-4939-8F06-453392270363}"/>
    <cellStyle name="SAPBEXexcCritical4 6 3 2 2" xfId="20591" xr:uid="{17A4A0BC-9AA1-4958-A152-AE045851BEC3}"/>
    <cellStyle name="SAPBEXexcCritical4 6 3 2 2 2" xfId="47005" xr:uid="{40FE906C-53A4-4375-8E2B-179A6D54BDE6}"/>
    <cellStyle name="SAPBEXexcCritical4 6 3 2 3" xfId="24394" xr:uid="{2B34863B-8B05-45AA-AA55-478C09BF5B7B}"/>
    <cellStyle name="SAPBEXexcCritical4 6 3 2 3 2" xfId="50808" xr:uid="{B18AA69B-D8DA-4D24-85E0-065BE5D61525}"/>
    <cellStyle name="SAPBEXexcCritical4 6 3 2 4" xfId="36427" xr:uid="{418A5861-E246-4C91-8EED-A68FEA5170C2}"/>
    <cellStyle name="SAPBEXexcCritical4 6 3 3" xfId="15775" xr:uid="{EF00B639-60B5-4A94-AC29-09FD55CEB6A8}"/>
    <cellStyle name="SAPBEXexcCritical4 6 3 3 2" xfId="42195" xr:uid="{039B3409-03D5-495D-9B62-1C6500B804FA}"/>
    <cellStyle name="SAPBEXexcCritical4 6 3 4" xfId="24708" xr:uid="{2B863FA3-C049-4D99-BF3B-A01B21ED3281}"/>
    <cellStyle name="SAPBEXexcCritical4 6 3 4 2" xfId="51122" xr:uid="{08DA637D-A46C-4ABB-A0E9-82BC1EF4ED8D}"/>
    <cellStyle name="SAPBEXexcCritical4 6 3 5" xfId="31668" xr:uid="{29849AF0-ECC8-4821-9207-023E9EDB7BFF}"/>
    <cellStyle name="SAPBEXexcCritical4 6 4" xfId="6191" xr:uid="{F7E43A03-EFA1-4B51-BB10-6ED39BB4B1C8}"/>
    <cellStyle name="SAPBEXexcCritical4 6 4 2" xfId="10987" xr:uid="{D156A052-88CA-44BA-A549-57DAD43627BB}"/>
    <cellStyle name="SAPBEXexcCritical4 6 4 2 2" xfId="21632" xr:uid="{21DC9CB5-9224-49D6-8BC5-40006C425DB4}"/>
    <cellStyle name="SAPBEXexcCritical4 6 4 2 2 2" xfId="48046" xr:uid="{945E9E05-7B6E-483E-A869-3685053DC2A5}"/>
    <cellStyle name="SAPBEXexcCritical4 6 4 2 3" xfId="28721" xr:uid="{93BE6723-A6DE-49E2-B59D-BF22F1A9D078}"/>
    <cellStyle name="SAPBEXexcCritical4 6 4 2 3 2" xfId="55135" xr:uid="{4E8A7BD1-E722-4D0F-A2F6-663C5814F64D}"/>
    <cellStyle name="SAPBEXexcCritical4 6 4 2 4" xfId="37408" xr:uid="{D4A1A259-EC56-4342-BD02-2AD953F13D1A}"/>
    <cellStyle name="SAPBEXexcCritical4 6 4 3" xfId="16932" xr:uid="{038A609D-FB24-42E8-BEEA-83808047CF1F}"/>
    <cellStyle name="SAPBEXexcCritical4 6 4 3 2" xfId="43350" xr:uid="{62542C3A-BF33-499E-9896-5B336813AF24}"/>
    <cellStyle name="SAPBEXexcCritical4 6 4 4" xfId="24809" xr:uid="{A48B4D2A-F7D5-402C-9431-BE04DCFCC316}"/>
    <cellStyle name="SAPBEXexcCritical4 6 4 4 2" xfId="51223" xr:uid="{C0FF4C51-DE98-4DC5-BCC1-EF1441AA1EE3}"/>
    <cellStyle name="SAPBEXexcCritical4 6 4 5" xfId="32861" xr:uid="{87313550-C2BD-4E49-8F5D-2EC666288339}"/>
    <cellStyle name="SAPBEXexcCritical4 6 5" xfId="6772" xr:uid="{379916A9-A7E0-495E-BDB2-22CA31F69CF1}"/>
    <cellStyle name="SAPBEXexcCritical4 6 5 2" xfId="17484" xr:uid="{341CDE10-5D42-47F8-9B16-D45ABFC5277E}"/>
    <cellStyle name="SAPBEXexcCritical4 6 5 2 2" xfId="43902" xr:uid="{FE0F6931-988C-44C8-9369-08C55D7C8C4C}"/>
    <cellStyle name="SAPBEXexcCritical4 6 5 3" xfId="24154" xr:uid="{FA192243-5F8A-486F-8257-0B95F0F18AD6}"/>
    <cellStyle name="SAPBEXexcCritical4 6 5 3 2" xfId="50568" xr:uid="{CC04B01E-92DE-40B6-B4C6-F590FB6D0A98}"/>
    <cellStyle name="SAPBEXexcCritical4 6 5 4" xfId="33442" xr:uid="{AA13D2A5-1264-4986-820F-7B8F7D502F40}"/>
    <cellStyle name="SAPBEXexcCritical4 6 6" xfId="7332" xr:uid="{6B8B0D8D-ACA6-492A-B453-9A8A985C8550}"/>
    <cellStyle name="SAPBEXexcCritical4 6 6 2" xfId="17999" xr:uid="{898BCF59-7F68-40A7-B1EC-52F2AA7D6EF7}"/>
    <cellStyle name="SAPBEXexcCritical4 6 6 2 2" xfId="44416" xr:uid="{332E43D6-8DD9-4A4D-A92E-16F37CE4F5FE}"/>
    <cellStyle name="SAPBEXexcCritical4 6 6 3" xfId="24543" xr:uid="{33984FDE-ED0A-4C0B-B422-DB06241EE253}"/>
    <cellStyle name="SAPBEXexcCritical4 6 6 3 2" xfId="50957" xr:uid="{9C3A0A64-189F-4E8B-A83B-7144F9AFA066}"/>
    <cellStyle name="SAPBEXexcCritical4 6 6 4" xfId="34002" xr:uid="{F9D13F65-7C16-4F62-BB9B-62498CB25782}"/>
    <cellStyle name="SAPBEXexcCritical4 6 7" xfId="7976" xr:uid="{A21C179A-EE33-40DB-A0DB-D77BBE624B8C}"/>
    <cellStyle name="SAPBEXexcCritical4 6 7 2" xfId="18643" xr:uid="{B65897F7-338F-42D7-A832-412A06309A41}"/>
    <cellStyle name="SAPBEXexcCritical4 6 7 2 2" xfId="45058" xr:uid="{A782F319-DA2E-4276-AAEE-0DE9AD0780F3}"/>
    <cellStyle name="SAPBEXexcCritical4 6 7 3" xfId="12161" xr:uid="{4FBE89DD-2240-4599-A22C-CAEBEC24C653}"/>
    <cellStyle name="SAPBEXexcCritical4 6 7 3 2" xfId="38582" xr:uid="{99FD70CB-766E-40FF-A260-43C046081C59}"/>
    <cellStyle name="SAPBEXexcCritical4 6 7 4" xfId="34582" xr:uid="{03F6EB81-E7BE-4037-9F3D-97C193FBB992}"/>
    <cellStyle name="SAPBEXexcCritical4 6 8" xfId="8886" xr:uid="{B5B7E629-D081-44C1-B448-6C7D65F70FBF}"/>
    <cellStyle name="SAPBEXexcCritical4 6 8 2" xfId="19546" xr:uid="{1909323D-45DF-4CD2-BE61-25AD82EDACD1}"/>
    <cellStyle name="SAPBEXexcCritical4 6 8 2 2" xfId="45960" xr:uid="{2EEF2F31-AE4C-4DFE-A9E2-1C8E9929C60D}"/>
    <cellStyle name="SAPBEXexcCritical4 6 8 3" xfId="22364" xr:uid="{227CF522-70D3-4AFA-860B-4ECF200219D9}"/>
    <cellStyle name="SAPBEXexcCritical4 6 8 3 2" xfId="48778" xr:uid="{852246BE-12FE-472B-9A75-6FEDE27C92A9}"/>
    <cellStyle name="SAPBEXexcCritical4 6 8 4" xfId="35382" xr:uid="{0B2B4C15-515F-4158-B13D-DFB705F96BF1}"/>
    <cellStyle name="SAPBEXexcCritical4 6 9" xfId="13162" xr:uid="{8A39ACD4-1024-4CE4-9F4F-E7A460B2DE19}"/>
    <cellStyle name="SAPBEXexcCritical4 6 9 2" xfId="39583" xr:uid="{E5148CCE-0382-4C09-ADCE-E5C3E6EF7300}"/>
    <cellStyle name="SAPBEXexcCritical4 7" xfId="3218" xr:uid="{6897B2E3-F5B4-43AB-BF57-8E28B120B0AA}"/>
    <cellStyle name="SAPBEXexcCritical4 7 2" xfId="9575" xr:uid="{77571199-ADC8-467E-B494-05344B713831}"/>
    <cellStyle name="SAPBEXexcCritical4 7 2 2" xfId="20235" xr:uid="{03145703-C2C1-450D-BA21-03DE0C327462}"/>
    <cellStyle name="SAPBEXexcCritical4 7 2 2 2" xfId="46649" xr:uid="{156919F5-449B-4D87-828C-4463D4F734AD}"/>
    <cellStyle name="SAPBEXexcCritical4 7 2 3" xfId="11831" xr:uid="{B0AA1771-AE2C-4902-B1AF-4BA6978958E6}"/>
    <cellStyle name="SAPBEXexcCritical4 7 2 3 2" xfId="38252" xr:uid="{024FA946-A80A-4D36-A5F4-30E2E9303DA1}"/>
    <cellStyle name="SAPBEXexcCritical4 7 2 4" xfId="36071" xr:uid="{79E8699B-B909-4B5F-9631-30D7A07DE321}"/>
    <cellStyle name="SAPBEXexcCritical4 7 3" xfId="14008" xr:uid="{AFD8D701-9181-4BE9-8C3E-98F1CC06FB11}"/>
    <cellStyle name="SAPBEXexcCritical4 7 3 2" xfId="40428" xr:uid="{CE02514F-D2B2-4BAC-840E-544E029E972C}"/>
    <cellStyle name="SAPBEXexcCritical4 7 4" xfId="25609" xr:uid="{57E2309F-2A09-4767-94E3-054DFD694E48}"/>
    <cellStyle name="SAPBEXexcCritical4 7 4 2" xfId="52023" xr:uid="{C3CA6F19-5B94-4B02-83B3-42B435952A50}"/>
    <cellStyle name="SAPBEXexcCritical4 7 5" xfId="29888" xr:uid="{A98222AD-66FE-4CB0-8A34-41890A1D9B93}"/>
    <cellStyle name="SAPBEXexcCritical4 8" xfId="4501" xr:uid="{0CA49BC6-B159-49FE-91F2-7EBA37405D99}"/>
    <cellStyle name="SAPBEXexcCritical4 8 2" xfId="10010" xr:uid="{581148A4-C1A0-4120-A91D-DCC36855BF82}"/>
    <cellStyle name="SAPBEXexcCritical4 8 2 2" xfId="20670" xr:uid="{37EE712F-64BD-4246-8A8E-4678EC129CBF}"/>
    <cellStyle name="SAPBEXexcCritical4 8 2 2 2" xfId="47084" xr:uid="{798BDB53-AEAC-4E44-9767-B50587A89733}"/>
    <cellStyle name="SAPBEXexcCritical4 8 2 3" xfId="25876" xr:uid="{64FC1135-56F9-456C-A9A7-940958D82FC4}"/>
    <cellStyle name="SAPBEXexcCritical4 8 2 3 2" xfId="52290" xr:uid="{C89688BC-804B-4F0A-B26A-4E101D3B1BBE}"/>
    <cellStyle name="SAPBEXexcCritical4 8 2 4" xfId="36506" xr:uid="{5A1D57E6-5F49-4EEB-B51A-3E8E9DA7BD25}"/>
    <cellStyle name="SAPBEXexcCritical4 8 3" xfId="15279" xr:uid="{FF7F31E6-A6D2-43FD-BDE1-EA61D3808698}"/>
    <cellStyle name="SAPBEXexcCritical4 8 3 2" xfId="41699" xr:uid="{DDC5A0D4-FEA3-4219-90DD-2B192CE01848}"/>
    <cellStyle name="SAPBEXexcCritical4 8 4" xfId="25228" xr:uid="{DD1E646E-854C-4E20-8B19-F3D806A55011}"/>
    <cellStyle name="SAPBEXexcCritical4 8 4 2" xfId="51642" xr:uid="{73B1232F-6653-4C20-8672-A4ECB7FF27DE}"/>
    <cellStyle name="SAPBEXexcCritical4 8 5" xfId="31171" xr:uid="{92CBC6DE-2EBC-4AF7-ACF5-4552866772B8}"/>
    <cellStyle name="SAPBEXexcCritical4 9" xfId="3163" xr:uid="{4F89D1E4-1955-451C-A64F-EA5B3BB043FA}"/>
    <cellStyle name="SAPBEXexcCritical4 9 2" xfId="10483" xr:uid="{C68DE187-29A8-4421-A9B9-DF763D41A6E7}"/>
    <cellStyle name="SAPBEXexcCritical4 9 2 2" xfId="21143" xr:uid="{86546B24-FC43-4A7F-BF99-EE8ACC2556EE}"/>
    <cellStyle name="SAPBEXexcCritical4 9 2 2 2" xfId="47557" xr:uid="{6BA6CE21-E482-42C1-82D1-1A6C6AF0F731}"/>
    <cellStyle name="SAPBEXexcCritical4 9 2 3" xfId="28403" xr:uid="{CDD663C9-116E-4A28-AA17-D50C404BDBE4}"/>
    <cellStyle name="SAPBEXexcCritical4 9 2 3 2" xfId="54817" xr:uid="{403DE802-81BF-4006-9182-0891FD4EDFFD}"/>
    <cellStyle name="SAPBEXexcCritical4 9 2 4" xfId="36979" xr:uid="{0E0E7448-8C15-4E07-B24D-EEF65C4D38E7}"/>
    <cellStyle name="SAPBEXexcCritical4 9 3" xfId="13953" xr:uid="{44C0C56D-3D01-4C6B-9B3F-AECDE24FB31C}"/>
    <cellStyle name="SAPBEXexcCritical4 9 3 2" xfId="40373" xr:uid="{233B0164-F8AC-43B7-ABD6-1919B147F271}"/>
    <cellStyle name="SAPBEXexcCritical4 9 4" xfId="23741" xr:uid="{17C934CA-A77C-48A8-A0D0-77E8A6442267}"/>
    <cellStyle name="SAPBEXexcCritical4 9 4 2" xfId="50155" xr:uid="{71211EB4-7D5D-412D-B2D4-C9F9B7752222}"/>
    <cellStyle name="SAPBEXexcCritical4 9 5" xfId="29833" xr:uid="{0B746CCE-352A-44E1-B00A-7815119FCB3F}"/>
    <cellStyle name="SAPBEXexcCritical5" xfId="1191" xr:uid="{2CA9C543-4F3A-4C24-AB5B-0FC55C6B783F}"/>
    <cellStyle name="SAPBEXexcCritical5 10" xfId="5174" xr:uid="{4AE6CF08-A893-4C80-9EF5-2492AD68DC65}"/>
    <cellStyle name="SAPBEXexcCritical5 10 2" xfId="25684" xr:uid="{1E77E768-E757-448B-9247-8F1BAC64390F}"/>
    <cellStyle name="SAPBEXexcCritical5 10 2 2" xfId="52098" xr:uid="{DEC7F7FE-7D33-40B9-A1F7-6016C4C6F6C7}"/>
    <cellStyle name="SAPBEXexcCritical5 10 3" xfId="31844" xr:uid="{FB21EED8-E08B-479C-8650-93719394C555}"/>
    <cellStyle name="SAPBEXexcCritical5 11" xfId="2912" xr:uid="{2F885420-1D1E-44F9-9D27-A54DB41439A1}"/>
    <cellStyle name="SAPBEXexcCritical5 11 2" xfId="13704" xr:uid="{2634572A-AA67-4D85-BEB4-884C79AD5A9A}"/>
    <cellStyle name="SAPBEXexcCritical5 11 2 2" xfId="40124" xr:uid="{C531134D-6E00-416A-9BE2-275770BF402F}"/>
    <cellStyle name="SAPBEXexcCritical5 11 3" xfId="24478" xr:uid="{AB641C53-EF9C-4BC0-BFBD-3CD737D295C5}"/>
    <cellStyle name="SAPBEXexcCritical5 11 3 2" xfId="50892" xr:uid="{CE8B84F8-A354-4ADA-B2A2-8ACD9F955EB6}"/>
    <cellStyle name="SAPBEXexcCritical5 11 4" xfId="29582" xr:uid="{535952AD-B3FF-4AC3-92AB-1F9697D69BFD}"/>
    <cellStyle name="SAPBEXexcCritical5 12" xfId="8260" xr:uid="{810D40F6-4359-4794-A062-8B6EB2449E6C}"/>
    <cellStyle name="SAPBEXexcCritical5 12 2" xfId="18921" xr:uid="{049E4EFD-6E5E-44A6-9A63-488C980C5CBB}"/>
    <cellStyle name="SAPBEXexcCritical5 12 2 2" xfId="45335" xr:uid="{12104638-9CE7-4AF5-917B-E2934F790135}"/>
    <cellStyle name="SAPBEXexcCritical5 12 3" xfId="17523" xr:uid="{5F2333DE-E6BE-4B91-AAC1-E9CF961B297E}"/>
    <cellStyle name="SAPBEXexcCritical5 12 3 2" xfId="43940" xr:uid="{0CCD92F5-27A0-48B8-93BA-0580ABAD6C11}"/>
    <cellStyle name="SAPBEXexcCritical5 12 4" xfId="34773" xr:uid="{06BA4A30-9561-48AE-ABBB-5AB532297247}"/>
    <cellStyle name="SAPBEXexcCritical5 13" xfId="17532" xr:uid="{DCFC4D58-B1F9-43AA-AEA9-3C42CA151872}"/>
    <cellStyle name="SAPBEXexcCritical5 13 2" xfId="43949" xr:uid="{691C8EB4-CDC2-4796-AC89-27C4A10511D2}"/>
    <cellStyle name="SAPBEXexcCritical5 14" xfId="12995" xr:uid="{500672D3-E6BE-40A2-822E-7429ADE09651}"/>
    <cellStyle name="SAPBEXexcCritical5 14 2" xfId="39416" xr:uid="{78A92ED2-3658-4A43-BF92-C0E44C6DBCE0}"/>
    <cellStyle name="SAPBEXexcCritical5 2" xfId="1512" xr:uid="{DD0BDC32-5B10-43DB-AC76-A1C70BDE10A0}"/>
    <cellStyle name="SAPBEXexcCritical5 2 10" xfId="8409" xr:uid="{76B5DD7A-B505-43F8-9219-ED1F6E762837}"/>
    <cellStyle name="SAPBEXexcCritical5 2 10 2" xfId="19069" xr:uid="{240EB8F2-B078-47F2-9AEA-FB12ED0334F5}"/>
    <cellStyle name="SAPBEXexcCritical5 2 10 2 2" xfId="45483" xr:uid="{637F361B-8B3E-400E-892C-2B665226B00F}"/>
    <cellStyle name="SAPBEXexcCritical5 2 10 3" xfId="12457" xr:uid="{16ED5180-CA72-4757-9B72-B848FA09DE2B}"/>
    <cellStyle name="SAPBEXexcCritical5 2 10 3 2" xfId="38878" xr:uid="{331C6ABB-C0E6-42D1-A615-11ABC86CD014}"/>
    <cellStyle name="SAPBEXexcCritical5 2 10 4" xfId="34905" xr:uid="{BFB07601-2852-4E61-9064-325B10B9492F}"/>
    <cellStyle name="SAPBEXexcCritical5 2 11" xfId="12028" xr:uid="{FAC9EDC4-7A11-429E-A3D7-A5CAA65BB7BE}"/>
    <cellStyle name="SAPBEXexcCritical5 2 11 2" xfId="38449" xr:uid="{2481317A-8F1D-4D57-B5D6-052F420C8D5F}"/>
    <cellStyle name="SAPBEXexcCritical5 2 12" xfId="22293" xr:uid="{C00D2F8D-38D1-4D5A-8DF9-65A61F7E42D2}"/>
    <cellStyle name="SAPBEXexcCritical5 2 12 2" xfId="48707" xr:uid="{BCE8E1A3-FF88-4C82-98E2-32E9104082B4}"/>
    <cellStyle name="SAPBEXexcCritical5 2 2" xfId="3506" xr:uid="{219C5D20-EC12-4E5D-B86F-5187948B7C78}"/>
    <cellStyle name="SAPBEXexcCritical5 2 2 2" xfId="8917" xr:uid="{F3FE1BA2-0C35-4CEC-8118-07F514B2C7B6}"/>
    <cellStyle name="SAPBEXexcCritical5 2 2 2 2" xfId="19577" xr:uid="{CAB6BFDC-9CA3-4021-8B7B-40CB07474FB8}"/>
    <cellStyle name="SAPBEXexcCritical5 2 2 2 2 2" xfId="45991" xr:uid="{73AFA883-0759-499E-8489-D89A9BB760F3}"/>
    <cellStyle name="SAPBEXexcCritical5 2 2 2 3" xfId="17674" xr:uid="{33F99F80-79B3-40A4-9BB4-88D63DCC7E3F}"/>
    <cellStyle name="SAPBEXexcCritical5 2 2 2 3 2" xfId="44091" xr:uid="{6F202EC2-92A4-4523-BD2A-8417BB880A5C}"/>
    <cellStyle name="SAPBEXexcCritical5 2 2 2 4" xfId="35413" xr:uid="{E423F7E2-0F15-4DAB-AE43-EE0DEC2F0C74}"/>
    <cellStyle name="SAPBEXexcCritical5 2 2 3" xfId="10365" xr:uid="{7DE4DBEE-3134-477B-B4B9-2B5A6EDA892A}"/>
    <cellStyle name="SAPBEXexcCritical5 2 2 3 2" xfId="21025" xr:uid="{E14F3F21-BF3A-43FE-B1F9-65EF3EB6DFFF}"/>
    <cellStyle name="SAPBEXexcCritical5 2 2 3 2 2" xfId="47439" xr:uid="{4A0A501B-B914-467E-8A22-BE53E3ACDE32}"/>
    <cellStyle name="SAPBEXexcCritical5 2 2 3 3" xfId="28290" xr:uid="{0AD63175-488A-44A6-8725-AF576F0A5EF7}"/>
    <cellStyle name="SAPBEXexcCritical5 2 2 3 3 2" xfId="54704" xr:uid="{D09251F3-3E82-4E84-ACF7-7FC84C3DF173}"/>
    <cellStyle name="SAPBEXexcCritical5 2 2 3 4" xfId="36861" xr:uid="{BC8C8254-078C-4824-B7FA-F9ACA4C25B21}"/>
    <cellStyle name="SAPBEXexcCritical5 2 2 4" xfId="10940" xr:uid="{59E216D8-8590-45E7-9934-0AD356E302A2}"/>
    <cellStyle name="SAPBEXexcCritical5 2 2 4 2" xfId="21585" xr:uid="{74B8776D-30FE-4535-AD95-D85AFED9C98C}"/>
    <cellStyle name="SAPBEXexcCritical5 2 2 4 2 2" xfId="47999" xr:uid="{7A622149-7F19-44FE-AEE4-DF8D571D00AD}"/>
    <cellStyle name="SAPBEXexcCritical5 2 2 4 3" xfId="28674" xr:uid="{4C259EAF-6B06-45CA-9508-069B239623C0}"/>
    <cellStyle name="SAPBEXexcCritical5 2 2 4 3 2" xfId="55088" xr:uid="{880F4133-18E7-4AAC-A37D-BB3CDBCB9D95}"/>
    <cellStyle name="SAPBEXexcCritical5 2 2 4 4" xfId="37361" xr:uid="{3FDC4DBE-9C13-41D4-9C16-AB6B7E83A9B7}"/>
    <cellStyle name="SAPBEXexcCritical5 2 2 5" xfId="8717" xr:uid="{E8BE90B5-644F-46F6-8557-768D6DAC8BBF}"/>
    <cellStyle name="SAPBEXexcCritical5 2 2 5 2" xfId="19377" xr:uid="{8B91C366-03A9-4B24-A64B-62893CDDE6E4}"/>
    <cellStyle name="SAPBEXexcCritical5 2 2 5 2 2" xfId="45791" xr:uid="{9CDEA990-0A4A-4D1B-81EF-AFA2DA11C262}"/>
    <cellStyle name="SAPBEXexcCritical5 2 2 5 3" xfId="12265" xr:uid="{0F66C0FE-3B21-4603-BD58-249DD4273005}"/>
    <cellStyle name="SAPBEXexcCritical5 2 2 5 3 2" xfId="38686" xr:uid="{590C6689-858C-42C5-B442-8D987A57FA50}"/>
    <cellStyle name="SAPBEXexcCritical5 2 2 5 4" xfId="35213" xr:uid="{C3E0A318-8070-45F9-A824-F5EDDE71F398}"/>
    <cellStyle name="SAPBEXexcCritical5 2 2 6" xfId="14291" xr:uid="{E53D6F1C-E18D-49A8-BA4A-51097043EFF5}"/>
    <cellStyle name="SAPBEXexcCritical5 2 2 6 2" xfId="40711" xr:uid="{A730A802-18FB-4258-8BD1-E598847B98CA}"/>
    <cellStyle name="SAPBEXexcCritical5 2 2 7" xfId="23427" xr:uid="{104B63BD-CAED-4135-A190-960456256C89}"/>
    <cellStyle name="SAPBEXexcCritical5 2 2 7 2" xfId="49841" xr:uid="{AE325D56-C5C1-4AF5-A001-ADBCDB79B3EB}"/>
    <cellStyle name="SAPBEXexcCritical5 2 2 8" xfId="30176" xr:uid="{E82B52AC-537C-4071-8BED-424A9BAA4608}"/>
    <cellStyle name="SAPBEXexcCritical5 2 3" xfId="2796" xr:uid="{9EC16E55-6C23-48C5-9B11-2198C4B33944}"/>
    <cellStyle name="SAPBEXexcCritical5 2 3 2" xfId="9376" xr:uid="{4E295814-FDCE-4041-9F04-DFA670F67BEB}"/>
    <cellStyle name="SAPBEXexcCritical5 2 3 2 2" xfId="20036" xr:uid="{8F26C0DE-996A-415B-84D5-384E503B2D30}"/>
    <cellStyle name="SAPBEXexcCritical5 2 3 2 2 2" xfId="46450" xr:uid="{4F255EFE-11BA-4D24-92DA-E45D7DF90616}"/>
    <cellStyle name="SAPBEXexcCritical5 2 3 2 3" xfId="25946" xr:uid="{D67C4DFA-9685-4C11-89D8-284BD15228A4}"/>
    <cellStyle name="SAPBEXexcCritical5 2 3 2 3 2" xfId="52360" xr:uid="{1D2C1481-ABD3-45C8-85B1-518299876413}"/>
    <cellStyle name="SAPBEXexcCritical5 2 3 2 4" xfId="35872" xr:uid="{EEECFDAB-B049-437F-A65A-F1B64AE8BCA3}"/>
    <cellStyle name="SAPBEXexcCritical5 2 3 3" xfId="13588" xr:uid="{F39D256E-34D6-40E4-89C4-A94DC13F47FD}"/>
    <cellStyle name="SAPBEXexcCritical5 2 3 3 2" xfId="40008" xr:uid="{DC291CF1-6662-431C-A693-C9101E6BD133}"/>
    <cellStyle name="SAPBEXexcCritical5 2 3 4" xfId="28136" xr:uid="{7F81D4A1-BEF3-40A4-A964-8BDF9E5F2DD6}"/>
    <cellStyle name="SAPBEXexcCritical5 2 3 4 2" xfId="54550" xr:uid="{DA3F68AF-47B6-414A-96BC-9508EA0BFEAF}"/>
    <cellStyle name="SAPBEXexcCritical5 2 3 5" xfId="29466" xr:uid="{A8DD1E29-871B-453B-BAF9-E9BB09ABFBDC}"/>
    <cellStyle name="SAPBEXexcCritical5 2 4" xfId="4179" xr:uid="{F8B16AE0-8816-4188-9198-64DD4F93352F}"/>
    <cellStyle name="SAPBEXexcCritical5 2 4 2" xfId="9707" xr:uid="{2E16A859-E3DE-4815-995B-93BF4BDD6391}"/>
    <cellStyle name="SAPBEXexcCritical5 2 4 2 2" xfId="20367" xr:uid="{A10041D3-68D6-480C-8AE1-920FE125B41D}"/>
    <cellStyle name="SAPBEXexcCritical5 2 4 2 2 2" xfId="46781" xr:uid="{725E2147-16CD-48D3-9174-60020A68FD7F}"/>
    <cellStyle name="SAPBEXexcCritical5 2 4 2 3" xfId="11842" xr:uid="{CC62958E-8EE8-49BF-B15C-E623F22C4F68}"/>
    <cellStyle name="SAPBEXexcCritical5 2 4 2 3 2" xfId="38263" xr:uid="{07DEF297-E280-4A8A-9BEF-DA269B5EC9B1}"/>
    <cellStyle name="SAPBEXexcCritical5 2 4 2 4" xfId="36203" xr:uid="{33E9E6E7-9190-4207-A76E-44E4E10D9DB4}"/>
    <cellStyle name="SAPBEXexcCritical5 2 4 3" xfId="14959" xr:uid="{D0E3F034-F707-4D07-9DB8-637DAF3C7F8A}"/>
    <cellStyle name="SAPBEXexcCritical5 2 4 3 2" xfId="41379" xr:uid="{598D69E5-B628-4D86-AFD4-E04946E1DEE7}"/>
    <cellStyle name="SAPBEXexcCritical5 2 4 4" xfId="21881" xr:uid="{BB35F896-8034-4D7D-9311-F68E8B31E393}"/>
    <cellStyle name="SAPBEXexcCritical5 2 4 4 2" xfId="48295" xr:uid="{A725369B-C1EB-4564-93A5-56554B6461A5}"/>
    <cellStyle name="SAPBEXexcCritical5 2 4 5" xfId="30849" xr:uid="{0BEADD6D-C3A7-434E-A26D-716332CA01F4}"/>
    <cellStyle name="SAPBEXexcCritical5 2 5" xfId="4009" xr:uid="{008536F1-0A9F-4781-B69C-49B83869E22E}"/>
    <cellStyle name="SAPBEXexcCritical5 2 5 2" xfId="10730" xr:uid="{C393CF50-01CD-4ACE-AB29-FA6450B2F70D}"/>
    <cellStyle name="SAPBEXexcCritical5 2 5 2 2" xfId="21375" xr:uid="{D7D65258-FDFA-496C-AE98-C9DBD2CF25E3}"/>
    <cellStyle name="SAPBEXexcCritical5 2 5 2 2 2" xfId="47789" xr:uid="{3E1698EC-0E35-4538-9A43-7C7F816720E4}"/>
    <cellStyle name="SAPBEXexcCritical5 2 5 2 3" xfId="28470" xr:uid="{37120635-EE69-46A6-A9E9-0718324B13C5}"/>
    <cellStyle name="SAPBEXexcCritical5 2 5 2 3 2" xfId="54884" xr:uid="{ADE29CD9-6914-432C-A58C-FE42FB286F49}"/>
    <cellStyle name="SAPBEXexcCritical5 2 5 2 4" xfId="37151" xr:uid="{F23BFFAB-D0B4-41D2-A64A-BC480B9EA587}"/>
    <cellStyle name="SAPBEXexcCritical5 2 5 3" xfId="14792" xr:uid="{AE9534B6-3E5A-4CF4-B113-908EC7FD9663}"/>
    <cellStyle name="SAPBEXexcCritical5 2 5 3 2" xfId="41212" xr:uid="{74A2C8F9-9238-4B9C-B530-80A5F4CAF487}"/>
    <cellStyle name="SAPBEXexcCritical5 2 5 4" xfId="25503" xr:uid="{EF7CA37E-63A6-48BD-A537-019A8AC723D9}"/>
    <cellStyle name="SAPBEXexcCritical5 2 5 4 2" xfId="51917" xr:uid="{133E4A85-4FC8-4390-ADCB-927D5FFD33CC}"/>
    <cellStyle name="SAPBEXexcCritical5 2 5 5" xfId="30679" xr:uid="{3EF1FC6C-34B3-44D9-8A19-AE4F7A0D6D07}"/>
    <cellStyle name="SAPBEXexcCritical5 2 6" xfId="5879" xr:uid="{51ABB28A-77AA-48B7-8F8C-1F53E03FFA7D}"/>
    <cellStyle name="SAPBEXexcCritical5 2 6 2" xfId="16634" xr:uid="{6C837C67-2105-4422-B96E-CE7EC0602A5E}"/>
    <cellStyle name="SAPBEXexcCritical5 2 6 2 2" xfId="43052" xr:uid="{0842C80E-51CF-4991-9D0C-78BC66224260}"/>
    <cellStyle name="SAPBEXexcCritical5 2 6 3" xfId="27711" xr:uid="{48F87049-D95C-4A7F-B6A0-F2F1F7D960C2}"/>
    <cellStyle name="SAPBEXexcCritical5 2 6 3 2" xfId="54125" xr:uid="{4141AAA7-E820-4429-88B7-28BE255BF3A8}"/>
    <cellStyle name="SAPBEXexcCritical5 2 6 4" xfId="32549" xr:uid="{DF8D9983-FD69-4F82-8E0D-82280EEBCA07}"/>
    <cellStyle name="SAPBEXexcCritical5 2 7" xfId="3424" xr:uid="{D2DB5434-C4D2-4AB2-A6CF-20B3FBE7E36A}"/>
    <cellStyle name="SAPBEXexcCritical5 2 7 2" xfId="27922" xr:uid="{F8084000-164C-4586-9EAC-EF5AA2CAE378}"/>
    <cellStyle name="SAPBEXexcCritical5 2 7 2 2" xfId="54336" xr:uid="{48C92F99-111B-4FDD-ADCE-04018298EE7B}"/>
    <cellStyle name="SAPBEXexcCritical5 2 7 3" xfId="30094" xr:uid="{4755D993-6026-4912-8721-2597A4D5ECC4}"/>
    <cellStyle name="SAPBEXexcCritical5 2 8" xfId="6691" xr:uid="{9AD8570F-F98E-4677-ABC9-0B36B5756A53}"/>
    <cellStyle name="SAPBEXexcCritical5 2 8 2" xfId="17403" xr:uid="{6C096F09-D1F9-4753-99AB-58CA7CC91713}"/>
    <cellStyle name="SAPBEXexcCritical5 2 8 2 2" xfId="43821" xr:uid="{6FA08427-63E2-442F-BD33-0BEE92789564}"/>
    <cellStyle name="SAPBEXexcCritical5 2 8 3" xfId="24874" xr:uid="{7EEA1803-08A8-43A6-AB5F-6132210899C1}"/>
    <cellStyle name="SAPBEXexcCritical5 2 8 3 2" xfId="51288" xr:uid="{6927E7B3-55F6-4D6C-9D2F-66C55DB09542}"/>
    <cellStyle name="SAPBEXexcCritical5 2 8 4" xfId="33361" xr:uid="{D4836FA5-2C88-4123-93A4-3D4DAE396944}"/>
    <cellStyle name="SAPBEXexcCritical5 2 9" xfId="4447" xr:uid="{8D993D86-F0E1-4460-BACC-BE3E248D8B60}"/>
    <cellStyle name="SAPBEXexcCritical5 2 9 2" xfId="15225" xr:uid="{9C2CF108-99D5-47C9-98F7-21EA819612A5}"/>
    <cellStyle name="SAPBEXexcCritical5 2 9 2 2" xfId="41645" xr:uid="{9FF4ECD9-8192-46D9-974A-99672C7687A1}"/>
    <cellStyle name="SAPBEXexcCritical5 2 9 3" xfId="21841" xr:uid="{1E31A763-410C-441D-8E32-E83F14D4EA9C}"/>
    <cellStyle name="SAPBEXexcCritical5 2 9 3 2" xfId="48255" xr:uid="{38B29127-1279-4A18-905C-01F725625EB6}"/>
    <cellStyle name="SAPBEXexcCritical5 2 9 4" xfId="31117" xr:uid="{3D2272E0-E448-4BD6-8152-C95855D28127}"/>
    <cellStyle name="SAPBEXexcCritical5 3" xfId="1625" xr:uid="{B3A7BF08-2B75-4D46-8D7F-4B2E309B1C5B}"/>
    <cellStyle name="SAPBEXexcCritical5 3 10" xfId="8341" xr:uid="{74C86097-33B3-41B3-B0AA-0AE404C13668}"/>
    <cellStyle name="SAPBEXexcCritical5 3 10 2" xfId="19001" xr:uid="{2B08DFE5-1FFC-44FB-B8B5-7411C0345857}"/>
    <cellStyle name="SAPBEXexcCritical5 3 10 2 2" xfId="45415" xr:uid="{BFD76FF6-2A07-4614-AAC3-88FD0B5B0D40}"/>
    <cellStyle name="SAPBEXexcCritical5 3 10 3" xfId="12542" xr:uid="{484F0CED-549A-43B6-8C4C-9BB69782D0E7}"/>
    <cellStyle name="SAPBEXexcCritical5 3 10 3 2" xfId="38963" xr:uid="{7CA9E978-F8C6-478A-837D-25A225983A3B}"/>
    <cellStyle name="SAPBEXexcCritical5 3 10 4" xfId="34837" xr:uid="{6452999E-BEDA-457F-8F18-3ED5ACCB7803}"/>
    <cellStyle name="SAPBEXexcCritical5 3 11" xfId="11938" xr:uid="{DD5C8160-D40E-4388-AA36-8056113B873C}"/>
    <cellStyle name="SAPBEXexcCritical5 3 11 2" xfId="38359" xr:uid="{87B11E56-1995-47AE-AA1B-BF7FD7EBCB60}"/>
    <cellStyle name="SAPBEXexcCritical5 3 12" xfId="23807" xr:uid="{9A06C655-D4FC-438B-8076-53C348FD2031}"/>
    <cellStyle name="SAPBEXexcCritical5 3 12 2" xfId="50221" xr:uid="{3A7B76CF-05AD-4662-846E-FB3AC6B0A83B}"/>
    <cellStyle name="SAPBEXexcCritical5 3 2" xfId="3618" xr:uid="{8A520F99-7BF7-4ACF-B47C-96EBD6F96DEE}"/>
    <cellStyle name="SAPBEXexcCritical5 3 2 2" xfId="9076" xr:uid="{D83511F0-8659-4503-91C1-3E1A392CECA6}"/>
    <cellStyle name="SAPBEXexcCritical5 3 2 2 2" xfId="19736" xr:uid="{F85D799B-A40B-474D-99C6-8478B9381C43}"/>
    <cellStyle name="SAPBEXexcCritical5 3 2 2 2 2" xfId="46150" xr:uid="{D3AF91BB-D3CD-4643-8CF2-871342D0045D}"/>
    <cellStyle name="SAPBEXexcCritical5 3 2 2 3" xfId="13059" xr:uid="{3608E1C2-A384-4DD4-AB60-889655D989AC}"/>
    <cellStyle name="SAPBEXexcCritical5 3 2 2 3 2" xfId="39480" xr:uid="{79D7E880-6B66-4BD1-AF47-D670626EE30A}"/>
    <cellStyle name="SAPBEXexcCritical5 3 2 2 4" xfId="35572" xr:uid="{696F3E4A-CA5F-4862-A0D8-469985F68B17}"/>
    <cellStyle name="SAPBEXexcCritical5 3 2 3" xfId="10223" xr:uid="{CD63F7D7-DBDB-4CF4-BB8C-C523A4FE08E2}"/>
    <cellStyle name="SAPBEXexcCritical5 3 2 3 2" xfId="20883" xr:uid="{3A0B294D-B50E-4226-9ECC-181220E075E3}"/>
    <cellStyle name="SAPBEXexcCritical5 3 2 3 2 2" xfId="47297" xr:uid="{064B09C5-1311-4F02-8A67-54FBF0822ADF}"/>
    <cellStyle name="SAPBEXexcCritical5 3 2 3 3" xfId="12512" xr:uid="{51B0BAD8-C214-49D4-BEC1-BDD8C0A9C94A}"/>
    <cellStyle name="SAPBEXexcCritical5 3 2 3 3 2" xfId="38933" xr:uid="{FCAF3F21-B3A9-44AB-9E18-BCBCDBDF5F08}"/>
    <cellStyle name="SAPBEXexcCritical5 3 2 3 4" xfId="36719" xr:uid="{655162CC-1BC6-422E-9466-ECB21FC08973}"/>
    <cellStyle name="SAPBEXexcCritical5 3 2 4" xfId="10879" xr:uid="{D303F09A-BFE7-4310-8E9E-BF8A42AFBE5B}"/>
    <cellStyle name="SAPBEXexcCritical5 3 2 4 2" xfId="21524" xr:uid="{9C0E73D8-2557-4996-80AA-3B9D26FE024E}"/>
    <cellStyle name="SAPBEXexcCritical5 3 2 4 2 2" xfId="47938" xr:uid="{1783E0F7-5EBF-4D44-BF56-518E438E937F}"/>
    <cellStyle name="SAPBEXexcCritical5 3 2 4 3" xfId="28613" xr:uid="{7B8257A4-03B7-43A8-9C1D-413A8FCC8ECE}"/>
    <cellStyle name="SAPBEXexcCritical5 3 2 4 3 2" xfId="55027" xr:uid="{CA463B74-C808-488F-90E4-3E95AD4D4B46}"/>
    <cellStyle name="SAPBEXexcCritical5 3 2 4 4" xfId="37300" xr:uid="{9C1361D0-41FC-4DDB-B497-34A44066C77C}"/>
    <cellStyle name="SAPBEXexcCritical5 3 2 5" xfId="8647" xr:uid="{AA5C5B6B-22F1-4496-9107-C7879B515292}"/>
    <cellStyle name="SAPBEXexcCritical5 3 2 5 2" xfId="19307" xr:uid="{A3D4D97C-3FBD-45C0-B260-B7B6718F4821}"/>
    <cellStyle name="SAPBEXexcCritical5 3 2 5 2 2" xfId="45721" xr:uid="{6D1C2AA1-AA96-4D58-8543-A71C78D13570}"/>
    <cellStyle name="SAPBEXexcCritical5 3 2 5 3" xfId="15253" xr:uid="{58E7A5A9-2755-4920-89BB-5C7824080F38}"/>
    <cellStyle name="SAPBEXexcCritical5 3 2 5 3 2" xfId="41673" xr:uid="{B3FB89BF-77B8-46AE-A89C-330A786AD53D}"/>
    <cellStyle name="SAPBEXexcCritical5 3 2 5 4" xfId="35143" xr:uid="{C6683CFF-4B53-443F-A6D3-1EE942281720}"/>
    <cellStyle name="SAPBEXexcCritical5 3 2 6" xfId="14403" xr:uid="{56ABBC82-58D0-45E6-A659-FF7D4F81B1BB}"/>
    <cellStyle name="SAPBEXexcCritical5 3 2 6 2" xfId="40823" xr:uid="{C39CE84D-35E0-46C0-B369-7390BC44E60F}"/>
    <cellStyle name="SAPBEXexcCritical5 3 2 7" xfId="24477" xr:uid="{F8E63D0F-E18B-418A-AAAA-784BFC123894}"/>
    <cellStyle name="SAPBEXexcCritical5 3 2 7 2" xfId="50891" xr:uid="{86EF6BB8-C920-44DE-89E6-3F5F084158CD}"/>
    <cellStyle name="SAPBEXexcCritical5 3 2 8" xfId="30288" xr:uid="{A7ED2C77-87FD-435F-AAC2-C290E4B99215}"/>
    <cellStyle name="SAPBEXexcCritical5 3 3" xfId="2704" xr:uid="{0F6F5018-AA25-4D0D-BA5A-EF1F399F5A2E}"/>
    <cellStyle name="SAPBEXexcCritical5 3 3 2" xfId="9445" xr:uid="{FE1D00BC-3ED7-4D5C-9A6D-D1DFB06071C9}"/>
    <cellStyle name="SAPBEXexcCritical5 3 3 2 2" xfId="20105" xr:uid="{8878E419-F555-43B5-87AB-924113F97253}"/>
    <cellStyle name="SAPBEXexcCritical5 3 3 2 2 2" xfId="46519" xr:uid="{C7CD996A-B609-4391-A702-6F5943071F81}"/>
    <cellStyle name="SAPBEXexcCritical5 3 3 2 3" xfId="28215" xr:uid="{706084B5-5683-47D0-9B2F-B7BA94A794CF}"/>
    <cellStyle name="SAPBEXexcCritical5 3 3 2 3 2" xfId="54629" xr:uid="{F9FC18B1-09B5-41C5-8E77-341A789C4BF9}"/>
    <cellStyle name="SAPBEXexcCritical5 3 3 2 4" xfId="35941" xr:uid="{0CDD8615-CAC8-4A99-B8B3-217170AB1FC6}"/>
    <cellStyle name="SAPBEXexcCritical5 3 3 3" xfId="13496" xr:uid="{0E127A99-0F97-493A-9D27-D059C66233A1}"/>
    <cellStyle name="SAPBEXexcCritical5 3 3 3 2" xfId="39916" xr:uid="{72F677E8-0679-4215-9016-53E583A7198A}"/>
    <cellStyle name="SAPBEXexcCritical5 3 3 4" xfId="25615" xr:uid="{332892DF-85E2-456E-8DFB-E27049919958}"/>
    <cellStyle name="SAPBEXexcCritical5 3 3 4 2" xfId="52029" xr:uid="{39D6D093-28E1-4027-B688-C82DBF5F23D9}"/>
    <cellStyle name="SAPBEXexcCritical5 3 3 5" xfId="29374" xr:uid="{06F30425-DF1C-4AA6-AD2E-DC38F66A1887}"/>
    <cellStyle name="SAPBEXexcCritical5 3 4" xfId="5173" xr:uid="{01DCDC03-5CD2-47B1-9D71-194C6EE61E1B}"/>
    <cellStyle name="SAPBEXexcCritical5 3 4 2" xfId="10260" xr:uid="{629B1A13-871F-4A42-A20D-5B08AAA649F7}"/>
    <cellStyle name="SAPBEXexcCritical5 3 4 2 2" xfId="20920" xr:uid="{C821FF25-389C-4657-981D-758318F44E91}"/>
    <cellStyle name="SAPBEXexcCritical5 3 4 2 2 2" xfId="47334" xr:uid="{73EE58F9-08AA-4DB7-8076-86F8E4A82012}"/>
    <cellStyle name="SAPBEXexcCritical5 3 4 2 3" xfId="13823" xr:uid="{8D3AE592-A630-4EEE-B42D-49AEC9FB7CE4}"/>
    <cellStyle name="SAPBEXexcCritical5 3 4 2 3 2" xfId="40243" xr:uid="{E0F73813-5928-48F5-9D53-9E88B808BD30}"/>
    <cellStyle name="SAPBEXexcCritical5 3 4 2 4" xfId="36756" xr:uid="{E259D85B-E03C-4464-B344-52FEDCECD93F}"/>
    <cellStyle name="SAPBEXexcCritical5 3 4 3" xfId="15950" xr:uid="{9131F003-7398-412B-B3A8-F1D8DBFB16C0}"/>
    <cellStyle name="SAPBEXexcCritical5 3 4 3 2" xfId="42369" xr:uid="{292D13ED-9E51-4B19-A502-C8E8CCDDC41E}"/>
    <cellStyle name="SAPBEXexcCritical5 3 4 4" xfId="23030" xr:uid="{D075FD36-1F5C-410A-8ADC-3583ECA4B954}"/>
    <cellStyle name="SAPBEXexcCritical5 3 4 4 2" xfId="49444" xr:uid="{CF575CA7-69BC-449C-8087-A3F86CA2664C}"/>
    <cellStyle name="SAPBEXexcCritical5 3 4 5" xfId="31843" xr:uid="{97797229-1B2C-4076-9BE4-133BDE3C67AF}"/>
    <cellStyle name="SAPBEXexcCritical5 3 5" xfId="4937" xr:uid="{6535E712-7796-4BD7-9514-960657C5A3A7}"/>
    <cellStyle name="SAPBEXexcCritical5 3 5 2" xfId="10771" xr:uid="{35E08A81-2ED1-42F5-B453-752FB6F0E342}"/>
    <cellStyle name="SAPBEXexcCritical5 3 5 2 2" xfId="21416" xr:uid="{22770767-8264-4F3E-BF4D-FF1F8F4F9821}"/>
    <cellStyle name="SAPBEXexcCritical5 3 5 2 2 2" xfId="47830" xr:uid="{B86D9D25-3C89-43D3-8382-4E828D7730E9}"/>
    <cellStyle name="SAPBEXexcCritical5 3 5 2 3" xfId="28505" xr:uid="{A70E8166-79A0-459C-A57C-4F5B7709C101}"/>
    <cellStyle name="SAPBEXexcCritical5 3 5 2 3 2" xfId="54919" xr:uid="{74E02268-D467-4607-BF0F-9D58656B5F9A}"/>
    <cellStyle name="SAPBEXexcCritical5 3 5 2 4" xfId="37192" xr:uid="{AAD3DC0F-D783-48FA-B18D-EE158EDAD998}"/>
    <cellStyle name="SAPBEXexcCritical5 3 5 3" xfId="15714" xr:uid="{4FD8BB6E-BE25-4A23-872E-95DA13523108}"/>
    <cellStyle name="SAPBEXexcCritical5 3 5 3 2" xfId="42134" xr:uid="{D1BFA26C-E07A-41D3-BFF6-57629BD30FC2}"/>
    <cellStyle name="SAPBEXexcCritical5 3 5 4" xfId="25639" xr:uid="{1BF30285-39CA-42D1-9351-C692023B4016}"/>
    <cellStyle name="SAPBEXexcCritical5 3 5 4 2" xfId="52053" xr:uid="{432EB219-C9D2-492B-BE39-2FB87755A3DF}"/>
    <cellStyle name="SAPBEXexcCritical5 3 5 5" xfId="31607" xr:uid="{B6A8E8E9-39B3-4513-819B-E3390CF67D75}"/>
    <cellStyle name="SAPBEXexcCritical5 3 6" xfId="5516" xr:uid="{5B66424B-06FD-4FA0-947A-EFA5B11624B8}"/>
    <cellStyle name="SAPBEXexcCritical5 3 6 2" xfId="16287" xr:uid="{E4E0878E-98F0-4E9B-BFC7-A8F45A5141B8}"/>
    <cellStyle name="SAPBEXexcCritical5 3 6 2 2" xfId="42706" xr:uid="{D7D062FC-789C-4018-8161-D33A7F9C43F3}"/>
    <cellStyle name="SAPBEXexcCritical5 3 6 3" xfId="27653" xr:uid="{0CE3A10A-9875-4FF8-ACA3-67D4D6E61560}"/>
    <cellStyle name="SAPBEXexcCritical5 3 6 3 2" xfId="54067" xr:uid="{A606D342-4618-4F7A-9C35-071B57BCC618}"/>
    <cellStyle name="SAPBEXexcCritical5 3 6 4" xfId="32186" xr:uid="{0A8163C1-A1B9-4B19-AD67-974E975FC62B}"/>
    <cellStyle name="SAPBEXexcCritical5 3 7" xfId="6643" xr:uid="{EE0FF2F2-8040-418F-9AE7-1E78EE9111A1}"/>
    <cellStyle name="SAPBEXexcCritical5 3 7 2" xfId="22929" xr:uid="{767BDD66-BEBC-47EA-A59E-3A8E9B74C6C2}"/>
    <cellStyle name="SAPBEXexcCritical5 3 7 2 2" xfId="49343" xr:uid="{34E854C5-B716-4686-859B-7AE35F292908}"/>
    <cellStyle name="SAPBEXexcCritical5 3 7 3" xfId="33313" xr:uid="{9164E6ED-E4D5-4A1D-9B3A-473A6610E2C3}"/>
    <cellStyle name="SAPBEXexcCritical5 3 8" xfId="5926" xr:uid="{B15AB458-39EB-4BD1-BA1A-7B453C5E2CFF}"/>
    <cellStyle name="SAPBEXexcCritical5 3 8 2" xfId="16678" xr:uid="{62F358E8-27F4-4C7C-AFED-61DABA44EB1C}"/>
    <cellStyle name="SAPBEXexcCritical5 3 8 2 2" xfId="43096" xr:uid="{D2FBEB3C-4398-42C4-AD51-6BC797C85E3E}"/>
    <cellStyle name="SAPBEXexcCritical5 3 8 3" xfId="27382" xr:uid="{1E1ACDA8-1755-4B00-8285-05932EBFCCD6}"/>
    <cellStyle name="SAPBEXexcCritical5 3 8 3 2" xfId="53796" xr:uid="{82E92C47-D3A3-458F-8A56-E452B67DCB8B}"/>
    <cellStyle name="SAPBEXexcCritical5 3 8 4" xfId="32596" xr:uid="{3DA73718-A391-49BD-B7A8-EE149E139C05}"/>
    <cellStyle name="SAPBEXexcCritical5 3 9" xfId="7786" xr:uid="{054E6724-156A-4FF2-AA7E-DCE79193591C}"/>
    <cellStyle name="SAPBEXexcCritical5 3 9 2" xfId="18453" xr:uid="{D87BE181-5E1B-4964-90EB-DFBCCDD7FA96}"/>
    <cellStyle name="SAPBEXexcCritical5 3 9 2 2" xfId="44868" xr:uid="{E7FABBC4-7C4F-4672-8505-416A58CA4C94}"/>
    <cellStyle name="SAPBEXexcCritical5 3 9 3" xfId="25362" xr:uid="{BCFA6EFD-08D1-44E5-AF82-72B3C5BF0980}"/>
    <cellStyle name="SAPBEXexcCritical5 3 9 3 2" xfId="51776" xr:uid="{D572C210-391C-417E-A945-430EC0555A5C}"/>
    <cellStyle name="SAPBEXexcCritical5 3 9 4" xfId="34456" xr:uid="{84C22522-3971-4351-B55C-294928C67B28}"/>
    <cellStyle name="SAPBEXexcCritical5 4" xfId="1884" xr:uid="{CEC835E0-CD7A-4E61-A15F-8CECD73A3F5A}"/>
    <cellStyle name="SAPBEXexcCritical5 4 10" xfId="8481" xr:uid="{87F53F57-B8C9-4FDD-9BC6-771177152E7F}"/>
    <cellStyle name="SAPBEXexcCritical5 4 10 2" xfId="19141" xr:uid="{D7BBD6B4-4BD4-4E6E-98C2-C0AC531BF532}"/>
    <cellStyle name="SAPBEXexcCritical5 4 10 2 2" xfId="45555" xr:uid="{B65D0611-A8C8-46DD-83AB-E4D023DD106B}"/>
    <cellStyle name="SAPBEXexcCritical5 4 10 3" xfId="12461" xr:uid="{4495E348-7F76-4B93-9E50-A96FE6C1CA3B}"/>
    <cellStyle name="SAPBEXexcCritical5 4 10 3 2" xfId="38882" xr:uid="{E26F6F30-4A77-43B9-A2C0-9B35C72AE634}"/>
    <cellStyle name="SAPBEXexcCritical5 4 10 4" xfId="34977" xr:uid="{511DC0D0-07E2-494A-9630-307EDFB15CE5}"/>
    <cellStyle name="SAPBEXexcCritical5 4 11" xfId="11696" xr:uid="{5BA5D9B0-8C69-40E5-B973-EA28D2F8225E}"/>
    <cellStyle name="SAPBEXexcCritical5 4 11 2" xfId="38117" xr:uid="{1A4B6719-285D-4C0D-B557-1664B012D52A}"/>
    <cellStyle name="SAPBEXexcCritical5 4 12" xfId="26463" xr:uid="{522E5889-BCEE-47AB-B63F-64C33BB34A4C}"/>
    <cellStyle name="SAPBEXexcCritical5 4 12 2" xfId="52877" xr:uid="{9B964B86-F38F-4622-8D80-790B4F16B95B}"/>
    <cellStyle name="SAPBEXexcCritical5 4 2" xfId="3861" xr:uid="{9759D461-9FFD-4E54-9CAC-52D62B8FE56F}"/>
    <cellStyle name="SAPBEXexcCritical5 4 2 2" xfId="9657" xr:uid="{6F6F4326-22CB-4066-868E-67335B0A92F4}"/>
    <cellStyle name="SAPBEXexcCritical5 4 2 2 2" xfId="20317" xr:uid="{B3C8FB10-6422-42E5-8795-2289699045CC}"/>
    <cellStyle name="SAPBEXexcCritical5 4 2 2 2 2" xfId="46731" xr:uid="{17E094F6-A9FA-4351-8FF2-972AEEBA5D52}"/>
    <cellStyle name="SAPBEXexcCritical5 4 2 2 3" xfId="25918" xr:uid="{50A484BD-FF64-4CF5-A728-0F17C7D7E64B}"/>
    <cellStyle name="SAPBEXexcCritical5 4 2 2 3 2" xfId="52332" xr:uid="{120B630A-4FFD-4DBB-9B43-E13AC62CD489}"/>
    <cellStyle name="SAPBEXexcCritical5 4 2 2 4" xfId="36153" xr:uid="{E4661CAF-C661-48B4-A7BB-C5FE61CBBE96}"/>
    <cellStyle name="SAPBEXexcCritical5 4 2 3" xfId="9956" xr:uid="{08D866F2-7094-4CED-9BED-E858268C31F5}"/>
    <cellStyle name="SAPBEXexcCritical5 4 2 3 2" xfId="20616" xr:uid="{4D300C7A-DAFD-4B68-B102-5C471F73726D}"/>
    <cellStyle name="SAPBEXexcCritical5 4 2 3 2 2" xfId="47030" xr:uid="{6D2DB102-0B11-4F8E-9D22-6CF6FCAE03B8}"/>
    <cellStyle name="SAPBEXexcCritical5 4 2 3 3" xfId="27151" xr:uid="{D302E958-B08A-412E-BEEE-F12EFEC659DE}"/>
    <cellStyle name="SAPBEXexcCritical5 4 2 3 3 2" xfId="53565" xr:uid="{858381D5-F971-4E33-8F90-5ABF4FBA6341}"/>
    <cellStyle name="SAPBEXexcCritical5 4 2 3 4" xfId="36452" xr:uid="{BF9AFD20-F7AD-46BE-AB8A-0F99410C6620}"/>
    <cellStyle name="SAPBEXexcCritical5 4 2 4" xfId="10958" xr:uid="{C80FE491-6F2B-4C37-BFA1-3318CC250DF2}"/>
    <cellStyle name="SAPBEXexcCritical5 4 2 4 2" xfId="21603" xr:uid="{36B8E743-4258-45CC-B63D-C36B755664DE}"/>
    <cellStyle name="SAPBEXexcCritical5 4 2 4 2 2" xfId="48017" xr:uid="{33D96E41-3550-4BC0-B0FD-965655A6C7F8}"/>
    <cellStyle name="SAPBEXexcCritical5 4 2 4 3" xfId="28692" xr:uid="{29A5C606-7FDF-434F-9C60-4EBD876C25E5}"/>
    <cellStyle name="SAPBEXexcCritical5 4 2 4 3 2" xfId="55106" xr:uid="{4F63A848-868F-437A-960B-47C4AEF37BC7}"/>
    <cellStyle name="SAPBEXexcCritical5 4 2 4 4" xfId="37379" xr:uid="{FBF38E55-22D4-4ED1-AED9-C0A8B36DFA04}"/>
    <cellStyle name="SAPBEXexcCritical5 4 2 5" xfId="8797" xr:uid="{81419948-C6BD-4811-9277-B927FC45F846}"/>
    <cellStyle name="SAPBEXexcCritical5 4 2 5 2" xfId="19457" xr:uid="{9C85130C-0969-4D20-BCC2-EE075C49BC99}"/>
    <cellStyle name="SAPBEXexcCritical5 4 2 5 2 2" xfId="45871" xr:uid="{02BC1840-8465-41C8-BB3C-C62AA4613A6A}"/>
    <cellStyle name="SAPBEXexcCritical5 4 2 5 3" xfId="22640" xr:uid="{347EF92C-0BED-49DD-A471-1138A6CDC5E2}"/>
    <cellStyle name="SAPBEXexcCritical5 4 2 5 3 2" xfId="49054" xr:uid="{C54D203D-066D-465A-B7C5-BB60060F949D}"/>
    <cellStyle name="SAPBEXexcCritical5 4 2 5 4" xfId="35293" xr:uid="{B622C503-931B-4ABB-A39D-517AFF879A1F}"/>
    <cellStyle name="SAPBEXexcCritical5 4 2 6" xfId="14644" xr:uid="{EF1AE16C-5BEC-48A2-853F-AF744772588D}"/>
    <cellStyle name="SAPBEXexcCritical5 4 2 6 2" xfId="41064" xr:uid="{18864BEF-7FC9-44AE-B63E-CAD0049F4A2A}"/>
    <cellStyle name="SAPBEXexcCritical5 4 2 7" xfId="24316" xr:uid="{AD638829-0831-41BA-955F-CF24359F1D88}"/>
    <cellStyle name="SAPBEXexcCritical5 4 2 7 2" xfId="50730" xr:uid="{98D065E6-C064-4AD9-BE5F-6F9B663B281D}"/>
    <cellStyle name="SAPBEXexcCritical5 4 2 8" xfId="30531" xr:uid="{9CF6B5CA-4E9D-44F9-88A7-62FC870DF7DC}"/>
    <cellStyle name="SAPBEXexcCritical5 4 3" xfId="4588" xr:uid="{D3D47555-611B-4688-AB8E-CCF829814755}"/>
    <cellStyle name="SAPBEXexcCritical5 4 3 2" xfId="9296" xr:uid="{000EBB00-F2F5-43AB-95E0-CC0D74CCE115}"/>
    <cellStyle name="SAPBEXexcCritical5 4 3 2 2" xfId="19956" xr:uid="{92F6E5D4-3CF2-44EA-9A3E-244ADD5B4481}"/>
    <cellStyle name="SAPBEXexcCritical5 4 3 2 2 2" xfId="46370" xr:uid="{408E4FE6-E654-4104-A59C-BBA6C0CEB42B}"/>
    <cellStyle name="SAPBEXexcCritical5 4 3 2 3" xfId="12606" xr:uid="{6D68217D-C070-42A9-BD2D-B4A7058998F4}"/>
    <cellStyle name="SAPBEXexcCritical5 4 3 2 3 2" xfId="39027" xr:uid="{D25E9E1C-AA21-40A8-B479-0CFCF8A17D88}"/>
    <cellStyle name="SAPBEXexcCritical5 4 3 2 4" xfId="35792" xr:uid="{1C696BB9-F8D2-4B5D-B4EA-6D7106BC5D85}"/>
    <cellStyle name="SAPBEXexcCritical5 4 3 3" xfId="15366" xr:uid="{61B8BC63-6A08-4629-B3AF-50835EA5F184}"/>
    <cellStyle name="SAPBEXexcCritical5 4 3 3 2" xfId="41786" xr:uid="{7A29A192-415C-4DD6-967D-50666413460C}"/>
    <cellStyle name="SAPBEXexcCritical5 4 3 4" xfId="25248" xr:uid="{BC513E7C-F196-4EC0-9758-1B46CDB28653}"/>
    <cellStyle name="SAPBEXexcCritical5 4 3 4 2" xfId="51662" xr:uid="{CF4AD8E6-F87E-48B4-8805-CE746DB307F5}"/>
    <cellStyle name="SAPBEXexcCritical5 4 3 5" xfId="31258" xr:uid="{3C78F767-E6C0-4023-A54A-48ED81281493}"/>
    <cellStyle name="SAPBEXexcCritical5 4 4" xfId="4847" xr:uid="{4270DA86-7AB4-45D1-9A85-486E134A87DC}"/>
    <cellStyle name="SAPBEXexcCritical5 4 4 2" xfId="10297" xr:uid="{6E9F7526-CA28-4147-A9AB-E4896EB3EEC8}"/>
    <cellStyle name="SAPBEXexcCritical5 4 4 2 2" xfId="20957" xr:uid="{0452EA45-92B8-47FB-A57A-AC44279A616B}"/>
    <cellStyle name="SAPBEXexcCritical5 4 4 2 2 2" xfId="47371" xr:uid="{DDB120C0-B2DE-458E-9152-C82E95E1BCA7}"/>
    <cellStyle name="SAPBEXexcCritical5 4 4 2 3" xfId="12835" xr:uid="{11B54CF1-8E7D-4593-9932-6897F2B0A38A}"/>
    <cellStyle name="SAPBEXexcCritical5 4 4 2 3 2" xfId="39256" xr:uid="{8A73C4E7-2043-4CA9-A280-E55AA2DA77B7}"/>
    <cellStyle name="SAPBEXexcCritical5 4 4 2 4" xfId="36793" xr:uid="{22F0F186-A6BB-4A23-8531-86D92610C150}"/>
    <cellStyle name="SAPBEXexcCritical5 4 4 3" xfId="15624" xr:uid="{B44BB810-3865-497C-B013-EF7EC6464288}"/>
    <cellStyle name="SAPBEXexcCritical5 4 4 3 2" xfId="42044" xr:uid="{E08EE33D-3FD8-4E72-92D5-11530F2C198B}"/>
    <cellStyle name="SAPBEXexcCritical5 4 4 4" xfId="22304" xr:uid="{822B0BBD-8396-4460-AFB3-1608EB94F2D9}"/>
    <cellStyle name="SAPBEXexcCritical5 4 4 4 2" xfId="48718" xr:uid="{692A2177-7930-46E9-A673-CE933942B3E2}"/>
    <cellStyle name="SAPBEXexcCritical5 4 4 5" xfId="31517" xr:uid="{D9368A61-2773-4A97-A4AC-1211324252AF}"/>
    <cellStyle name="SAPBEXexcCritical5 4 5" xfId="5030" xr:uid="{3FAB955C-B055-4A02-A2BD-C2492158A505}"/>
    <cellStyle name="SAPBEXexcCritical5 4 5 2" xfId="10821" xr:uid="{CF2EB3CB-FE36-4514-9A54-1B7E83D781B5}"/>
    <cellStyle name="SAPBEXexcCritical5 4 5 2 2" xfId="21466" xr:uid="{1174288B-CBDE-45D8-901E-6D5693C1162C}"/>
    <cellStyle name="SAPBEXexcCritical5 4 5 2 2 2" xfId="47880" xr:uid="{EF187D99-CF03-4C72-A38F-86A30C5BFCF9}"/>
    <cellStyle name="SAPBEXexcCritical5 4 5 2 3" xfId="28555" xr:uid="{700D2995-6732-4618-8B91-10D7FAD7D263}"/>
    <cellStyle name="SAPBEXexcCritical5 4 5 2 3 2" xfId="54969" xr:uid="{C56C734D-E5B7-4F06-969B-1F8BE664EDD7}"/>
    <cellStyle name="SAPBEXexcCritical5 4 5 2 4" xfId="37242" xr:uid="{C0B13CE8-D8FC-46A8-945D-DCE844E1FAF4}"/>
    <cellStyle name="SAPBEXexcCritical5 4 5 3" xfId="15807" xr:uid="{59F62CDF-F3E2-4854-85F9-6C55B1330055}"/>
    <cellStyle name="SAPBEXexcCritical5 4 5 3 2" xfId="42226" xr:uid="{6E16CC4E-8596-45D5-B1A7-FB18D7C3339E}"/>
    <cellStyle name="SAPBEXexcCritical5 4 5 4" xfId="25091" xr:uid="{1A018D87-4760-4445-AE57-02C628003D13}"/>
    <cellStyle name="SAPBEXexcCritical5 4 5 4 2" xfId="51505" xr:uid="{02C0654C-5702-4D43-AF4E-2FD415D551BB}"/>
    <cellStyle name="SAPBEXexcCritical5 4 5 5" xfId="31700" xr:uid="{80D9EA91-5C9C-4260-A8AB-4ED296526A24}"/>
    <cellStyle name="SAPBEXexcCritical5 4 6" xfId="6385" xr:uid="{E7959631-4703-4182-84A2-A92B289C8CA5}"/>
    <cellStyle name="SAPBEXexcCritical5 4 6 2" xfId="17121" xr:uid="{A375F576-571B-459F-A999-39DE4541F20C}"/>
    <cellStyle name="SAPBEXexcCritical5 4 6 2 2" xfId="43539" xr:uid="{CFE8B3C2-5A00-47CD-89C0-D82BD5638080}"/>
    <cellStyle name="SAPBEXexcCritical5 4 6 3" xfId="23517" xr:uid="{C5B9AACD-FE67-4F4B-B19E-202FAE0A0C5C}"/>
    <cellStyle name="SAPBEXexcCritical5 4 6 3 2" xfId="49931" xr:uid="{FC4F3846-CFB1-454D-A62F-10D67C1D0D4B}"/>
    <cellStyle name="SAPBEXexcCritical5 4 6 4" xfId="33055" xr:uid="{E4538E11-0E7D-4B8C-9B76-FBAB48128663}"/>
    <cellStyle name="SAPBEXexcCritical5 4 7" xfId="7000" xr:uid="{E19DE85E-4BDF-4569-95A5-5B0506B4E947}"/>
    <cellStyle name="SAPBEXexcCritical5 4 7 2" xfId="24583" xr:uid="{5E0FE04F-882E-447E-9DEB-6D0075D9911A}"/>
    <cellStyle name="SAPBEXexcCritical5 4 7 2 2" xfId="50997" xr:uid="{A4F39BDA-0BB0-4D9C-B9EE-E549820076D0}"/>
    <cellStyle name="SAPBEXexcCritical5 4 7 3" xfId="33670" xr:uid="{F31785EA-BB16-4299-9D25-08DAD2F59CED}"/>
    <cellStyle name="SAPBEXexcCritical5 4 8" xfId="7547" xr:uid="{30F4BFA9-B344-4671-92DD-323110DED5AC}"/>
    <cellStyle name="SAPBEXexcCritical5 4 8 2" xfId="18214" xr:uid="{D43E67F0-AE22-4695-A782-B0AE8EE801C7}"/>
    <cellStyle name="SAPBEXexcCritical5 4 8 2 2" xfId="44630" xr:uid="{0A37F459-52BA-41E5-A13C-A72D02D53444}"/>
    <cellStyle name="SAPBEXexcCritical5 4 8 3" xfId="22375" xr:uid="{8530B1B7-177D-43E6-BFFD-07AE44F5EF59}"/>
    <cellStyle name="SAPBEXexcCritical5 4 8 3 2" xfId="48789" xr:uid="{F51CE561-0025-483E-8756-A078A18DE7EC}"/>
    <cellStyle name="SAPBEXexcCritical5 4 8 4" xfId="34217" xr:uid="{19C6A828-C6E3-448C-BD3F-2F156CDC9E73}"/>
    <cellStyle name="SAPBEXexcCritical5 4 9" xfId="7258" xr:uid="{31A15664-EB61-42A3-B5A5-9023C2588EEA}"/>
    <cellStyle name="SAPBEXexcCritical5 4 9 2" xfId="17925" xr:uid="{62594307-707B-4D39-902A-5E46CE7BB1AF}"/>
    <cellStyle name="SAPBEXexcCritical5 4 9 2 2" xfId="44342" xr:uid="{A27CA339-63C2-4878-8B69-27393E8BB4F9}"/>
    <cellStyle name="SAPBEXexcCritical5 4 9 3" xfId="23677" xr:uid="{DCAD00B1-9AF6-4A76-9F1A-BB39BF051661}"/>
    <cellStyle name="SAPBEXexcCritical5 4 9 3 2" xfId="50091" xr:uid="{809C1E4F-C4E5-4A12-BC11-B3E03662776D}"/>
    <cellStyle name="SAPBEXexcCritical5 4 9 4" xfId="33928" xr:uid="{366ADD51-8F33-4D08-8FB9-89EDCB683973}"/>
    <cellStyle name="SAPBEXexcCritical5 5" xfId="2070" xr:uid="{8A9DAE9C-37FA-41DB-9BCE-76B61157A281}"/>
    <cellStyle name="SAPBEXexcCritical5 5 10" xfId="8536" xr:uid="{33B12EEC-4201-4DDF-96D8-23282C6FAAB6}"/>
    <cellStyle name="SAPBEXexcCritical5 5 10 2" xfId="19196" xr:uid="{A6ABEEB9-2EFE-48F5-8C05-14294E4E5890}"/>
    <cellStyle name="SAPBEXexcCritical5 5 10 2 2" xfId="45610" xr:uid="{317BDB06-3B46-4802-9604-7CBE42F8FB88}"/>
    <cellStyle name="SAPBEXexcCritical5 5 10 3" xfId="17661" xr:uid="{87AB8786-EB83-4E83-95C3-A9D98BC822EA}"/>
    <cellStyle name="SAPBEXexcCritical5 5 10 3 2" xfId="44078" xr:uid="{FF07931C-AC2C-4226-B717-97B9D2C4DB9F}"/>
    <cellStyle name="SAPBEXexcCritical5 5 10 4" xfId="35032" xr:uid="{3DFFA1CA-04DA-40D4-834D-8666E1AD5569}"/>
    <cellStyle name="SAPBEXexcCritical5 5 11" xfId="11530" xr:uid="{5A7EE62F-0111-42D3-9A51-84A489046A65}"/>
    <cellStyle name="SAPBEXexcCritical5 5 11 2" xfId="37951" xr:uid="{CE25CA1E-201A-4659-951A-2963F6F6AA9B}"/>
    <cellStyle name="SAPBEXexcCritical5 5 12" xfId="22182" xr:uid="{226772A8-248B-459D-B04F-C8FC6E6D722A}"/>
    <cellStyle name="SAPBEXexcCritical5 5 12 2" xfId="48596" xr:uid="{E8D4C3BF-0BED-4A8D-A81E-BB4394B88308}"/>
    <cellStyle name="SAPBEXexcCritical5 5 2" xfId="4035" xr:uid="{79860CDD-31F2-4BF9-AC1D-C6990E64D17E}"/>
    <cellStyle name="SAPBEXexcCritical5 5 2 2" xfId="9264" xr:uid="{AFF1AA9E-BB27-4B98-A422-D343C81AB410}"/>
    <cellStyle name="SAPBEXexcCritical5 5 2 2 2" xfId="19924" xr:uid="{484A957E-7901-418A-9A78-DAD32BCFB933}"/>
    <cellStyle name="SAPBEXexcCritical5 5 2 2 2 2" xfId="46338" xr:uid="{3C674767-EE30-443E-9B02-6E30B8F60CF8}"/>
    <cellStyle name="SAPBEXexcCritical5 5 2 2 3" xfId="27875" xr:uid="{0E79EEB7-26E3-4574-9A59-D18FF6B2BE2E}"/>
    <cellStyle name="SAPBEXexcCritical5 5 2 2 3 2" xfId="54289" xr:uid="{D8D4E083-1B8F-401D-84D5-DB8765C08940}"/>
    <cellStyle name="SAPBEXexcCritical5 5 2 2 4" xfId="35760" xr:uid="{14B71C1A-EFF4-42B1-A8C6-025266B4327B}"/>
    <cellStyle name="SAPBEXexcCritical5 5 2 3" xfId="14817" xr:uid="{9FF6A81B-ED14-4F30-B2E7-2933EC0C248A}"/>
    <cellStyle name="SAPBEXexcCritical5 5 2 3 2" xfId="41237" xr:uid="{359F43FC-9B7C-49C2-9AF1-70A90EC40274}"/>
    <cellStyle name="SAPBEXexcCritical5 5 2 4" xfId="24170" xr:uid="{AA3A5B18-2674-4CF5-97AB-FFD8BDF982DD}"/>
    <cellStyle name="SAPBEXexcCritical5 5 2 4 2" xfId="50584" xr:uid="{8AB395F7-80D7-4870-8C18-660BC2AD40AE}"/>
    <cellStyle name="SAPBEXexcCritical5 5 2 5" xfId="30705" xr:uid="{7E244B9B-6BDB-4AE6-9CAF-A742C0BEAB38}"/>
    <cellStyle name="SAPBEXexcCritical5 5 3" xfId="4763" xr:uid="{C23A4E69-DF20-4FF8-83D2-03DAF9F9D439}"/>
    <cellStyle name="SAPBEXexcCritical5 5 3 2" xfId="9606" xr:uid="{6F861D5A-F33C-4CAD-9F39-868C63AD17EA}"/>
    <cellStyle name="SAPBEXexcCritical5 5 3 2 2" xfId="20266" xr:uid="{1167FC0C-59E9-4719-9492-D0E9138611D6}"/>
    <cellStyle name="SAPBEXexcCritical5 5 3 2 2 2" xfId="46680" xr:uid="{1E963783-4E74-4E9C-ABEC-0CF91A9A60E1}"/>
    <cellStyle name="SAPBEXexcCritical5 5 3 2 3" xfId="27840" xr:uid="{13252660-9332-45D4-AB4F-19B20941DA16}"/>
    <cellStyle name="SAPBEXexcCritical5 5 3 2 3 2" xfId="54254" xr:uid="{533B02EE-DA46-40F7-8E7C-0165C36F326A}"/>
    <cellStyle name="SAPBEXexcCritical5 5 3 2 4" xfId="36102" xr:uid="{A009AE3D-9569-4465-88A5-40AA9B1E8A11}"/>
    <cellStyle name="SAPBEXexcCritical5 5 3 3" xfId="15540" xr:uid="{DD76F7AF-C9B6-4ED5-90AB-CA8179242178}"/>
    <cellStyle name="SAPBEXexcCritical5 5 3 3 2" xfId="41960" xr:uid="{033A6ED2-8788-4372-93C2-541FD6BD70D0}"/>
    <cellStyle name="SAPBEXexcCritical5 5 3 4" xfId="24624" xr:uid="{CE1C0D0E-CF2C-4A22-A0C7-55DDD95931DF}"/>
    <cellStyle name="SAPBEXexcCritical5 5 3 4 2" xfId="51038" xr:uid="{EC487604-4F14-4579-9086-9F0944702131}"/>
    <cellStyle name="SAPBEXexcCritical5 5 3 5" xfId="31433" xr:uid="{19EED748-1357-49C0-B23F-A399F4A2354E}"/>
    <cellStyle name="SAPBEXexcCritical5 5 4" xfId="5343" xr:uid="{3FC62FA1-304C-41CE-9EE0-B8853C897101}"/>
    <cellStyle name="SAPBEXexcCritical5 5 4 2" xfId="10856" xr:uid="{00CA16C1-7C26-4224-84C9-F6BF6AEC2B1B}"/>
    <cellStyle name="SAPBEXexcCritical5 5 4 2 2" xfId="21501" xr:uid="{36BB9BDE-4650-4B04-9291-497BF6FE97E9}"/>
    <cellStyle name="SAPBEXexcCritical5 5 4 2 2 2" xfId="47915" xr:uid="{BBBB303E-55CE-46B3-AC87-AE0DA070F310}"/>
    <cellStyle name="SAPBEXexcCritical5 5 4 2 3" xfId="28590" xr:uid="{5A5B8C11-30D8-43FB-B880-7A0F6D3B41C1}"/>
    <cellStyle name="SAPBEXexcCritical5 5 4 2 3 2" xfId="55004" xr:uid="{3D21F001-55E5-46F5-BFFC-5011D0E13B54}"/>
    <cellStyle name="SAPBEXexcCritical5 5 4 2 4" xfId="37277" xr:uid="{53CA0EFD-90A0-438F-881A-F2B2D25CFD8F}"/>
    <cellStyle name="SAPBEXexcCritical5 5 4 3" xfId="16116" xr:uid="{15B56F9D-41C5-4589-B1BD-25E8542C6D70}"/>
    <cellStyle name="SAPBEXexcCritical5 5 4 3 2" xfId="42535" xr:uid="{7876E53C-3C03-47FF-B411-5A0C7A364296}"/>
    <cellStyle name="SAPBEXexcCritical5 5 4 4" xfId="26251" xr:uid="{60E27ED5-389A-4777-8E15-43A838A99C32}"/>
    <cellStyle name="SAPBEXexcCritical5 5 4 4 2" xfId="52665" xr:uid="{F2906CA2-920E-471C-A93E-6D680A5E9409}"/>
    <cellStyle name="SAPBEXexcCritical5 5 4 5" xfId="32013" xr:uid="{B4423483-5B69-465D-AEEE-66A598AE85FD}"/>
    <cellStyle name="SAPBEXexcCritical5 5 5" xfId="5950" xr:uid="{6CB01FAB-E3DA-488A-B615-8040535CDB40}"/>
    <cellStyle name="SAPBEXexcCritical5 5 5 2" xfId="16702" xr:uid="{C0D756B0-8FD5-4577-AD11-5D50244DDAC4}"/>
    <cellStyle name="SAPBEXexcCritical5 5 5 2 2" xfId="43120" xr:uid="{2B572432-1E46-449A-B031-D63B52DCFE92}"/>
    <cellStyle name="SAPBEXexcCritical5 5 5 3" xfId="22833" xr:uid="{96ACBA4B-B237-44CC-A8FF-C0F69456D64B}"/>
    <cellStyle name="SAPBEXexcCritical5 5 5 3 2" xfId="49247" xr:uid="{6C57036E-2E39-4A44-BF1D-7B5BFBB3FA34}"/>
    <cellStyle name="SAPBEXexcCritical5 5 5 4" xfId="32620" xr:uid="{B58675C7-F847-47E9-BD66-27120C5367C7}"/>
    <cellStyle name="SAPBEXexcCritical5 5 6" xfId="6550" xr:uid="{EBC06CD6-93F5-4A69-81AF-7194CFAC7C57}"/>
    <cellStyle name="SAPBEXexcCritical5 5 6 2" xfId="17275" xr:uid="{A5EFECCE-9EE4-4B25-9BBE-EE58F76D2BDC}"/>
    <cellStyle name="SAPBEXexcCritical5 5 6 2 2" xfId="43693" xr:uid="{7A69588D-13A0-4BCD-9AE5-99DD35C2655A}"/>
    <cellStyle name="SAPBEXexcCritical5 5 6 3" xfId="12140" xr:uid="{4A78315A-6B04-4F25-985C-EBA101AABC05}"/>
    <cellStyle name="SAPBEXexcCritical5 5 6 3 2" xfId="38561" xr:uid="{CFD211C2-B4C8-478D-A086-237DD055A0A6}"/>
    <cellStyle name="SAPBEXexcCritical5 5 6 4" xfId="33220" xr:uid="{13B4059B-381F-4D0B-A1F2-99C2F0556F89}"/>
    <cellStyle name="SAPBEXexcCritical5 5 7" xfId="7122" xr:uid="{B41FB6D3-F31B-4FEE-A3D4-650F04FDFAC0}"/>
    <cellStyle name="SAPBEXexcCritical5 5 7 2" xfId="27102" xr:uid="{54A4AC6D-2684-4903-A594-8B1C41217E84}"/>
    <cellStyle name="SAPBEXexcCritical5 5 7 2 2" xfId="53516" xr:uid="{EAEC9B4A-A62D-45CD-9335-8B4C4D4AC742}"/>
    <cellStyle name="SAPBEXexcCritical5 5 7 3" xfId="33792" xr:uid="{F72056E8-C1E6-42BF-A855-9A598A2EC600}"/>
    <cellStyle name="SAPBEXexcCritical5 5 8" xfId="7681" xr:uid="{69BC3CCA-191E-4EF1-ABB2-9C0F38A1A38B}"/>
    <cellStyle name="SAPBEXexcCritical5 5 8 2" xfId="18348" xr:uid="{6748A7E4-187A-41BB-A382-530D359AC440}"/>
    <cellStyle name="SAPBEXexcCritical5 5 8 2 2" xfId="44764" xr:uid="{22516BD3-ECE7-422F-AAAB-6F9455363A0E}"/>
    <cellStyle name="SAPBEXexcCritical5 5 8 3" xfId="27164" xr:uid="{B5DD47D7-8B97-4AAB-BABD-4214AEDDFB5A}"/>
    <cellStyle name="SAPBEXexcCritical5 5 8 3 2" xfId="53578" xr:uid="{09A04A3F-E948-43BC-BA5B-09B6D929B824}"/>
    <cellStyle name="SAPBEXexcCritical5 5 8 4" xfId="34351" xr:uid="{D6C06E7A-2E60-4B42-BCDA-8DA6E05465C7}"/>
    <cellStyle name="SAPBEXexcCritical5 5 9" xfId="7833" xr:uid="{172B4881-3EE0-4DF7-AD11-10E19F418648}"/>
    <cellStyle name="SAPBEXexcCritical5 5 9 2" xfId="18500" xr:uid="{504FD37D-B263-4455-9D6B-37674EDA8935}"/>
    <cellStyle name="SAPBEXexcCritical5 5 9 2 2" xfId="44915" xr:uid="{1EB32CDF-EB7D-4375-8C5C-9DF1AAD59CD5}"/>
    <cellStyle name="SAPBEXexcCritical5 5 9 3" xfId="28084" xr:uid="{BBC2A5B6-F8D5-41CC-AE94-EE6B384BD40B}"/>
    <cellStyle name="SAPBEXexcCritical5 5 9 3 2" xfId="54498" xr:uid="{FD30452D-713D-4BFB-A5DD-3CA27660F9EF}"/>
    <cellStyle name="SAPBEXexcCritical5 5 9 4" xfId="34503" xr:uid="{372E98E3-A714-4FB0-BCB4-EB92475078B5}"/>
    <cellStyle name="SAPBEXexcCritical5 6" xfId="2364" xr:uid="{39EECAC7-46A9-498B-B22B-607031CFFC9C}"/>
    <cellStyle name="SAPBEXexcCritical5 6 10" xfId="21209" xr:uid="{879C798B-2A4A-4943-943E-539E7F5C7E6F}"/>
    <cellStyle name="SAPBEXexcCritical5 6 10 2" xfId="47623" xr:uid="{362D22BA-77E4-403E-9D92-7ACB1C175624}"/>
    <cellStyle name="SAPBEXexcCritical5 6 11" xfId="27910" xr:uid="{7968EB51-06CA-44C6-B071-68952126C148}"/>
    <cellStyle name="SAPBEXexcCritical5 6 11 2" xfId="54324" xr:uid="{45662471-0FD1-4AAE-8828-F34511ECFDC2}"/>
    <cellStyle name="SAPBEXexcCritical5 6 2" xfId="4271" xr:uid="{DF4C7AF9-B3E3-47D4-8DC6-E359C0642592}"/>
    <cellStyle name="SAPBEXexcCritical5 6 2 2" xfId="9872" xr:uid="{CF01D88A-097E-4688-A1BC-6DC170FED8FD}"/>
    <cellStyle name="SAPBEXexcCritical5 6 2 2 2" xfId="20532" xr:uid="{F520B71F-BBCB-47A7-B298-91F87B059D00}"/>
    <cellStyle name="SAPBEXexcCritical5 6 2 2 2 2" xfId="46946" xr:uid="{AC1E5AFF-AB10-4E8A-93FB-0EF946A30ED1}"/>
    <cellStyle name="SAPBEXexcCritical5 6 2 2 3" xfId="25423" xr:uid="{768B00D8-0E7E-4AD7-89E8-91FDA078ED9C}"/>
    <cellStyle name="SAPBEXexcCritical5 6 2 2 3 2" xfId="51837" xr:uid="{272ABEB7-1B66-42AC-8F3A-F5B6FFA11A6B}"/>
    <cellStyle name="SAPBEXexcCritical5 6 2 2 4" xfId="36368" xr:uid="{9F57A2DF-1ADA-4D84-8068-143CECC03BB0}"/>
    <cellStyle name="SAPBEXexcCritical5 6 2 3" xfId="15050" xr:uid="{496F2178-BA4C-421E-9F03-A0345DD2EAA8}"/>
    <cellStyle name="SAPBEXexcCritical5 6 2 3 2" xfId="41470" xr:uid="{DD713108-E85E-4D54-BF1A-D08A8BAB0788}"/>
    <cellStyle name="SAPBEXexcCritical5 6 2 4" xfId="22337" xr:uid="{0D2ED013-4C25-4905-865B-CB9E315A06E1}"/>
    <cellStyle name="SAPBEXexcCritical5 6 2 4 2" xfId="48751" xr:uid="{C28E6667-EB36-4B1B-ACD9-5B721F304F9C}"/>
    <cellStyle name="SAPBEXexcCritical5 6 2 5" xfId="30941" xr:uid="{F1711BD1-D16C-4F0F-8512-878F66D7FAF9}"/>
    <cellStyle name="SAPBEXexcCritical5 6 3" xfId="4999" xr:uid="{270FB9CA-E47A-4C62-9242-D5DAA0E64A75}"/>
    <cellStyle name="SAPBEXexcCritical5 6 3 2" xfId="9930" xr:uid="{415A4FE4-33C1-4317-93EE-9D06B7C12C82}"/>
    <cellStyle name="SAPBEXexcCritical5 6 3 2 2" xfId="20590" xr:uid="{5C88ED46-C48C-4A46-B694-DEDFE19CC655}"/>
    <cellStyle name="SAPBEXexcCritical5 6 3 2 2 2" xfId="47004" xr:uid="{4AFD3B0C-8FDC-47C1-A30C-4625EA1613E5}"/>
    <cellStyle name="SAPBEXexcCritical5 6 3 2 3" xfId="26121" xr:uid="{AED979DE-070D-4F93-8DD5-A31CE3F2F4D4}"/>
    <cellStyle name="SAPBEXexcCritical5 6 3 2 3 2" xfId="52535" xr:uid="{24FFB997-3ABE-4DD9-B434-11FF9EF33F3A}"/>
    <cellStyle name="SAPBEXexcCritical5 6 3 2 4" xfId="36426" xr:uid="{809949F9-1C56-4E2A-8BAC-27CAC3AF39B2}"/>
    <cellStyle name="SAPBEXexcCritical5 6 3 3" xfId="15776" xr:uid="{96CB4C1C-632B-4E35-B4BD-4F37495A3811}"/>
    <cellStyle name="SAPBEXexcCritical5 6 3 3 2" xfId="42196" xr:uid="{FFFA185C-13AB-4A57-8880-D18BB979C3C1}"/>
    <cellStyle name="SAPBEXexcCritical5 6 3 4" xfId="23819" xr:uid="{2E0A1FAD-EB8D-4F9C-B2ED-232B6A305352}"/>
    <cellStyle name="SAPBEXexcCritical5 6 3 4 2" xfId="50233" xr:uid="{B68F275B-997A-43F1-B7FE-9644B9F00CD4}"/>
    <cellStyle name="SAPBEXexcCritical5 6 3 5" xfId="31669" xr:uid="{3A3909BB-7137-4207-809E-FF12CF88C770}"/>
    <cellStyle name="SAPBEXexcCritical5 6 4" xfId="6192" xr:uid="{1F162641-1F4A-444E-9D3E-004305D1E590}"/>
    <cellStyle name="SAPBEXexcCritical5 6 4 2" xfId="10986" xr:uid="{014CFDB2-A149-4F6F-8D13-78BC5A3E2B7D}"/>
    <cellStyle name="SAPBEXexcCritical5 6 4 2 2" xfId="21631" xr:uid="{6079FAC4-1A9E-4104-920A-47D41B3FB599}"/>
    <cellStyle name="SAPBEXexcCritical5 6 4 2 2 2" xfId="48045" xr:uid="{985A9464-FCA7-4542-9A6F-9784C3475396}"/>
    <cellStyle name="SAPBEXexcCritical5 6 4 2 3" xfId="28720" xr:uid="{E4C81DD1-3774-4D86-9FA9-A6D7989FA4EE}"/>
    <cellStyle name="SAPBEXexcCritical5 6 4 2 3 2" xfId="55134" xr:uid="{2CFBCC4C-A987-45AB-A25B-6B3BA3A589E0}"/>
    <cellStyle name="SAPBEXexcCritical5 6 4 2 4" xfId="37407" xr:uid="{848E528A-A62F-4B7D-A93A-3078BFCD60E7}"/>
    <cellStyle name="SAPBEXexcCritical5 6 4 3" xfId="16933" xr:uid="{4FC7A692-917E-4184-B587-7EB443F8084B}"/>
    <cellStyle name="SAPBEXexcCritical5 6 4 3 2" xfId="43351" xr:uid="{10112FB8-7957-4681-BD14-4282F5957AC2}"/>
    <cellStyle name="SAPBEXexcCritical5 6 4 4" xfId="22142" xr:uid="{57F562B3-FB72-49F3-8B34-61C1005A4690}"/>
    <cellStyle name="SAPBEXexcCritical5 6 4 4 2" xfId="48556" xr:uid="{216C0D5C-A6D7-49B2-BA6A-C2C3D83E9FDA}"/>
    <cellStyle name="SAPBEXexcCritical5 6 4 5" xfId="32862" xr:uid="{93FEF90F-9DF5-4294-A5B8-3AF5610DF804}"/>
    <cellStyle name="SAPBEXexcCritical5 6 5" xfId="6773" xr:uid="{9589E926-7D2B-4702-88DE-77E30C1702EE}"/>
    <cellStyle name="SAPBEXexcCritical5 6 5 2" xfId="17485" xr:uid="{E4051C68-F416-44AD-BFA6-85EF05BA5B51}"/>
    <cellStyle name="SAPBEXexcCritical5 6 5 2 2" xfId="43903" xr:uid="{A8529B73-1960-492C-A68F-FE882CEBF9F0}"/>
    <cellStyle name="SAPBEXexcCritical5 6 5 3" xfId="24069" xr:uid="{3A547C38-7CB5-4917-88D3-C08F76E96949}"/>
    <cellStyle name="SAPBEXexcCritical5 6 5 3 2" xfId="50483" xr:uid="{1472722A-59DB-46C3-8E5E-A7F4CC4246FD}"/>
    <cellStyle name="SAPBEXexcCritical5 6 5 4" xfId="33443" xr:uid="{FCC0D67B-3D0F-437C-81FD-18E8A7E3BE82}"/>
    <cellStyle name="SAPBEXexcCritical5 6 6" xfId="7333" xr:uid="{A6BF32AD-4EA4-4F8C-96A3-150D8E81F560}"/>
    <cellStyle name="SAPBEXexcCritical5 6 6 2" xfId="18000" xr:uid="{0382A947-17E6-4184-9B60-57355082871F}"/>
    <cellStyle name="SAPBEXexcCritical5 6 6 2 2" xfId="44417" xr:uid="{71F6E060-E363-4390-9122-7EB10DAE3488}"/>
    <cellStyle name="SAPBEXexcCritical5 6 6 3" xfId="27679" xr:uid="{FD2CFE7C-32F3-40D5-9A66-C129E070B215}"/>
    <cellStyle name="SAPBEXexcCritical5 6 6 3 2" xfId="54093" xr:uid="{D5D3D903-F323-4E97-A043-AEA040BC5B09}"/>
    <cellStyle name="SAPBEXexcCritical5 6 6 4" xfId="34003" xr:uid="{89507420-ED05-4D38-850E-68EBB8E92F34}"/>
    <cellStyle name="SAPBEXexcCritical5 6 7" xfId="7977" xr:uid="{D7CB7979-437B-48C2-97E3-FD93CF60DC88}"/>
    <cellStyle name="SAPBEXexcCritical5 6 7 2" xfId="18644" xr:uid="{14EED083-BE44-4D38-8105-10B2F18C2D47}"/>
    <cellStyle name="SAPBEXexcCritical5 6 7 2 2" xfId="45059" xr:uid="{03A0E9A1-8BC7-4752-B019-62C661A361C7}"/>
    <cellStyle name="SAPBEXexcCritical5 6 7 3" xfId="12289" xr:uid="{EFAD3419-94C4-41DA-9821-59DA86EFE8B9}"/>
    <cellStyle name="SAPBEXexcCritical5 6 7 3 2" xfId="38710" xr:uid="{510C0B2E-63BB-498A-A82C-273620030668}"/>
    <cellStyle name="SAPBEXexcCritical5 6 7 4" xfId="34583" xr:uid="{A65001D5-4B3D-4FF2-A3A7-0C4E9950FB9B}"/>
    <cellStyle name="SAPBEXexcCritical5 6 8" xfId="8885" xr:uid="{D9BE8ECC-3A1C-4891-A07A-A2CB5B554387}"/>
    <cellStyle name="SAPBEXexcCritical5 6 8 2" xfId="19545" xr:uid="{C038C527-E964-44A4-B255-A7E130B1D8BA}"/>
    <cellStyle name="SAPBEXexcCritical5 6 8 2 2" xfId="45959" xr:uid="{01C2634E-3EFA-4917-9B9A-9A4A2008F6A6}"/>
    <cellStyle name="SAPBEXexcCritical5 6 8 3" xfId="26634" xr:uid="{FC16230E-4CD1-4EF3-8672-23D64C289680}"/>
    <cellStyle name="SAPBEXexcCritical5 6 8 3 2" xfId="53048" xr:uid="{F32589D3-7F95-45E7-948D-91BCB7BC48F8}"/>
    <cellStyle name="SAPBEXexcCritical5 6 8 4" xfId="35381" xr:uid="{371D67FF-CDD9-4B36-BC5B-33DDF76778D4}"/>
    <cellStyle name="SAPBEXexcCritical5 6 9" xfId="13163" xr:uid="{4B6385EB-7E4B-4ED4-AD9D-337D12E0E836}"/>
    <cellStyle name="SAPBEXexcCritical5 6 9 2" xfId="39584" xr:uid="{76326B50-B1E3-4D7F-A95F-880C56941CED}"/>
    <cellStyle name="SAPBEXexcCritical5 7" xfId="3219" xr:uid="{53622FA1-23AB-4276-9387-A57D176C6B35}"/>
    <cellStyle name="SAPBEXexcCritical5 7 2" xfId="9574" xr:uid="{7253352F-2C0C-436D-8B5A-DCD37AD2CC32}"/>
    <cellStyle name="SAPBEXexcCritical5 7 2 2" xfId="20234" xr:uid="{0768D6E2-93EF-42E3-8644-2D34F85756CC}"/>
    <cellStyle name="SAPBEXexcCritical5 7 2 2 2" xfId="46648" xr:uid="{0DEC483B-9306-49C0-A950-C3E2B7D99FC1}"/>
    <cellStyle name="SAPBEXexcCritical5 7 2 3" xfId="27842" xr:uid="{16E2AC88-2E5F-47B7-A2B1-7D02053F6AF1}"/>
    <cellStyle name="SAPBEXexcCritical5 7 2 3 2" xfId="54256" xr:uid="{B27B2011-65C5-4601-8627-A17E7A9FE0ED}"/>
    <cellStyle name="SAPBEXexcCritical5 7 2 4" xfId="36070" xr:uid="{2AD56C4D-64BA-4224-ADF8-6B279F4A759C}"/>
    <cellStyle name="SAPBEXexcCritical5 7 3" xfId="14009" xr:uid="{59F805FB-F525-40C3-8C85-AAECD0876F87}"/>
    <cellStyle name="SAPBEXexcCritical5 7 3 2" xfId="40429" xr:uid="{528D372D-2FE5-48EC-A148-1DC2A33F73F1}"/>
    <cellStyle name="SAPBEXexcCritical5 7 4" xfId="25200" xr:uid="{BF92C2CA-50BE-4A34-A841-0619A892CDAE}"/>
    <cellStyle name="SAPBEXexcCritical5 7 4 2" xfId="51614" xr:uid="{42D62821-6335-4B4E-8039-6AB5368F3916}"/>
    <cellStyle name="SAPBEXexcCritical5 7 5" xfId="29889" xr:uid="{EB8240F3-5E9C-4502-9B97-788A3B6F81EB}"/>
    <cellStyle name="SAPBEXexcCritical5 8" xfId="4744" xr:uid="{A1EA0883-1A03-41A2-A722-C2BA0B7D1FBE}"/>
    <cellStyle name="SAPBEXexcCritical5 8 2" xfId="10267" xr:uid="{EC0710AC-FAB2-4DC1-83B9-101BA8E444D6}"/>
    <cellStyle name="SAPBEXexcCritical5 8 2 2" xfId="20927" xr:uid="{80EF298B-E7EC-4A68-A273-7E4FC08896F2}"/>
    <cellStyle name="SAPBEXexcCritical5 8 2 2 2" xfId="47341" xr:uid="{6415B577-084C-4E16-9703-27E457705854}"/>
    <cellStyle name="SAPBEXexcCritical5 8 2 3" xfId="13189" xr:uid="{63685C59-BDEE-4C14-820B-9F2E654065F6}"/>
    <cellStyle name="SAPBEXexcCritical5 8 2 3 2" xfId="39609" xr:uid="{44C0D164-8B16-4641-8A9F-FE71A43C225C}"/>
    <cellStyle name="SAPBEXexcCritical5 8 2 4" xfId="36763" xr:uid="{1F7A7010-D84C-4265-B5FF-2D763E5DFF92}"/>
    <cellStyle name="SAPBEXexcCritical5 8 3" xfId="15521" xr:uid="{2134D819-48E2-4E8E-B297-7BA3F816264A}"/>
    <cellStyle name="SAPBEXexcCritical5 8 3 2" xfId="41941" xr:uid="{600612D6-440F-48E7-9A4B-64986B3BB195}"/>
    <cellStyle name="SAPBEXexcCritical5 8 4" xfId="27472" xr:uid="{EC322C28-A292-4BA4-8455-D3E6471D9C57}"/>
    <cellStyle name="SAPBEXexcCritical5 8 4 2" xfId="53886" xr:uid="{2EBF52F9-94FD-4083-AB6E-A72A1B58CD3A}"/>
    <cellStyle name="SAPBEXexcCritical5 8 5" xfId="31414" xr:uid="{F36F522C-8A3C-4CB0-BCEF-19160BA6EA0B}"/>
    <cellStyle name="SAPBEXexcCritical5 9" xfId="5322" xr:uid="{F9BF2AFC-A73A-48A1-95B9-3220F3BF5272}"/>
    <cellStyle name="SAPBEXexcCritical5 9 2" xfId="9630" xr:uid="{A87394A7-A8D1-4C95-8CC7-8D54ADAE06F6}"/>
    <cellStyle name="SAPBEXexcCritical5 9 2 2" xfId="20290" xr:uid="{32D90A44-4DBF-496D-AD29-4640470709CF}"/>
    <cellStyle name="SAPBEXexcCritical5 9 2 2 2" xfId="46704" xr:uid="{9A58B9CC-9E56-4AC5-AAC7-C76D21ACDEF7}"/>
    <cellStyle name="SAPBEXexcCritical5 9 2 3" xfId="25921" xr:uid="{3852C929-A81C-4E09-A3BB-9A2ED319F2DE}"/>
    <cellStyle name="SAPBEXexcCritical5 9 2 3 2" xfId="52335" xr:uid="{9CE06EDA-CF01-414D-B347-908901961F27}"/>
    <cellStyle name="SAPBEXexcCritical5 9 2 4" xfId="36126" xr:uid="{7AA07F0A-DABD-40E7-BC61-5DCE35A154B6}"/>
    <cellStyle name="SAPBEXexcCritical5 9 3" xfId="16096" xr:uid="{96B589E3-4BC4-45F0-8A7C-E0D0AC5D578E}"/>
    <cellStyle name="SAPBEXexcCritical5 9 3 2" xfId="42515" xr:uid="{3A261B90-D4E8-45B6-AE95-E08B112B011B}"/>
    <cellStyle name="SAPBEXexcCritical5 9 4" xfId="26511" xr:uid="{5A7CA95E-9ED9-4234-BAB8-0A33A4DDD392}"/>
    <cellStyle name="SAPBEXexcCritical5 9 4 2" xfId="52925" xr:uid="{E10E2EBE-A55D-4D62-8073-3B4E8E58EE7D}"/>
    <cellStyle name="SAPBEXexcCritical5 9 5" xfId="31992" xr:uid="{84B76A24-6521-46C7-94A4-D93BDE78F3D7}"/>
    <cellStyle name="SAPBEXexcCritical6" xfId="1192" xr:uid="{93601546-7B73-4081-B537-2B988FFC8CAD}"/>
    <cellStyle name="SAPBEXexcCritical6 10" xfId="6519" xr:uid="{11049496-F57E-4BF3-9EBF-A5F1CAF00407}"/>
    <cellStyle name="SAPBEXexcCritical6 10 2" xfId="23500" xr:uid="{156AC012-F85A-4054-A21E-69E6D8C1D9E2}"/>
    <cellStyle name="SAPBEXexcCritical6 10 2 2" xfId="49914" xr:uid="{782E401A-3CED-4173-BC05-B3AF32E7D208}"/>
    <cellStyle name="SAPBEXexcCritical6 10 3" xfId="33189" xr:uid="{BA99496C-FD1A-4050-8C75-98818A6D2BC6}"/>
    <cellStyle name="SAPBEXexcCritical6 11" xfId="7379" xr:uid="{C06D193D-FD05-4154-A8EA-9D3127C2B555}"/>
    <cellStyle name="SAPBEXexcCritical6 11 2" xfId="18046" xr:uid="{D11EC202-F418-4492-8042-4F1257BA55C3}"/>
    <cellStyle name="SAPBEXexcCritical6 11 2 2" xfId="44462" xr:uid="{80CE0753-CD51-45FB-A813-D75F05BDF9A8}"/>
    <cellStyle name="SAPBEXexcCritical6 11 3" xfId="22509" xr:uid="{43FE534A-8A1E-4059-AE0C-729EDB63224B}"/>
    <cellStyle name="SAPBEXexcCritical6 11 3 2" xfId="48923" xr:uid="{A9B5D195-B24C-48BC-964A-4271B62C9D6E}"/>
    <cellStyle name="SAPBEXexcCritical6 11 4" xfId="34049" xr:uid="{A747D85A-B582-472B-8B42-AF3E24AFB7D5}"/>
    <cellStyle name="SAPBEXexcCritical6 12" xfId="8261" xr:uid="{BC612683-FCB2-46B6-9E1E-AB70DF533A3B}"/>
    <cellStyle name="SAPBEXexcCritical6 12 2" xfId="18922" xr:uid="{22195CB8-6B1B-4647-BD28-1EEECED17F69}"/>
    <cellStyle name="SAPBEXexcCritical6 12 2 2" xfId="45336" xr:uid="{316993A2-F29A-449E-935A-BDB729783F01}"/>
    <cellStyle name="SAPBEXexcCritical6 12 3" xfId="12538" xr:uid="{C2CEA273-AC7B-40A9-BE0B-34DB9B7A8656}"/>
    <cellStyle name="SAPBEXexcCritical6 12 3 2" xfId="38959" xr:uid="{53194485-DCED-401E-8295-5155FBB17E12}"/>
    <cellStyle name="SAPBEXexcCritical6 12 4" xfId="34774" xr:uid="{00BA7019-F64B-4D09-9613-DDF17C55031D}"/>
    <cellStyle name="SAPBEXexcCritical6 13" xfId="16643" xr:uid="{9DD9F025-04F7-4990-81F3-C11186857073}"/>
    <cellStyle name="SAPBEXexcCritical6 13 2" xfId="43061" xr:uid="{E100C5EF-E0DA-465F-85D9-37E81840D986}"/>
    <cellStyle name="SAPBEXexcCritical6 14" xfId="12111" xr:uid="{C3B99381-0D19-4BAE-B0C6-46A793123F3C}"/>
    <cellStyle name="SAPBEXexcCritical6 14 2" xfId="38532" xr:uid="{1429806A-82CC-4882-AFCD-9F261FDC6D08}"/>
    <cellStyle name="SAPBEXexcCritical6 2" xfId="1513" xr:uid="{F3B4167B-5525-4E6A-A48E-4B19D6901778}"/>
    <cellStyle name="SAPBEXexcCritical6 2 10" xfId="8410" xr:uid="{606BCDB4-CEE1-4AB9-8A88-78409A34211E}"/>
    <cellStyle name="SAPBEXexcCritical6 2 10 2" xfId="19070" xr:uid="{8248298A-C24A-43BD-9C74-DAB129DBFD49}"/>
    <cellStyle name="SAPBEXexcCritical6 2 10 2 2" xfId="45484" xr:uid="{65DB7643-A41F-4713-BB65-2D916E23C69D}"/>
    <cellStyle name="SAPBEXexcCritical6 2 10 3" xfId="15139" xr:uid="{EB9B5CBF-EBD4-4C52-AB14-1E2894530549}"/>
    <cellStyle name="SAPBEXexcCritical6 2 10 3 2" xfId="41559" xr:uid="{E40FC640-507A-4D8B-AC47-1B4BD7DE96C9}"/>
    <cellStyle name="SAPBEXexcCritical6 2 10 4" xfId="34906" xr:uid="{ECAA0F71-05BB-498B-9B35-2064DFBE7AAC}"/>
    <cellStyle name="SAPBEXexcCritical6 2 11" xfId="12027" xr:uid="{7473789D-CB8F-438F-B9A5-F6D23D7F4FD7}"/>
    <cellStyle name="SAPBEXexcCritical6 2 11 2" xfId="38448" xr:uid="{761445A4-E95D-4B28-8E1F-A9ABFC56C59F}"/>
    <cellStyle name="SAPBEXexcCritical6 2 12" xfId="23265" xr:uid="{0AADE98F-4023-4239-B47D-395227946CD2}"/>
    <cellStyle name="SAPBEXexcCritical6 2 12 2" xfId="49679" xr:uid="{64A328D2-5DAC-4ABA-8CE9-49ACB7888B2B}"/>
    <cellStyle name="SAPBEXexcCritical6 2 2" xfId="3507" xr:uid="{AB58DF7D-6BA0-4EE4-9F4A-0EF9C820F2B5}"/>
    <cellStyle name="SAPBEXexcCritical6 2 2 2" xfId="9015" xr:uid="{5A15BB6F-4EF3-453C-9D4F-AB960B46D7C6}"/>
    <cellStyle name="SAPBEXexcCritical6 2 2 2 2" xfId="19675" xr:uid="{6E43C886-9961-4141-80B5-F51DC9C19938}"/>
    <cellStyle name="SAPBEXexcCritical6 2 2 2 2 2" xfId="46089" xr:uid="{899C96A5-889F-4EA1-9629-1D855C253081}"/>
    <cellStyle name="SAPBEXexcCritical6 2 2 2 3" xfId="12706" xr:uid="{1673F227-DAB4-4F2D-827E-BB2B8C825EC2}"/>
    <cellStyle name="SAPBEXexcCritical6 2 2 2 3 2" xfId="39127" xr:uid="{69F64810-B6F7-4F89-BD3A-67CED17B449B}"/>
    <cellStyle name="SAPBEXexcCritical6 2 2 2 4" xfId="35511" xr:uid="{E124166B-3687-4ABD-AB44-06EC413E5A5A}"/>
    <cellStyle name="SAPBEXexcCritical6 2 2 3" xfId="10196" xr:uid="{B8F67727-BB81-46C5-969C-009732F3B10A}"/>
    <cellStyle name="SAPBEXexcCritical6 2 2 3 2" xfId="20856" xr:uid="{FAF59262-585E-4376-B833-B2BF417AE2DC}"/>
    <cellStyle name="SAPBEXexcCritical6 2 2 3 2 2" xfId="47270" xr:uid="{2FD26CAC-F93B-44D2-8434-1FA64D328CE2}"/>
    <cellStyle name="SAPBEXexcCritical6 2 2 3 3" xfId="17851" xr:uid="{03B67A29-C78F-4497-942F-F49D927A304C}"/>
    <cellStyle name="SAPBEXexcCritical6 2 2 3 3 2" xfId="44268" xr:uid="{D160A01D-F7AA-4E45-A55D-5BA575A660C2}"/>
    <cellStyle name="SAPBEXexcCritical6 2 2 3 4" xfId="36692" xr:uid="{94C6DF30-C288-4D10-87A7-E70DFA5A28B2}"/>
    <cellStyle name="SAPBEXexcCritical6 2 2 4" xfId="10941" xr:uid="{55666138-D3DF-40C5-94CD-5A7573FADC76}"/>
    <cellStyle name="SAPBEXexcCritical6 2 2 4 2" xfId="21586" xr:uid="{436DC0A2-4DBC-418C-9AB7-49F4D208DB98}"/>
    <cellStyle name="SAPBEXexcCritical6 2 2 4 2 2" xfId="48000" xr:uid="{356CC655-0D2C-4C46-B1BE-58739EEEE539}"/>
    <cellStyle name="SAPBEXexcCritical6 2 2 4 3" xfId="28675" xr:uid="{DB4A1FD2-9223-4724-987D-C5171AFEC72F}"/>
    <cellStyle name="SAPBEXexcCritical6 2 2 4 3 2" xfId="55089" xr:uid="{46E4B810-AA62-4B09-8928-55E9E5D7C601}"/>
    <cellStyle name="SAPBEXexcCritical6 2 2 4 4" xfId="37362" xr:uid="{A188C467-7323-4034-A18A-D108E72DED9C}"/>
    <cellStyle name="SAPBEXexcCritical6 2 2 5" xfId="8718" xr:uid="{D4F4C5BD-B140-4E21-A3AB-56289F1F5FB0}"/>
    <cellStyle name="SAPBEXexcCritical6 2 2 5 2" xfId="19378" xr:uid="{32209AEE-6184-400F-B068-91AB2276E905}"/>
    <cellStyle name="SAPBEXexcCritical6 2 2 5 2 2" xfId="45792" xr:uid="{6B1804CC-D1BA-43E7-978F-610FC0704281}"/>
    <cellStyle name="SAPBEXexcCritical6 2 2 5 3" xfId="27743" xr:uid="{AEE1431A-2620-4F6A-9475-A2E4CBB0AB9D}"/>
    <cellStyle name="SAPBEXexcCritical6 2 2 5 3 2" xfId="54157" xr:uid="{4D620740-EC98-492A-AEB7-392C01C73468}"/>
    <cellStyle name="SAPBEXexcCritical6 2 2 5 4" xfId="35214" xr:uid="{FBA9BCE3-9065-4381-ACFD-930243B3970B}"/>
    <cellStyle name="SAPBEXexcCritical6 2 2 6" xfId="14292" xr:uid="{18BBC35C-92F9-4C4F-A5D5-B1C87F6289F0}"/>
    <cellStyle name="SAPBEXexcCritical6 2 2 6 2" xfId="40712" xr:uid="{D3F39B03-4123-4CF7-9E13-51B9DD6AEFCD}"/>
    <cellStyle name="SAPBEXexcCritical6 2 2 7" xfId="27254" xr:uid="{7E9AF8D0-848B-42EA-9356-51C884208E27}"/>
    <cellStyle name="SAPBEXexcCritical6 2 2 7 2" xfId="53668" xr:uid="{877C6989-2F7E-47FE-B8BB-B36E62B5008A}"/>
    <cellStyle name="SAPBEXexcCritical6 2 2 8" xfId="30177" xr:uid="{83952BB0-1A6B-45AC-B941-8ECBE3FF1F4C}"/>
    <cellStyle name="SAPBEXexcCritical6 2 3" xfId="2795" xr:uid="{B59DA52D-5878-4BB4-B712-FC4AB1FE0FA6}"/>
    <cellStyle name="SAPBEXexcCritical6 2 3 2" xfId="9375" xr:uid="{DFE6F452-E50C-42CA-A38B-7C062A6F76D3}"/>
    <cellStyle name="SAPBEXexcCritical6 2 3 2 2" xfId="20035" xr:uid="{7BD57C94-48C3-476E-A91B-F5E4C6499487}"/>
    <cellStyle name="SAPBEXexcCritical6 2 3 2 2 2" xfId="46449" xr:uid="{76796587-97B4-407E-BD44-3FC6157B4E58}"/>
    <cellStyle name="SAPBEXexcCritical6 2 3 2 3" xfId="17836" xr:uid="{5A2F6B2E-ED42-42E5-BBEF-9A19EAE3C997}"/>
    <cellStyle name="SAPBEXexcCritical6 2 3 2 3 2" xfId="44253" xr:uid="{59D17EA2-07F2-41EB-A0D3-8223E4E16ECC}"/>
    <cellStyle name="SAPBEXexcCritical6 2 3 2 4" xfId="35871" xr:uid="{91F97588-DA10-4686-A578-9350704DEFB5}"/>
    <cellStyle name="SAPBEXexcCritical6 2 3 3" xfId="13587" xr:uid="{27F8D585-DBDC-4C1A-BF8A-E2D9E9DB30B5}"/>
    <cellStyle name="SAPBEXexcCritical6 2 3 3 2" xfId="40007" xr:uid="{F4AA71EA-6796-476E-A60B-7A3F00294D8D}"/>
    <cellStyle name="SAPBEXexcCritical6 2 3 4" xfId="26453" xr:uid="{533DA6A7-E4A8-4ECD-BABA-40ADDF8A417A}"/>
    <cellStyle name="SAPBEXexcCritical6 2 3 4 2" xfId="52867" xr:uid="{05EB681A-D6CD-48F9-B059-73A09A6499B4}"/>
    <cellStyle name="SAPBEXexcCritical6 2 3 5" xfId="29465" xr:uid="{3EF9B845-220C-4F1A-A4BB-17765EA0FED1}"/>
    <cellStyle name="SAPBEXexcCritical6 2 4" xfId="3329" xr:uid="{6E993F00-2F39-4801-846B-A9216648DD87}"/>
    <cellStyle name="SAPBEXexcCritical6 2 4 2" xfId="10041" xr:uid="{1A5C8E3D-C1F5-4D8F-B883-9B6E03225925}"/>
    <cellStyle name="SAPBEXexcCritical6 2 4 2 2" xfId="20701" xr:uid="{032D42AC-0394-45C9-BDB4-530784E9117F}"/>
    <cellStyle name="SAPBEXexcCritical6 2 4 2 2 2" xfId="47115" xr:uid="{58714D36-B12A-41A4-B8AB-4EB7A0B84A4A}"/>
    <cellStyle name="SAPBEXexcCritical6 2 4 2 3" xfId="12586" xr:uid="{65CB6B77-1A73-4081-88F1-6B2731D2D573}"/>
    <cellStyle name="SAPBEXexcCritical6 2 4 2 3 2" xfId="39007" xr:uid="{BF200FC5-ADE2-4740-9C4A-D0FC1F1FE7C6}"/>
    <cellStyle name="SAPBEXexcCritical6 2 4 2 4" xfId="36537" xr:uid="{5E8ECC95-860F-455A-8A56-58C870B51B52}"/>
    <cellStyle name="SAPBEXexcCritical6 2 4 3" xfId="14117" xr:uid="{F222B6DC-5585-452E-95F5-BC08260B16C7}"/>
    <cellStyle name="SAPBEXexcCritical6 2 4 3 2" xfId="40537" xr:uid="{60C6F12F-B810-4089-BCD8-F249B407A2A5}"/>
    <cellStyle name="SAPBEXexcCritical6 2 4 4" xfId="23626" xr:uid="{AD88A5D9-956B-4EE8-93CB-F0B9FED4B841}"/>
    <cellStyle name="SAPBEXexcCritical6 2 4 4 2" xfId="50040" xr:uid="{E585C059-961C-4AE1-994C-A31855EC6441}"/>
    <cellStyle name="SAPBEXexcCritical6 2 4 5" xfId="29999" xr:uid="{F8F77080-C260-4544-BA3B-31FECE6A0CC0}"/>
    <cellStyle name="SAPBEXexcCritical6 2 5" xfId="5649" xr:uid="{9487578B-4679-4724-93C2-D231B932B286}"/>
    <cellStyle name="SAPBEXexcCritical6 2 5 2" xfId="10731" xr:uid="{D22C5B57-A4A4-4AD6-B16F-2A00EE7EF088}"/>
    <cellStyle name="SAPBEXexcCritical6 2 5 2 2" xfId="21376" xr:uid="{78A8C830-7509-498F-AEF7-F3006C0D58D7}"/>
    <cellStyle name="SAPBEXexcCritical6 2 5 2 2 2" xfId="47790" xr:uid="{D5D0A665-61BD-401E-B5F7-B0B43C6D64E9}"/>
    <cellStyle name="SAPBEXexcCritical6 2 5 2 3" xfId="28471" xr:uid="{E49780CD-A622-4923-8B75-BD564806C899}"/>
    <cellStyle name="SAPBEXexcCritical6 2 5 2 3 2" xfId="54885" xr:uid="{948EFB94-6E9C-434A-A370-1BA9F3821C83}"/>
    <cellStyle name="SAPBEXexcCritical6 2 5 2 4" xfId="37152" xr:uid="{6AE36808-F233-46B9-8B50-D4B57657048F}"/>
    <cellStyle name="SAPBEXexcCritical6 2 5 3" xfId="16413" xr:uid="{538569C7-5B7A-4514-A10D-FF90CDF9AE94}"/>
    <cellStyle name="SAPBEXexcCritical6 2 5 3 2" xfId="42831" xr:uid="{A94822BC-25E2-4BB7-B6AE-EDF084BD6468}"/>
    <cellStyle name="SAPBEXexcCritical6 2 5 4" xfId="25083" xr:uid="{38A89F13-146E-4C62-A2C8-AEEF67932D7B}"/>
    <cellStyle name="SAPBEXexcCritical6 2 5 4 2" xfId="51497" xr:uid="{AF37D8F0-9EFB-4E93-969F-C622A73F50A5}"/>
    <cellStyle name="SAPBEXexcCritical6 2 5 5" xfId="32319" xr:uid="{280DB48C-FDAC-454F-B4FA-7CA651DB998C}"/>
    <cellStyle name="SAPBEXexcCritical6 2 6" xfId="5297" xr:uid="{A3E73539-9BD0-47C3-9FD9-0A06F21153E9}"/>
    <cellStyle name="SAPBEXexcCritical6 2 6 2" xfId="16071" xr:uid="{63DB0E06-2F3A-44EA-890D-565C50485802}"/>
    <cellStyle name="SAPBEXexcCritical6 2 6 2 2" xfId="42490" xr:uid="{B76A306C-D42A-4BFF-B57C-6ACB5B82489A}"/>
    <cellStyle name="SAPBEXexcCritical6 2 6 3" xfId="22344" xr:uid="{3346FF53-86BA-42D4-8E58-E6BB5EC6974C}"/>
    <cellStyle name="SAPBEXexcCritical6 2 6 3 2" xfId="48758" xr:uid="{D391F81B-5E09-4CC1-8DD7-4EBE2F6454A6}"/>
    <cellStyle name="SAPBEXexcCritical6 2 6 4" xfId="31967" xr:uid="{F6895A00-B21B-4B45-9B62-FCBA33573AE3}"/>
    <cellStyle name="SAPBEXexcCritical6 2 7" xfId="6812" xr:uid="{5216BABC-8EF6-4A1F-9D7D-9BC6551DA5B2}"/>
    <cellStyle name="SAPBEXexcCritical6 2 7 2" xfId="11108" xr:uid="{AC538557-F1FF-43E4-B34D-34A649935A40}"/>
    <cellStyle name="SAPBEXexcCritical6 2 7 2 2" xfId="37529" xr:uid="{9E946F5C-51E7-49D8-BB93-076E78701D5A}"/>
    <cellStyle name="SAPBEXexcCritical6 2 7 3" xfId="33482" xr:uid="{FC922D06-F876-4969-A60B-144DB7BCA511}"/>
    <cellStyle name="SAPBEXexcCritical6 2 8" xfId="2936" xr:uid="{D837CC9A-FC8B-4D1D-9ED4-31BE5736711A}"/>
    <cellStyle name="SAPBEXexcCritical6 2 8 2" xfId="13728" xr:uid="{87B8F796-9F56-4717-9097-A7937736BCD3}"/>
    <cellStyle name="SAPBEXexcCritical6 2 8 2 2" xfId="40148" xr:uid="{BB76323F-49D1-470E-BF4C-56EC1E424FEA}"/>
    <cellStyle name="SAPBEXexcCritical6 2 8 3" xfId="25270" xr:uid="{25D0D2F9-55F2-4AD0-9D7E-C15127B80989}"/>
    <cellStyle name="SAPBEXexcCritical6 2 8 3 2" xfId="51684" xr:uid="{451AF193-316E-4467-A2FF-A37CF91AA43B}"/>
    <cellStyle name="SAPBEXexcCritical6 2 8 4" xfId="29606" xr:uid="{BFDF40B2-14CC-4CBF-B080-5BAA302F91DE}"/>
    <cellStyle name="SAPBEXexcCritical6 2 9" xfId="3404" xr:uid="{464ED209-59E2-4B0A-8C96-C1274F477719}"/>
    <cellStyle name="SAPBEXexcCritical6 2 9 2" xfId="14190" xr:uid="{A64653B7-1CC5-4A21-8884-94980C410647}"/>
    <cellStyle name="SAPBEXexcCritical6 2 9 2 2" xfId="40610" xr:uid="{275BCA5B-75E5-48C5-B317-807546A28791}"/>
    <cellStyle name="SAPBEXexcCritical6 2 9 3" xfId="26573" xr:uid="{6C1E94A0-7428-4B6A-9730-5A359F67C35F}"/>
    <cellStyle name="SAPBEXexcCritical6 2 9 3 2" xfId="52987" xr:uid="{E7DD8DBA-AAF3-45EA-8392-352AB26499D0}"/>
    <cellStyle name="SAPBEXexcCritical6 2 9 4" xfId="30074" xr:uid="{28F253DC-B929-48C5-9FB0-84DA3561FED8}"/>
    <cellStyle name="SAPBEXexcCritical6 3" xfId="1626" xr:uid="{0D4FE86B-1852-4495-BF6A-80F3C5424E89}"/>
    <cellStyle name="SAPBEXexcCritical6 3 10" xfId="8340" xr:uid="{04F98A2D-31A0-402E-990B-4DD652CBAAD4}"/>
    <cellStyle name="SAPBEXexcCritical6 3 10 2" xfId="19000" xr:uid="{B0473CBA-CD5B-47EE-9701-C78206C1C1C8}"/>
    <cellStyle name="SAPBEXexcCritical6 3 10 2 2" xfId="45414" xr:uid="{4FC7B8E1-F72A-4614-BEE8-1F990153C7C3}"/>
    <cellStyle name="SAPBEXexcCritical6 3 10 3" xfId="17522" xr:uid="{16BB41C8-F3D9-411F-A9E5-77551F7E43A6}"/>
    <cellStyle name="SAPBEXexcCritical6 3 10 3 2" xfId="43939" xr:uid="{8553B01F-FAF6-499E-B980-D8D05298DEAD}"/>
    <cellStyle name="SAPBEXexcCritical6 3 10 4" xfId="34836" xr:uid="{12369573-2198-48C5-8EFF-9491B903A9A5}"/>
    <cellStyle name="SAPBEXexcCritical6 3 11" xfId="11937" xr:uid="{53518A4C-ADAE-498A-9FE4-273A54577390}"/>
    <cellStyle name="SAPBEXexcCritical6 3 11 2" xfId="38358" xr:uid="{D978EA05-9025-48CC-BEDA-CC03B301020D}"/>
    <cellStyle name="SAPBEXexcCritical6 3 12" xfId="24490" xr:uid="{23E8433E-ECED-4733-ACD6-B61067723944}"/>
    <cellStyle name="SAPBEXexcCritical6 3 12 2" xfId="50904" xr:uid="{3193ECDC-1F4A-4083-9735-4F6F6E4A383C}"/>
    <cellStyle name="SAPBEXexcCritical6 3 2" xfId="3619" xr:uid="{2E6A3FF0-698B-43F5-895C-DAFB4DCAC0A0}"/>
    <cellStyle name="SAPBEXexcCritical6 3 2 2" xfId="9077" xr:uid="{6C819061-656C-424C-900A-929EB5E00C54}"/>
    <cellStyle name="SAPBEXexcCritical6 3 2 2 2" xfId="19737" xr:uid="{EDA05DD4-12DD-4E8C-AAEB-6E2B88E08324}"/>
    <cellStyle name="SAPBEXexcCritical6 3 2 2 2 2" xfId="46151" xr:uid="{6958374C-F079-4743-9FD2-B557A6B99BD8}"/>
    <cellStyle name="SAPBEXexcCritical6 3 2 2 3" xfId="27886" xr:uid="{53E29A17-7665-47E2-89F5-96DBFE554919}"/>
    <cellStyle name="SAPBEXexcCritical6 3 2 2 3 2" xfId="54300" xr:uid="{462B0965-4836-4B91-A652-09919B29E6F0}"/>
    <cellStyle name="SAPBEXexcCritical6 3 2 2 4" xfId="35573" xr:uid="{45201B0F-6936-4E4F-81C0-15443A5D1759}"/>
    <cellStyle name="SAPBEXexcCritical6 3 2 3" xfId="9964" xr:uid="{6D3D9549-9703-48BB-9F83-578F6B7C5CF5}"/>
    <cellStyle name="SAPBEXexcCritical6 3 2 3 2" xfId="20624" xr:uid="{315DF6B3-FA38-43AB-8A6E-761AD93501B5}"/>
    <cellStyle name="SAPBEXexcCritical6 3 2 3 2 2" xfId="47038" xr:uid="{8FD32CB6-A3D1-4115-ABD0-5566646A8482}"/>
    <cellStyle name="SAPBEXexcCritical6 3 2 3 3" xfId="23086" xr:uid="{460E46E5-3A11-4B9F-9636-A50E84D6A663}"/>
    <cellStyle name="SAPBEXexcCritical6 3 2 3 3 2" xfId="49500" xr:uid="{6FC0F423-1044-4D71-B01D-C06244BC1A89}"/>
    <cellStyle name="SAPBEXexcCritical6 3 2 3 4" xfId="36460" xr:uid="{59A78EA0-0038-42DF-9E9A-2CDDF9524C71}"/>
    <cellStyle name="SAPBEXexcCritical6 3 2 4" xfId="10878" xr:uid="{9554A38E-2370-4556-9650-C1B6C95146CC}"/>
    <cellStyle name="SAPBEXexcCritical6 3 2 4 2" xfId="21523" xr:uid="{85FC01AA-0C30-4412-B7B6-99EB7D313FBD}"/>
    <cellStyle name="SAPBEXexcCritical6 3 2 4 2 2" xfId="47937" xr:uid="{B24BCFC1-46A1-4C23-BA8F-6D642AD212EB}"/>
    <cellStyle name="SAPBEXexcCritical6 3 2 4 3" xfId="28612" xr:uid="{49744E09-E310-48D0-A623-27FDB3E1236F}"/>
    <cellStyle name="SAPBEXexcCritical6 3 2 4 3 2" xfId="55026" xr:uid="{500001B6-9D99-41F2-B2D6-15BF5499E956}"/>
    <cellStyle name="SAPBEXexcCritical6 3 2 4 4" xfId="37299" xr:uid="{23CF3954-A72E-4BFF-B115-A9EDD74725A7}"/>
    <cellStyle name="SAPBEXexcCritical6 3 2 5" xfId="8646" xr:uid="{D90AAB7C-9789-41C2-B844-0B0CDE9DD386}"/>
    <cellStyle name="SAPBEXexcCritical6 3 2 5 2" xfId="19306" xr:uid="{3F75FA73-BA49-48C0-A7F3-A627CD4822B1}"/>
    <cellStyle name="SAPBEXexcCritical6 3 2 5 2 2" xfId="45720" xr:uid="{53DE5E45-847E-4498-B0C9-B659A64EC11D}"/>
    <cellStyle name="SAPBEXexcCritical6 3 2 5 3" xfId="12568" xr:uid="{EA7695BF-E689-4633-86E3-B0673FC7E329}"/>
    <cellStyle name="SAPBEXexcCritical6 3 2 5 3 2" xfId="38989" xr:uid="{102A8ADE-515C-4BC8-A19A-6BA9EEB84B66}"/>
    <cellStyle name="SAPBEXexcCritical6 3 2 5 4" xfId="35142" xr:uid="{A43D03C5-6753-4D81-AC4D-70C8E0E1F4FB}"/>
    <cellStyle name="SAPBEXexcCritical6 3 2 6" xfId="14404" xr:uid="{74895E78-BE46-4EB0-9A54-E24A1A9852DE}"/>
    <cellStyle name="SAPBEXexcCritical6 3 2 6 2" xfId="40824" xr:uid="{EFB6D796-9196-441C-B024-7D4B62680CE2}"/>
    <cellStyle name="SAPBEXexcCritical6 3 2 7" xfId="27536" xr:uid="{76B17AE8-2A5C-4070-A9CD-6A714FA23F45}"/>
    <cellStyle name="SAPBEXexcCritical6 3 2 7 2" xfId="53950" xr:uid="{4E05FC2F-F808-494C-A416-0EFB462485FE}"/>
    <cellStyle name="SAPBEXexcCritical6 3 2 8" xfId="30289" xr:uid="{EA2EA8C4-4EE5-4349-B998-504136738C90}"/>
    <cellStyle name="SAPBEXexcCritical6 3 3" xfId="2703" xr:uid="{1B55AFD5-2D40-4F38-8155-D570698EAC2C}"/>
    <cellStyle name="SAPBEXexcCritical6 3 3 2" xfId="9446" xr:uid="{31EFD32C-6E42-4CF0-BC48-F84B2D13565F}"/>
    <cellStyle name="SAPBEXexcCritical6 3 3 2 2" xfId="20106" xr:uid="{349F92B9-F317-4607-A245-0E3CD41A7E70}"/>
    <cellStyle name="SAPBEXexcCritical6 3 3 2 2 2" xfId="46520" xr:uid="{D857EFB1-ED3B-466B-8EDC-84109395D486}"/>
    <cellStyle name="SAPBEXexcCritical6 3 3 2 3" xfId="11258" xr:uid="{5BC11C64-C5D6-4C08-A88F-2D5304126BF5}"/>
    <cellStyle name="SAPBEXexcCritical6 3 3 2 3 2" xfId="37679" xr:uid="{9230DC30-28CD-4DF9-B463-F7A0B9E9FF22}"/>
    <cellStyle name="SAPBEXexcCritical6 3 3 2 4" xfId="35942" xr:uid="{D09C15F3-046C-4976-9006-438D42E4A3A5}"/>
    <cellStyle name="SAPBEXexcCritical6 3 3 3" xfId="13495" xr:uid="{F03F5437-B515-4FB8-BA5D-29A0D5C0C51C}"/>
    <cellStyle name="SAPBEXexcCritical6 3 3 3 2" xfId="39915" xr:uid="{9C7A1B34-2347-488A-8550-87A1D9B3BA11}"/>
    <cellStyle name="SAPBEXexcCritical6 3 3 4" xfId="25718" xr:uid="{335C83B2-7F1D-4030-A278-EC132A3D4934}"/>
    <cellStyle name="SAPBEXexcCritical6 3 3 4 2" xfId="52132" xr:uid="{F1374788-3275-418B-BE96-DB86202EB9F6}"/>
    <cellStyle name="SAPBEXexcCritical6 3 3 5" xfId="29373" xr:uid="{32EE3745-945C-4112-AD42-AF6C3B5E75A1}"/>
    <cellStyle name="SAPBEXexcCritical6 3 4" xfId="4880" xr:uid="{93832291-2BBD-489F-A2D7-05FEEE8A5E9C}"/>
    <cellStyle name="SAPBEXexcCritical6 3 4 2" xfId="10003" xr:uid="{F2FFE26E-4C18-480D-8BEF-D27E11D8533A}"/>
    <cellStyle name="SAPBEXexcCritical6 3 4 2 2" xfId="20663" xr:uid="{31DF58B6-F096-4BE2-B462-D9EDC3811331}"/>
    <cellStyle name="SAPBEXexcCritical6 3 4 2 2 2" xfId="47077" xr:uid="{4D96F229-5D2C-45A4-B169-1A8B4B5B162A}"/>
    <cellStyle name="SAPBEXexcCritical6 3 4 2 3" xfId="28086" xr:uid="{5FAF6A6C-425C-458C-982F-5D3F8BB6FCCA}"/>
    <cellStyle name="SAPBEXexcCritical6 3 4 2 3 2" xfId="54500" xr:uid="{EDF0E741-49F6-4B04-9B36-A068F42134A0}"/>
    <cellStyle name="SAPBEXexcCritical6 3 4 2 4" xfId="36499" xr:uid="{AA4F3BA7-C8B7-4BAC-B02B-4EE64F0F517C}"/>
    <cellStyle name="SAPBEXexcCritical6 3 4 3" xfId="15657" xr:uid="{F79A5F8D-97CF-41DC-A308-269B3AABBDC4}"/>
    <cellStyle name="SAPBEXexcCritical6 3 4 3 2" xfId="42077" xr:uid="{7884D975-3474-4614-ACF9-828FA934872C}"/>
    <cellStyle name="SAPBEXexcCritical6 3 4 4" xfId="22804" xr:uid="{6A911F87-0CB4-450F-B111-0E59C844A8DB}"/>
    <cellStyle name="SAPBEXexcCritical6 3 4 4 2" xfId="49218" xr:uid="{9040B9A5-6984-4AA9-8B21-4D36A0FD29CC}"/>
    <cellStyle name="SAPBEXexcCritical6 3 4 5" xfId="31550" xr:uid="{581DBB87-0A6A-4B96-AB16-E3B20F4BFD1F}"/>
    <cellStyle name="SAPBEXexcCritical6 3 5" xfId="4459" xr:uid="{DF5F115B-FD16-4ECD-A824-662ED3C9CC4C}"/>
    <cellStyle name="SAPBEXexcCritical6 3 5 2" xfId="10770" xr:uid="{90EEB38B-E572-4CEE-B66D-9F4FE40033F6}"/>
    <cellStyle name="SAPBEXexcCritical6 3 5 2 2" xfId="21415" xr:uid="{397A218A-52C0-43EC-B2A0-030D93D95C1D}"/>
    <cellStyle name="SAPBEXexcCritical6 3 5 2 2 2" xfId="47829" xr:uid="{C94FCEBB-D443-44E9-8E4D-9A7DAB144BC1}"/>
    <cellStyle name="SAPBEXexcCritical6 3 5 2 3" xfId="28504" xr:uid="{5D9CBFC7-9636-44E1-BD0E-F60A2BBE3554}"/>
    <cellStyle name="SAPBEXexcCritical6 3 5 2 3 2" xfId="54918" xr:uid="{DD2C7307-6344-436E-8CF0-41308F83D212}"/>
    <cellStyle name="SAPBEXexcCritical6 3 5 2 4" xfId="37191" xr:uid="{F4D427C4-9280-4842-91BE-87BB108416FC}"/>
    <cellStyle name="SAPBEXexcCritical6 3 5 3" xfId="15237" xr:uid="{F1A67D69-E948-45CB-9B09-AB98E0F4E9EA}"/>
    <cellStyle name="SAPBEXexcCritical6 3 5 3 2" xfId="41657" xr:uid="{47D2760F-DCAB-4772-B0F8-858CF5F37635}"/>
    <cellStyle name="SAPBEXexcCritical6 3 5 4" xfId="27386" xr:uid="{EDA88FCD-25A5-4442-AE25-31D0C38DC1AB}"/>
    <cellStyle name="SAPBEXexcCritical6 3 5 4 2" xfId="53800" xr:uid="{C34B3AA9-B703-45B1-8830-DD5ABBCDCE4E}"/>
    <cellStyle name="SAPBEXexcCritical6 3 5 5" xfId="31129" xr:uid="{86D42AE3-AA64-4FE0-B68E-19077DADA01F}"/>
    <cellStyle name="SAPBEXexcCritical6 3 6" xfId="5515" xr:uid="{08525D42-9003-46F3-8C80-6DB75815599C}"/>
    <cellStyle name="SAPBEXexcCritical6 3 6 2" xfId="16286" xr:uid="{00E513F9-47F9-4874-B471-D25182E1D25F}"/>
    <cellStyle name="SAPBEXexcCritical6 3 6 2 2" xfId="42705" xr:uid="{66F04462-8F1D-4CB8-841D-B51E46378083}"/>
    <cellStyle name="SAPBEXexcCritical6 3 6 3" xfId="21930" xr:uid="{4A9A2895-2DE0-4238-929F-49879FEF850B}"/>
    <cellStyle name="SAPBEXexcCritical6 3 6 3 2" xfId="48344" xr:uid="{A037709C-554D-4987-8937-5031AC9A94DE}"/>
    <cellStyle name="SAPBEXexcCritical6 3 6 4" xfId="32185" xr:uid="{637444DC-0B6D-4E77-B0E8-A3E93CE904DC}"/>
    <cellStyle name="SAPBEXexcCritical6 3 7" xfId="6126" xr:uid="{F92BAC2A-5F70-4E2F-9F3E-45D76F4B8E9C}"/>
    <cellStyle name="SAPBEXexcCritical6 3 7 2" xfId="24977" xr:uid="{4713D180-E6F4-4834-A81C-F15C97179CC1}"/>
    <cellStyle name="SAPBEXexcCritical6 3 7 2 2" xfId="51391" xr:uid="{F30CC557-E161-4BB2-A0CF-BE9F12246DAE}"/>
    <cellStyle name="SAPBEXexcCritical6 3 7 3" xfId="32796" xr:uid="{E1DBA392-90C1-4DE3-99E8-86B4B626DEF6}"/>
    <cellStyle name="SAPBEXexcCritical6 3 8" xfId="3332" xr:uid="{433525A8-056B-4A55-8A79-3EB8A63D809E}"/>
    <cellStyle name="SAPBEXexcCritical6 3 8 2" xfId="14120" xr:uid="{E3E1A14A-B2F0-49E3-B76C-9F82818FC595}"/>
    <cellStyle name="SAPBEXexcCritical6 3 8 2 2" xfId="40540" xr:uid="{C2FCFADB-83EF-4600-96C0-E2F04A072D19}"/>
    <cellStyle name="SAPBEXexcCritical6 3 8 3" xfId="26436" xr:uid="{0F86F60C-AE32-4551-BC2A-2AD4D3A7E2E0}"/>
    <cellStyle name="SAPBEXexcCritical6 3 8 3 2" xfId="52850" xr:uid="{A50D155A-56ED-4D90-8398-A140ED3798ED}"/>
    <cellStyle name="SAPBEXexcCritical6 3 8 4" xfId="30002" xr:uid="{AF55553A-05CB-4E4E-A32F-3A5308CBBD23}"/>
    <cellStyle name="SAPBEXexcCritical6 3 9" xfId="4839" xr:uid="{33DA42B9-89A6-48CB-8010-C0634F4B3148}"/>
    <cellStyle name="SAPBEXexcCritical6 3 9 2" xfId="15616" xr:uid="{1DDE9FCE-70F5-4F45-B577-22637B5AA9EE}"/>
    <cellStyle name="SAPBEXexcCritical6 3 9 2 2" xfId="42036" xr:uid="{E2C259FA-AE23-421B-84F8-7136D9FF6664}"/>
    <cellStyle name="SAPBEXexcCritical6 3 9 3" xfId="27508" xr:uid="{87831910-06ED-46E3-A9CA-E8D2BB23EB5C}"/>
    <cellStyle name="SAPBEXexcCritical6 3 9 3 2" xfId="53922" xr:uid="{74913AEB-B9D0-48EB-BE22-15D812C465F0}"/>
    <cellStyle name="SAPBEXexcCritical6 3 9 4" xfId="31509" xr:uid="{990C8083-352B-44A7-856E-0E962F234049}"/>
    <cellStyle name="SAPBEXexcCritical6 4" xfId="1885" xr:uid="{3C3B6090-8F7B-4CB1-8194-0D5D84A40FFF}"/>
    <cellStyle name="SAPBEXexcCritical6 4 10" xfId="8396" xr:uid="{260F4CA4-9669-40E3-802A-C504FA1882DA}"/>
    <cellStyle name="SAPBEXexcCritical6 4 10 2" xfId="19056" xr:uid="{8D76D08D-F105-4413-A463-62CCB4F0AEDD}"/>
    <cellStyle name="SAPBEXexcCritical6 4 10 2 2" xfId="45470" xr:uid="{C46DC8AD-3E0C-4D88-A537-A802A59DDA1D}"/>
    <cellStyle name="SAPBEXexcCritical6 4 10 3" xfId="17377" xr:uid="{72714033-B092-46D5-AD42-385F6BC0DD4A}"/>
    <cellStyle name="SAPBEXexcCritical6 4 10 3 2" xfId="43795" xr:uid="{F19B29DD-3E0E-4C24-A7EB-2A426E3C3F9C}"/>
    <cellStyle name="SAPBEXexcCritical6 4 10 4" xfId="34892" xr:uid="{6BC5C20F-92BB-49D5-BCBA-9DA7A8615EEA}"/>
    <cellStyle name="SAPBEXexcCritical6 4 11" xfId="11695" xr:uid="{9BD2F104-92BB-42A8-BADB-A39CBDD5F370}"/>
    <cellStyle name="SAPBEXexcCritical6 4 11 2" xfId="38116" xr:uid="{58A78452-2085-4613-B2DB-60E55EAB86AF}"/>
    <cellStyle name="SAPBEXexcCritical6 4 12" xfId="27332" xr:uid="{371D37DD-5B59-48A2-A308-3F5A249023E5}"/>
    <cellStyle name="SAPBEXexcCritical6 4 12 2" xfId="53746" xr:uid="{7D212704-CF18-45C1-B958-9F5772219F13}"/>
    <cellStyle name="SAPBEXexcCritical6 4 2" xfId="3862" xr:uid="{A937A914-073F-4FAD-B52B-AC6F843B8B1A}"/>
    <cellStyle name="SAPBEXexcCritical6 4 2 2" xfId="9666" xr:uid="{379B1A68-CF88-4314-97C8-3BE5EF5A2605}"/>
    <cellStyle name="SAPBEXexcCritical6 4 2 2 2" xfId="20326" xr:uid="{37F76E9E-F8C7-4478-B195-A2105F3636CF}"/>
    <cellStyle name="SAPBEXexcCritical6 4 2 2 2 2" xfId="46740" xr:uid="{AD52A6B3-D6E5-490F-B7C1-925CBD05E7B5}"/>
    <cellStyle name="SAPBEXexcCritical6 4 2 2 3" xfId="25917" xr:uid="{BAD368A2-1B76-4E23-8055-2FD0A682E463}"/>
    <cellStyle name="SAPBEXexcCritical6 4 2 2 3 2" xfId="52331" xr:uid="{930C9BDF-FA86-4C27-81DE-EB5531104001}"/>
    <cellStyle name="SAPBEXexcCritical6 4 2 2 4" xfId="36162" xr:uid="{6331AD45-8910-46C8-8076-06822ACD67B1}"/>
    <cellStyle name="SAPBEXexcCritical6 4 2 3" xfId="9584" xr:uid="{10ED3120-688F-48E2-973E-BCA802B201DD}"/>
    <cellStyle name="SAPBEXexcCritical6 4 2 3 2" xfId="20244" xr:uid="{A6D1E13F-DC73-4BDC-9B68-688C3A969E5C}"/>
    <cellStyle name="SAPBEXexcCritical6 4 2 3 2 2" xfId="46658" xr:uid="{953A4986-9196-45A4-8C62-1E4E3F9C75CF}"/>
    <cellStyle name="SAPBEXexcCritical6 4 2 3 3" xfId="12750" xr:uid="{77B1375F-E998-43AB-9F9C-63C7528E7B31}"/>
    <cellStyle name="SAPBEXexcCritical6 4 2 3 3 2" xfId="39171" xr:uid="{481A8093-740D-4AAB-B3E2-594035D1EB3E}"/>
    <cellStyle name="SAPBEXexcCritical6 4 2 3 4" xfId="36080" xr:uid="{1F5B072D-4DBE-4113-B113-DA372FB7E31F}"/>
    <cellStyle name="SAPBEXexcCritical6 4 2 4" xfId="10928" xr:uid="{F62DA229-82EE-4CA8-B532-CC0E5E67F4A2}"/>
    <cellStyle name="SAPBEXexcCritical6 4 2 4 2" xfId="21573" xr:uid="{B6B0B33D-99F0-498B-A8D4-DEA7E5336B63}"/>
    <cellStyle name="SAPBEXexcCritical6 4 2 4 2 2" xfId="47987" xr:uid="{2DAC740A-CE47-489F-A350-D2A6497C5959}"/>
    <cellStyle name="SAPBEXexcCritical6 4 2 4 3" xfId="28662" xr:uid="{806B7B3C-0B76-4DF3-9ECB-63D5B4AF6FB2}"/>
    <cellStyle name="SAPBEXexcCritical6 4 2 4 3 2" xfId="55076" xr:uid="{7F94ACA2-9810-4892-8F90-92E34F6FC602}"/>
    <cellStyle name="SAPBEXexcCritical6 4 2 4 4" xfId="37349" xr:uid="{265411ED-4CAE-4EE4-B7CB-0323E48ABEF9}"/>
    <cellStyle name="SAPBEXexcCritical6 4 2 5" xfId="8703" xr:uid="{F0725876-F738-406E-AC3E-A92A0C3F7459}"/>
    <cellStyle name="SAPBEXexcCritical6 4 2 5 2" xfId="19363" xr:uid="{46CE526E-916A-4B71-B30C-C8847A605507}"/>
    <cellStyle name="SAPBEXexcCritical6 4 2 5 2 2" xfId="45777" xr:uid="{3286B58E-B244-4F72-90EF-E6338E443343}"/>
    <cellStyle name="SAPBEXexcCritical6 4 2 5 3" xfId="15961" xr:uid="{CE223A2E-2E0C-420B-B75A-54F57A71CD3C}"/>
    <cellStyle name="SAPBEXexcCritical6 4 2 5 3 2" xfId="42380" xr:uid="{344EE890-3F62-4791-B81D-1E058E1EC1AE}"/>
    <cellStyle name="SAPBEXexcCritical6 4 2 5 4" xfId="35199" xr:uid="{ED443818-2D14-4684-A375-35EEA8F544BB}"/>
    <cellStyle name="SAPBEXexcCritical6 4 2 6" xfId="14645" xr:uid="{B07F0C5B-3756-47BD-B3B6-5341E164F935}"/>
    <cellStyle name="SAPBEXexcCritical6 4 2 6 2" xfId="41065" xr:uid="{6842BCEF-2174-49D0-BD41-E99DD295F43B}"/>
    <cellStyle name="SAPBEXexcCritical6 4 2 7" xfId="23859" xr:uid="{3CB7AD9C-CA32-4150-B543-E269035F43A5}"/>
    <cellStyle name="SAPBEXexcCritical6 4 2 7 2" xfId="50273" xr:uid="{581649E6-4F52-4C12-80F0-6F33CC77DCC6}"/>
    <cellStyle name="SAPBEXexcCritical6 4 2 8" xfId="30532" xr:uid="{18F8A8D4-D127-4F27-A8D8-E5C3EFF0CE0E}"/>
    <cellStyle name="SAPBEXexcCritical6 4 3" xfId="4589" xr:uid="{A0791652-8CC4-4844-81CF-56247CCF7508}"/>
    <cellStyle name="SAPBEXexcCritical6 4 3 2" xfId="9390" xr:uid="{2CD9D506-060F-4004-BF85-3B94BD43C525}"/>
    <cellStyle name="SAPBEXexcCritical6 4 3 2 2" xfId="20050" xr:uid="{B780BD46-1517-4B86-AED2-0F663AD11A32}"/>
    <cellStyle name="SAPBEXexcCritical6 4 3 2 2 2" xfId="46464" xr:uid="{3A5F722E-7A49-446D-993B-3C9D8739509F}"/>
    <cellStyle name="SAPBEXexcCritical6 4 3 2 3" xfId="25945" xr:uid="{BE9CE02B-40D5-4FF4-BEB4-AB3DC930CBD4}"/>
    <cellStyle name="SAPBEXexcCritical6 4 3 2 3 2" xfId="52359" xr:uid="{FB32BE73-2373-4882-B257-F8AD14FAB9D0}"/>
    <cellStyle name="SAPBEXexcCritical6 4 3 2 4" xfId="35886" xr:uid="{7B3A5DD5-BE69-4647-A50D-F1DE9D036E6C}"/>
    <cellStyle name="SAPBEXexcCritical6 4 3 3" xfId="15367" xr:uid="{966E21B8-FBBE-4825-99EE-A7E93BEE6298}"/>
    <cellStyle name="SAPBEXexcCritical6 4 3 3 2" xfId="41787" xr:uid="{88B8F6A2-AD8F-41D0-894B-FBE32E18C29F}"/>
    <cellStyle name="SAPBEXexcCritical6 4 3 4" xfId="24109" xr:uid="{B7A0FC15-D715-4196-BBA0-63CD92E6F750}"/>
    <cellStyle name="SAPBEXexcCritical6 4 3 4 2" xfId="50523" xr:uid="{0C124C02-F5E3-4A7C-A26A-514EB32B3E97}"/>
    <cellStyle name="SAPBEXexcCritical6 4 3 5" xfId="31259" xr:uid="{284DDCC2-A0DA-48A5-BF33-A47D676F3BCE}"/>
    <cellStyle name="SAPBEXexcCritical6 4 4" xfId="3284" xr:uid="{FDB94B8D-BB58-4DD2-BE79-523C5C9680F6}"/>
    <cellStyle name="SAPBEXexcCritical6 4 4 2" xfId="10293" xr:uid="{49FB637E-B7EF-4BD0-BE16-5CE45E6850E8}"/>
    <cellStyle name="SAPBEXexcCritical6 4 4 2 2" xfId="20953" xr:uid="{73AA3E61-713F-43A8-B3E7-74EAAD674339}"/>
    <cellStyle name="SAPBEXexcCritical6 4 4 2 2 2" xfId="47367" xr:uid="{8C34A24D-344E-462C-B0B1-89F55D602534}"/>
    <cellStyle name="SAPBEXexcCritical6 4 4 2 3" xfId="13691" xr:uid="{BFB0FEB6-EB6C-4DAB-9B39-DBBEB70CA319}"/>
    <cellStyle name="SAPBEXexcCritical6 4 4 2 3 2" xfId="40111" xr:uid="{A8258B91-256D-445F-B12A-9DFB1405E8F9}"/>
    <cellStyle name="SAPBEXexcCritical6 4 4 2 4" xfId="36789" xr:uid="{B2C0BB25-FA21-4E8B-8324-A1A8D4B0896D}"/>
    <cellStyle name="SAPBEXexcCritical6 4 4 3" xfId="14074" xr:uid="{C6183489-C48E-410C-AF54-9937784D173A}"/>
    <cellStyle name="SAPBEXexcCritical6 4 4 3 2" xfId="40494" xr:uid="{1970DBEF-3ECB-4007-BD8B-A6706EA96B10}"/>
    <cellStyle name="SAPBEXexcCritical6 4 4 4" xfId="27920" xr:uid="{04B038D0-A9BE-41D6-BB36-70C26270A6BF}"/>
    <cellStyle name="SAPBEXexcCritical6 4 4 4 2" xfId="54334" xr:uid="{0D532C63-AA6C-47C2-A0B0-CA9485C66072}"/>
    <cellStyle name="SAPBEXexcCritical6 4 4 5" xfId="29954" xr:uid="{25C5820D-54B1-406B-B446-70BB4210E5BA}"/>
    <cellStyle name="SAPBEXexcCritical6 4 5" xfId="5423" xr:uid="{78FED855-0996-4CF6-AF01-3EB14A9830AA}"/>
    <cellStyle name="SAPBEXexcCritical6 4 5 2" xfId="10809" xr:uid="{D0C63F8C-697E-4BB2-9E20-C9CE827909F7}"/>
    <cellStyle name="SAPBEXexcCritical6 4 5 2 2" xfId="21454" xr:uid="{2611C9A5-EC98-40DE-B6E8-A84CE1B58D2B}"/>
    <cellStyle name="SAPBEXexcCritical6 4 5 2 2 2" xfId="47868" xr:uid="{6996AED5-3CDB-4EA6-85E0-A84B7D5E02D1}"/>
    <cellStyle name="SAPBEXexcCritical6 4 5 2 3" xfId="28543" xr:uid="{A5D9D64B-E4C1-499E-82F2-E113E970581D}"/>
    <cellStyle name="SAPBEXexcCritical6 4 5 2 3 2" xfId="54957" xr:uid="{6DB8B757-8DC3-4BB6-86E4-68B3904DD85D}"/>
    <cellStyle name="SAPBEXexcCritical6 4 5 2 4" xfId="37230" xr:uid="{74A93366-3DA2-4DE9-97F7-009CEBB4E199}"/>
    <cellStyle name="SAPBEXexcCritical6 4 5 3" xfId="16196" xr:uid="{EF238246-01EB-471F-B6BC-46B1EC6364F8}"/>
    <cellStyle name="SAPBEXexcCritical6 4 5 3 2" xfId="42615" xr:uid="{6DB7E820-2D4B-46DE-98E0-2BD8AAE01070}"/>
    <cellStyle name="SAPBEXexcCritical6 4 5 4" xfId="25275" xr:uid="{B4622D22-C629-42AF-B96B-2C1B7C7CD301}"/>
    <cellStyle name="SAPBEXexcCritical6 4 5 4 2" xfId="51689" xr:uid="{B0CE6304-C667-47EB-A16F-B14EFF454E59}"/>
    <cellStyle name="SAPBEXexcCritical6 4 5 5" xfId="32093" xr:uid="{EBB4173E-137B-439D-AE08-8E826D1EA89B}"/>
    <cellStyle name="SAPBEXexcCritical6 4 6" xfId="6386" xr:uid="{3560276C-9E26-43F7-ADF8-39F8D4874C7A}"/>
    <cellStyle name="SAPBEXexcCritical6 4 6 2" xfId="17122" xr:uid="{9CCB76FE-681A-4E41-81D5-D0E1055F3907}"/>
    <cellStyle name="SAPBEXexcCritical6 4 6 2 2" xfId="43540" xr:uid="{773A1E8B-5270-4880-921D-E2EDCFFC3DDA}"/>
    <cellStyle name="SAPBEXexcCritical6 4 6 3" xfId="22060" xr:uid="{9DF4FDB2-0340-4F7A-8618-0CB4A628AF3F}"/>
    <cellStyle name="SAPBEXexcCritical6 4 6 3 2" xfId="48474" xr:uid="{5FBF0C87-25B6-4374-8203-297DDF5B6291}"/>
    <cellStyle name="SAPBEXexcCritical6 4 6 4" xfId="33056" xr:uid="{E5BDC62F-27B5-430D-A257-FC7ED9AB4985}"/>
    <cellStyle name="SAPBEXexcCritical6 4 7" xfId="7001" xr:uid="{EAD56D3B-90B6-4D62-AF55-AC4B5867D10B}"/>
    <cellStyle name="SAPBEXexcCritical6 4 7 2" xfId="21923" xr:uid="{2BFD1202-DFF3-4755-B94C-6D1B2F40D9DF}"/>
    <cellStyle name="SAPBEXexcCritical6 4 7 2 2" xfId="48337" xr:uid="{0543D240-80F6-4D89-84AB-9E085E3D04E1}"/>
    <cellStyle name="SAPBEXexcCritical6 4 7 3" xfId="33671" xr:uid="{E2AC2DB2-DF98-40C8-8AAB-8F8DF7DE5450}"/>
    <cellStyle name="SAPBEXexcCritical6 4 8" xfId="7548" xr:uid="{8059BF2F-177C-4174-BAFF-91967D90856B}"/>
    <cellStyle name="SAPBEXexcCritical6 4 8 2" xfId="18215" xr:uid="{26DF81C2-C13B-4010-A8F1-38C4D92DAEA5}"/>
    <cellStyle name="SAPBEXexcCritical6 4 8 2 2" xfId="44631" xr:uid="{50AE8B44-6765-47A9-8BF1-0320B8FB7DC7}"/>
    <cellStyle name="SAPBEXexcCritical6 4 8 3" xfId="26140" xr:uid="{364B54B0-6A69-41ED-A9FC-687D8D9FDC34}"/>
    <cellStyle name="SAPBEXexcCritical6 4 8 3 2" xfId="52554" xr:uid="{1D04BBF1-D73C-4031-955C-783535F754CA}"/>
    <cellStyle name="SAPBEXexcCritical6 4 8 4" xfId="34218" xr:uid="{DF1FBA31-BF89-4980-939F-DF595ECC8984}"/>
    <cellStyle name="SAPBEXexcCritical6 4 9" xfId="7759" xr:uid="{EBE3EA35-3B53-4AB9-8E70-A4210D16872F}"/>
    <cellStyle name="SAPBEXexcCritical6 4 9 2" xfId="18426" xr:uid="{E135E7B2-6AE2-4955-92EB-ECDBA01B0997}"/>
    <cellStyle name="SAPBEXexcCritical6 4 9 2 2" xfId="44842" xr:uid="{3361E06A-A851-487F-BF03-0AB10F91FCD1}"/>
    <cellStyle name="SAPBEXexcCritical6 4 9 3" xfId="22505" xr:uid="{426BFD89-ED9E-4D49-AFAE-5B9D5DB4201B}"/>
    <cellStyle name="SAPBEXexcCritical6 4 9 3 2" xfId="48919" xr:uid="{59B29FCF-7A98-4475-9F1E-4C4338CA28FC}"/>
    <cellStyle name="SAPBEXexcCritical6 4 9 4" xfId="34429" xr:uid="{AED78168-7569-4B37-9188-869D1492C079}"/>
    <cellStyle name="SAPBEXexcCritical6 5" xfId="2071" xr:uid="{3E752314-2930-4653-8811-3CA7A21C6252}"/>
    <cellStyle name="SAPBEXexcCritical6 5 10" xfId="8537" xr:uid="{F5C20FF2-844A-4DE8-A021-3823670013A7}"/>
    <cellStyle name="SAPBEXexcCritical6 5 10 2" xfId="19197" xr:uid="{DEDF97F1-CD3A-45E5-9A70-A4244B62C60B}"/>
    <cellStyle name="SAPBEXexcCritical6 5 10 2 2" xfId="45611" xr:uid="{5631BA76-7F94-4739-BB26-87DBE547CE71}"/>
    <cellStyle name="SAPBEXexcCritical6 5 10 3" xfId="12196" xr:uid="{CF2FA2BB-1EEF-4CC7-A810-83DECB4404B3}"/>
    <cellStyle name="SAPBEXexcCritical6 5 10 3 2" xfId="38617" xr:uid="{0D1B4B2A-6E35-4C52-B059-38C7DFB25C75}"/>
    <cellStyle name="SAPBEXexcCritical6 5 10 4" xfId="35033" xr:uid="{209EDFF8-478E-4BC3-872C-480F2C742499}"/>
    <cellStyle name="SAPBEXexcCritical6 5 11" xfId="11529" xr:uid="{65FC444C-B6B9-4763-AC6A-639E3894536C}"/>
    <cellStyle name="SAPBEXexcCritical6 5 11 2" xfId="37950" xr:uid="{F754EF2E-27C4-4AD9-BD4B-CEE79E35E079}"/>
    <cellStyle name="SAPBEXexcCritical6 5 12" xfId="23257" xr:uid="{40952070-1564-4EC1-AB0B-56924266DF7D}"/>
    <cellStyle name="SAPBEXexcCritical6 5 12 2" xfId="49671" xr:uid="{D1ED138E-A4DA-46F1-AED6-4365DEBD4326}"/>
    <cellStyle name="SAPBEXexcCritical6 5 2" xfId="4036" xr:uid="{9F8139E0-1FC2-48FC-9BCB-CC4CBDE39BAB}"/>
    <cellStyle name="SAPBEXexcCritical6 5 2 2" xfId="9263" xr:uid="{F402A68B-55F0-4113-AA48-46CDBE074DF4}"/>
    <cellStyle name="SAPBEXexcCritical6 5 2 2 2" xfId="19923" xr:uid="{C9B9024A-2A0E-4E72-8469-097C8494A8EE}"/>
    <cellStyle name="SAPBEXexcCritical6 5 2 2 2 2" xfId="46337" xr:uid="{F7B5E06C-96C7-431F-8D8D-B8955F4C7BB0}"/>
    <cellStyle name="SAPBEXexcCritical6 5 2 2 3" xfId="11249" xr:uid="{F5D255BE-6E02-4F15-B7A5-14DB52656657}"/>
    <cellStyle name="SAPBEXexcCritical6 5 2 2 3 2" xfId="37670" xr:uid="{D8871AA1-55C2-48C1-9A37-CF871B4B4FF4}"/>
    <cellStyle name="SAPBEXexcCritical6 5 2 2 4" xfId="35759" xr:uid="{EED52533-F1E1-44CD-BDF5-D8633D29E803}"/>
    <cellStyle name="SAPBEXexcCritical6 5 2 3" xfId="14818" xr:uid="{7E2AFD2E-CBE1-4DD6-8D24-4A587B638A55}"/>
    <cellStyle name="SAPBEXexcCritical6 5 2 3 2" xfId="41238" xr:uid="{B796C159-824B-4781-A8A4-D3E7A1789A82}"/>
    <cellStyle name="SAPBEXexcCritical6 5 2 4" xfId="23085" xr:uid="{8CC23F7C-D12D-42A8-87DB-852BAE5C57A5}"/>
    <cellStyle name="SAPBEXexcCritical6 5 2 4 2" xfId="49499" xr:uid="{782D9B79-2484-49E4-9830-40CD6E5EA5AA}"/>
    <cellStyle name="SAPBEXexcCritical6 5 2 5" xfId="30706" xr:uid="{945A1D6B-44AA-4AEB-8D2A-A309E9E3417D}"/>
    <cellStyle name="SAPBEXexcCritical6 5 3" xfId="4764" xr:uid="{E1C221EB-3D15-4B2F-8838-0D5AF01ACEB5}"/>
    <cellStyle name="SAPBEXexcCritical6 5 3 2" xfId="8920" xr:uid="{86902E55-77A2-4BBC-A487-5E234DF19C4B}"/>
    <cellStyle name="SAPBEXexcCritical6 5 3 2 2" xfId="19580" xr:uid="{B12CF0D0-691B-4C59-9A2D-694289DCB4D1}"/>
    <cellStyle name="SAPBEXexcCritical6 5 3 2 2 2" xfId="45994" xr:uid="{7BA94BD5-7E5F-4F8B-AE48-261B5AB38E88}"/>
    <cellStyle name="SAPBEXexcCritical6 5 3 2 3" xfId="12483" xr:uid="{0F546C69-C70A-4272-B5F1-65252234DE94}"/>
    <cellStyle name="SAPBEXexcCritical6 5 3 2 3 2" xfId="38904" xr:uid="{BB1A4380-23DE-4B36-B626-CF8C88EB3766}"/>
    <cellStyle name="SAPBEXexcCritical6 5 3 2 4" xfId="35416" xr:uid="{18B793BC-38BB-4BEC-A04C-916CFE55EC77}"/>
    <cellStyle name="SAPBEXexcCritical6 5 3 3" xfId="15541" xr:uid="{6455A406-A553-4459-A8A5-E2889EDC56D5}"/>
    <cellStyle name="SAPBEXexcCritical6 5 3 3 2" xfId="41961" xr:uid="{33289D3E-BB0E-4C1D-AE1D-38D6DCF8044A}"/>
    <cellStyle name="SAPBEXexcCritical6 5 3 4" xfId="28020" xr:uid="{C2BCF2F8-0203-4FB2-B08C-5042F52F300D}"/>
    <cellStyle name="SAPBEXexcCritical6 5 3 4 2" xfId="54434" xr:uid="{822FFB09-AC95-409A-9E9C-52A81E8442C6}"/>
    <cellStyle name="SAPBEXexcCritical6 5 3 5" xfId="31434" xr:uid="{C0FFD7B9-B757-426E-B52A-FD12AF069C1D}"/>
    <cellStyle name="SAPBEXexcCritical6 5 4" xfId="5344" xr:uid="{A392638A-FA2D-40C7-AD50-1562E2D04461}"/>
    <cellStyle name="SAPBEXexcCritical6 5 4 2" xfId="10857" xr:uid="{EE0D443B-C8F7-4B24-862E-8F5F480A70C6}"/>
    <cellStyle name="SAPBEXexcCritical6 5 4 2 2" xfId="21502" xr:uid="{889E1335-3953-4684-AF93-F4987DBD111B}"/>
    <cellStyle name="SAPBEXexcCritical6 5 4 2 2 2" xfId="47916" xr:uid="{6CC56AAD-038B-4391-9979-F7047123FC99}"/>
    <cellStyle name="SAPBEXexcCritical6 5 4 2 3" xfId="28591" xr:uid="{1E1E7A30-1A2F-419C-A016-C2A442870FEA}"/>
    <cellStyle name="SAPBEXexcCritical6 5 4 2 3 2" xfId="55005" xr:uid="{AB1AC697-1ECF-4221-95EA-18C6055DE313}"/>
    <cellStyle name="SAPBEXexcCritical6 5 4 2 4" xfId="37278" xr:uid="{3BB2C173-A6A1-412D-BF97-A64495456AB8}"/>
    <cellStyle name="SAPBEXexcCritical6 5 4 3" xfId="16117" xr:uid="{0BCB5182-1D62-4013-B31E-54B05AE6C79B}"/>
    <cellStyle name="SAPBEXexcCritical6 5 4 3 2" xfId="42536" xr:uid="{EA07E9B0-53DE-4865-BDD0-E77B525B797A}"/>
    <cellStyle name="SAPBEXexcCritical6 5 4 4" xfId="25274" xr:uid="{3C351EF5-6648-473D-9EBF-FFCE2CC3BA20}"/>
    <cellStyle name="SAPBEXexcCritical6 5 4 4 2" xfId="51688" xr:uid="{5CACA9DC-888F-4E0E-B4CF-51CE3FC1B009}"/>
    <cellStyle name="SAPBEXexcCritical6 5 4 5" xfId="32014" xr:uid="{48FD67BD-9370-4E66-8D5C-82E77CC44398}"/>
    <cellStyle name="SAPBEXexcCritical6 5 5" xfId="5951" xr:uid="{908A7CAE-88ED-4417-962D-139A51663BA3}"/>
    <cellStyle name="SAPBEXexcCritical6 5 5 2" xfId="16703" xr:uid="{70BF1631-BB94-4CF3-9F1C-94054AE622DA}"/>
    <cellStyle name="SAPBEXexcCritical6 5 5 2 2" xfId="43121" xr:uid="{260725C6-E9DC-4647-8795-BC94201394D8}"/>
    <cellStyle name="SAPBEXexcCritical6 5 5 3" xfId="26244" xr:uid="{AE63211D-7B08-4E6F-BA55-D14312776A6A}"/>
    <cellStyle name="SAPBEXexcCritical6 5 5 3 2" xfId="52658" xr:uid="{54B817D7-0375-4D16-8127-F4D567E95E6F}"/>
    <cellStyle name="SAPBEXexcCritical6 5 5 4" xfId="32621" xr:uid="{C7C7EA7B-18D1-431A-A057-6BADCFEB6198}"/>
    <cellStyle name="SAPBEXexcCritical6 5 6" xfId="6551" xr:uid="{EA65E388-3F52-417D-8726-707C62780821}"/>
    <cellStyle name="SAPBEXexcCritical6 5 6 2" xfId="17276" xr:uid="{04B4D99B-5BCF-4E2A-87C9-8AE274A9D06E}"/>
    <cellStyle name="SAPBEXexcCritical6 5 6 2 2" xfId="43694" xr:uid="{5CC71DB7-A1EE-4E73-8BC2-0D36E8C0A7BD}"/>
    <cellStyle name="SAPBEXexcCritical6 5 6 3" xfId="24825" xr:uid="{51151C95-FD19-4FCD-9526-B7D241AB02E5}"/>
    <cellStyle name="SAPBEXexcCritical6 5 6 3 2" xfId="51239" xr:uid="{497DBD5E-EC35-4095-93F2-89D08B89AB12}"/>
    <cellStyle name="SAPBEXexcCritical6 5 6 4" xfId="33221" xr:uid="{3B23D2B7-B88E-4466-9BA8-C18D45BB5FE5}"/>
    <cellStyle name="SAPBEXexcCritical6 5 7" xfId="7123" xr:uid="{0EFE4827-C2EE-4F9C-AA44-C241DD34BED2}"/>
    <cellStyle name="SAPBEXexcCritical6 5 7 2" xfId="23240" xr:uid="{2984C4E4-A70A-4F74-BCA6-A6EC4FA4E654}"/>
    <cellStyle name="SAPBEXexcCritical6 5 7 2 2" xfId="49654" xr:uid="{65412857-1657-4298-929F-6938C2CCB271}"/>
    <cellStyle name="SAPBEXexcCritical6 5 7 3" xfId="33793" xr:uid="{267C5A23-A995-4541-9314-55BAA40A3B1F}"/>
    <cellStyle name="SAPBEXexcCritical6 5 8" xfId="7682" xr:uid="{857E0BD6-6E7D-4064-AC18-410877181907}"/>
    <cellStyle name="SAPBEXexcCritical6 5 8 2" xfId="18349" xr:uid="{438F495A-169E-44C5-BECB-3A4B5287B560}"/>
    <cellStyle name="SAPBEXexcCritical6 5 8 2 2" xfId="44765" xr:uid="{4578B350-200A-49A9-A524-8B613E1FCE2D}"/>
    <cellStyle name="SAPBEXexcCritical6 5 8 3" xfId="26640" xr:uid="{81F093DF-597F-4A67-832A-69100CDE9274}"/>
    <cellStyle name="SAPBEXexcCritical6 5 8 3 2" xfId="53054" xr:uid="{766B11AE-425C-43C4-B3D6-711B77AD7723}"/>
    <cellStyle name="SAPBEXexcCritical6 5 8 4" xfId="34352" xr:uid="{B6A35E25-8189-4767-A128-5DAA3D820D33}"/>
    <cellStyle name="SAPBEXexcCritical6 5 9" xfId="7834" xr:uid="{0E5E1977-9B64-403B-BA9D-4D8A2776811D}"/>
    <cellStyle name="SAPBEXexcCritical6 5 9 2" xfId="18501" xr:uid="{EFFE079E-3FE9-4607-95D9-E8402D7A1F86}"/>
    <cellStyle name="SAPBEXexcCritical6 5 9 2 2" xfId="44916" xr:uid="{342ED14E-F847-4694-9D60-96B0BCFF2BCA}"/>
    <cellStyle name="SAPBEXexcCritical6 5 9 3" xfId="27630" xr:uid="{84D284B0-F3DA-4BE5-B3A8-9D92B1E30C31}"/>
    <cellStyle name="SAPBEXexcCritical6 5 9 3 2" xfId="54044" xr:uid="{0E2C0221-0016-4B69-AA53-4608484AE9EE}"/>
    <cellStyle name="SAPBEXexcCritical6 5 9 4" xfId="34504" xr:uid="{7286B7F5-F2E9-4B53-A11D-4B659DC0EAFC}"/>
    <cellStyle name="SAPBEXexcCritical6 6" xfId="2365" xr:uid="{AEB0B42D-3414-4511-83EB-BF22B3B28CBF}"/>
    <cellStyle name="SAPBEXexcCritical6 6 10" xfId="11287" xr:uid="{94A8A094-2D4A-46D5-8341-C9DBD2ECF22F}"/>
    <cellStyle name="SAPBEXexcCritical6 6 10 2" xfId="37708" xr:uid="{4077262F-503A-4C17-9081-FB63CCE4446D}"/>
    <cellStyle name="SAPBEXexcCritical6 6 11" xfId="22689" xr:uid="{14A58A3D-3DD4-4B5A-82CF-A19FBC88BA51}"/>
    <cellStyle name="SAPBEXexcCritical6 6 11 2" xfId="49103" xr:uid="{F1E5BB9B-CC1B-4094-8BBF-401FF6CB217F}"/>
    <cellStyle name="SAPBEXexcCritical6 6 2" xfId="4272" xr:uid="{DD3F5E9F-C8F2-4445-AA53-36AB33C22349}"/>
    <cellStyle name="SAPBEXexcCritical6 6 2 2" xfId="9871" xr:uid="{0B3E3287-DA12-4B7C-8552-CACA373D0C06}"/>
    <cellStyle name="SAPBEXexcCritical6 6 2 2 2" xfId="20531" xr:uid="{CE2A8686-D762-4C4F-821A-5FD2A24998F7}"/>
    <cellStyle name="SAPBEXexcCritical6 6 2 2 2 2" xfId="46945" xr:uid="{8C4F0909-6811-4EE1-A880-DCFC59440E42}"/>
    <cellStyle name="SAPBEXexcCritical6 6 2 2 3" xfId="24720" xr:uid="{40349929-0731-4633-8C0A-F374B8F7F406}"/>
    <cellStyle name="SAPBEXexcCritical6 6 2 2 3 2" xfId="51134" xr:uid="{91DB58D3-3784-411E-B774-A45E251CB4B9}"/>
    <cellStyle name="SAPBEXexcCritical6 6 2 2 4" xfId="36367" xr:uid="{60E16B8E-2C17-426E-AD2E-F6348C792D26}"/>
    <cellStyle name="SAPBEXexcCritical6 6 2 3" xfId="15051" xr:uid="{EC439E1D-1BC1-4F64-AF03-002133F1899D}"/>
    <cellStyle name="SAPBEXexcCritical6 6 2 3 2" xfId="41471" xr:uid="{AFA9A860-34A1-4BC9-B758-4E7D53D76546}"/>
    <cellStyle name="SAPBEXexcCritical6 6 2 4" xfId="22160" xr:uid="{2ED777B1-7077-4B15-8D4F-EB8640AB2B4B}"/>
    <cellStyle name="SAPBEXexcCritical6 6 2 4 2" xfId="48574" xr:uid="{0AD17B1A-C6F0-4C7C-A006-D3F5D2CB8D53}"/>
    <cellStyle name="SAPBEXexcCritical6 6 2 5" xfId="30942" xr:uid="{80E93D77-0965-44F6-AFDF-75728C64949B}"/>
    <cellStyle name="SAPBEXexcCritical6 6 3" xfId="5000" xr:uid="{451E28E0-80E6-4EBE-A11B-DBFF14827FF9}"/>
    <cellStyle name="SAPBEXexcCritical6 6 3 2" xfId="9929" xr:uid="{C7FDAC6B-02CC-476A-9301-25FECDF88DD9}"/>
    <cellStyle name="SAPBEXexcCritical6 6 3 2 2" xfId="20589" xr:uid="{0DCE5C4B-5DC7-4FDE-8749-044E8B48E96F}"/>
    <cellStyle name="SAPBEXexcCritical6 6 3 2 2 2" xfId="47003" xr:uid="{147C3444-8061-4E63-82DB-79D60800B96E}"/>
    <cellStyle name="SAPBEXexcCritical6 6 3 2 3" xfId="22298" xr:uid="{EE99CFA4-F22F-4B01-9649-5F8BF4A418E2}"/>
    <cellStyle name="SAPBEXexcCritical6 6 3 2 3 2" xfId="48712" xr:uid="{3762427B-60A2-401B-98CC-C4BF31AB772F}"/>
    <cellStyle name="SAPBEXexcCritical6 6 3 2 4" xfId="36425" xr:uid="{A8F6D83B-3DF6-4F5C-888C-0CB98149C266}"/>
    <cellStyle name="SAPBEXexcCritical6 6 3 3" xfId="15777" xr:uid="{739A5924-B7CE-4B6D-80ED-3BF9C935CED9}"/>
    <cellStyle name="SAPBEXexcCritical6 6 3 3 2" xfId="42197" xr:uid="{BE355C30-A266-4ED1-B8B0-5EA84804BB0A}"/>
    <cellStyle name="SAPBEXexcCritical6 6 3 4" xfId="27189" xr:uid="{A1B420A2-B8F6-4894-B981-3CA2E53A66C3}"/>
    <cellStyle name="SAPBEXexcCritical6 6 3 4 2" xfId="53603" xr:uid="{05B58508-FA02-4CA4-83B7-DECC224EC21E}"/>
    <cellStyle name="SAPBEXexcCritical6 6 3 5" xfId="31670" xr:uid="{5FC22092-9672-4E07-A824-5C28D6CB5549}"/>
    <cellStyle name="SAPBEXexcCritical6 6 4" xfId="6193" xr:uid="{2545C306-FDFE-4282-A056-93B48EB2440C}"/>
    <cellStyle name="SAPBEXexcCritical6 6 4 2" xfId="10985" xr:uid="{75CD2921-EEFD-45DF-AA3F-5983DE44CD28}"/>
    <cellStyle name="SAPBEXexcCritical6 6 4 2 2" xfId="21630" xr:uid="{9370C0A6-EEAF-49A4-9DDB-8A5B1E2476A9}"/>
    <cellStyle name="SAPBEXexcCritical6 6 4 2 2 2" xfId="48044" xr:uid="{785068AC-9D88-493E-AE1E-A914A9B61A5D}"/>
    <cellStyle name="SAPBEXexcCritical6 6 4 2 3" xfId="28719" xr:uid="{1C3167E9-E78F-4CDE-8794-7B95F8F5DEE6}"/>
    <cellStyle name="SAPBEXexcCritical6 6 4 2 3 2" xfId="55133" xr:uid="{5AFED1CC-9E8B-442C-B77A-349427B7DDB2}"/>
    <cellStyle name="SAPBEXexcCritical6 6 4 2 4" xfId="37406" xr:uid="{978F7B3F-3767-45B5-8469-95D52C545B82}"/>
    <cellStyle name="SAPBEXexcCritical6 6 4 3" xfId="16934" xr:uid="{87008251-AE3B-4812-BB84-582637F01875}"/>
    <cellStyle name="SAPBEXexcCritical6 6 4 3 2" xfId="43352" xr:uid="{446D12DE-B05C-4824-A15F-B66E90CCA1FC}"/>
    <cellStyle name="SAPBEXexcCritical6 6 4 4" xfId="23920" xr:uid="{6AD08286-7BB4-4707-ACFB-578FB131A9F6}"/>
    <cellStyle name="SAPBEXexcCritical6 6 4 4 2" xfId="50334" xr:uid="{D252C464-E206-45FD-8F73-D4548204FFE4}"/>
    <cellStyle name="SAPBEXexcCritical6 6 4 5" xfId="32863" xr:uid="{2D5A13DE-D809-4229-A9E8-9BF439D9633C}"/>
    <cellStyle name="SAPBEXexcCritical6 6 5" xfId="6774" xr:uid="{AA9BC4D9-E171-407F-BDC3-625F64700E8E}"/>
    <cellStyle name="SAPBEXexcCritical6 6 5 2" xfId="17486" xr:uid="{F9D5865C-FE88-415F-BF94-6EA4C966B505}"/>
    <cellStyle name="SAPBEXexcCritical6 6 5 2 2" xfId="43904" xr:uid="{9A251248-392B-452B-9C97-BB3C265378CA}"/>
    <cellStyle name="SAPBEXexcCritical6 6 5 3" xfId="11156" xr:uid="{2608BD39-23B5-4238-9723-FFDB77A02378}"/>
    <cellStyle name="SAPBEXexcCritical6 6 5 3 2" xfId="37577" xr:uid="{2334FE7B-711E-464E-8ECE-0F419A9994CB}"/>
    <cellStyle name="SAPBEXexcCritical6 6 5 4" xfId="33444" xr:uid="{E14DC431-19DB-480F-8B8B-F60B65B2FEEB}"/>
    <cellStyle name="SAPBEXexcCritical6 6 6" xfId="7334" xr:uid="{B30F56D9-F0C3-438E-90BE-1E40C7564B53}"/>
    <cellStyle name="SAPBEXexcCritical6 6 6 2" xfId="18001" xr:uid="{7BF4C5DB-D609-412E-AD25-E1470C062617}"/>
    <cellStyle name="SAPBEXexcCritical6 6 6 2 2" xfId="44418" xr:uid="{448C7373-9F54-48A5-86E4-43F74A30CB58}"/>
    <cellStyle name="SAPBEXexcCritical6 6 6 3" xfId="23676" xr:uid="{C7812BE7-D835-4B07-A8E8-D4CFCD037AF8}"/>
    <cellStyle name="SAPBEXexcCritical6 6 6 3 2" xfId="50090" xr:uid="{4083BA59-2F32-40CA-894B-762D5A5A437F}"/>
    <cellStyle name="SAPBEXexcCritical6 6 6 4" xfId="34004" xr:uid="{9F9642F0-7915-486D-AE3A-B4D7BE301A50}"/>
    <cellStyle name="SAPBEXexcCritical6 6 7" xfId="7978" xr:uid="{29053DBE-DF1F-409E-AC79-E21530C51421}"/>
    <cellStyle name="SAPBEXexcCritical6 6 7 2" xfId="18645" xr:uid="{D44F950C-84E7-4552-A9CE-C0F945CA8ECD}"/>
    <cellStyle name="SAPBEXexcCritical6 6 7 2 2" xfId="45060" xr:uid="{FF18CED1-E20F-4CF0-BD71-655A91F2496F}"/>
    <cellStyle name="SAPBEXexcCritical6 6 7 3" xfId="12524" xr:uid="{B53F3C5D-02B9-4660-8CA3-C8A7C9EFF91D}"/>
    <cellStyle name="SAPBEXexcCritical6 6 7 3 2" xfId="38945" xr:uid="{8DCA5E6F-BB0F-4160-B604-33BF1EE50636}"/>
    <cellStyle name="SAPBEXexcCritical6 6 7 4" xfId="34584" xr:uid="{C0E2E070-2C12-4547-A40A-DB30DBB5E756}"/>
    <cellStyle name="SAPBEXexcCritical6 6 8" xfId="8884" xr:uid="{BF4001DB-1853-4466-A415-0F186C72F44B}"/>
    <cellStyle name="SAPBEXexcCritical6 6 8 2" xfId="19544" xr:uid="{CADA29F3-F0AB-4607-BC20-C092193B5D7F}"/>
    <cellStyle name="SAPBEXexcCritical6 6 8 2 2" xfId="45958" xr:uid="{CEE5720B-7FB5-4DF4-8DEA-1654F5DD1DDF}"/>
    <cellStyle name="SAPBEXexcCritical6 6 8 3" xfId="27728" xr:uid="{8CC0C827-4A5D-4874-AF61-F46364727D95}"/>
    <cellStyle name="SAPBEXexcCritical6 6 8 3 2" xfId="54142" xr:uid="{0C75F387-1334-4E48-AEB4-F14AB0FE3E87}"/>
    <cellStyle name="SAPBEXexcCritical6 6 8 4" xfId="35380" xr:uid="{AD02B8A3-74E9-4CB2-AAE0-BAA55E9EFFBF}"/>
    <cellStyle name="SAPBEXexcCritical6 6 9" xfId="13164" xr:uid="{341C4C8A-2827-47CF-88E7-97BF7D864CFD}"/>
    <cellStyle name="SAPBEXexcCritical6 6 9 2" xfId="39585" xr:uid="{2E121892-6603-404A-A851-54E8190F6232}"/>
    <cellStyle name="SAPBEXexcCritical6 7" xfId="3220" xr:uid="{89B1E86A-6342-43A9-A648-1F274A784CB9}"/>
    <cellStyle name="SAPBEXexcCritical6 7 2" xfId="9573" xr:uid="{3D487610-E7C1-4FCA-8370-A2C5157D53AF}"/>
    <cellStyle name="SAPBEXexcCritical6 7 2 2" xfId="20233" xr:uid="{EDD31201-4572-415F-908A-A032939E055A}"/>
    <cellStyle name="SAPBEXexcCritical6 7 2 2 2" xfId="46647" xr:uid="{D1E593ED-C03D-4AC9-AB37-5173B8C3D8C0}"/>
    <cellStyle name="SAPBEXexcCritical6 7 2 3" xfId="12580" xr:uid="{4EB2C2E7-2228-4689-BD98-52596B254E3A}"/>
    <cellStyle name="SAPBEXexcCritical6 7 2 3 2" xfId="39001" xr:uid="{E852A36B-D921-4CA2-858F-BD949A3310B5}"/>
    <cellStyle name="SAPBEXexcCritical6 7 2 4" xfId="36069" xr:uid="{38EF8B4C-AD6A-4768-9026-8DC9D6DCBB76}"/>
    <cellStyle name="SAPBEXexcCritical6 7 3" xfId="14010" xr:uid="{277928CF-FF82-4172-B7AF-C61A7D4D259B}"/>
    <cellStyle name="SAPBEXexcCritical6 7 3 2" xfId="40430" xr:uid="{94D79293-00A2-4F50-982A-8A53127BBADC}"/>
    <cellStyle name="SAPBEXexcCritical6 7 4" xfId="24767" xr:uid="{6098BAE8-A242-4E52-AD30-C9463F7A37BD}"/>
    <cellStyle name="SAPBEXexcCritical6 7 4 2" xfId="51181" xr:uid="{4CDCA5E5-2059-4679-BE23-27F49FEAC9A9}"/>
    <cellStyle name="SAPBEXexcCritical6 7 5" xfId="29890" xr:uid="{EA04E9B3-6BD5-4EDF-90E0-C5F1CB460887}"/>
    <cellStyle name="SAPBEXexcCritical6 8" xfId="2817" xr:uid="{E76B16D7-BD88-4188-BF02-DBFD94C30363}"/>
    <cellStyle name="SAPBEXexcCritical6 8 2" xfId="10015" xr:uid="{B95B8203-EE1D-45BE-BDF7-987A85E2FFC7}"/>
    <cellStyle name="SAPBEXexcCritical6 8 2 2" xfId="20675" xr:uid="{76842144-A1E5-4F0D-82A5-FEFEFD1C2993}"/>
    <cellStyle name="SAPBEXexcCritical6 8 2 2 2" xfId="47089" xr:uid="{DB80D8DA-4E9B-44E7-8F98-D230861B66B2}"/>
    <cellStyle name="SAPBEXexcCritical6 8 2 3" xfId="25873" xr:uid="{1868B357-10F5-49B1-9677-66DCC0D22B04}"/>
    <cellStyle name="SAPBEXexcCritical6 8 2 3 2" xfId="52287" xr:uid="{3286CA1D-2488-4682-9B30-27DABDD995E8}"/>
    <cellStyle name="SAPBEXexcCritical6 8 2 4" xfId="36511" xr:uid="{A4A29353-BCE7-4826-913A-B3A843DA2EA6}"/>
    <cellStyle name="SAPBEXexcCritical6 8 3" xfId="13609" xr:uid="{FEF243EA-CD4D-48F1-92F4-041428533AEE}"/>
    <cellStyle name="SAPBEXexcCritical6 8 3 2" xfId="40029" xr:uid="{2552E492-878F-4455-8BCB-78CDE9F3BCF9}"/>
    <cellStyle name="SAPBEXexcCritical6 8 4" xfId="25557" xr:uid="{C1A0E431-5EEB-4DE7-A547-C06787D8215C}"/>
    <cellStyle name="SAPBEXexcCritical6 8 4 2" xfId="51971" xr:uid="{520CDF63-ABBD-47E1-B80A-2A2B221C0903}"/>
    <cellStyle name="SAPBEXexcCritical6 8 5" xfId="29487" xr:uid="{529AEC66-070B-4BF0-B502-607B989084C1}"/>
    <cellStyle name="SAPBEXexcCritical6 9" xfId="5066" xr:uid="{A27FD29E-896E-42FF-979D-D0DEED51C388}"/>
    <cellStyle name="SAPBEXexcCritical6 9 2" xfId="9520" xr:uid="{6C619291-FC3D-4DF9-B323-ABA7F0432A36}"/>
    <cellStyle name="SAPBEXexcCritical6 9 2 2" xfId="20180" xr:uid="{0A58FFE0-9D25-4C55-A245-5523090C2778}"/>
    <cellStyle name="SAPBEXexcCritical6 9 2 2 2" xfId="46594" xr:uid="{E8E4EB68-D66D-49E4-A38A-7A320BD0DD88}"/>
    <cellStyle name="SAPBEXexcCritical6 9 2 3" xfId="17840" xr:uid="{D99FADEC-1A9A-4178-85BE-644A5A9BBA90}"/>
    <cellStyle name="SAPBEXexcCritical6 9 2 3 2" xfId="44257" xr:uid="{B38D7856-8F60-4DA7-B060-BD4052546945}"/>
    <cellStyle name="SAPBEXexcCritical6 9 2 4" xfId="36016" xr:uid="{AEF3303E-6136-43D2-8C3E-3FC4CF60855D}"/>
    <cellStyle name="SAPBEXexcCritical6 9 3" xfId="15843" xr:uid="{3ACD77D2-219F-450F-BE17-8FF46B965147}"/>
    <cellStyle name="SAPBEXexcCritical6 9 3 2" xfId="42262" xr:uid="{1BE6F7C7-D383-40D5-A316-EED9E26421FE}"/>
    <cellStyle name="SAPBEXexcCritical6 9 4" xfId="27563" xr:uid="{A14A99B7-AE90-4789-935B-6F5A925CA7DF}"/>
    <cellStyle name="SAPBEXexcCritical6 9 4 2" xfId="53977" xr:uid="{C575F5E0-9607-42F9-BF01-8563EA0B7DD7}"/>
    <cellStyle name="SAPBEXexcCritical6 9 5" xfId="31736" xr:uid="{F742875D-5312-4FAC-9F48-D311193ADB46}"/>
    <cellStyle name="SAPBEXexcGood1" xfId="1193" xr:uid="{AFC4C8F6-AD46-4F20-858F-29BE367A1169}"/>
    <cellStyle name="SAPBEXexcGood1 10" xfId="3319" xr:uid="{62E522D3-7B3A-4F1E-B3DC-CEC8CABCFE11}"/>
    <cellStyle name="SAPBEXexcGood1 10 2" xfId="27346" xr:uid="{76BB251C-A480-4F39-9DA7-7668CC039D1B}"/>
    <cellStyle name="SAPBEXexcGood1 10 2 2" xfId="53760" xr:uid="{B4560414-254F-456E-8FCC-4378F39045B3}"/>
    <cellStyle name="SAPBEXexcGood1 10 3" xfId="29989" xr:uid="{35525D4A-CA78-415B-A840-457793ED9E52}"/>
    <cellStyle name="SAPBEXexcGood1 11" xfId="6181" xr:uid="{08432E1C-8E34-4CA4-AC00-AA73D43F1C0F}"/>
    <cellStyle name="SAPBEXexcGood1 11 2" xfId="16922" xr:uid="{E252D195-F06E-4FE3-9095-ED02D7178D42}"/>
    <cellStyle name="SAPBEXexcGood1 11 2 2" xfId="43340" xr:uid="{C26645FB-FFD5-4FC2-9341-37E1F3D3166A}"/>
    <cellStyle name="SAPBEXexcGood1 11 3" xfId="22130" xr:uid="{87AB1929-2AA2-4F41-BB45-88876F0BC0B8}"/>
    <cellStyle name="SAPBEXexcGood1 11 3 2" xfId="48544" xr:uid="{E002A547-0061-419F-B9D5-66632166ECD8}"/>
    <cellStyle name="SAPBEXexcGood1 11 4" xfId="32851" xr:uid="{D1F4231D-050D-4E0D-9481-803568D3281D}"/>
    <cellStyle name="SAPBEXexcGood1 12" xfId="8262" xr:uid="{16105735-793A-4D8C-A136-A8B98B5F4D0F}"/>
    <cellStyle name="SAPBEXexcGood1 12 2" xfId="18923" xr:uid="{2A5BC9F5-12FF-4C81-BA03-2B76377BAC2A}"/>
    <cellStyle name="SAPBEXexcGood1 12 2 2" xfId="45337" xr:uid="{0B49839F-C41C-4EA2-A928-5E40557DA409}"/>
    <cellStyle name="SAPBEXexcGood1 12 3" xfId="17361" xr:uid="{C730D0CB-F7BE-48E5-815D-CF55EFAA1562}"/>
    <cellStyle name="SAPBEXexcGood1 12 3 2" xfId="43779" xr:uid="{46FE5E86-664C-48EF-AAB0-17D2BAB9EE72}"/>
    <cellStyle name="SAPBEXexcGood1 12 4" xfId="34775" xr:uid="{59A54F15-86BF-457A-BB09-22D2C30052B5}"/>
    <cellStyle name="SAPBEXexcGood1 13" xfId="12398" xr:uid="{BE5833C2-29D0-405D-BD76-C51FDC78BB55}"/>
    <cellStyle name="SAPBEXexcGood1 13 2" xfId="38819" xr:uid="{2A8123E6-E79A-49C7-9579-F414DAEFBB42}"/>
    <cellStyle name="SAPBEXexcGood1 14" xfId="25859" xr:uid="{202FEDD0-606B-4EA3-9800-D44F90E0D7AE}"/>
    <cellStyle name="SAPBEXexcGood1 14 2" xfId="52273" xr:uid="{661C535D-C002-4CBE-A6D3-A7FBE3794AFC}"/>
    <cellStyle name="SAPBEXexcGood1 2" xfId="1514" xr:uid="{E3A23E5C-5C77-4D55-99C9-3DBFF81C2D23}"/>
    <cellStyle name="SAPBEXexcGood1 2 10" xfId="8411" xr:uid="{D058C267-89B1-40F0-B16B-747E341A5D07}"/>
    <cellStyle name="SAPBEXexcGood1 2 10 2" xfId="19071" xr:uid="{89727482-5294-47A5-9245-7C7EE5EA5EBA}"/>
    <cellStyle name="SAPBEXexcGood1 2 10 2 2" xfId="45485" xr:uid="{8FE94BAE-2CDF-4635-AC26-8FB9CA054A5E}"/>
    <cellStyle name="SAPBEXexcGood1 2 10 3" xfId="12550" xr:uid="{464B984F-6463-460A-B080-D35B0A520BB4}"/>
    <cellStyle name="SAPBEXexcGood1 2 10 3 2" xfId="38971" xr:uid="{63757D26-6278-4A12-AC03-D5E50D264549}"/>
    <cellStyle name="SAPBEXexcGood1 2 10 4" xfId="34907" xr:uid="{19E5D237-2DB2-4715-8FB2-C67016ADF28B}"/>
    <cellStyle name="SAPBEXexcGood1 2 11" xfId="13076" xr:uid="{B3428D59-0AF3-4907-9EAD-37FB4F2AA48A}"/>
    <cellStyle name="SAPBEXexcGood1 2 11 2" xfId="39497" xr:uid="{49B697A5-FB35-4C6A-9AEB-60F1A2AA034D}"/>
    <cellStyle name="SAPBEXexcGood1 2 12" xfId="27965" xr:uid="{8A75823C-00CC-4D12-A21B-5A14C21F4AD8}"/>
    <cellStyle name="SAPBEXexcGood1 2 12 2" xfId="54379" xr:uid="{8FF042B0-3E6F-42C4-8562-8984FCA1DF10}"/>
    <cellStyle name="SAPBEXexcGood1 2 2" xfId="3508" xr:uid="{510F0E53-1FD2-4E4A-AEF4-3B92316D970E}"/>
    <cellStyle name="SAPBEXexcGood1 2 2 2" xfId="9014" xr:uid="{A3D6E5BC-169F-4EEC-94B2-CF2B95873D88}"/>
    <cellStyle name="SAPBEXexcGood1 2 2 2 2" xfId="19674" xr:uid="{2D95A85B-CDA5-401F-9004-65E14F407D59}"/>
    <cellStyle name="SAPBEXexcGood1 2 2 2 2 2" xfId="46088" xr:uid="{0476F6ED-CD0C-4220-B548-A21DA839EB45}"/>
    <cellStyle name="SAPBEXexcGood1 2 2 2 3" xfId="28248" xr:uid="{D009F522-7459-420E-9511-FBDAD0F8C718}"/>
    <cellStyle name="SAPBEXexcGood1 2 2 2 3 2" xfId="54662" xr:uid="{D999EA2F-71FA-4820-804A-0CA90F5BF7A2}"/>
    <cellStyle name="SAPBEXexcGood1 2 2 2 4" xfId="35510" xr:uid="{88F55A0A-D435-4710-9739-540C1CAC78CB}"/>
    <cellStyle name="SAPBEXexcGood1 2 2 3" xfId="10415" xr:uid="{FCCAB550-E43C-44A3-B175-51C1259BE953}"/>
    <cellStyle name="SAPBEXexcGood1 2 2 3 2" xfId="21075" xr:uid="{FC5EE0EB-4CB9-4172-9801-C5DC6E690805}"/>
    <cellStyle name="SAPBEXexcGood1 2 2 3 2 2" xfId="47489" xr:uid="{AD8E3D42-DA15-4275-8D5F-414677206372}"/>
    <cellStyle name="SAPBEXexcGood1 2 2 3 3" xfId="28340" xr:uid="{39723B67-9B1A-4464-939E-070105669966}"/>
    <cellStyle name="SAPBEXexcGood1 2 2 3 3 2" xfId="54754" xr:uid="{D8A0B9D8-3DB3-4CF5-8B10-7B1A18C57E3C}"/>
    <cellStyle name="SAPBEXexcGood1 2 2 3 4" xfId="36911" xr:uid="{12CF7E71-0B97-4060-A422-28F7A6AD9BD6}"/>
    <cellStyle name="SAPBEXexcGood1 2 2 4" xfId="10942" xr:uid="{D18F6DAC-4035-498A-B040-F0CEA2B7AF97}"/>
    <cellStyle name="SAPBEXexcGood1 2 2 4 2" xfId="21587" xr:uid="{83D80CD5-4A0A-4A0C-9792-F246779ABD4B}"/>
    <cellStyle name="SAPBEXexcGood1 2 2 4 2 2" xfId="48001" xr:uid="{FFAD80C7-1EE5-4AFD-80A7-0859F9908D42}"/>
    <cellStyle name="SAPBEXexcGood1 2 2 4 3" xfId="28676" xr:uid="{5C7B964F-0E7A-4802-AB51-7D7F5E7EA0DC}"/>
    <cellStyle name="SAPBEXexcGood1 2 2 4 3 2" xfId="55090" xr:uid="{37300ED8-ADA2-4F3D-8337-062BEB4F22BA}"/>
    <cellStyle name="SAPBEXexcGood1 2 2 4 4" xfId="37363" xr:uid="{A2783A30-E363-4C05-9133-C96F64AB76D0}"/>
    <cellStyle name="SAPBEXexcGood1 2 2 5" xfId="8719" xr:uid="{76B826B7-42AC-4784-B590-636249984751}"/>
    <cellStyle name="SAPBEXexcGood1 2 2 5 2" xfId="19379" xr:uid="{80827E9B-9C54-44A5-808C-295DE18F376A}"/>
    <cellStyle name="SAPBEXexcGood1 2 2 5 2 2" xfId="45793" xr:uid="{DA255C89-004D-42C6-9846-9BC21EBF83E6}"/>
    <cellStyle name="SAPBEXexcGood1 2 2 5 3" xfId="13815" xr:uid="{21850817-C07B-4D8A-AF09-90032B012E9D}"/>
    <cellStyle name="SAPBEXexcGood1 2 2 5 3 2" xfId="40235" xr:uid="{5804B21A-4100-46A8-BDCA-266F2DB35939}"/>
    <cellStyle name="SAPBEXexcGood1 2 2 5 4" xfId="35215" xr:uid="{C81A9197-0959-421C-8B07-19472A84EF18}"/>
    <cellStyle name="SAPBEXexcGood1 2 2 6" xfId="14293" xr:uid="{575CC966-EB0F-4812-BD23-E8FAE8CCE25C}"/>
    <cellStyle name="SAPBEXexcGood1 2 2 6 2" xfId="40713" xr:uid="{D8E2B0E7-E62E-49D1-B1A1-21127FE726AC}"/>
    <cellStyle name="SAPBEXexcGood1 2 2 7" xfId="22868" xr:uid="{30543504-0EDC-4575-8AA7-A7B49001E522}"/>
    <cellStyle name="SAPBEXexcGood1 2 2 7 2" xfId="49282" xr:uid="{65DF9833-AAC1-45D0-B382-B61E3BE11A25}"/>
    <cellStyle name="SAPBEXexcGood1 2 2 8" xfId="30178" xr:uid="{9EA0B42D-B9C2-4E68-8D86-A13E8B597BDC}"/>
    <cellStyle name="SAPBEXexcGood1 2 3" xfId="2794" xr:uid="{F8ED3BFD-FD6A-42DA-9408-CEFE1CE153EB}"/>
    <cellStyle name="SAPBEXexcGood1 2 3 2" xfId="9374" xr:uid="{D6A0B811-C77B-4A91-96AA-A9A37413C2E1}"/>
    <cellStyle name="SAPBEXexcGood1 2 3 2 2" xfId="20034" xr:uid="{C9683D51-9B82-4D22-8121-D6FF0286DA9C}"/>
    <cellStyle name="SAPBEXexcGood1 2 3 2 2 2" xfId="46448" xr:uid="{4AABD389-D0CA-485F-8AF3-F604A2A81CCF}"/>
    <cellStyle name="SAPBEXexcGood1 2 3 2 3" xfId="15631" xr:uid="{EAE65B12-3A50-4086-8D00-16CCAC73917F}"/>
    <cellStyle name="SAPBEXexcGood1 2 3 2 3 2" xfId="42051" xr:uid="{1DD15916-5F65-4934-969B-8290905A6DBD}"/>
    <cellStyle name="SAPBEXexcGood1 2 3 2 4" xfId="35870" xr:uid="{F07A1D0B-24E9-4F9E-82A6-F9BBB2AAB353}"/>
    <cellStyle name="SAPBEXexcGood1 2 3 3" xfId="13586" xr:uid="{00FA23A7-D172-4D3D-AC41-F4BD37CDA485}"/>
    <cellStyle name="SAPBEXexcGood1 2 3 3 2" xfId="40006" xr:uid="{19101902-D82B-49A1-998A-3DEC925E8EC3}"/>
    <cellStyle name="SAPBEXexcGood1 2 3 4" xfId="23311" xr:uid="{0828E854-4744-47A5-8632-28BC2B79D968}"/>
    <cellStyle name="SAPBEXexcGood1 2 3 4 2" xfId="49725" xr:uid="{675A286C-02D3-43BA-9E8C-DBF6FA623E5D}"/>
    <cellStyle name="SAPBEXexcGood1 2 3 5" xfId="29464" xr:uid="{B11E3FB4-FA0A-4002-95F6-18EFF4B153EE}"/>
    <cellStyle name="SAPBEXexcGood1 2 4" xfId="4178" xr:uid="{47304B07-AEE4-46E6-A5F0-D8B725B36AE4}"/>
    <cellStyle name="SAPBEXexcGood1 2 4 2" xfId="10296" xr:uid="{92C21F49-4304-4303-BEFF-D3422C641CDD}"/>
    <cellStyle name="SAPBEXexcGood1 2 4 2 2" xfId="20956" xr:uid="{84228410-76A3-4076-B142-3C41F66E0F0E}"/>
    <cellStyle name="SAPBEXexcGood1 2 4 2 2 2" xfId="47370" xr:uid="{83D1E746-23BA-413C-803C-4CD7932C3B0F}"/>
    <cellStyle name="SAPBEXexcGood1 2 4 2 3" xfId="11441" xr:uid="{B0885196-72FB-41FC-BDB1-866919B891C4}"/>
    <cellStyle name="SAPBEXexcGood1 2 4 2 3 2" xfId="37862" xr:uid="{020F1443-3EAB-4C14-A394-B17D45478B9E}"/>
    <cellStyle name="SAPBEXexcGood1 2 4 2 4" xfId="36792" xr:uid="{9A207A11-F268-44DE-8782-CC5E8EF75403}"/>
    <cellStyle name="SAPBEXexcGood1 2 4 3" xfId="14958" xr:uid="{D1523E0B-4889-4E97-BD71-5B68CD555FCA}"/>
    <cellStyle name="SAPBEXexcGood1 2 4 3 2" xfId="41378" xr:uid="{4E537155-156C-418B-B50D-07E56FE0B198}"/>
    <cellStyle name="SAPBEXexcGood1 2 4 4" xfId="27607" xr:uid="{9A458A47-17C4-4882-AF20-8AB9AD4F42AE}"/>
    <cellStyle name="SAPBEXexcGood1 2 4 4 2" xfId="54021" xr:uid="{00FB174A-AB8D-46FA-B6CB-3E1D3CA7A058}"/>
    <cellStyle name="SAPBEXexcGood1 2 4 5" xfId="30848" xr:uid="{8AFE9498-1B67-433B-95A6-1FEEBFB2C705}"/>
    <cellStyle name="SAPBEXexcGood1 2 5" xfId="4113" xr:uid="{7DFECD24-4427-4E99-8290-12F9CBF75279}"/>
    <cellStyle name="SAPBEXexcGood1 2 5 2" xfId="10732" xr:uid="{751F11F1-0296-42CD-AB8B-0397B4AC763D}"/>
    <cellStyle name="SAPBEXexcGood1 2 5 2 2" xfId="21377" xr:uid="{FF568213-F106-42FD-95CE-82A633B8C2FD}"/>
    <cellStyle name="SAPBEXexcGood1 2 5 2 2 2" xfId="47791" xr:uid="{20012B8C-D6D1-43FD-B9A1-173EB94B33DA}"/>
    <cellStyle name="SAPBEXexcGood1 2 5 2 3" xfId="28472" xr:uid="{368E6D23-0AA9-44B9-A34B-AC88D6F441FF}"/>
    <cellStyle name="SAPBEXexcGood1 2 5 2 3 2" xfId="54886" xr:uid="{5110E1EC-4E6A-48B7-8391-43CA82DD7A38}"/>
    <cellStyle name="SAPBEXexcGood1 2 5 2 4" xfId="37153" xr:uid="{71B1A622-F6E8-410E-A347-834F396A655C}"/>
    <cellStyle name="SAPBEXexcGood1 2 5 3" xfId="14895" xr:uid="{ED645961-8544-4CD5-9AAC-8A797E695B79}"/>
    <cellStyle name="SAPBEXexcGood1 2 5 3 2" xfId="41315" xr:uid="{047505D8-E59E-42A0-9FC6-C5B5D0E01C79}"/>
    <cellStyle name="SAPBEXexcGood1 2 5 4" xfId="27657" xr:uid="{7362CE4F-4561-483F-A25D-2986348A3C41}"/>
    <cellStyle name="SAPBEXexcGood1 2 5 4 2" xfId="54071" xr:uid="{011EB7A8-6CD3-4CC9-BD84-BDFCB23298C5}"/>
    <cellStyle name="SAPBEXexcGood1 2 5 5" xfId="30783" xr:uid="{A2963C3A-0C0A-481D-9919-5133327CF510}"/>
    <cellStyle name="SAPBEXexcGood1 2 6" xfId="2969" xr:uid="{E4EA3296-6ABA-463B-AE00-1814D4D333DA}"/>
    <cellStyle name="SAPBEXexcGood1 2 6 2" xfId="13761" xr:uid="{F5AC4DAF-E60C-4AD2-878C-240DD8B7FD20}"/>
    <cellStyle name="SAPBEXexcGood1 2 6 2 2" xfId="40181" xr:uid="{A50E5A65-C7D2-455D-BCF3-2D8563993833}"/>
    <cellStyle name="SAPBEXexcGood1 2 6 3" xfId="22916" xr:uid="{49255947-9187-404E-904C-82FE64F73B2F}"/>
    <cellStyle name="SAPBEXexcGood1 2 6 3 2" xfId="49330" xr:uid="{F9D90AA5-EB90-4DDF-8B36-89475666B34D}"/>
    <cellStyle name="SAPBEXexcGood1 2 6 4" xfId="29639" xr:uid="{91AF5B23-DDE3-48B1-BCB0-BCDDC862FAEB}"/>
    <cellStyle name="SAPBEXexcGood1 2 7" xfId="5183" xr:uid="{6C1B63D7-FB45-45BB-ABB1-9B3B358116C1}"/>
    <cellStyle name="SAPBEXexcGood1 2 7 2" xfId="26816" xr:uid="{76BFD595-81D9-407E-B4FA-44EDDE55626E}"/>
    <cellStyle name="SAPBEXexcGood1 2 7 2 2" xfId="53230" xr:uid="{A1505E96-9366-43F3-943B-8AE4153944EF}"/>
    <cellStyle name="SAPBEXexcGood1 2 7 3" xfId="31853" xr:uid="{91F729BD-9DE6-4EF8-BD21-2B6C29B58BE0}"/>
    <cellStyle name="SAPBEXexcGood1 2 8" xfId="7234" xr:uid="{EA846A48-45CF-43D2-84C0-51A6D5A2BB16}"/>
    <cellStyle name="SAPBEXexcGood1 2 8 2" xfId="17901" xr:uid="{091CCA71-7F5B-4754-BCBA-D83932F30A1C}"/>
    <cellStyle name="SAPBEXexcGood1 2 8 2 2" xfId="44318" xr:uid="{3E340793-64A1-4B30-ABB1-AD8F1903ABAF}"/>
    <cellStyle name="SAPBEXexcGood1 2 8 3" xfId="27944" xr:uid="{EF8DCCEC-339A-4AD7-B7F5-581707A2EAF1}"/>
    <cellStyle name="SAPBEXexcGood1 2 8 3 2" xfId="54358" xr:uid="{BA61FE93-FF9B-41BA-A9D3-430DD8793731}"/>
    <cellStyle name="SAPBEXexcGood1 2 8 4" xfId="33904" xr:uid="{360F9C6A-CADD-4E14-A252-992DA62044F1}"/>
    <cellStyle name="SAPBEXexcGood1 2 9" xfId="7641" xr:uid="{087EB8F9-5081-4EBA-814A-F6BBCF64531F}"/>
    <cellStyle name="SAPBEXexcGood1 2 9 2" xfId="18308" xr:uid="{3AB99FAE-5AD2-446F-B8C4-AC69191924CB}"/>
    <cellStyle name="SAPBEXexcGood1 2 9 2 2" xfId="44724" xr:uid="{21A1524C-B6B7-4CD2-842A-15AF6DB66C86}"/>
    <cellStyle name="SAPBEXexcGood1 2 9 3" xfId="25668" xr:uid="{D8A3DEBB-B2AD-4E4F-9233-167AD167C07F}"/>
    <cellStyle name="SAPBEXexcGood1 2 9 3 2" xfId="52082" xr:uid="{3B5BEB87-BE85-4350-9E1E-43C2080E5236}"/>
    <cellStyle name="SAPBEXexcGood1 2 9 4" xfId="34311" xr:uid="{D3760EB5-FCE7-4ED1-9CB9-302F0ADFAE7E}"/>
    <cellStyle name="SAPBEXexcGood1 3" xfId="1627" xr:uid="{278D05E0-6ADA-465B-AA22-D908FCC009CE}"/>
    <cellStyle name="SAPBEXexcGood1 3 10" xfId="8339" xr:uid="{9EF8B497-39B5-4446-AC1E-F441C400DC8F}"/>
    <cellStyle name="SAPBEXexcGood1 3 10 2" xfId="18999" xr:uid="{31CD45E8-B28C-4790-9A43-71802AD53013}"/>
    <cellStyle name="SAPBEXexcGood1 3 10 2 2" xfId="45413" xr:uid="{9E9A719B-9ED1-479A-9922-D642132DBDB5}"/>
    <cellStyle name="SAPBEXexcGood1 3 10 3" xfId="12449" xr:uid="{E31AB930-5A21-45C3-8FFF-3EB718E23DCC}"/>
    <cellStyle name="SAPBEXexcGood1 3 10 3 2" xfId="38870" xr:uid="{B7D67212-D0DA-484E-94D6-546F0CC04212}"/>
    <cellStyle name="SAPBEXexcGood1 3 10 4" xfId="34835" xr:uid="{316352FE-8726-4078-9E73-03C2B14F6AD5}"/>
    <cellStyle name="SAPBEXexcGood1 3 11" xfId="11936" xr:uid="{107088C8-B780-4E8F-BDDD-D3B844CA4F29}"/>
    <cellStyle name="SAPBEXexcGood1 3 11 2" xfId="38357" xr:uid="{15FE5C90-B043-4525-8125-45410A9BD380}"/>
    <cellStyle name="SAPBEXexcGood1 3 12" xfId="23770" xr:uid="{79492FAB-A010-4D11-A638-C9F6FCE396F2}"/>
    <cellStyle name="SAPBEXexcGood1 3 12 2" xfId="50184" xr:uid="{84AD426E-2B0B-4F6A-922F-0338F0F2A59F}"/>
    <cellStyle name="SAPBEXexcGood1 3 2" xfId="3620" xr:uid="{AAE8590F-713C-48E5-A7F8-01224E60BE16}"/>
    <cellStyle name="SAPBEXexcGood1 3 2 2" xfId="9078" xr:uid="{7675C7D5-0B9C-43C7-8E93-A789507E6F39}"/>
    <cellStyle name="SAPBEXexcGood1 3 2 2 2" xfId="19738" xr:uid="{2892A6AE-1E65-47A0-826F-9C4947BF20B9}"/>
    <cellStyle name="SAPBEXexcGood1 3 2 2 2 2" xfId="46152" xr:uid="{75330D25-B1DC-4C17-92AA-CDA65D70380A}"/>
    <cellStyle name="SAPBEXexcGood1 3 2 2 3" xfId="11787" xr:uid="{DDE01A6B-136B-4789-9527-DC046FD8FB7A}"/>
    <cellStyle name="SAPBEXexcGood1 3 2 2 3 2" xfId="38208" xr:uid="{DCD8A796-B762-4AAA-B589-D9866EC527F3}"/>
    <cellStyle name="SAPBEXexcGood1 3 2 2 4" xfId="35574" xr:uid="{15DA18FE-BCD1-4D85-A18D-D523C48D3FEC}"/>
    <cellStyle name="SAPBEXexcGood1 3 2 3" xfId="10327" xr:uid="{C0B0C19E-3568-4022-B8D9-EB22E171E809}"/>
    <cellStyle name="SAPBEXexcGood1 3 2 3 2" xfId="20987" xr:uid="{80B022FE-2984-4256-9402-30A6D1A3C4B4}"/>
    <cellStyle name="SAPBEXexcGood1 3 2 3 2 2" xfId="47401" xr:uid="{95C22E22-A54D-4A61-99CF-48ECDAFDED60}"/>
    <cellStyle name="SAPBEXexcGood1 3 2 3 3" xfId="11446" xr:uid="{EC3D61ED-9C11-4316-B74E-8E652DE85FF0}"/>
    <cellStyle name="SAPBEXexcGood1 3 2 3 3 2" xfId="37867" xr:uid="{07BF80C2-E132-4353-BD58-5CE7FF230CE2}"/>
    <cellStyle name="SAPBEXexcGood1 3 2 3 4" xfId="36823" xr:uid="{D7D82988-08A1-48C8-BD5D-E471387AA465}"/>
    <cellStyle name="SAPBEXexcGood1 3 2 4" xfId="10877" xr:uid="{F48298BE-0358-4069-9CA1-21F6EF516328}"/>
    <cellStyle name="SAPBEXexcGood1 3 2 4 2" xfId="21522" xr:uid="{E86E597C-9148-4B8D-8354-F7A20C722BFB}"/>
    <cellStyle name="SAPBEXexcGood1 3 2 4 2 2" xfId="47936" xr:uid="{F6BB2253-5F12-45A3-A6B7-70ADE4703D35}"/>
    <cellStyle name="SAPBEXexcGood1 3 2 4 3" xfId="28611" xr:uid="{CD50154B-70C0-4781-8E78-8D57896B5A5E}"/>
    <cellStyle name="SAPBEXexcGood1 3 2 4 3 2" xfId="55025" xr:uid="{8AC4BF75-F97A-4E1B-BCFD-31175791B9DD}"/>
    <cellStyle name="SAPBEXexcGood1 3 2 4 4" xfId="37298" xr:uid="{1BAA53EA-E489-43E7-B16B-D2403A3E0BB9}"/>
    <cellStyle name="SAPBEXexcGood1 3 2 5" xfId="8645" xr:uid="{D74DC97F-E5E7-43AA-A159-83476AE5BF1F}"/>
    <cellStyle name="SAPBEXexcGood1 3 2 5 2" xfId="19305" xr:uid="{7E500F85-43CF-4AD8-AA73-FB536C42A883}"/>
    <cellStyle name="SAPBEXexcGood1 3 2 5 2 2" xfId="45719" xr:uid="{FF235AD3-20C6-425D-BAC0-9601E41C850D}"/>
    <cellStyle name="SAPBEXexcGood1 3 2 5 3" xfId="12205" xr:uid="{A8D141AC-0113-4AD2-802C-333EB5E04AFE}"/>
    <cellStyle name="SAPBEXexcGood1 3 2 5 3 2" xfId="38626" xr:uid="{EBAEEEF4-ECB7-4AD8-AE47-6D26FDE69386}"/>
    <cellStyle name="SAPBEXexcGood1 3 2 5 4" xfId="35141" xr:uid="{9EFF9C4C-570E-413B-9642-DD0DCC9C6A99}"/>
    <cellStyle name="SAPBEXexcGood1 3 2 6" xfId="14405" xr:uid="{1BF2B9BF-3600-4EAC-ACD7-7FCC80924B85}"/>
    <cellStyle name="SAPBEXexcGood1 3 2 6 2" xfId="40825" xr:uid="{AD380038-F740-4055-85FC-074E09CFFC49}"/>
    <cellStyle name="SAPBEXexcGood1 3 2 7" xfId="23606" xr:uid="{BC5F6A33-CACB-4BF7-8196-53AF889E6994}"/>
    <cellStyle name="SAPBEXexcGood1 3 2 7 2" xfId="50020" xr:uid="{9C1FC2A1-40A3-48DB-9738-B9A481067A15}"/>
    <cellStyle name="SAPBEXexcGood1 3 2 8" xfId="30290" xr:uid="{E385B84A-6D69-4B57-B7ED-EDC29B4A0E8D}"/>
    <cellStyle name="SAPBEXexcGood1 3 3" xfId="2702" xr:uid="{C77F9C04-440D-4959-9EB0-C8A91F7595DD}"/>
    <cellStyle name="SAPBEXexcGood1 3 3 2" xfId="9447" xr:uid="{B59F4A11-54FB-4E76-B70E-552D5BD76D1F}"/>
    <cellStyle name="SAPBEXexcGood1 3 3 2 2" xfId="20107" xr:uid="{1CDE43BD-869B-45A7-AD91-33C5EF9C4CFF}"/>
    <cellStyle name="SAPBEXexcGood1 3 3 2 2 2" xfId="46521" xr:uid="{333B910E-9133-4892-88D9-3C23F4B05A33}"/>
    <cellStyle name="SAPBEXexcGood1 3 3 2 3" xfId="17359" xr:uid="{B6318F88-B5D2-42F4-8C42-B53BFFAD48CF}"/>
    <cellStyle name="SAPBEXexcGood1 3 3 2 3 2" xfId="43777" xr:uid="{B25D9D58-7F9C-4120-B39E-0F032A532560}"/>
    <cellStyle name="SAPBEXexcGood1 3 3 2 4" xfId="35943" xr:uid="{ECF03A71-6DD9-4551-9B81-A7CF6464817C}"/>
    <cellStyle name="SAPBEXexcGood1 3 3 3" xfId="13494" xr:uid="{79A42057-B202-4192-8404-1DAD2C42A018}"/>
    <cellStyle name="SAPBEXexcGood1 3 3 3 2" xfId="39914" xr:uid="{F77C0AE2-FEB7-4BDF-AFF9-4F028EAF69F0}"/>
    <cellStyle name="SAPBEXexcGood1 3 3 4" xfId="27026" xr:uid="{6872DF5B-B798-4EAE-A7B4-062985E5AADA}"/>
    <cellStyle name="SAPBEXexcGood1 3 3 4 2" xfId="53440" xr:uid="{89E34631-E90E-48A5-B352-82EF8C388B4F}"/>
    <cellStyle name="SAPBEXexcGood1 3 3 5" xfId="29372" xr:uid="{9624C824-8600-4C74-87A6-C722A52A047A}"/>
    <cellStyle name="SAPBEXexcGood1 3 4" xfId="4879" xr:uid="{2B07DAA2-4285-4732-A356-7C2E874C95C8}"/>
    <cellStyle name="SAPBEXexcGood1 3 4 2" xfId="10286" xr:uid="{A794D270-F3A7-4D25-84D3-E905B2D410BA}"/>
    <cellStyle name="SAPBEXexcGood1 3 4 2 2" xfId="20946" xr:uid="{EB609CE2-0CA3-43A3-873E-A29764C266DB}"/>
    <cellStyle name="SAPBEXexcGood1 3 4 2 2 2" xfId="47360" xr:uid="{B42DBF61-5C56-4100-B7B1-2EA3D68EF046}"/>
    <cellStyle name="SAPBEXexcGood1 3 4 2 3" xfId="12246" xr:uid="{19BBD680-F5BD-4BAB-BB50-5251CFF9F970}"/>
    <cellStyle name="SAPBEXexcGood1 3 4 2 3 2" xfId="38667" xr:uid="{32D75222-9263-49CB-9EB0-46230C567418}"/>
    <cellStyle name="SAPBEXexcGood1 3 4 2 4" xfId="36782" xr:uid="{7E70D70E-956A-472F-A9D7-F806B21C0B2F}"/>
    <cellStyle name="SAPBEXexcGood1 3 4 3" xfId="15656" xr:uid="{D9ACEEED-A45C-4327-94CC-9863972E3769}"/>
    <cellStyle name="SAPBEXexcGood1 3 4 3 2" xfId="42076" xr:uid="{DDAB2CDB-5432-4D31-A7D4-77DFD07A9937}"/>
    <cellStyle name="SAPBEXexcGood1 3 4 4" xfId="24131" xr:uid="{12EDFF08-F4FA-4C8E-91BC-1F62AF6F9F13}"/>
    <cellStyle name="SAPBEXexcGood1 3 4 4 2" xfId="50545" xr:uid="{8F70AB59-0C3D-4112-8CA7-D6BBA0158138}"/>
    <cellStyle name="SAPBEXexcGood1 3 4 5" xfId="31549" xr:uid="{240B43BB-2AF0-4875-97DD-44A553B19C4C}"/>
    <cellStyle name="SAPBEXexcGood1 3 5" xfId="4457" xr:uid="{10104333-77AB-47E8-83C2-097B2C93F253}"/>
    <cellStyle name="SAPBEXexcGood1 3 5 2" xfId="10769" xr:uid="{8D13B84B-7CAF-4F93-8000-66BA2C2C9815}"/>
    <cellStyle name="SAPBEXexcGood1 3 5 2 2" xfId="21414" xr:uid="{01CC7CC3-C9B6-4FAF-86E5-238047B8089F}"/>
    <cellStyle name="SAPBEXexcGood1 3 5 2 2 2" xfId="47828" xr:uid="{BF82704B-1FB7-40AC-85E4-EAE51CA1FEC0}"/>
    <cellStyle name="SAPBEXexcGood1 3 5 2 3" xfId="28503" xr:uid="{EF57C707-B00B-4979-AE73-5E753C28A9A0}"/>
    <cellStyle name="SAPBEXexcGood1 3 5 2 3 2" xfId="54917" xr:uid="{0F36062C-CD23-4873-9387-D62367A15C0D}"/>
    <cellStyle name="SAPBEXexcGood1 3 5 2 4" xfId="37190" xr:uid="{3B9A44D8-93CF-4BD7-BBD6-F1765B9CD871}"/>
    <cellStyle name="SAPBEXexcGood1 3 5 3" xfId="15235" xr:uid="{0C380E2A-1A75-420A-B97A-8CAE23951AF1}"/>
    <cellStyle name="SAPBEXexcGood1 3 5 3 2" xfId="41655" xr:uid="{FF05EF04-3414-4595-9804-EFF441E6FED8}"/>
    <cellStyle name="SAPBEXexcGood1 3 5 4" xfId="23494" xr:uid="{ADAFF9A7-FB6D-4E76-A9F0-9A97CA1B3DBF}"/>
    <cellStyle name="SAPBEXexcGood1 3 5 4 2" xfId="49908" xr:uid="{7C28FA36-94A4-493B-AEAA-CB8F35B6C056}"/>
    <cellStyle name="SAPBEXexcGood1 3 5 5" xfId="31127" xr:uid="{DBF20F32-2D91-4E77-A45C-0C59AA55797C}"/>
    <cellStyle name="SAPBEXexcGood1 3 6" xfId="6058" xr:uid="{47DA9114-0E80-47AD-9A4F-3AD2D21C57D0}"/>
    <cellStyle name="SAPBEXexcGood1 3 6 2" xfId="16809" xr:uid="{859E9C9F-4247-4798-8355-AD8FACEAF447}"/>
    <cellStyle name="SAPBEXexcGood1 3 6 2 2" xfId="43227" xr:uid="{1AA33939-8467-4CBF-BFF0-549266BB3156}"/>
    <cellStyle name="SAPBEXexcGood1 3 6 3" xfId="28076" xr:uid="{FBD35C17-2CE8-4A58-AC85-B3282AFE0FC4}"/>
    <cellStyle name="SAPBEXexcGood1 3 6 3 2" xfId="54490" xr:uid="{1462EDD9-1A89-4085-ADE6-CC73C3838A49}"/>
    <cellStyle name="SAPBEXexcGood1 3 6 4" xfId="32728" xr:uid="{C67E5448-3C54-4168-8838-530995F356BA}"/>
    <cellStyle name="SAPBEXexcGood1 3 7" xfId="6642" xr:uid="{AA3C6051-8ECF-4485-A548-230E66674736}"/>
    <cellStyle name="SAPBEXexcGood1 3 7 2" xfId="12254" xr:uid="{8EC34E56-2919-433F-8F36-1F7FD707B846}"/>
    <cellStyle name="SAPBEXexcGood1 3 7 2 2" xfId="38675" xr:uid="{239B1A8C-1ABD-4158-A562-DE842B6B58DB}"/>
    <cellStyle name="SAPBEXexcGood1 3 7 3" xfId="33312" xr:uid="{E4F9DF8E-A2D9-435E-B50D-BA32009905A1}"/>
    <cellStyle name="SAPBEXexcGood1 3 8" xfId="3401" xr:uid="{E3B5CD42-AE97-4894-A555-AA30C95ADAE8}"/>
    <cellStyle name="SAPBEXexcGood1 3 8 2" xfId="14187" xr:uid="{F8854251-BA00-4875-9CE4-E852F763F133}"/>
    <cellStyle name="SAPBEXexcGood1 3 8 2 2" xfId="40607" xr:uid="{EB625882-A8A4-42F1-BB39-D80A442CACF3}"/>
    <cellStyle name="SAPBEXexcGood1 3 8 3" xfId="22914" xr:uid="{513033B8-CA58-45ED-BF38-C625E0ABE289}"/>
    <cellStyle name="SAPBEXexcGood1 3 8 3 2" xfId="49328" xr:uid="{53746672-0BDB-4599-B87D-D4AECBF3AAB0}"/>
    <cellStyle name="SAPBEXexcGood1 3 8 4" xfId="30071" xr:uid="{1537CF9B-22B3-4316-9AB1-4D592233E9D7}"/>
    <cellStyle name="SAPBEXexcGood1 3 9" xfId="7647" xr:uid="{2A113384-5A77-4606-B04D-A739F11803B6}"/>
    <cellStyle name="SAPBEXexcGood1 3 9 2" xfId="18314" xr:uid="{4249FB66-3EEA-4A06-B8A8-CC7899A1563C}"/>
    <cellStyle name="SAPBEXexcGood1 3 9 2 2" xfId="44730" xr:uid="{BAD21BFE-38FF-433D-A04F-05920C4870B3}"/>
    <cellStyle name="SAPBEXexcGood1 3 9 3" xfId="23472" xr:uid="{AFE6F8E8-BA50-43E6-9C54-A4E5C4C41467}"/>
    <cellStyle name="SAPBEXexcGood1 3 9 3 2" xfId="49886" xr:uid="{415A0EA2-E5AF-4237-A24C-9F5570F9B2B6}"/>
    <cellStyle name="SAPBEXexcGood1 3 9 4" xfId="34317" xr:uid="{1387BBBD-8283-40B5-AF67-74CBFA00E55D}"/>
    <cellStyle name="SAPBEXexcGood1 4" xfId="1886" xr:uid="{66AE5087-CC1D-4C74-8639-8986BE75064E}"/>
    <cellStyle name="SAPBEXexcGood1 4 10" xfId="8484" xr:uid="{7217B8C5-5AE4-4709-A277-8A7B548CB8F4}"/>
    <cellStyle name="SAPBEXexcGood1 4 10 2" xfId="19144" xr:uid="{4EDCF493-8529-42F1-9EF4-B5434ABBC508}"/>
    <cellStyle name="SAPBEXexcGood1 4 10 2 2" xfId="45558" xr:uid="{2F152FB6-7EA1-4B15-8190-940D044A2C34}"/>
    <cellStyle name="SAPBEXexcGood1 4 10 3" xfId="13690" xr:uid="{2E1DF106-D203-4F6B-882B-E3DD6038B66F}"/>
    <cellStyle name="SAPBEXexcGood1 4 10 3 2" xfId="40110" xr:uid="{E51DDA40-E909-43C1-B701-DBCA54A3501B}"/>
    <cellStyle name="SAPBEXexcGood1 4 10 4" xfId="34980" xr:uid="{D0729EF1-8E90-4F6A-A5F0-CA02BCA113F6}"/>
    <cellStyle name="SAPBEXexcGood1 4 11" xfId="11694" xr:uid="{2AD4A0FE-75F8-429B-AC30-489467E59918}"/>
    <cellStyle name="SAPBEXexcGood1 4 11 2" xfId="38115" xr:uid="{00CB17FF-29FF-41AE-A96F-88525D52E501}"/>
    <cellStyle name="SAPBEXexcGood1 4 12" xfId="26545" xr:uid="{81D00142-AB60-4605-AA04-769FF6F3C7A6}"/>
    <cellStyle name="SAPBEXexcGood1 4 12 2" xfId="52959" xr:uid="{5879662C-1AE0-4FF7-879B-C418A083574A}"/>
    <cellStyle name="SAPBEXexcGood1 4 2" xfId="3863" xr:uid="{253DF5A4-C773-4D2F-A647-5299FD128891}"/>
    <cellStyle name="SAPBEXexcGood1 4 2 2" xfId="9656" xr:uid="{2C8795FC-7F09-4617-9C3F-0DDFEA389602}"/>
    <cellStyle name="SAPBEXexcGood1 4 2 2 2" xfId="20316" xr:uid="{F8AB544C-0115-4CAD-8250-F60C6FE4349C}"/>
    <cellStyle name="SAPBEXexcGood1 4 2 2 2 2" xfId="46730" xr:uid="{F6B2CA85-8BFD-46F0-A6A3-ECD67CD5CB99}"/>
    <cellStyle name="SAPBEXexcGood1 4 2 2 3" xfId="12582" xr:uid="{ACC0A571-60CC-41FD-97EF-E3131E691B5B}"/>
    <cellStyle name="SAPBEXexcGood1 4 2 2 3 2" xfId="39003" xr:uid="{48D2CDDB-075D-4FA4-9C0D-652A6AAB6D5D}"/>
    <cellStyle name="SAPBEXexcGood1 4 2 2 4" xfId="36152" xr:uid="{389FB073-C804-491E-A02B-E5798368D5BA}"/>
    <cellStyle name="SAPBEXexcGood1 4 2 3" xfId="9950" xr:uid="{76BFAAAB-E52D-40D1-819D-9435DE85C4C7}"/>
    <cellStyle name="SAPBEXexcGood1 4 2 3 2" xfId="20610" xr:uid="{5F31E80F-327C-4842-BC09-37EF9DEADA0F}"/>
    <cellStyle name="SAPBEXexcGood1 4 2 3 2 2" xfId="47024" xr:uid="{00995147-2548-46D7-925F-EA225D4EA2D2}"/>
    <cellStyle name="SAPBEXexcGood1 4 2 3 3" xfId="24003" xr:uid="{27DDA0B1-B8E5-4879-912A-7E4B83F079E9}"/>
    <cellStyle name="SAPBEXexcGood1 4 2 3 3 2" xfId="50417" xr:uid="{25E7965A-B05D-4A91-8F1E-96562BFB0263}"/>
    <cellStyle name="SAPBEXexcGood1 4 2 3 4" xfId="36446" xr:uid="{E076E517-8258-49E0-B400-A60DA6FDBEFC}"/>
    <cellStyle name="SAPBEXexcGood1 4 2 4" xfId="10960" xr:uid="{53F0F918-F927-4C80-A504-0AD0BF704C3D}"/>
    <cellStyle name="SAPBEXexcGood1 4 2 4 2" xfId="21605" xr:uid="{5D80675F-0F57-4056-A883-1F7880584EDE}"/>
    <cellStyle name="SAPBEXexcGood1 4 2 4 2 2" xfId="48019" xr:uid="{05EF6233-BE7D-4676-BEB6-09FD9D161B7E}"/>
    <cellStyle name="SAPBEXexcGood1 4 2 4 3" xfId="28694" xr:uid="{EF6B867C-C08E-499E-840D-2747CAE46BDB}"/>
    <cellStyle name="SAPBEXexcGood1 4 2 4 3 2" xfId="55108" xr:uid="{74777EC3-284E-4DE8-98F5-0C632EE40837}"/>
    <cellStyle name="SAPBEXexcGood1 4 2 4 4" xfId="37381" xr:uid="{33FC99C8-96A5-477E-BAA9-CBF503D15ADB}"/>
    <cellStyle name="SAPBEXexcGood1 4 2 5" xfId="8800" xr:uid="{86680736-8824-46C4-A9D4-BE7628423725}"/>
    <cellStyle name="SAPBEXexcGood1 4 2 5 2" xfId="19460" xr:uid="{B12FF541-40D3-4BF4-9243-A31B79B8B70F}"/>
    <cellStyle name="SAPBEXexcGood1 4 2 5 2 2" xfId="45874" xr:uid="{60879D04-736A-4DFB-B8E8-3BB0C0472BAB}"/>
    <cellStyle name="SAPBEXexcGood1 4 2 5 3" xfId="23649" xr:uid="{F1FBABFA-353D-45CC-A2D2-8B029A9077E9}"/>
    <cellStyle name="SAPBEXexcGood1 4 2 5 3 2" xfId="50063" xr:uid="{272285FE-29F6-4050-BC4C-BCE58EDD79BE}"/>
    <cellStyle name="SAPBEXexcGood1 4 2 5 4" xfId="35296" xr:uid="{939EF03A-35D4-4352-8967-8E3255C124D7}"/>
    <cellStyle name="SAPBEXexcGood1 4 2 6" xfId="14646" xr:uid="{A503921C-D352-413C-A56A-36D92CEC1FA2}"/>
    <cellStyle name="SAPBEXexcGood1 4 2 6 2" xfId="41066" xr:uid="{81ACBAC5-1E28-47D3-9334-C796D5078F25}"/>
    <cellStyle name="SAPBEXexcGood1 4 2 7" xfId="27669" xr:uid="{4F3F6339-7B24-4CBB-96AE-2097CB755560}"/>
    <cellStyle name="SAPBEXexcGood1 4 2 7 2" xfId="54083" xr:uid="{A738E86A-C08A-4755-B209-06165E8EDCE1}"/>
    <cellStyle name="SAPBEXexcGood1 4 2 8" xfId="30533" xr:uid="{E88C783B-B9F8-40C8-8565-E9A379C5C594}"/>
    <cellStyle name="SAPBEXexcGood1 4 3" xfId="4590" xr:uid="{A7CCAD6C-2F13-4BE3-BF2B-8AB5C6DEF601}"/>
    <cellStyle name="SAPBEXexcGood1 4 3 2" xfId="9293" xr:uid="{F7B3793A-2A6C-47DF-8742-FDE61AA67E79}"/>
    <cellStyle name="SAPBEXexcGood1 4 3 2 2" xfId="19953" xr:uid="{D1B0DE58-2751-499A-8955-08536ADFAAA5}"/>
    <cellStyle name="SAPBEXexcGood1 4 3 2 2 2" xfId="46367" xr:uid="{81479424-43B9-4784-ADB4-3F6003225A3E}"/>
    <cellStyle name="SAPBEXexcGood1 4 3 2 3" xfId="26779" xr:uid="{C6BA58E0-AD16-4819-B817-8C7B4DFD81A3}"/>
    <cellStyle name="SAPBEXexcGood1 4 3 2 3 2" xfId="53193" xr:uid="{9C7E9114-8C09-4939-B352-AD91BFE26C25}"/>
    <cellStyle name="SAPBEXexcGood1 4 3 2 4" xfId="35789" xr:uid="{753AC9A7-B1F7-43B3-AACA-B7AA582F8F1B}"/>
    <cellStyle name="SAPBEXexcGood1 4 3 3" xfId="15368" xr:uid="{3484CD7A-C7C1-41C4-8021-40EBACAC0A5A}"/>
    <cellStyle name="SAPBEXexcGood1 4 3 3 2" xfId="41788" xr:uid="{A61109BB-D7D8-41BF-A2CD-A5D82AA21AF6}"/>
    <cellStyle name="SAPBEXexcGood1 4 3 4" xfId="23715" xr:uid="{E27369D3-48DB-4A63-B830-203E9FB12D9D}"/>
    <cellStyle name="SAPBEXexcGood1 4 3 4 2" xfId="50129" xr:uid="{0C40A50A-9748-4AA5-A8CF-450FBB46366F}"/>
    <cellStyle name="SAPBEXexcGood1 4 3 5" xfId="31260" xr:uid="{37A91752-828E-4543-BD97-2ED199CC32AA}"/>
    <cellStyle name="SAPBEXexcGood1 4 4" xfId="3923" xr:uid="{333D669C-0E3F-4C3A-AEBC-DDCB66104075}"/>
    <cellStyle name="SAPBEXexcGood1 4 4 2" xfId="10159" xr:uid="{C4BBBDC8-8DD9-4EA5-ADC3-131A89F7EE6F}"/>
    <cellStyle name="SAPBEXexcGood1 4 4 2 2" xfId="20819" xr:uid="{6042DCE3-B5EA-41F6-9840-84C701796C01}"/>
    <cellStyle name="SAPBEXexcGood1 4 4 2 2 2" xfId="47233" xr:uid="{3CED78A6-E2A8-4D6C-8C69-9840F21051ED}"/>
    <cellStyle name="SAPBEXexcGood1 4 4 2 3" xfId="27794" xr:uid="{DF7D27F1-59BB-4872-8251-66DCB62E54D8}"/>
    <cellStyle name="SAPBEXexcGood1 4 4 2 3 2" xfId="54208" xr:uid="{3B076DC9-45A0-472A-B613-37992944374C}"/>
    <cellStyle name="SAPBEXexcGood1 4 4 2 4" xfId="36655" xr:uid="{C3589A58-F432-4178-AEE8-C1A061835543}"/>
    <cellStyle name="SAPBEXexcGood1 4 4 3" xfId="14706" xr:uid="{851F641E-4471-4A5E-A634-E65138614669}"/>
    <cellStyle name="SAPBEXexcGood1 4 4 3 2" xfId="41126" xr:uid="{B991965A-8948-4E2B-8A5E-83EC22B77C4C}"/>
    <cellStyle name="SAPBEXexcGood1 4 4 4" xfId="23244" xr:uid="{D5C422FA-2401-461A-8D63-F1CDF3011F58}"/>
    <cellStyle name="SAPBEXexcGood1 4 4 4 2" xfId="49658" xr:uid="{F0952ECF-F66A-4AE6-9762-13780EDAD247}"/>
    <cellStyle name="SAPBEXexcGood1 4 4 5" xfId="30593" xr:uid="{C410EAE3-B2DB-463D-9AF0-A58B94176D7A}"/>
    <cellStyle name="SAPBEXexcGood1 4 5" xfId="5784" xr:uid="{7650C0CC-E110-48F6-9447-2801E9FF87E4}"/>
    <cellStyle name="SAPBEXexcGood1 4 5 2" xfId="10823" xr:uid="{8F57745D-5CFB-41DC-B6FB-BEEA3541EC55}"/>
    <cellStyle name="SAPBEXexcGood1 4 5 2 2" xfId="21468" xr:uid="{53C1AF25-504C-4124-B70C-72D2910C038D}"/>
    <cellStyle name="SAPBEXexcGood1 4 5 2 2 2" xfId="47882" xr:uid="{EBA67BB7-5FFC-4936-856F-BBE9C4867DA7}"/>
    <cellStyle name="SAPBEXexcGood1 4 5 2 3" xfId="28557" xr:uid="{13C62612-3FDE-45F2-86AB-A61BD7BAC81E}"/>
    <cellStyle name="SAPBEXexcGood1 4 5 2 3 2" xfId="54971" xr:uid="{A9C78E31-6C2A-4965-8B26-AF6C5B54431A}"/>
    <cellStyle name="SAPBEXexcGood1 4 5 2 4" xfId="37244" xr:uid="{DB97138C-6904-484E-A0A3-E7D1CE836D77}"/>
    <cellStyle name="SAPBEXexcGood1 4 5 3" xfId="16543" xr:uid="{40CEC837-F541-4364-8B39-8B3DCD87E03E}"/>
    <cellStyle name="SAPBEXexcGood1 4 5 3 2" xfId="42961" xr:uid="{945966CB-4060-46B1-9B95-4BBAE0643722}"/>
    <cellStyle name="SAPBEXexcGood1 4 5 4" xfId="24041" xr:uid="{E6FA620E-D516-470C-BE9E-3B48EDA107BB}"/>
    <cellStyle name="SAPBEXexcGood1 4 5 4 2" xfId="50455" xr:uid="{0977A599-3728-4AFA-83E9-278BC5FCFCEE}"/>
    <cellStyle name="SAPBEXexcGood1 4 5 5" xfId="32454" xr:uid="{2EF35A3D-82FD-4AA7-A448-2BC7C574CBD5}"/>
    <cellStyle name="SAPBEXexcGood1 4 6" xfId="6387" xr:uid="{A34C080D-D1CC-4F02-8B83-97E6885270A8}"/>
    <cellStyle name="SAPBEXexcGood1 4 6 2" xfId="17123" xr:uid="{9F087F42-46E5-4A16-A942-CE41A46A7C18}"/>
    <cellStyle name="SAPBEXexcGood1 4 6 2 2" xfId="43541" xr:uid="{909B5B57-E797-4D06-9E3F-1904F0977506}"/>
    <cellStyle name="SAPBEXexcGood1 4 6 3" xfId="22414" xr:uid="{50272370-8312-4D38-8AEC-E83978CCE170}"/>
    <cellStyle name="SAPBEXexcGood1 4 6 3 2" xfId="48828" xr:uid="{6FC7B213-0036-4768-BBE3-D755BBC53E5C}"/>
    <cellStyle name="SAPBEXexcGood1 4 6 4" xfId="33057" xr:uid="{7011DDFC-03ED-4763-8233-3C677DC2F659}"/>
    <cellStyle name="SAPBEXexcGood1 4 7" xfId="7002" xr:uid="{32E99F92-BE09-4231-8096-DA6D11A98ABC}"/>
    <cellStyle name="SAPBEXexcGood1 4 7 2" xfId="23368" xr:uid="{7D56891C-4361-4918-A8CC-DDA40A6182D2}"/>
    <cellStyle name="SAPBEXexcGood1 4 7 2 2" xfId="49782" xr:uid="{0064F876-6A53-4409-9A7A-C03BD5C7BC51}"/>
    <cellStyle name="SAPBEXexcGood1 4 7 3" xfId="33672" xr:uid="{1F593352-37EA-4554-9CDE-7F7812D962D7}"/>
    <cellStyle name="SAPBEXexcGood1 4 8" xfId="7549" xr:uid="{40DB62B1-C43C-483D-BE17-8C36A59B60DE}"/>
    <cellStyle name="SAPBEXexcGood1 4 8 2" xfId="18216" xr:uid="{9D9F9F85-9D8D-4972-A72C-DB190C6B68B5}"/>
    <cellStyle name="SAPBEXexcGood1 4 8 2 2" xfId="44632" xr:uid="{D73A9318-B099-44BF-B465-D6B12E9E0C29}"/>
    <cellStyle name="SAPBEXexcGood1 4 8 3" xfId="22768" xr:uid="{A2795C5F-802E-4917-A648-7993585C3852}"/>
    <cellStyle name="SAPBEXexcGood1 4 8 3 2" xfId="49182" xr:uid="{5AA45332-DF89-4F64-80D8-1BD89076F312}"/>
    <cellStyle name="SAPBEXexcGood1 4 8 4" xfId="34219" xr:uid="{39D16BFD-0122-4B3A-A823-9E938E05EA0B}"/>
    <cellStyle name="SAPBEXexcGood1 4 9" xfId="7260" xr:uid="{7D364AC1-3CB6-4FBF-8EDD-6D4C3EB35B86}"/>
    <cellStyle name="SAPBEXexcGood1 4 9 2" xfId="17927" xr:uid="{3BCE081E-8B8C-45E9-AF0A-D755A148CCC4}"/>
    <cellStyle name="SAPBEXexcGood1 4 9 2 2" xfId="44344" xr:uid="{B3A5138F-103E-470A-9AE0-C002DC672F08}"/>
    <cellStyle name="SAPBEXexcGood1 4 9 3" xfId="23106" xr:uid="{D51CE7AF-6985-41C8-A410-8F51DD894A3D}"/>
    <cellStyle name="SAPBEXexcGood1 4 9 3 2" xfId="49520" xr:uid="{C3F078A8-B3DF-423B-BF4D-970D117E9775}"/>
    <cellStyle name="SAPBEXexcGood1 4 9 4" xfId="33930" xr:uid="{DD4ACB5F-F817-4003-B12F-B630519C8B40}"/>
    <cellStyle name="SAPBEXexcGood1 5" xfId="2072" xr:uid="{CB5F2E34-3C97-4D6A-8CE5-83FD044BEF8A}"/>
    <cellStyle name="SAPBEXexcGood1 5 10" xfId="8538" xr:uid="{3999916E-D4C8-431F-8D72-1D48142CD789}"/>
    <cellStyle name="SAPBEXexcGood1 5 10 2" xfId="19198" xr:uid="{D01A040F-392F-48E4-A3BB-F0F08D766BD4}"/>
    <cellStyle name="SAPBEXexcGood1 5 10 2 2" xfId="45612" xr:uid="{74275047-37DC-426C-BDE8-5C036C6F8742}"/>
    <cellStyle name="SAPBEXexcGood1 5 10 3" xfId="16253" xr:uid="{FB3F5341-E6D6-4E31-98F3-6847649D253B}"/>
    <cellStyle name="SAPBEXexcGood1 5 10 3 2" xfId="42672" xr:uid="{8F9FE98B-8F96-4492-A056-732E26E669F3}"/>
    <cellStyle name="SAPBEXexcGood1 5 10 4" xfId="35034" xr:uid="{E32C1EEB-FB90-4AC3-8095-3F2AD9E57449}"/>
    <cellStyle name="SAPBEXexcGood1 5 11" xfId="11528" xr:uid="{F469997C-EAF4-4E74-B7FD-5D2D53FB5B48}"/>
    <cellStyle name="SAPBEXexcGood1 5 11 2" xfId="37949" xr:uid="{F2705174-70BB-4006-B43A-F2C8F43D93E0}"/>
    <cellStyle name="SAPBEXexcGood1 5 12" xfId="27914" xr:uid="{B3E670B3-5476-4E97-9657-9E7D5B771D81}"/>
    <cellStyle name="SAPBEXexcGood1 5 12 2" xfId="54328" xr:uid="{ECC39248-670E-46C3-A4C0-1D5FDC725C53}"/>
    <cellStyle name="SAPBEXexcGood1 5 2" xfId="4037" xr:uid="{7B5F3F53-38F6-40AF-AD54-71784EEB4E87}"/>
    <cellStyle name="SAPBEXexcGood1 5 2 2" xfId="9262" xr:uid="{564EEF9C-82AF-4663-9F41-00FCCC40C486}"/>
    <cellStyle name="SAPBEXexcGood1 5 2 2 2" xfId="19922" xr:uid="{CF2393FF-9798-48EF-8B69-9763CB4ED992}"/>
    <cellStyle name="SAPBEXexcGood1 5 2 2 2 2" xfId="46336" xr:uid="{11F6E323-9FB0-461D-B8F6-EC512088D7F9}"/>
    <cellStyle name="SAPBEXexcGood1 5 2 2 3" xfId="28235" xr:uid="{C54FA481-CD1C-42DE-B692-BE9094A27832}"/>
    <cellStyle name="SAPBEXexcGood1 5 2 2 3 2" xfId="54649" xr:uid="{D9722CAB-FE4F-4956-A220-CF40A8530A34}"/>
    <cellStyle name="SAPBEXexcGood1 5 2 2 4" xfId="35758" xr:uid="{9463B6A6-D4D4-4CAE-B0FC-BBD7C75C5D17}"/>
    <cellStyle name="SAPBEXexcGood1 5 2 3" xfId="14819" xr:uid="{5F6572EC-4541-4378-8CE9-03C0B9D94546}"/>
    <cellStyle name="SAPBEXexcGood1 5 2 3 2" xfId="41239" xr:uid="{5CFEAF0B-F972-41AB-AB4A-250E88A6CCAF}"/>
    <cellStyle name="SAPBEXexcGood1 5 2 4" xfId="22931" xr:uid="{A31C181C-87FF-4504-BEB5-794E75E08726}"/>
    <cellStyle name="SAPBEXexcGood1 5 2 4 2" xfId="49345" xr:uid="{FF21D859-FD94-43ED-B679-BD954FD7469E}"/>
    <cellStyle name="SAPBEXexcGood1 5 2 5" xfId="30707" xr:uid="{F981B6FC-F524-4B0F-97EE-52BD7462321F}"/>
    <cellStyle name="SAPBEXexcGood1 5 3" xfId="4765" xr:uid="{D41878C4-9ED6-4A73-9C25-D43209C2E6E6}"/>
    <cellStyle name="SAPBEXexcGood1 5 3 2" xfId="9728" xr:uid="{25AEFA85-673F-49DE-9080-90D50D14D0D7}"/>
    <cellStyle name="SAPBEXexcGood1 5 3 2 2" xfId="20388" xr:uid="{8C7FB43B-E3D2-4AD0-BEC5-9DDB78148ECC}"/>
    <cellStyle name="SAPBEXexcGood1 5 3 2 2 2" xfId="46802" xr:uid="{CBDCCFA5-21AB-4BC5-84D5-808DE92C139C}"/>
    <cellStyle name="SAPBEXexcGood1 5 3 2 3" xfId="12612" xr:uid="{DF8E88AA-E60D-4A78-950A-F579ED4EEEAF}"/>
    <cellStyle name="SAPBEXexcGood1 5 3 2 3 2" xfId="39033" xr:uid="{C75716E5-218A-42B2-8FF9-62C00059A454}"/>
    <cellStyle name="SAPBEXexcGood1 5 3 2 4" xfId="36224" xr:uid="{3E0893FC-310C-41A4-98EF-0045D4BF110D}"/>
    <cellStyle name="SAPBEXexcGood1 5 3 3" xfId="15542" xr:uid="{5AD17C6C-C698-46E6-9BBD-D2932537CE79}"/>
    <cellStyle name="SAPBEXexcGood1 5 3 3 2" xfId="41962" xr:uid="{2CE8C7C4-C4D3-4F6B-A2C1-970BD1305392}"/>
    <cellStyle name="SAPBEXexcGood1 5 3 4" xfId="24178" xr:uid="{D0E9F36C-B1BC-49DD-A12A-E51D0B4BD892}"/>
    <cellStyle name="SAPBEXexcGood1 5 3 4 2" xfId="50592" xr:uid="{81DDE483-EE90-4D73-AC54-DC7543607BA4}"/>
    <cellStyle name="SAPBEXexcGood1 5 3 5" xfId="31435" xr:uid="{27B086DB-B1D2-4ABA-A6C9-466810578552}"/>
    <cellStyle name="SAPBEXexcGood1 5 4" xfId="5345" xr:uid="{F1DCEC8C-DF45-40B3-A532-CE4DD4E649BA}"/>
    <cellStyle name="SAPBEXexcGood1 5 4 2" xfId="10858" xr:uid="{F42966DD-13BE-49AE-9F0B-E0C4AF2133BC}"/>
    <cellStyle name="SAPBEXexcGood1 5 4 2 2" xfId="21503" xr:uid="{93CFD501-E192-4161-9FB0-3DC4597C321C}"/>
    <cellStyle name="SAPBEXexcGood1 5 4 2 2 2" xfId="47917" xr:uid="{A4DCD896-6E17-4720-B380-B48D49C62A5F}"/>
    <cellStyle name="SAPBEXexcGood1 5 4 2 3" xfId="28592" xr:uid="{FF61CC91-7D70-4A72-8BE1-523EC574BBD3}"/>
    <cellStyle name="SAPBEXexcGood1 5 4 2 3 2" xfId="55006" xr:uid="{A0CCDB9A-8C1E-452B-B25B-21A2E2575D82}"/>
    <cellStyle name="SAPBEXexcGood1 5 4 2 4" xfId="37279" xr:uid="{F65EC50A-71E2-49FD-A1B2-E143B0627CFC}"/>
    <cellStyle name="SAPBEXexcGood1 5 4 3" xfId="16118" xr:uid="{613ED098-C822-4753-B51C-BBEBD791FF16}"/>
    <cellStyle name="SAPBEXexcGood1 5 4 3 2" xfId="42537" xr:uid="{89ADCBD7-FF73-4D01-BDA0-AE6301B8FD5D}"/>
    <cellStyle name="SAPBEXexcGood1 5 4 4" xfId="25483" xr:uid="{729DDDAA-8E74-4400-9127-4B0292BE1C9E}"/>
    <cellStyle name="SAPBEXexcGood1 5 4 4 2" xfId="51897" xr:uid="{A3F799FE-00B5-45E3-8C46-91ED1C12155C}"/>
    <cellStyle name="SAPBEXexcGood1 5 4 5" xfId="32015" xr:uid="{34171CB7-346E-4520-9348-01705F126340}"/>
    <cellStyle name="SAPBEXexcGood1 5 5" xfId="5952" xr:uid="{C46C1DC2-EC02-4207-A1C8-19D59401F9DF}"/>
    <cellStyle name="SAPBEXexcGood1 5 5 2" xfId="16704" xr:uid="{F59CA224-78D7-44E5-AA4E-43A8AE3112CC}"/>
    <cellStyle name="SAPBEXexcGood1 5 5 2 2" xfId="43122" xr:uid="{B3202045-2C3C-4581-AC36-806EB24D3D90}"/>
    <cellStyle name="SAPBEXexcGood1 5 5 3" xfId="25268" xr:uid="{949FD012-B278-41C4-8604-2DAD99649ED7}"/>
    <cellStyle name="SAPBEXexcGood1 5 5 3 2" xfId="51682" xr:uid="{0DD6F680-8FEE-4680-A9EF-0113ED54F79A}"/>
    <cellStyle name="SAPBEXexcGood1 5 5 4" xfId="32622" xr:uid="{24D36466-50C0-45CD-8537-04228257EFEB}"/>
    <cellStyle name="SAPBEXexcGood1 5 6" xfId="6552" xr:uid="{C854EB66-D91B-4FC8-967E-63F730305F2E}"/>
    <cellStyle name="SAPBEXexcGood1 5 6 2" xfId="17277" xr:uid="{32A31B05-E0B0-4D60-A3D2-97E31E8CC953}"/>
    <cellStyle name="SAPBEXexcGood1 5 6 2 2" xfId="43695" xr:uid="{8998F165-E3CF-4886-A8EE-F37C7D497643}"/>
    <cellStyle name="SAPBEXexcGood1 5 6 3" xfId="23718" xr:uid="{A000C5E1-71D4-49FA-B7B9-0A372B1A86EE}"/>
    <cellStyle name="SAPBEXexcGood1 5 6 3 2" xfId="50132" xr:uid="{F70C030F-0300-47FC-AC32-D5EC9FA40D90}"/>
    <cellStyle name="SAPBEXexcGood1 5 6 4" xfId="33222" xr:uid="{DD327C17-9C25-4C28-B897-A5D7F8BB02B9}"/>
    <cellStyle name="SAPBEXexcGood1 5 7" xfId="7124" xr:uid="{36927F39-7495-4A13-9C93-33977BFA009C}"/>
    <cellStyle name="SAPBEXexcGood1 5 7 2" xfId="26828" xr:uid="{5650255E-CBED-4925-925B-F1AE804BB709}"/>
    <cellStyle name="SAPBEXexcGood1 5 7 2 2" xfId="53242" xr:uid="{598D7CCD-E7CD-423B-B202-E641DB6605F4}"/>
    <cellStyle name="SAPBEXexcGood1 5 7 3" xfId="33794" xr:uid="{25956567-FC19-4344-AC3E-3386FC401295}"/>
    <cellStyle name="SAPBEXexcGood1 5 8" xfId="7683" xr:uid="{29A18503-CA71-496B-9A45-E923D836B95A}"/>
    <cellStyle name="SAPBEXexcGood1 5 8 2" xfId="18350" xr:uid="{90D7881B-CA17-412E-9213-37F8432A4F9E}"/>
    <cellStyle name="SAPBEXexcGood1 5 8 2 2" xfId="44766" xr:uid="{5D53E6D8-359A-49A0-B164-60AFCD0FF404}"/>
    <cellStyle name="SAPBEXexcGood1 5 8 3" xfId="22506" xr:uid="{7E6C85B2-E26D-4261-8818-1A9DAE327A3D}"/>
    <cellStyle name="SAPBEXexcGood1 5 8 3 2" xfId="48920" xr:uid="{90104BBB-E1BC-476A-B76E-1028B0AF9642}"/>
    <cellStyle name="SAPBEXexcGood1 5 8 4" xfId="34353" xr:uid="{D4FAA108-3BA5-4DBF-8129-AB112366BE82}"/>
    <cellStyle name="SAPBEXexcGood1 5 9" xfId="7835" xr:uid="{87902CAB-E5F3-4EB1-9896-B6672B8A39EF}"/>
    <cellStyle name="SAPBEXexcGood1 5 9 2" xfId="18502" xr:uid="{286BB234-7D53-4C2B-B5CB-77FA49CE270B}"/>
    <cellStyle name="SAPBEXexcGood1 5 9 2 2" xfId="44917" xr:uid="{D4952BE3-5D06-4A04-B2C4-B0B7C97EFAE9}"/>
    <cellStyle name="SAPBEXexcGood1 5 9 3" xfId="26638" xr:uid="{BACD5E59-D8CA-417D-AAF6-4649E3F136D6}"/>
    <cellStyle name="SAPBEXexcGood1 5 9 3 2" xfId="53052" xr:uid="{3B4F55A5-DF0C-4316-B37F-FBA21C5034E1}"/>
    <cellStyle name="SAPBEXexcGood1 5 9 4" xfId="34505" xr:uid="{34D45792-8236-42FC-88B5-8131C10FE78F}"/>
    <cellStyle name="SAPBEXexcGood1 6" xfId="2366" xr:uid="{D6CAC39E-9F58-4B42-B050-B3D5ADC22349}"/>
    <cellStyle name="SAPBEXexcGood1 6 10" xfId="13028" xr:uid="{8DA7FCD2-2D46-41C7-B351-D5AC0CCDC89D}"/>
    <cellStyle name="SAPBEXexcGood1 6 10 2" xfId="39449" xr:uid="{3B49C16D-8626-41F2-AA87-F018ED5EE161}"/>
    <cellStyle name="SAPBEXexcGood1 6 11" xfId="27023" xr:uid="{99AB34C9-541A-4BAC-B1C4-6AD28929E4B5}"/>
    <cellStyle name="SAPBEXexcGood1 6 11 2" xfId="53437" xr:uid="{E9F114E6-4BBC-4894-B8E1-1BA576F35C0E}"/>
    <cellStyle name="SAPBEXexcGood1 6 2" xfId="4273" xr:uid="{1F0BB7E8-51B3-418A-A02C-1B7E8811ED01}"/>
    <cellStyle name="SAPBEXexcGood1 6 2 2" xfId="9870" xr:uid="{CD066994-08C0-4325-B670-5F0B562D3373}"/>
    <cellStyle name="SAPBEXexcGood1 6 2 2 2" xfId="20530" xr:uid="{744B4448-366A-446D-ABB3-26143BDD642C}"/>
    <cellStyle name="SAPBEXexcGood1 6 2 2 2 2" xfId="46944" xr:uid="{E08E91A4-764A-4CE6-9D40-9BBE7706EB00}"/>
    <cellStyle name="SAPBEXexcGood1 6 2 2 3" xfId="23045" xr:uid="{7BB22EFF-51C4-419B-B29F-D48F48F1D7B1}"/>
    <cellStyle name="SAPBEXexcGood1 6 2 2 3 2" xfId="49459" xr:uid="{2C8689CA-8CA9-4B1F-BC07-12CAFAF6EEEC}"/>
    <cellStyle name="SAPBEXexcGood1 6 2 2 4" xfId="36366" xr:uid="{076A3C01-9472-4DA8-8289-43A5F3472E62}"/>
    <cellStyle name="SAPBEXexcGood1 6 2 3" xfId="15052" xr:uid="{DB721711-E22F-48AE-85A6-1F020CFACAA1}"/>
    <cellStyle name="SAPBEXexcGood1 6 2 3 2" xfId="41472" xr:uid="{02A50350-8489-40F4-B826-0BF839483C56}"/>
    <cellStyle name="SAPBEXexcGood1 6 2 4" xfId="23230" xr:uid="{2F98CB06-1B7F-4D61-A0CD-0862F3BCF4B8}"/>
    <cellStyle name="SAPBEXexcGood1 6 2 4 2" xfId="49644" xr:uid="{5B163AB7-DCC6-4BD1-A5B9-3F7D693E6CD2}"/>
    <cellStyle name="SAPBEXexcGood1 6 2 5" xfId="30943" xr:uid="{01E3F5E7-447D-4CD6-B3FE-7FDE662FC6F0}"/>
    <cellStyle name="SAPBEXexcGood1 6 3" xfId="5001" xr:uid="{42660525-6302-4EAC-A350-C5199B672C93}"/>
    <cellStyle name="SAPBEXexcGood1 6 3 2" xfId="9928" xr:uid="{076AF2C7-F663-4B7A-ADA0-10E8BED823DD}"/>
    <cellStyle name="SAPBEXexcGood1 6 3 2 2" xfId="20588" xr:uid="{B27B0507-FA26-4302-A781-90DDF81FB1C9}"/>
    <cellStyle name="SAPBEXexcGood1 6 3 2 2 2" xfId="47002" xr:uid="{ED320248-54DF-4FF5-B568-CF992634C84F}"/>
    <cellStyle name="SAPBEXexcGood1 6 3 2 3" xfId="26635" xr:uid="{EA3AC544-6491-4713-9AE2-1A94746002D7}"/>
    <cellStyle name="SAPBEXexcGood1 6 3 2 3 2" xfId="53049" xr:uid="{4DD907C7-88CF-47A3-AFA2-A19B8B093D60}"/>
    <cellStyle name="SAPBEXexcGood1 6 3 2 4" xfId="36424" xr:uid="{DD6CDEF7-71E3-44D3-8157-F71431B21EF2}"/>
    <cellStyle name="SAPBEXexcGood1 6 3 3" xfId="15778" xr:uid="{3F7385DD-CA4C-4146-8A80-96A238D34A21}"/>
    <cellStyle name="SAPBEXexcGood1 6 3 3 2" xfId="42198" xr:uid="{A49B106E-C4BA-4725-8D37-705B242C04D4}"/>
    <cellStyle name="SAPBEXexcGood1 6 3 4" xfId="23466" xr:uid="{BA538590-BBA9-4B49-A7E2-0210BD518A90}"/>
    <cellStyle name="SAPBEXexcGood1 6 3 4 2" xfId="49880" xr:uid="{10BA2444-94D4-4F0F-A261-049377D6A898}"/>
    <cellStyle name="SAPBEXexcGood1 6 3 5" xfId="31671" xr:uid="{0C146A52-EF8C-4D2F-8998-6022A6C48F35}"/>
    <cellStyle name="SAPBEXexcGood1 6 4" xfId="6194" xr:uid="{4FF97D4D-6947-4621-A550-6EFEAE8F174B}"/>
    <cellStyle name="SAPBEXexcGood1 6 4 2" xfId="10984" xr:uid="{878FBF3A-F45A-49AD-BDCE-610A0BAE8CD1}"/>
    <cellStyle name="SAPBEXexcGood1 6 4 2 2" xfId="21629" xr:uid="{C6CB93C3-D8DE-4E89-BA90-DC91A4EA5DE6}"/>
    <cellStyle name="SAPBEXexcGood1 6 4 2 2 2" xfId="48043" xr:uid="{0346255E-0272-4840-8C30-03DB7A36B2BE}"/>
    <cellStyle name="SAPBEXexcGood1 6 4 2 3" xfId="28718" xr:uid="{1E9110EB-F23D-4072-A1DE-9C5C1CBED114}"/>
    <cellStyle name="SAPBEXexcGood1 6 4 2 3 2" xfId="55132" xr:uid="{0A9AF079-1C9D-42B1-8532-06F5D4A1C7AF}"/>
    <cellStyle name="SAPBEXexcGood1 6 4 2 4" xfId="37405" xr:uid="{C2CC505F-DBA8-4878-8897-3612C462B88B}"/>
    <cellStyle name="SAPBEXexcGood1 6 4 3" xfId="16935" xr:uid="{43F50635-2B6E-4570-8816-2123F35CC6F5}"/>
    <cellStyle name="SAPBEXexcGood1 6 4 3 2" xfId="43353" xr:uid="{54788C19-30D5-4D4B-A3F5-DBECDB55067F}"/>
    <cellStyle name="SAPBEXexcGood1 6 4 4" xfId="23619" xr:uid="{25900C89-01A2-4660-AC36-5804840C1B60}"/>
    <cellStyle name="SAPBEXexcGood1 6 4 4 2" xfId="50033" xr:uid="{D437CCAF-86F1-4F78-BF8A-840CA0676555}"/>
    <cellStyle name="SAPBEXexcGood1 6 4 5" xfId="32864" xr:uid="{0405BBA1-F205-4027-B524-F0ADEEAE1683}"/>
    <cellStyle name="SAPBEXexcGood1 6 5" xfId="6775" xr:uid="{373DDF9A-087F-429A-88F4-3F1BD4D0FD96}"/>
    <cellStyle name="SAPBEXexcGood1 6 5 2" xfId="17487" xr:uid="{0C4214A3-EE28-4BDC-82A3-5A4D3CAEE31F}"/>
    <cellStyle name="SAPBEXexcGood1 6 5 2 2" xfId="43905" xr:uid="{FA0795D2-9387-4EF2-83AF-4F0641EE37E6}"/>
    <cellStyle name="SAPBEXexcGood1 6 5 3" xfId="22391" xr:uid="{DA31FB3B-7F01-4DCC-9684-746E0BBE00DE}"/>
    <cellStyle name="SAPBEXexcGood1 6 5 3 2" xfId="48805" xr:uid="{194DCBC6-0D80-4CF7-9909-934550621137}"/>
    <cellStyle name="SAPBEXexcGood1 6 5 4" xfId="33445" xr:uid="{5A62874A-64B9-42E8-9B13-913A919917E0}"/>
    <cellStyle name="SAPBEXexcGood1 6 6" xfId="7335" xr:uid="{F9FA1F56-EEAA-4C2E-8003-119EED3CAEF3}"/>
    <cellStyle name="SAPBEXexcGood1 6 6 2" xfId="18002" xr:uid="{0DCD4E1F-95F9-449B-BF0A-0C3AE161F223}"/>
    <cellStyle name="SAPBEXexcGood1 6 6 2 2" xfId="44419" xr:uid="{21F7BD02-CFDF-422D-A407-25E202992529}"/>
    <cellStyle name="SAPBEXexcGood1 6 6 3" xfId="27303" xr:uid="{5C2FBD3A-2824-4711-AFBA-A81DE0A51509}"/>
    <cellStyle name="SAPBEXexcGood1 6 6 3 2" xfId="53717" xr:uid="{4867FCCE-A180-4E7D-BF9E-987C93123D26}"/>
    <cellStyle name="SAPBEXexcGood1 6 6 4" xfId="34005" xr:uid="{63C60058-4405-4D6A-ACAA-C6B32DE31842}"/>
    <cellStyle name="SAPBEXexcGood1 6 7" xfId="7979" xr:uid="{2B527CA9-2A48-4E5B-907F-D359BE94D2EF}"/>
    <cellStyle name="SAPBEXexcGood1 6 7 2" xfId="18646" xr:uid="{BE273FA3-0769-4573-AF23-591B0AF95657}"/>
    <cellStyle name="SAPBEXexcGood1 6 7 2 2" xfId="45061" xr:uid="{346832A1-C5CF-4B79-9CC3-317DDFCB6937}"/>
    <cellStyle name="SAPBEXexcGood1 6 7 3" xfId="14544" xr:uid="{73BABD90-FD9B-4EB4-B8FC-0A47D24C5025}"/>
    <cellStyle name="SAPBEXexcGood1 6 7 3 2" xfId="40964" xr:uid="{73E64B0E-17CC-4F15-BC84-7CE1A6419406}"/>
    <cellStyle name="SAPBEXexcGood1 6 7 4" xfId="34585" xr:uid="{4F1BE31C-33A3-4BCA-BFCC-8EC01E870492}"/>
    <cellStyle name="SAPBEXexcGood1 6 8" xfId="8883" xr:uid="{95574E68-E473-4405-869F-8DB412D5F4FE}"/>
    <cellStyle name="SAPBEXexcGood1 6 8 2" xfId="19543" xr:uid="{1C102667-9907-404B-8CF0-2508EC630B09}"/>
    <cellStyle name="SAPBEXexcGood1 6 8 2 2" xfId="45957" xr:uid="{B818F6D2-86A2-4624-ABA2-C5FC8EA0DB32}"/>
    <cellStyle name="SAPBEXexcGood1 6 8 3" xfId="28088" xr:uid="{7573C187-5C38-4A2A-B5C9-F78CAE2CCC3F}"/>
    <cellStyle name="SAPBEXexcGood1 6 8 3 2" xfId="54502" xr:uid="{F3149B0E-58E2-4CF6-9294-72B4B6F7AB56}"/>
    <cellStyle name="SAPBEXexcGood1 6 8 4" xfId="35379" xr:uid="{9A7F4E50-ECC7-490D-A0AE-3EAD398E876E}"/>
    <cellStyle name="SAPBEXexcGood1 6 9" xfId="13165" xr:uid="{82E492E3-49F3-4A9E-93C2-7D03081E2D8B}"/>
    <cellStyle name="SAPBEXexcGood1 6 9 2" xfId="39586" xr:uid="{870E7900-2B97-4244-A496-9306D2EFA9E4}"/>
    <cellStyle name="SAPBEXexcGood1 7" xfId="3221" xr:uid="{1B2E7C39-BCB6-4CF0-9FD1-2C83901A32B5}"/>
    <cellStyle name="SAPBEXexcGood1 7 2" xfId="9572" xr:uid="{D7CD94FC-78F5-4B6F-B96E-750B85E99032}"/>
    <cellStyle name="SAPBEXexcGood1 7 2 2" xfId="20232" xr:uid="{5401F621-5D42-4F2E-ADEE-95F6B545746B}"/>
    <cellStyle name="SAPBEXexcGood1 7 2 2 2" xfId="46646" xr:uid="{549E97A3-5105-4641-A980-083CECFAD8B9}"/>
    <cellStyle name="SAPBEXexcGood1 7 2 3" xfId="17206" xr:uid="{52BD6F11-94C5-42FF-906E-4EE46A8122C1}"/>
    <cellStyle name="SAPBEXexcGood1 7 2 3 2" xfId="43624" xr:uid="{70AC1F94-5E58-4FA8-BF9D-B5D48E62D231}"/>
    <cellStyle name="SAPBEXexcGood1 7 2 4" xfId="36068" xr:uid="{784EFBE4-403D-4060-A84B-EF4D32E757C4}"/>
    <cellStyle name="SAPBEXexcGood1 7 3" xfId="14011" xr:uid="{6B94189D-A0EA-4A7F-B1EE-F577084721F3}"/>
    <cellStyle name="SAPBEXexcGood1 7 3 2" xfId="40431" xr:uid="{BFB4B36B-C0E3-4B1D-809A-2B977DEBCEE5}"/>
    <cellStyle name="SAPBEXexcGood1 7 4" xfId="24325" xr:uid="{F2536007-541B-4A8F-B7CC-195EA5264BAB}"/>
    <cellStyle name="SAPBEXexcGood1 7 4 2" xfId="50739" xr:uid="{45CEE4FC-02C3-457C-90F4-F976C7CCE8CD}"/>
    <cellStyle name="SAPBEXexcGood1 7 5" xfId="29891" xr:uid="{816D7A3A-E87C-4E3C-B40B-D52E70B88756}"/>
    <cellStyle name="SAPBEXexcGood1 8" xfId="3000" xr:uid="{5ED9B5EE-F156-40CD-97AC-06EEF7BBF68A}"/>
    <cellStyle name="SAPBEXexcGood1 8 2" xfId="10271" xr:uid="{728ED714-78FB-4E82-8F84-0FF9CCC9994B}"/>
    <cellStyle name="SAPBEXexcGood1 8 2 2" xfId="20931" xr:uid="{1AA51A68-363A-44BC-8AA2-3BB2EB14BA78}"/>
    <cellStyle name="SAPBEXexcGood1 8 2 2 2" xfId="47345" xr:uid="{C55F309B-D781-468C-B02E-A74B8E5B060B}"/>
    <cellStyle name="SAPBEXexcGood1 8 2 3" xfId="17103" xr:uid="{80B1CA98-8CDC-4CAB-9B23-D6FCC60F6E1F}"/>
    <cellStyle name="SAPBEXexcGood1 8 2 3 2" xfId="43521" xr:uid="{6FC99497-858B-46CA-9061-37F7CEC1D81A}"/>
    <cellStyle name="SAPBEXexcGood1 8 2 4" xfId="36767" xr:uid="{833682D7-AA26-4A08-ABA6-2B2DD142AB24}"/>
    <cellStyle name="SAPBEXexcGood1 8 3" xfId="13792" xr:uid="{17A4064A-C07B-4BAC-91FA-13CA5615FA16}"/>
    <cellStyle name="SAPBEXexcGood1 8 3 2" xfId="40212" xr:uid="{00B96FBE-20A5-4F7B-BC33-83DE720D713B}"/>
    <cellStyle name="SAPBEXexcGood1 8 4" xfId="24048" xr:uid="{133694E5-EB2C-4266-867D-3FA5BBDA10D9}"/>
    <cellStyle name="SAPBEXexcGood1 8 4 2" xfId="50462" xr:uid="{425CFA4B-815B-4C80-9B75-12EE7EE4FCD4}"/>
    <cellStyle name="SAPBEXexcGood1 8 5" xfId="29670" xr:uid="{F63918A7-80C4-46D3-8CEC-F64102EEBD69}"/>
    <cellStyle name="SAPBEXexcGood1 9" xfId="5187" xr:uid="{F49D101C-F4A4-42D8-8117-A42462853865}"/>
    <cellStyle name="SAPBEXexcGood1 9 2" xfId="10480" xr:uid="{131638B8-FFE1-4C69-BDE4-00384AB8ABA8}"/>
    <cellStyle name="SAPBEXexcGood1 9 2 2" xfId="21140" xr:uid="{9C7CEB31-2B72-41BB-8598-F98FF869EC15}"/>
    <cellStyle name="SAPBEXexcGood1 9 2 2 2" xfId="47554" xr:uid="{295715C5-71A9-4F14-99D4-394D5978073F}"/>
    <cellStyle name="SAPBEXexcGood1 9 2 3" xfId="28401" xr:uid="{BEA3323E-FD0A-4C47-A68E-4EF4E9DB4EAB}"/>
    <cellStyle name="SAPBEXexcGood1 9 2 3 2" xfId="54815" xr:uid="{1A703E3F-F362-4A11-B68E-0A4F29814A49}"/>
    <cellStyle name="SAPBEXexcGood1 9 2 4" xfId="36976" xr:uid="{E43FFD22-FCB7-4F8D-BDF7-4BF490BDE15A}"/>
    <cellStyle name="SAPBEXexcGood1 9 3" xfId="15962" xr:uid="{402C6E8E-084A-44E1-A674-2529B5B8A32A}"/>
    <cellStyle name="SAPBEXexcGood1 9 3 2" xfId="42381" xr:uid="{DF2832C2-C773-4EFE-852C-04981A02FC84}"/>
    <cellStyle name="SAPBEXexcGood1 9 4" xfId="25485" xr:uid="{B1135FFB-8545-4010-B88D-255C2F955B1F}"/>
    <cellStyle name="SAPBEXexcGood1 9 4 2" xfId="51899" xr:uid="{D199710C-DDDB-4FD6-AD63-B9A2B55C9D3A}"/>
    <cellStyle name="SAPBEXexcGood1 9 5" xfId="31857" xr:uid="{AAF3A570-8EBE-4BC8-AB71-B23E05F82559}"/>
    <cellStyle name="SAPBEXexcGood2" xfId="1194" xr:uid="{685D1E27-9DE7-45F9-94F2-89A0ED61CB35}"/>
    <cellStyle name="SAPBEXexcGood2 10" xfId="6846" xr:uid="{84563B66-7A48-4FAB-8D3E-75FC4253DE27}"/>
    <cellStyle name="SAPBEXexcGood2 10 2" xfId="24250" xr:uid="{43104100-0114-4137-829E-8C95ED3D8C17}"/>
    <cellStyle name="SAPBEXexcGood2 10 2 2" xfId="50664" xr:uid="{83B885D5-EAE8-45DB-B410-AA7643D990E2}"/>
    <cellStyle name="SAPBEXexcGood2 10 3" xfId="33516" xr:uid="{0D84DC47-B623-4148-8ADB-166C36F59214}"/>
    <cellStyle name="SAPBEXexcGood2 11" xfId="7107" xr:uid="{510D849D-70A0-4743-BA50-2A457F6ADCEC}"/>
    <cellStyle name="SAPBEXexcGood2 11 2" xfId="17795" xr:uid="{2FD16EF0-FD6F-4A57-ADDB-EC7CC748A630}"/>
    <cellStyle name="SAPBEXexcGood2 11 2 2" xfId="44212" xr:uid="{F6C3F154-1106-4243-9828-A7F9F8A66377}"/>
    <cellStyle name="SAPBEXexcGood2 11 3" xfId="25159" xr:uid="{0062E6FF-C443-42CD-933B-4A71A245FF65}"/>
    <cellStyle name="SAPBEXexcGood2 11 3 2" xfId="51573" xr:uid="{5BCC7262-C7FE-4649-AE91-F7E5162B9ECC}"/>
    <cellStyle name="SAPBEXexcGood2 11 4" xfId="33777" xr:uid="{FD410ECE-0D11-4127-850D-E3C9109B0E94}"/>
    <cellStyle name="SAPBEXexcGood2 12" xfId="8263" xr:uid="{DBD53AFD-32D5-443B-A363-C997859623E8}"/>
    <cellStyle name="SAPBEXexcGood2 12 2" xfId="18924" xr:uid="{304FA50C-7372-49AD-BF7F-FB2772B565B5}"/>
    <cellStyle name="SAPBEXexcGood2 12 2 2" xfId="45338" xr:uid="{233B7AA7-3669-4C85-A4F0-0FF079FE8E83}"/>
    <cellStyle name="SAPBEXexcGood2 12 3" xfId="12765" xr:uid="{352138B1-A964-40AC-9884-D722081E4698}"/>
    <cellStyle name="SAPBEXexcGood2 12 3 2" xfId="39186" xr:uid="{0535E2F5-7C66-4C8C-A067-E9F2F1283D8C}"/>
    <cellStyle name="SAPBEXexcGood2 12 4" xfId="34776" xr:uid="{28989456-9B1B-41AD-A1CF-230D6DCAFD9A}"/>
    <cellStyle name="SAPBEXexcGood2 13" xfId="16250" xr:uid="{036B0411-490B-47BD-AE50-35BC3CAF96DC}"/>
    <cellStyle name="SAPBEXexcGood2 13 2" xfId="42669" xr:uid="{9E0C024F-5036-4142-B4F1-9A1AED132BE6}"/>
    <cellStyle name="SAPBEXexcGood2 14" xfId="25031" xr:uid="{10929E91-886F-41D9-AE4B-EA28EEE25900}"/>
    <cellStyle name="SAPBEXexcGood2 14 2" xfId="51445" xr:uid="{8E79B0F8-452D-4175-BBCA-7AA0743B35AD}"/>
    <cellStyle name="SAPBEXexcGood2 2" xfId="1515" xr:uid="{FA481C05-BB27-43C2-B131-F49F2A45F44F}"/>
    <cellStyle name="SAPBEXexcGood2 2 10" xfId="8412" xr:uid="{2FBEEF6F-F863-41DD-9AF8-F3ACCB04478D}"/>
    <cellStyle name="SAPBEXexcGood2 2 10 2" xfId="19072" xr:uid="{933FFFD5-A583-4F6F-96CF-7155015407D5}"/>
    <cellStyle name="SAPBEXexcGood2 2 10 2 2" xfId="45486" xr:uid="{F5D97E18-C61D-4295-AC5B-21F5DAFAE999}"/>
    <cellStyle name="SAPBEXexcGood2 2 10 3" xfId="14111" xr:uid="{E2CB37D4-5288-49A9-AC73-7C93B7BD636B}"/>
    <cellStyle name="SAPBEXexcGood2 2 10 3 2" xfId="40531" xr:uid="{3D9A6504-AE24-4F5D-A7F1-33539F0353B4}"/>
    <cellStyle name="SAPBEXexcGood2 2 10 4" xfId="34908" xr:uid="{F7DA9F94-919D-453F-B217-FA556F6A0FA0}"/>
    <cellStyle name="SAPBEXexcGood2 2 11" xfId="12026" xr:uid="{FAAB2F02-8148-482D-972B-CD56A2D7538B}"/>
    <cellStyle name="SAPBEXexcGood2 2 11 2" xfId="38447" xr:uid="{55172690-2248-451F-88AF-EFCAE7FE0C90}"/>
    <cellStyle name="SAPBEXexcGood2 2 12" xfId="22694" xr:uid="{F58E65DF-CEAF-48DC-BEF9-3C29E287B2B7}"/>
    <cellStyle name="SAPBEXexcGood2 2 12 2" xfId="49108" xr:uid="{F46323B9-9F43-4EA6-ABA5-9B2CD2FAD9EF}"/>
    <cellStyle name="SAPBEXexcGood2 2 2" xfId="3509" xr:uid="{B6566FF3-D36A-4815-AE26-DB45C656E224}"/>
    <cellStyle name="SAPBEXexcGood2 2 2 2" xfId="9013" xr:uid="{8BD50B26-12EB-4742-A6C7-D9819793A0CA}"/>
    <cellStyle name="SAPBEXexcGood2 2 2 2 2" xfId="19673" xr:uid="{5B2F23CC-166E-44F8-8A7E-52E81B285031}"/>
    <cellStyle name="SAPBEXexcGood2 2 2 2 2 2" xfId="46087" xr:uid="{80B99B95-C3B9-4BF1-89D7-2EB46E9BA7E0}"/>
    <cellStyle name="SAPBEXexcGood2 2 2 2 3" xfId="25971" xr:uid="{F0F4AF5E-9A7F-4F10-88A6-D00681679FE7}"/>
    <cellStyle name="SAPBEXexcGood2 2 2 2 3 2" xfId="52385" xr:uid="{D2D1DCA3-2FC2-4442-AC67-15D31F512ABB}"/>
    <cellStyle name="SAPBEXexcGood2 2 2 2 4" xfId="35509" xr:uid="{225EEE0A-B9AC-4D2C-B154-ECFC90AB367E}"/>
    <cellStyle name="SAPBEXexcGood2 2 2 3" xfId="9496" xr:uid="{B0C5A17D-CD12-45CD-9FFB-6BD9AD30990D}"/>
    <cellStyle name="SAPBEXexcGood2 2 2 3 2" xfId="20156" xr:uid="{B6798007-9EBC-4100-BF20-231A4F2E3543}"/>
    <cellStyle name="SAPBEXexcGood2 2 2 3 2 2" xfId="46570" xr:uid="{BCD5CE5D-809F-4807-A3F1-06B90C79C1F2}"/>
    <cellStyle name="SAPBEXexcGood2 2 2 3 3" xfId="27850" xr:uid="{0D8CCD10-701E-42A9-AB2D-F7D7DD3CCE78}"/>
    <cellStyle name="SAPBEXexcGood2 2 2 3 3 2" xfId="54264" xr:uid="{C92216CC-B53E-4ABE-A652-27D36721E704}"/>
    <cellStyle name="SAPBEXexcGood2 2 2 3 4" xfId="35992" xr:uid="{F6A350A0-C9B4-4366-97C4-2E8642F41E96}"/>
    <cellStyle name="SAPBEXexcGood2 2 2 4" xfId="10943" xr:uid="{AC733B8E-20BB-480F-83B0-6681BBE2D5EE}"/>
    <cellStyle name="SAPBEXexcGood2 2 2 4 2" xfId="21588" xr:uid="{50ACB1CE-2409-471D-977B-9DFF88258AD2}"/>
    <cellStyle name="SAPBEXexcGood2 2 2 4 2 2" xfId="48002" xr:uid="{327D9EF9-A609-4AA3-85E8-18041878A036}"/>
    <cellStyle name="SAPBEXexcGood2 2 2 4 3" xfId="28677" xr:uid="{084DBFAE-7D58-4DD3-961F-41596917322B}"/>
    <cellStyle name="SAPBEXexcGood2 2 2 4 3 2" xfId="55091" xr:uid="{165A5A28-C7F1-40F4-B382-34FA1D21476F}"/>
    <cellStyle name="SAPBEXexcGood2 2 2 4 4" xfId="37364" xr:uid="{02CE013C-AC89-480D-A0DE-7D523C65054B}"/>
    <cellStyle name="SAPBEXexcGood2 2 2 5" xfId="8720" xr:uid="{142A5C1B-EA98-40D2-8F9A-1FC01BFE7423}"/>
    <cellStyle name="SAPBEXexcGood2 2 2 5 2" xfId="19380" xr:uid="{7F8EEE7C-C7D2-482B-97FB-6625E836F040}"/>
    <cellStyle name="SAPBEXexcGood2 2 2 5 2 2" xfId="45794" xr:uid="{8D5FDCD0-D251-4573-BC6F-FFDAB8263556}"/>
    <cellStyle name="SAPBEXexcGood2 2 2 5 3" xfId="27757" xr:uid="{C4A4B916-B3E2-4A5C-839A-90D60B071DC8}"/>
    <cellStyle name="SAPBEXexcGood2 2 2 5 3 2" xfId="54171" xr:uid="{768A9555-BD45-475F-A6A4-33AF1A855AFE}"/>
    <cellStyle name="SAPBEXexcGood2 2 2 5 4" xfId="35216" xr:uid="{496C1578-6A4B-4D8E-935F-B7709AB6AA53}"/>
    <cellStyle name="SAPBEXexcGood2 2 2 6" xfId="14294" xr:uid="{4C78C9CE-178A-4028-AB8F-4ED5E68A6D36}"/>
    <cellStyle name="SAPBEXexcGood2 2 2 6 2" xfId="40714" xr:uid="{9E8DCAB8-07B2-4815-89B8-65B799860A76}"/>
    <cellStyle name="SAPBEXexcGood2 2 2 7" xfId="26492" xr:uid="{AAFB790C-5753-4B94-BBAF-AC4AA70C3F23}"/>
    <cellStyle name="SAPBEXexcGood2 2 2 7 2" xfId="52906" xr:uid="{A6D59BA7-9FD3-4CBD-BBED-CC9713BEB2E8}"/>
    <cellStyle name="SAPBEXexcGood2 2 2 8" xfId="30179" xr:uid="{2BC0741B-28D3-4A81-9CDF-37DFE38A77C6}"/>
    <cellStyle name="SAPBEXexcGood2 2 3" xfId="2793" xr:uid="{F2CFB49E-2550-4CCC-816C-15743A53EFFD}"/>
    <cellStyle name="SAPBEXexcGood2 2 3 2" xfId="9373" xr:uid="{1D1B6CAA-01A1-42C4-8196-B41BD2D4D2E4}"/>
    <cellStyle name="SAPBEXexcGood2 2 3 2 2" xfId="20033" xr:uid="{FBCF28BD-261F-4BF6-B679-BA7A53A78750}"/>
    <cellStyle name="SAPBEXexcGood2 2 3 2 2 2" xfId="46447" xr:uid="{D354D1B2-937C-4C2C-8903-DEE82580E5AF}"/>
    <cellStyle name="SAPBEXexcGood2 2 3 2 3" xfId="11572" xr:uid="{269B580F-2646-4D4B-912E-C35C42AE070E}"/>
    <cellStyle name="SAPBEXexcGood2 2 3 2 3 2" xfId="37993" xr:uid="{4655FC08-AF1C-4F6B-8A28-0EAF7CDF4C02}"/>
    <cellStyle name="SAPBEXexcGood2 2 3 2 4" xfId="35869" xr:uid="{D9AB065E-2159-4011-BF06-324FFA7BB295}"/>
    <cellStyle name="SAPBEXexcGood2 2 3 3" xfId="13585" xr:uid="{F05F9D75-16AB-4B87-8FDB-5CD3C2EF6D00}"/>
    <cellStyle name="SAPBEXexcGood2 2 3 3 2" xfId="40005" xr:uid="{5D56E813-12F0-405A-B382-784B8A3D843E}"/>
    <cellStyle name="SAPBEXexcGood2 2 3 4" xfId="26844" xr:uid="{CD342674-D438-4B2D-AC82-DA3BB1CD6F98}"/>
    <cellStyle name="SAPBEXexcGood2 2 3 4 2" xfId="53258" xr:uid="{CC07A082-FD7E-4F4E-9AA2-12EC1ADC9A3F}"/>
    <cellStyle name="SAPBEXexcGood2 2 3 5" xfId="29463" xr:uid="{8BA8BE33-1846-475B-A132-8577ED73DEDE}"/>
    <cellStyle name="SAPBEXexcGood2 2 4" xfId="3053" xr:uid="{A38923A9-3C14-4560-B8E3-633C17D6B731}"/>
    <cellStyle name="SAPBEXexcGood2 2 4 2" xfId="9993" xr:uid="{B539CEF4-B79C-4FC7-B952-3F3941482691}"/>
    <cellStyle name="SAPBEXexcGood2 2 4 2 2" xfId="20653" xr:uid="{9E25A044-7ADF-4EF8-B613-D32FD68AABF2}"/>
    <cellStyle name="SAPBEXexcGood2 2 4 2 2 2" xfId="47067" xr:uid="{A079FA4E-0DBB-4781-868F-30E6CD6C41D7}"/>
    <cellStyle name="SAPBEXexcGood2 2 4 2 3" xfId="24027" xr:uid="{C1A0E834-E5C3-4538-8C4A-23C7F6BA1D2D}"/>
    <cellStyle name="SAPBEXexcGood2 2 4 2 3 2" xfId="50441" xr:uid="{53AF990E-F31A-4B97-BB42-1BACC4086D52}"/>
    <cellStyle name="SAPBEXexcGood2 2 4 2 4" xfId="36489" xr:uid="{86F0F5CB-B8B4-486F-9FC9-3652E552BC22}"/>
    <cellStyle name="SAPBEXexcGood2 2 4 3" xfId="13845" xr:uid="{79D35DB5-4F74-4E11-A5F6-2174DD8D53B4}"/>
    <cellStyle name="SAPBEXexcGood2 2 4 3 2" xfId="40265" xr:uid="{B659FBB0-244B-4F24-B77B-A55F6B93A7D5}"/>
    <cellStyle name="SAPBEXexcGood2 2 4 4" xfId="27532" xr:uid="{BE825A49-247A-483C-B65A-DF39C685EB15}"/>
    <cellStyle name="SAPBEXexcGood2 2 4 4 2" xfId="53946" xr:uid="{83FD95CE-7AC4-47C3-A685-B0CA815AD51C}"/>
    <cellStyle name="SAPBEXexcGood2 2 4 5" xfId="29723" xr:uid="{A6441608-C239-47FB-BFE9-AEEAA7E3983E}"/>
    <cellStyle name="SAPBEXexcGood2 2 5" xfId="5272" xr:uid="{FF063CC7-9AD7-49A1-9BEE-A2D83DF7336C}"/>
    <cellStyle name="SAPBEXexcGood2 2 5 2" xfId="10733" xr:uid="{C849919F-0FCB-43AC-96B4-1641FA414EAD}"/>
    <cellStyle name="SAPBEXexcGood2 2 5 2 2" xfId="21378" xr:uid="{FC887383-FEF6-457F-B5BE-4D3A3E2325AC}"/>
    <cellStyle name="SAPBEXexcGood2 2 5 2 2 2" xfId="47792" xr:uid="{47417E45-7F8E-4119-8554-A96AF1D8EEF3}"/>
    <cellStyle name="SAPBEXexcGood2 2 5 2 3" xfId="28473" xr:uid="{B7B0E079-526C-4C18-AB50-8538B09EC8E6}"/>
    <cellStyle name="SAPBEXexcGood2 2 5 2 3 2" xfId="54887" xr:uid="{35947C07-625E-4759-BA4E-3D12D6661A4D}"/>
    <cellStyle name="SAPBEXexcGood2 2 5 2 4" xfId="37154" xr:uid="{BA4A0F62-E622-4011-B854-C228BF17392F}"/>
    <cellStyle name="SAPBEXexcGood2 2 5 3" xfId="16047" xr:uid="{07005A93-D906-4654-9806-13C87D24C3EB}"/>
    <cellStyle name="SAPBEXexcGood2 2 5 3 2" xfId="42466" xr:uid="{6FAB7522-1A3E-444B-A183-90DB8F14D6A6}"/>
    <cellStyle name="SAPBEXexcGood2 2 5 4" xfId="22252" xr:uid="{F7CEC646-1DA9-4AD9-89FB-1001F91A432B}"/>
    <cellStyle name="SAPBEXexcGood2 2 5 4 2" xfId="48666" xr:uid="{1E352DB8-E5F2-456E-B225-D3891182BD40}"/>
    <cellStyle name="SAPBEXexcGood2 2 5 5" xfId="31942" xr:uid="{B6C8EA35-5350-4D2F-971B-0912482B6D2E}"/>
    <cellStyle name="SAPBEXexcGood2 2 6" xfId="6234" xr:uid="{5E4AEB68-8720-4525-BB2E-BE3C8DE75FD5}"/>
    <cellStyle name="SAPBEXexcGood2 2 6 2" xfId="16975" xr:uid="{AA61306F-0BFB-4415-AB34-8BF3874AF5BC}"/>
    <cellStyle name="SAPBEXexcGood2 2 6 2 2" xfId="43393" xr:uid="{9875E889-6E75-49FE-BE83-B60CC202A274}"/>
    <cellStyle name="SAPBEXexcGood2 2 6 3" xfId="23009" xr:uid="{12B2BDC9-0898-498C-8F3D-75528D93F014}"/>
    <cellStyle name="SAPBEXexcGood2 2 6 3 2" xfId="49423" xr:uid="{BEDD0B3F-F85C-4E0B-B73D-A2AD59B4DD15}"/>
    <cellStyle name="SAPBEXexcGood2 2 6 4" xfId="32904" xr:uid="{73EF1078-955B-44C0-B7AD-4BD771C4AFE6}"/>
    <cellStyle name="SAPBEXexcGood2 2 7" xfId="6481" xr:uid="{4942DC36-601E-4C7B-8286-72450C6DAC25}"/>
    <cellStyle name="SAPBEXexcGood2 2 7 2" xfId="23058" xr:uid="{EFFFB145-BED2-419C-B7F9-2572D255379E}"/>
    <cellStyle name="SAPBEXexcGood2 2 7 2 2" xfId="49472" xr:uid="{7AFF9043-210B-43EC-892B-8EC25898CCCC}"/>
    <cellStyle name="SAPBEXexcGood2 2 7 3" xfId="33151" xr:uid="{0977C22A-7A17-446A-AA8C-8B27FFE84B37}"/>
    <cellStyle name="SAPBEXexcGood2 2 8" xfId="2937" xr:uid="{A8A70588-33CE-4EE9-9648-3DAC304AE987}"/>
    <cellStyle name="SAPBEXexcGood2 2 8 2" xfId="13729" xr:uid="{15F6F9FB-7BED-4C26-8DA0-425C70C2B22F}"/>
    <cellStyle name="SAPBEXexcGood2 2 8 2 2" xfId="40149" xr:uid="{C3AEAF1C-6B04-4FCB-85C1-E1071DEE888B}"/>
    <cellStyle name="SAPBEXexcGood2 2 8 3" xfId="25508" xr:uid="{E23ADBE3-6136-4B7E-A1A5-F16539557FC1}"/>
    <cellStyle name="SAPBEXexcGood2 2 8 3 2" xfId="51922" xr:uid="{9C1D4881-EB97-44D0-B13E-04FFD387A1AA}"/>
    <cellStyle name="SAPBEXexcGood2 2 8 4" xfId="29607" xr:uid="{16C91464-7440-447E-A653-C8C006EBD2C0}"/>
    <cellStyle name="SAPBEXexcGood2 2 9" xfId="2919" xr:uid="{0838B25D-2BFD-4A65-9051-B4D0E4BE75EF}"/>
    <cellStyle name="SAPBEXexcGood2 2 9 2" xfId="13711" xr:uid="{1239D580-A513-4711-B754-ACCFDCAD6203}"/>
    <cellStyle name="SAPBEXexcGood2 2 9 2 2" xfId="40131" xr:uid="{AD162DEC-4E94-4068-B938-6BE526347DBE}"/>
    <cellStyle name="SAPBEXexcGood2 2 9 3" xfId="22334" xr:uid="{DB18E6C1-C0EA-48F4-9672-8CDCED8682B1}"/>
    <cellStyle name="SAPBEXexcGood2 2 9 3 2" xfId="48748" xr:uid="{2EA99079-8E91-436F-8EAB-D4EEF8D15C52}"/>
    <cellStyle name="SAPBEXexcGood2 2 9 4" xfId="29589" xr:uid="{2ECBE547-52B4-40A2-87E8-4C2CE098BA8E}"/>
    <cellStyle name="SAPBEXexcGood2 3" xfId="1628" xr:uid="{7DA7EA97-50E4-4536-8A7E-25671C7E1830}"/>
    <cellStyle name="SAPBEXexcGood2 3 10" xfId="8338" xr:uid="{33B62F5C-9B4A-4DEC-B4F8-38D25D38FA97}"/>
    <cellStyle name="SAPBEXexcGood2 3 10 2" xfId="18998" xr:uid="{76DD1540-EB3D-4EB0-92CF-61B3F6882776}"/>
    <cellStyle name="SAPBEXexcGood2 3 10 2 2" xfId="45412" xr:uid="{3445EA9A-6E96-427B-942A-97670A119C2D}"/>
    <cellStyle name="SAPBEXexcGood2 3 10 3" xfId="16600" xr:uid="{C532D54D-357F-46EC-B155-1002A8953790}"/>
    <cellStyle name="SAPBEXexcGood2 3 10 3 2" xfId="43018" xr:uid="{B74BFEBF-F29D-434E-95D6-39FE18E98215}"/>
    <cellStyle name="SAPBEXexcGood2 3 10 4" xfId="34834" xr:uid="{064BB3BF-B2C7-4849-ADF6-530558FCC060}"/>
    <cellStyle name="SAPBEXexcGood2 3 11" xfId="11935" xr:uid="{534CFFF1-7B12-42C8-A95E-890B7866A15A}"/>
    <cellStyle name="SAPBEXexcGood2 3 11 2" xfId="38356" xr:uid="{6FC607E8-769D-4E6E-8384-3F32C71EC2D0}"/>
    <cellStyle name="SAPBEXexcGood2 3 12" xfId="27504" xr:uid="{CC0D0700-EFEA-430C-9060-D55A48742703}"/>
    <cellStyle name="SAPBEXexcGood2 3 12 2" xfId="53918" xr:uid="{8F1D7B05-A36E-46AC-8B72-86863401C062}"/>
    <cellStyle name="SAPBEXexcGood2 3 2" xfId="3621" xr:uid="{90A57944-22FD-454D-AB19-F7937FDA4FE0}"/>
    <cellStyle name="SAPBEXexcGood2 3 2 2" xfId="9079" xr:uid="{552836BE-92C8-4565-8A9C-D9AD3C0344E7}"/>
    <cellStyle name="SAPBEXexcGood2 3 2 2 2" xfId="19739" xr:uid="{8BD248CD-E4CD-4527-85DB-715EDC131377}"/>
    <cellStyle name="SAPBEXexcGood2 3 2 2 2 2" xfId="46153" xr:uid="{4270E7FD-EE4F-4877-A3EB-251FD03098E3}"/>
    <cellStyle name="SAPBEXexcGood2 3 2 2 3" xfId="26791" xr:uid="{125412CC-9BD7-466C-BCF7-CD282C3E7F91}"/>
    <cellStyle name="SAPBEXexcGood2 3 2 2 3 2" xfId="53205" xr:uid="{60224F69-03E4-4236-A56B-A2B92F3EED32}"/>
    <cellStyle name="SAPBEXexcGood2 3 2 2 4" xfId="35575" xr:uid="{54406216-FB50-43D0-8ED2-B4BBA2B1123B}"/>
    <cellStyle name="SAPBEXexcGood2 3 2 3" xfId="10071" xr:uid="{18416669-1EE0-480E-93AC-9A8EE57586EF}"/>
    <cellStyle name="SAPBEXexcGood2 3 2 3 2" xfId="20731" xr:uid="{5B39C817-7BA6-4028-84E6-6C100018C944}"/>
    <cellStyle name="SAPBEXexcGood2 3 2 3 2 2" xfId="47145" xr:uid="{0114517E-5BA2-41C5-8DFF-046E2D9A3D68}"/>
    <cellStyle name="SAPBEXexcGood2 3 2 3 3" xfId="12806" xr:uid="{909D486F-8BBD-4EBF-82D3-844E8D16DE19}"/>
    <cellStyle name="SAPBEXexcGood2 3 2 3 3 2" xfId="39227" xr:uid="{96FFAFD3-B86C-4FAA-933B-8F7913493C02}"/>
    <cellStyle name="SAPBEXexcGood2 3 2 3 4" xfId="36567" xr:uid="{2FD47BE8-719B-4EF1-B8A2-DB52D04F1589}"/>
    <cellStyle name="SAPBEXexcGood2 3 2 4" xfId="10876" xr:uid="{2CAF4A46-626F-456C-BA0E-DC21E5B29EF2}"/>
    <cellStyle name="SAPBEXexcGood2 3 2 4 2" xfId="21521" xr:uid="{638873D5-0B9C-4F4A-AA0C-BF6B1D43E258}"/>
    <cellStyle name="SAPBEXexcGood2 3 2 4 2 2" xfId="47935" xr:uid="{6A2B68C8-B6C3-4D9F-9EB4-97727E0C61E2}"/>
    <cellStyle name="SAPBEXexcGood2 3 2 4 3" xfId="28610" xr:uid="{C48DD296-B514-434E-8182-6723DA2888A9}"/>
    <cellStyle name="SAPBEXexcGood2 3 2 4 3 2" xfId="55024" xr:uid="{00782123-7257-4AF9-AE82-23939846A79E}"/>
    <cellStyle name="SAPBEXexcGood2 3 2 4 4" xfId="37297" xr:uid="{7E1DDD84-C705-4BE9-B2AF-CF5765D41F08}"/>
    <cellStyle name="SAPBEXexcGood2 3 2 5" xfId="8644" xr:uid="{B93F218A-D589-4D4E-A8CE-8A244522DCB6}"/>
    <cellStyle name="SAPBEXexcGood2 3 2 5 2" xfId="19304" xr:uid="{FBB9FC06-81E6-4003-96DE-C391CF0A7C96}"/>
    <cellStyle name="SAPBEXexcGood2 3 2 5 2 2" xfId="45718" xr:uid="{70376A3E-85A9-47A2-9727-B985FD8DFAD8}"/>
    <cellStyle name="SAPBEXexcGood2 3 2 5 3" xfId="16909" xr:uid="{99241149-63CB-431C-9971-F2395EB4C06A}"/>
    <cellStyle name="SAPBEXexcGood2 3 2 5 3 2" xfId="43327" xr:uid="{E9192C5F-2093-4E5A-84C9-2B6847DC9A05}"/>
    <cellStyle name="SAPBEXexcGood2 3 2 5 4" xfId="35140" xr:uid="{46C40DA6-BCBC-43B8-BCA9-3C567CFBBD1B}"/>
    <cellStyle name="SAPBEXexcGood2 3 2 6" xfId="14406" xr:uid="{D027A8A0-174D-488A-9853-F906330DF19A}"/>
    <cellStyle name="SAPBEXexcGood2 3 2 6 2" xfId="40826" xr:uid="{666FD782-5F00-4D6F-9DFD-6589D1FBEFCD}"/>
    <cellStyle name="SAPBEXexcGood2 3 2 7" xfId="27257" xr:uid="{470F6B37-2C68-49ED-9AF9-ACC4D64697BB}"/>
    <cellStyle name="SAPBEXexcGood2 3 2 7 2" xfId="53671" xr:uid="{3CADCD58-BFA7-42E6-9591-AE786F557397}"/>
    <cellStyle name="SAPBEXexcGood2 3 2 8" xfId="30291" xr:uid="{B0029D9B-0270-4E74-9635-656F0F812060}"/>
    <cellStyle name="SAPBEXexcGood2 3 3" xfId="2701" xr:uid="{6C50FFBB-AE60-426D-B0C1-2E24BF42C96E}"/>
    <cellStyle name="SAPBEXexcGood2 3 3 2" xfId="9448" xr:uid="{CBF72DD8-31AA-4A65-AF36-E53E164FD8F3}"/>
    <cellStyle name="SAPBEXexcGood2 3 3 2 2" xfId="20108" xr:uid="{30DFF257-2038-42E3-89BD-74D98D8AF3D7}"/>
    <cellStyle name="SAPBEXexcGood2 3 3 2 2 2" xfId="46522" xr:uid="{336C5F01-47B6-470C-8A91-2DB3CE56D613}"/>
    <cellStyle name="SAPBEXexcGood2 3 3 2 3" xfId="25938" xr:uid="{4B91CA80-0F24-4337-A93F-0B50907AA1A2}"/>
    <cellStyle name="SAPBEXexcGood2 3 3 2 3 2" xfId="52352" xr:uid="{B382A518-A5BE-4958-85B5-A8EDB3B55A40}"/>
    <cellStyle name="SAPBEXexcGood2 3 3 2 4" xfId="35944" xr:uid="{BF72BDA3-540F-49EE-9386-C357D682F238}"/>
    <cellStyle name="SAPBEXexcGood2 3 3 3" xfId="13493" xr:uid="{75516668-C06C-4F88-8C19-2C50008E72E7}"/>
    <cellStyle name="SAPBEXexcGood2 3 3 3 2" xfId="39913" xr:uid="{81345CC3-8957-4F3B-B8F2-51068D0AA472}"/>
    <cellStyle name="SAPBEXexcGood2 3 3 4" xfId="22569" xr:uid="{4FFA512F-737F-4459-B6AA-EF9EF0FDA863}"/>
    <cellStyle name="SAPBEXexcGood2 3 3 4 2" xfId="48983" xr:uid="{7F7AAFE3-F680-4278-8C52-27A671E83320}"/>
    <cellStyle name="SAPBEXexcGood2 3 3 5" xfId="29371" xr:uid="{7E184FB8-817A-4533-AE43-8F4CA1C93463}"/>
    <cellStyle name="SAPBEXexcGood2 3 4" xfId="5177" xr:uid="{EF8F3F22-68E7-4B11-9A7F-21F11B038CE0}"/>
    <cellStyle name="SAPBEXexcGood2 3 4 2" xfId="10031" xr:uid="{4119C703-7699-4717-90D7-A2A68B623390}"/>
    <cellStyle name="SAPBEXexcGood2 3 4 2 2" xfId="20691" xr:uid="{6426FDFE-8A82-4BF2-B3E9-CE235B6CD65F}"/>
    <cellStyle name="SAPBEXexcGood2 3 4 2 2 2" xfId="47105" xr:uid="{C9752181-8C0D-4FEE-82B0-FF7D7118EB2D}"/>
    <cellStyle name="SAPBEXexcGood2 3 4 2 3" xfId="18739" xr:uid="{FC196CA1-ED86-4571-9329-D75478E0D757}"/>
    <cellStyle name="SAPBEXexcGood2 3 4 2 3 2" xfId="45153" xr:uid="{5691D726-F338-4466-B2DB-3B9F8E2E2743}"/>
    <cellStyle name="SAPBEXexcGood2 3 4 2 4" xfId="36527" xr:uid="{31F193DA-DCEB-424B-AD9B-E3B4444EB7BD}"/>
    <cellStyle name="SAPBEXexcGood2 3 4 3" xfId="15953" xr:uid="{1D47BF57-903C-4154-A883-60EE245537EA}"/>
    <cellStyle name="SAPBEXexcGood2 3 4 3 2" xfId="42372" xr:uid="{EB665CF2-ADDC-4E3B-9850-A27F5A9EB716}"/>
    <cellStyle name="SAPBEXexcGood2 3 4 4" xfId="24738" xr:uid="{03F83835-E187-4057-9558-136C8438355D}"/>
    <cellStyle name="SAPBEXexcGood2 3 4 4 2" xfId="51152" xr:uid="{A42F185A-5C5D-4EB4-A3F0-89AE8FD639DB}"/>
    <cellStyle name="SAPBEXexcGood2 3 4 5" xfId="31847" xr:uid="{F59D84A1-4969-490A-AF18-D16FFC19959D}"/>
    <cellStyle name="SAPBEXexcGood2 3 5" xfId="4307" xr:uid="{4B9EEA5A-DDC8-4F24-90C9-8DEF74BE66BE}"/>
    <cellStyle name="SAPBEXexcGood2 3 5 2" xfId="10768" xr:uid="{F42067CF-963D-4C97-A81A-B704ADEF89DA}"/>
    <cellStyle name="SAPBEXexcGood2 3 5 2 2" xfId="21413" xr:uid="{42CF71CE-5B14-4963-A129-041109B8C09E}"/>
    <cellStyle name="SAPBEXexcGood2 3 5 2 2 2" xfId="47827" xr:uid="{DF7C0475-3F4B-432E-940A-9F024BE8D680}"/>
    <cellStyle name="SAPBEXexcGood2 3 5 2 3" xfId="28502" xr:uid="{E3912E00-13DD-4B51-92F7-B6CB5EDD15A1}"/>
    <cellStyle name="SAPBEXexcGood2 3 5 2 3 2" xfId="54916" xr:uid="{CDBC10D8-46C5-4C10-BC58-B44F0B54BD74}"/>
    <cellStyle name="SAPBEXexcGood2 3 5 2 4" xfId="37189" xr:uid="{9CE64BE1-6A37-48F6-98E2-38DCC8EBAAA0}"/>
    <cellStyle name="SAPBEXexcGood2 3 5 3" xfId="15086" xr:uid="{A9003527-ED23-4351-9620-A608B1D66CD0}"/>
    <cellStyle name="SAPBEXexcGood2 3 5 3 2" xfId="41506" xr:uid="{05BC883D-FCC1-4C29-B1CA-8C265EAB524A}"/>
    <cellStyle name="SAPBEXexcGood2 3 5 4" xfId="21779" xr:uid="{84355025-1EB8-422E-9070-CC98E6B7F0AD}"/>
    <cellStyle name="SAPBEXexcGood2 3 5 4 2" xfId="48193" xr:uid="{212F7678-B646-4CA9-BFB5-5BA4270A78DE}"/>
    <cellStyle name="SAPBEXexcGood2 3 5 5" xfId="30977" xr:uid="{CF687C76-04CC-451D-A6F5-4161EE1CE679}"/>
    <cellStyle name="SAPBEXexcGood2 3 6" xfId="5517" xr:uid="{72BEA5FD-79A2-41F3-B87C-E42B05865102}"/>
    <cellStyle name="SAPBEXexcGood2 3 6 2" xfId="16288" xr:uid="{14701802-A19B-4534-885B-45B8EAE1E25B}"/>
    <cellStyle name="SAPBEXexcGood2 3 6 2 2" xfId="42707" xr:uid="{C6964920-7FC7-4A65-9C31-C4C133F2ED11}"/>
    <cellStyle name="SAPBEXexcGood2 3 6 3" xfId="22086" xr:uid="{B5880B57-3449-48F3-8A44-9080A31B5064}"/>
    <cellStyle name="SAPBEXexcGood2 3 6 3 2" xfId="48500" xr:uid="{A8821BD8-C389-4509-BAAC-CBDA9FA5B569}"/>
    <cellStyle name="SAPBEXexcGood2 3 6 4" xfId="32187" xr:uid="{AFB61226-572F-42EB-A63E-9015B39CDA5D}"/>
    <cellStyle name="SAPBEXexcGood2 3 7" xfId="6125" xr:uid="{BFF87776-7F51-431E-84FB-048FFA4F72CD}"/>
    <cellStyle name="SAPBEXexcGood2 3 7 2" xfId="12032" xr:uid="{D951554E-0F20-4773-9DBF-FC8D05B85824}"/>
    <cellStyle name="SAPBEXexcGood2 3 7 2 2" xfId="38453" xr:uid="{6888CB31-3085-49FD-B3FE-4AC4142FD659}"/>
    <cellStyle name="SAPBEXexcGood2 3 7 3" xfId="32795" xr:uid="{66E708E8-43D9-4902-B636-A689368C137C}"/>
    <cellStyle name="SAPBEXexcGood2 3 8" xfId="7195" xr:uid="{E01F6D98-6B61-48B8-9F97-4CE2508ACBD1}"/>
    <cellStyle name="SAPBEXexcGood2 3 8 2" xfId="17862" xr:uid="{7EAA380E-A59A-4780-A6B1-1CA71C979D4C}"/>
    <cellStyle name="SAPBEXexcGood2 3 8 2 2" xfId="44279" xr:uid="{803CB6FD-169D-4FA3-85D2-A81AB0075B48}"/>
    <cellStyle name="SAPBEXexcGood2 3 8 3" xfId="26829" xr:uid="{B78A2A50-5331-4FEE-ABC5-ACF317DAAB31}"/>
    <cellStyle name="SAPBEXexcGood2 3 8 3 2" xfId="53243" xr:uid="{EEA0E39A-85C5-4BB4-93CC-1DCB47EBAB11}"/>
    <cellStyle name="SAPBEXexcGood2 3 8 4" xfId="33865" xr:uid="{533BE9FA-1DAA-4D89-9C62-C00900E02292}"/>
    <cellStyle name="SAPBEXexcGood2 3 9" xfId="7101" xr:uid="{EBC2FD31-AF45-4010-9A25-587B292B7E2B}"/>
    <cellStyle name="SAPBEXexcGood2 3 9 2" xfId="17789" xr:uid="{FDFC46C0-3018-499A-B5AD-2FE28A78FD46}"/>
    <cellStyle name="SAPBEXexcGood2 3 9 2 2" xfId="44206" xr:uid="{27E7FF90-1EE0-419D-A71F-D87B4CAA0C4D}"/>
    <cellStyle name="SAPBEXexcGood2 3 9 3" xfId="23221" xr:uid="{3A1B85F9-1A69-4E08-9AF4-A53D80555490}"/>
    <cellStyle name="SAPBEXexcGood2 3 9 3 2" xfId="49635" xr:uid="{416AA09D-86E6-4EF6-A061-7F632564BE84}"/>
    <cellStyle name="SAPBEXexcGood2 3 9 4" xfId="33771" xr:uid="{EB208F6A-DCA9-4DA8-A5F6-42C700284BF7}"/>
    <cellStyle name="SAPBEXexcGood2 4" xfId="1887" xr:uid="{80E823FA-F82A-48C6-8C03-4542613ED559}"/>
    <cellStyle name="SAPBEXexcGood2 4 10" xfId="8397" xr:uid="{9A438138-A087-4823-8B41-66E84948DEB9}"/>
    <cellStyle name="SAPBEXexcGood2 4 10 2" xfId="19057" xr:uid="{3B5571A0-91D6-4CC7-9E37-1F9F3F948059}"/>
    <cellStyle name="SAPBEXexcGood2 4 10 2 2" xfId="45471" xr:uid="{C00B8342-0C0C-48A8-BA97-DDF31EB5EAFF}"/>
    <cellStyle name="SAPBEXexcGood2 4 10 3" xfId="12456" xr:uid="{15102DC8-171D-4C97-9ED0-83F144C37048}"/>
    <cellStyle name="SAPBEXexcGood2 4 10 3 2" xfId="38877" xr:uid="{E852FF22-E384-478C-ADF1-4EE19B09ED8D}"/>
    <cellStyle name="SAPBEXexcGood2 4 10 4" xfId="34893" xr:uid="{32FAEB36-75D2-4F94-B087-78F0E10F4842}"/>
    <cellStyle name="SAPBEXexcGood2 4 11" xfId="11693" xr:uid="{A4EA1A19-2520-4804-9053-9C385D2E907A}"/>
    <cellStyle name="SAPBEXexcGood2 4 11 2" xfId="38114" xr:uid="{89504126-AF33-4A31-BD6A-3FA47D6F5CF5}"/>
    <cellStyle name="SAPBEXexcGood2 4 12" xfId="22561" xr:uid="{C17C4822-3234-48BB-AC11-03BDEDD9DF9A}"/>
    <cellStyle name="SAPBEXexcGood2 4 12 2" xfId="48975" xr:uid="{4EF4E050-86BF-404A-9241-863B6A24AFE9}"/>
    <cellStyle name="SAPBEXexcGood2 4 2" xfId="3864" xr:uid="{1A47D2C0-6B19-4891-9B56-406476FC5C3B}"/>
    <cellStyle name="SAPBEXexcGood2 4 2 2" xfId="9668" xr:uid="{96338319-BC7C-45D1-A55A-66E02895F6FC}"/>
    <cellStyle name="SAPBEXexcGood2 4 2 2 2" xfId="20328" xr:uid="{9C99E022-1E9C-44BC-AC27-ED5007FD3EB9}"/>
    <cellStyle name="SAPBEXexcGood2 4 2 2 2 2" xfId="46742" xr:uid="{7A7CFBEA-01F2-40D1-AD9C-74B5FDA978AD}"/>
    <cellStyle name="SAPBEXexcGood2 4 2 2 3" xfId="11267" xr:uid="{A0F77775-DB81-4F7B-BCC6-F60FC3BD8E74}"/>
    <cellStyle name="SAPBEXexcGood2 4 2 2 3 2" xfId="37688" xr:uid="{779D2043-6532-4E7E-A028-44729FED0FE7}"/>
    <cellStyle name="SAPBEXexcGood2 4 2 2 4" xfId="36164" xr:uid="{5CCD42A1-B616-48C7-A6BC-D5C4C871DF76}"/>
    <cellStyle name="SAPBEXexcGood2 4 2 3" xfId="10457" xr:uid="{35EB50C4-9392-4064-B0FF-763572C5E4E7}"/>
    <cellStyle name="SAPBEXexcGood2 4 2 3 2" xfId="21117" xr:uid="{858A02AF-C1D6-49E5-B228-9B08BDBDE9AB}"/>
    <cellStyle name="SAPBEXexcGood2 4 2 3 2 2" xfId="47531" xr:uid="{33C07876-C61D-4730-A409-3EC3820D3965}"/>
    <cellStyle name="SAPBEXexcGood2 4 2 3 3" xfId="28381" xr:uid="{8000004B-ED6D-4B39-BF7D-9621844BCE4F}"/>
    <cellStyle name="SAPBEXexcGood2 4 2 3 3 2" xfId="54795" xr:uid="{A6E69F92-E2A6-4CEE-B7F4-183EB89FEAF6}"/>
    <cellStyle name="SAPBEXexcGood2 4 2 3 4" xfId="36953" xr:uid="{FC6BBBF6-14B7-4542-AF23-16F50A5C79C4}"/>
    <cellStyle name="SAPBEXexcGood2 4 2 4" xfId="10929" xr:uid="{F576A146-EB17-481E-8ACD-DDDE6CB45804}"/>
    <cellStyle name="SAPBEXexcGood2 4 2 4 2" xfId="21574" xr:uid="{6EAF33AA-ADDB-4295-831A-0E398524CB03}"/>
    <cellStyle name="SAPBEXexcGood2 4 2 4 2 2" xfId="47988" xr:uid="{7014BC94-1BB1-4D0F-A093-C71FD890B0E8}"/>
    <cellStyle name="SAPBEXexcGood2 4 2 4 3" xfId="28663" xr:uid="{E142822E-017C-4300-9E68-718B70EC7E0E}"/>
    <cellStyle name="SAPBEXexcGood2 4 2 4 3 2" xfId="55077" xr:uid="{52EB84C7-71A0-4A42-9DD8-661B7FDE3297}"/>
    <cellStyle name="SAPBEXexcGood2 4 2 4 4" xfId="37350" xr:uid="{40101950-BC8A-4BC3-941B-564CFD8B0470}"/>
    <cellStyle name="SAPBEXexcGood2 4 2 5" xfId="8704" xr:uid="{F6809B87-88B2-4365-B999-3B6FB7ECDB64}"/>
    <cellStyle name="SAPBEXexcGood2 4 2 5 2" xfId="19364" xr:uid="{4F38435F-21A0-45C8-B8D7-47E9B415B529}"/>
    <cellStyle name="SAPBEXexcGood2 4 2 5 2 2" xfId="45778" xr:uid="{DEA851FD-2B51-45E4-84D0-8BA1627A85E8}"/>
    <cellStyle name="SAPBEXexcGood2 4 2 5 3" xfId="12383" xr:uid="{528C08E8-351C-4E1B-85D1-9A81E5D78A38}"/>
    <cellStyle name="SAPBEXexcGood2 4 2 5 3 2" xfId="38804" xr:uid="{0561AEF5-0485-4F79-83C4-AA889D30B9CB}"/>
    <cellStyle name="SAPBEXexcGood2 4 2 5 4" xfId="35200" xr:uid="{D6F6D53F-C160-44D5-8FCF-550CF9D38F77}"/>
    <cellStyle name="SAPBEXexcGood2 4 2 6" xfId="14647" xr:uid="{B7F32FD1-8299-44F8-AC3C-31B7AF1E0F2A}"/>
    <cellStyle name="SAPBEXexcGood2 4 2 6 2" xfId="41067" xr:uid="{D4ACBAF9-135A-4FD9-8395-0786F6A0454B}"/>
    <cellStyle name="SAPBEXexcGood2 4 2 7" xfId="23422" xr:uid="{BDA8C0FE-0168-4218-8685-A55E6E4F32C9}"/>
    <cellStyle name="SAPBEXexcGood2 4 2 7 2" xfId="49836" xr:uid="{7C61BC46-F748-41C6-B83C-509647190023}"/>
    <cellStyle name="SAPBEXexcGood2 4 2 8" xfId="30534" xr:uid="{DA531A72-F62D-4C94-9CBF-4107B180272F}"/>
    <cellStyle name="SAPBEXexcGood2 4 3" xfId="4591" xr:uid="{D0D8C7B5-0FA3-440D-B3F0-A4E60E1B893B}"/>
    <cellStyle name="SAPBEXexcGood2 4 3 2" xfId="9389" xr:uid="{C62DB0B5-E652-45E3-9B28-42B6E79D5A6C}"/>
    <cellStyle name="SAPBEXexcGood2 4 3 2 2" xfId="20049" xr:uid="{36551A39-4DBD-4851-BBF2-57A759A6C410}"/>
    <cellStyle name="SAPBEXexcGood2 4 3 2 2 2" xfId="46463" xr:uid="{CD5B020C-099B-4FB5-8838-0395928B5FB9}"/>
    <cellStyle name="SAPBEXexcGood2 4 3 2 3" xfId="16482" xr:uid="{3B57425E-98D5-4C75-92E0-4F214E13C33B}"/>
    <cellStyle name="SAPBEXexcGood2 4 3 2 3 2" xfId="42900" xr:uid="{3BD8E2FF-7DB6-4DCF-BA01-2C085E2AF628}"/>
    <cellStyle name="SAPBEXexcGood2 4 3 2 4" xfId="35885" xr:uid="{C2F38423-1CA9-4786-89A3-3335D14821E6}"/>
    <cellStyle name="SAPBEXexcGood2 4 3 3" xfId="15369" xr:uid="{F74E979E-2889-4F6F-8B99-DC89913388E5}"/>
    <cellStyle name="SAPBEXexcGood2 4 3 3 2" xfId="41789" xr:uid="{A425B18B-381B-421E-8B06-4A0E389E1EDE}"/>
    <cellStyle name="SAPBEXexcGood2 4 3 4" xfId="17683" xr:uid="{6EBC2832-6302-4301-B7BE-EA10C744A577}"/>
    <cellStyle name="SAPBEXexcGood2 4 3 4 2" xfId="44100" xr:uid="{13BB55FE-51A7-41AC-AB03-B3BD8685A421}"/>
    <cellStyle name="SAPBEXexcGood2 4 3 5" xfId="31261" xr:uid="{210787C4-4DC8-4BC3-90A5-D1AE9724CF8F}"/>
    <cellStyle name="SAPBEXexcGood2 4 4" xfId="3978" xr:uid="{83BA5723-FA3A-4C1B-90DA-5D413AC5B826}"/>
    <cellStyle name="SAPBEXexcGood2 4 4 2" xfId="9996" xr:uid="{6F449F9E-63D7-4688-B121-272ECEEDBAC1}"/>
    <cellStyle name="SAPBEXexcGood2 4 4 2 2" xfId="20656" xr:uid="{D5F4BA26-C3B6-4900-AD45-481177871F65}"/>
    <cellStyle name="SAPBEXexcGood2 4 4 2 2 2" xfId="47070" xr:uid="{7EDA7120-256C-48EE-A481-C02ED41F8EEC}"/>
    <cellStyle name="SAPBEXexcGood2 4 4 2 3" xfId="24083" xr:uid="{1697B03A-2384-4735-B850-6D02AB82BE77}"/>
    <cellStyle name="SAPBEXexcGood2 4 4 2 3 2" xfId="50497" xr:uid="{9BFA1AD0-5911-4477-90E9-93F0D733D0EB}"/>
    <cellStyle name="SAPBEXexcGood2 4 4 2 4" xfId="36492" xr:uid="{284C2741-7B1D-4F2F-80E2-BB7812957863}"/>
    <cellStyle name="SAPBEXexcGood2 4 4 3" xfId="14761" xr:uid="{1CE8BAF2-9050-4A0B-B98A-0DFDBEE76BEF}"/>
    <cellStyle name="SAPBEXexcGood2 4 4 3 2" xfId="41181" xr:uid="{0911FA23-0727-42CD-A3E4-58FF8C246164}"/>
    <cellStyle name="SAPBEXexcGood2 4 4 4" xfId="21816" xr:uid="{72D02572-6116-4D93-9629-BCBD32EB4623}"/>
    <cellStyle name="SAPBEXexcGood2 4 4 4 2" xfId="48230" xr:uid="{2AAC0969-10FA-4298-BABB-00AD18D6CA91}"/>
    <cellStyle name="SAPBEXexcGood2 4 4 5" xfId="30648" xr:uid="{D7CDA1D5-E758-41D8-A176-7184EA1F3121}"/>
    <cellStyle name="SAPBEXexcGood2 4 5" xfId="5785" xr:uid="{20AC576C-B3A2-4029-B37F-5507A8074762}"/>
    <cellStyle name="SAPBEXexcGood2 4 5 2" xfId="10810" xr:uid="{D1BC2D27-5C42-4228-9905-E9F7724952EF}"/>
    <cellStyle name="SAPBEXexcGood2 4 5 2 2" xfId="21455" xr:uid="{0262BE2D-97EF-40B3-AF96-2E5DB3F07564}"/>
    <cellStyle name="SAPBEXexcGood2 4 5 2 2 2" xfId="47869" xr:uid="{2BD90BC7-8ACB-486D-A8D7-128188E50154}"/>
    <cellStyle name="SAPBEXexcGood2 4 5 2 3" xfId="28544" xr:uid="{796BB09B-EBCE-499D-BC5A-1D6D1C226EB4}"/>
    <cellStyle name="SAPBEXexcGood2 4 5 2 3 2" xfId="54958" xr:uid="{108B3355-D92B-490A-AE31-122009C5CFCF}"/>
    <cellStyle name="SAPBEXexcGood2 4 5 2 4" xfId="37231" xr:uid="{00D7A8A8-93E4-43B3-BCE8-45E22FBB44DE}"/>
    <cellStyle name="SAPBEXexcGood2 4 5 3" xfId="16544" xr:uid="{2426ACE7-DB32-40C4-BBFC-C6B1973CEC9D}"/>
    <cellStyle name="SAPBEXexcGood2 4 5 3 2" xfId="42962" xr:uid="{39384154-D886-4B72-BFD9-E803D0621B6E}"/>
    <cellStyle name="SAPBEXexcGood2 4 5 4" xfId="21915" xr:uid="{B23DCBB8-2B3D-42C8-A43A-E4236D730B3B}"/>
    <cellStyle name="SAPBEXexcGood2 4 5 4 2" xfId="48329" xr:uid="{AB09ED6F-5702-4C5B-A1C6-1266557EA6C7}"/>
    <cellStyle name="SAPBEXexcGood2 4 5 5" xfId="32455" xr:uid="{330C5D32-160F-460B-9CCC-EAC0DF1562A1}"/>
    <cellStyle name="SAPBEXexcGood2 4 6" xfId="6388" xr:uid="{4ADB8D76-5AB7-4D71-9557-647F9A1885D5}"/>
    <cellStyle name="SAPBEXexcGood2 4 6 2" xfId="17124" xr:uid="{54040980-69E5-47DA-A7A7-F29FC7159064}"/>
    <cellStyle name="SAPBEXexcGood2 4 6 2 2" xfId="43542" xr:uid="{13793674-97FE-4D78-A8F1-DCECE5198ECD}"/>
    <cellStyle name="SAPBEXexcGood2 4 6 3" xfId="12044" xr:uid="{785E5A9F-FB53-4EFF-B41D-7DEE93DD1872}"/>
    <cellStyle name="SAPBEXexcGood2 4 6 3 2" xfId="38465" xr:uid="{A4C839DA-5FAC-442E-9640-28615105B903}"/>
    <cellStyle name="SAPBEXexcGood2 4 6 4" xfId="33058" xr:uid="{D26C1064-CDA4-4DBD-9CE9-B3C2EFDF3237}"/>
    <cellStyle name="SAPBEXexcGood2 4 7" xfId="7003" xr:uid="{80EB6AF7-1994-4822-A4AF-B4729521FBC4}"/>
    <cellStyle name="SAPBEXexcGood2 4 7 2" xfId="22052" xr:uid="{37B6C683-50D7-4E9F-8BDF-A3B1D1444373}"/>
    <cellStyle name="SAPBEXexcGood2 4 7 2 2" xfId="48466" xr:uid="{7664F4D4-F597-489F-B1A1-AA68324ACCE2}"/>
    <cellStyle name="SAPBEXexcGood2 4 7 3" xfId="33673" xr:uid="{36F096B8-2FA4-44B2-9250-B79B96805552}"/>
    <cellStyle name="SAPBEXexcGood2 4 8" xfId="7550" xr:uid="{3E1B5670-196B-4433-AF17-311081FDA748}"/>
    <cellStyle name="SAPBEXexcGood2 4 8 2" xfId="18217" xr:uid="{4C2DA807-FF3E-4A83-8D6B-731BB34F8189}"/>
    <cellStyle name="SAPBEXexcGood2 4 8 2 2" xfId="44633" xr:uid="{F576ADBA-295B-4723-B0E2-AC9DDAEB9018}"/>
    <cellStyle name="SAPBEXexcGood2 4 8 3" xfId="27080" xr:uid="{D21099AD-CC62-4AEB-A7D7-E5FA5DAEDC17}"/>
    <cellStyle name="SAPBEXexcGood2 4 8 3 2" xfId="53494" xr:uid="{A9D46AA4-B7A8-4702-BC4B-EAC9552FC029}"/>
    <cellStyle name="SAPBEXexcGood2 4 8 4" xfId="34220" xr:uid="{EE5B0553-308F-40E4-AA5D-C178B86BDD09}"/>
    <cellStyle name="SAPBEXexcGood2 4 9" xfId="7757" xr:uid="{D4A41D7B-9A92-4CAB-91B8-589602574245}"/>
    <cellStyle name="SAPBEXexcGood2 4 9 2" xfId="18424" xr:uid="{71FF3C07-BCB8-486F-BBA8-616EABAD4C10}"/>
    <cellStyle name="SAPBEXexcGood2 4 9 2 2" xfId="44840" xr:uid="{9403D530-06AB-40C5-9B03-8715F4B30CF8}"/>
    <cellStyle name="SAPBEXexcGood2 4 9 3" xfId="27431" xr:uid="{47595C93-4DEE-44A4-BB2E-0B6392760118}"/>
    <cellStyle name="SAPBEXexcGood2 4 9 3 2" xfId="53845" xr:uid="{DC81E78F-6ED9-4C58-BC9C-91F5646CA3D0}"/>
    <cellStyle name="SAPBEXexcGood2 4 9 4" xfId="34427" xr:uid="{7A5A5385-9D45-4AD1-AEEB-DF4D222898A0}"/>
    <cellStyle name="SAPBEXexcGood2 5" xfId="2073" xr:uid="{E10E5AF8-7C02-4393-A801-F6FC53452020}"/>
    <cellStyle name="SAPBEXexcGood2 5 10" xfId="8539" xr:uid="{282A66FE-D527-4D83-91E8-89ADBEBE81BC}"/>
    <cellStyle name="SAPBEXexcGood2 5 10 2" xfId="19199" xr:uid="{87A3B26D-336B-4A65-8E54-78071A52BC76}"/>
    <cellStyle name="SAPBEXexcGood2 5 10 2 2" xfId="45613" xr:uid="{E04A8413-5768-4088-9B99-17F076F1902E}"/>
    <cellStyle name="SAPBEXexcGood2 5 10 3" xfId="12468" xr:uid="{25D5AFE5-FDFE-4056-9A03-7BD130239FAA}"/>
    <cellStyle name="SAPBEXexcGood2 5 10 3 2" xfId="38889" xr:uid="{2D28BC2B-7EFB-4F16-8980-E1F7B3322031}"/>
    <cellStyle name="SAPBEXexcGood2 5 10 4" xfId="35035" xr:uid="{14F3FCCF-CB28-461F-9DEC-9B0686EB7013}"/>
    <cellStyle name="SAPBEXexcGood2 5 11" xfId="11527" xr:uid="{F5484C5A-583D-4944-BD63-864153B866D5}"/>
    <cellStyle name="SAPBEXexcGood2 5 11 2" xfId="37948" xr:uid="{86CB2653-86F3-44A3-9D17-B451DC6A729F}"/>
    <cellStyle name="SAPBEXexcGood2 5 12" xfId="22686" xr:uid="{4220C6F9-95C6-4210-A5B1-3AA60E59CB08}"/>
    <cellStyle name="SAPBEXexcGood2 5 12 2" xfId="49100" xr:uid="{14BA707D-C761-49F0-9958-9DF3A3152EB7}"/>
    <cellStyle name="SAPBEXexcGood2 5 2" xfId="4038" xr:uid="{3DB38529-D8F5-49B1-9461-CB238CAD5CF4}"/>
    <cellStyle name="SAPBEXexcGood2 5 2 2" xfId="9261" xr:uid="{DB384F44-85B2-401C-A30D-FAB48C187044}"/>
    <cellStyle name="SAPBEXexcGood2 5 2 2 2" xfId="19921" xr:uid="{9FF70E62-02AC-4315-A866-E30395D3A5D4}"/>
    <cellStyle name="SAPBEXexcGood2 5 2 2 2 2" xfId="46335" xr:uid="{A55C6BC2-307A-442F-AF04-7C7017E61035}"/>
    <cellStyle name="SAPBEXexcGood2 5 2 2 3" xfId="25959" xr:uid="{FCBFDCDD-07EB-4ED6-8BF3-17F6D66A830C}"/>
    <cellStyle name="SAPBEXexcGood2 5 2 2 3 2" xfId="52373" xr:uid="{6948EDE8-9BDE-4ACC-A86A-391AAE8CB36D}"/>
    <cellStyle name="SAPBEXexcGood2 5 2 2 4" xfId="35757" xr:uid="{2AC0BF89-6E48-47EF-AA72-1B8528FF10F0}"/>
    <cellStyle name="SAPBEXexcGood2 5 2 3" xfId="14820" xr:uid="{F471D3E6-44C6-4F00-B0F5-C896B53D8EB3}"/>
    <cellStyle name="SAPBEXexcGood2 5 2 3 2" xfId="41240" xr:uid="{915F90FA-F640-4EE7-B040-808DD5E11249}"/>
    <cellStyle name="SAPBEXexcGood2 5 2 4" xfId="27561" xr:uid="{9DB29810-508A-49A9-AEAE-710AA482424B}"/>
    <cellStyle name="SAPBEXexcGood2 5 2 4 2" xfId="53975" xr:uid="{E0C61E06-101D-4DC4-A692-C9ECA1AFD378}"/>
    <cellStyle name="SAPBEXexcGood2 5 2 5" xfId="30708" xr:uid="{B6C55A71-95EF-4D01-AFA0-606833020DA6}"/>
    <cellStyle name="SAPBEXexcGood2 5 3" xfId="4766" xr:uid="{04B5512C-EC44-4E98-9663-B24D7A8F880C}"/>
    <cellStyle name="SAPBEXexcGood2 5 3 2" xfId="10057" xr:uid="{C2CAD4CB-E5E9-4D9E-82CD-47E6FC1F1922}"/>
    <cellStyle name="SAPBEXexcGood2 5 3 2 2" xfId="20717" xr:uid="{B3821644-B5E3-41D3-98D0-49974501BEF0}"/>
    <cellStyle name="SAPBEXexcGood2 5 3 2 2 2" xfId="47131" xr:uid="{884ED3EA-2467-49DC-B9D2-D21F6D0E418A}"/>
    <cellStyle name="SAPBEXexcGood2 5 3 2 3" xfId="11439" xr:uid="{BDFFE18F-0DB7-4DCA-9623-8EDEDE20D152}"/>
    <cellStyle name="SAPBEXexcGood2 5 3 2 3 2" xfId="37860" xr:uid="{903C87EA-7C73-4C4D-AB58-435103455614}"/>
    <cellStyle name="SAPBEXexcGood2 5 3 2 4" xfId="36553" xr:uid="{24230352-9990-4868-8380-8C9FB3339730}"/>
    <cellStyle name="SAPBEXexcGood2 5 3 3" xfId="15543" xr:uid="{4C272834-AD20-48F3-97C8-7B4662166BE5}"/>
    <cellStyle name="SAPBEXexcGood2 5 3 3 2" xfId="41963" xr:uid="{A64D1A9B-EEFB-4C6A-AEDA-5AE90A7DD8FF}"/>
    <cellStyle name="SAPBEXexcGood2 5 3 4" xfId="27496" xr:uid="{486917AC-F574-4CE1-9156-EA3399772764}"/>
    <cellStyle name="SAPBEXexcGood2 5 3 4 2" xfId="53910" xr:uid="{F1BF2344-B382-460A-A5E2-778C5805373D}"/>
    <cellStyle name="SAPBEXexcGood2 5 3 5" xfId="31436" xr:uid="{761C9A81-CBFC-450D-B7E4-D5D56C9661D0}"/>
    <cellStyle name="SAPBEXexcGood2 5 4" xfId="5346" xr:uid="{8AC0B5E3-4955-4D48-ABE2-5491CE59A85F}"/>
    <cellStyle name="SAPBEXexcGood2 5 4 2" xfId="10859" xr:uid="{FAFF3393-EFC7-4913-8EAE-B3444AF74467}"/>
    <cellStyle name="SAPBEXexcGood2 5 4 2 2" xfId="21504" xr:uid="{8123F7A5-896F-41D8-ACDA-B37AE9335FD6}"/>
    <cellStyle name="SAPBEXexcGood2 5 4 2 2 2" xfId="47918" xr:uid="{3F3B925C-FA59-4B34-9FE5-1FAF37CE12D2}"/>
    <cellStyle name="SAPBEXexcGood2 5 4 2 3" xfId="28593" xr:uid="{72923FEF-0F29-48D0-B913-D815D561EB28}"/>
    <cellStyle name="SAPBEXexcGood2 5 4 2 3 2" xfId="55007" xr:uid="{354BC23E-0685-4394-9ABF-BCC1B94B8910}"/>
    <cellStyle name="SAPBEXexcGood2 5 4 2 4" xfId="37280" xr:uid="{D3EA7923-A803-4C18-A297-61906F5BC8CF}"/>
    <cellStyle name="SAPBEXexcGood2 5 4 3" xfId="16119" xr:uid="{82C35DE9-323C-41D8-9EB5-B726C72D143C}"/>
    <cellStyle name="SAPBEXexcGood2 5 4 3 2" xfId="42538" xr:uid="{D8E80CF5-C0BC-4888-B4FC-3523924654C6}"/>
    <cellStyle name="SAPBEXexcGood2 5 4 4" xfId="25087" xr:uid="{984B8038-9373-4078-AB84-D088D47D748D}"/>
    <cellStyle name="SAPBEXexcGood2 5 4 4 2" xfId="51501" xr:uid="{90FBAB93-2FB4-47DC-832C-31AA13601A56}"/>
    <cellStyle name="SAPBEXexcGood2 5 4 5" xfId="32016" xr:uid="{F20398B1-8295-4553-8F77-3E611CCD9836}"/>
    <cellStyle name="SAPBEXexcGood2 5 5" xfId="5953" xr:uid="{8790092A-045C-4C64-A7E3-D0C76EEFC2CA}"/>
    <cellStyle name="SAPBEXexcGood2 5 5 2" xfId="16705" xr:uid="{0A023CBF-7E30-464C-B609-F86802CC2F6D}"/>
    <cellStyle name="SAPBEXexcGood2 5 5 2 2" xfId="43123" xr:uid="{86D9B641-5B01-403E-AB8D-10E3B76C9B66}"/>
    <cellStyle name="SAPBEXexcGood2 5 5 3" xfId="25475" xr:uid="{31D9E14F-1604-4D5D-9BD6-FCD2C7206D6B}"/>
    <cellStyle name="SAPBEXexcGood2 5 5 3 2" xfId="51889" xr:uid="{27F7F4CD-395E-4B77-9624-BF3EE85B0368}"/>
    <cellStyle name="SAPBEXexcGood2 5 5 4" xfId="32623" xr:uid="{06C712C0-D8E5-4A73-AAEC-9885070123CE}"/>
    <cellStyle name="SAPBEXexcGood2 5 6" xfId="6553" xr:uid="{079F4B00-CA04-4E78-929B-9F78F4797C57}"/>
    <cellStyle name="SAPBEXexcGood2 5 6 2" xfId="17278" xr:uid="{E14E0787-6811-40A9-820A-6630680B1FA1}"/>
    <cellStyle name="SAPBEXexcGood2 5 6 2 2" xfId="43696" xr:uid="{60878F0E-D366-4B89-9907-4A8B1A21380B}"/>
    <cellStyle name="SAPBEXexcGood2 5 6 3" xfId="22628" xr:uid="{F08E4684-FA37-4A69-94DA-597A70469B8D}"/>
    <cellStyle name="SAPBEXexcGood2 5 6 3 2" xfId="49042" xr:uid="{FEDADD20-BA56-430C-B36A-D8C94CAE5DD9}"/>
    <cellStyle name="SAPBEXexcGood2 5 6 4" xfId="33223" xr:uid="{7B08B254-BDCF-440B-891A-B0EFE2D773A3}"/>
    <cellStyle name="SAPBEXexcGood2 5 7" xfId="7125" xr:uid="{D99EB69A-A01B-4061-9D7D-470D1C89ED26}"/>
    <cellStyle name="SAPBEXexcGood2 5 7 2" xfId="22669" xr:uid="{32C2B724-A06A-41A6-8D7B-B111748F4FA9}"/>
    <cellStyle name="SAPBEXexcGood2 5 7 2 2" xfId="49083" xr:uid="{2E6263C2-99CE-4C85-BEAE-F3E46226938A}"/>
    <cellStyle name="SAPBEXexcGood2 5 7 3" xfId="33795" xr:uid="{1310B2C5-C422-47E6-9EB7-D522CD3FB491}"/>
    <cellStyle name="SAPBEXexcGood2 5 8" xfId="7684" xr:uid="{D71D5010-4A94-4A0B-98BF-BB5CBE62A2AB}"/>
    <cellStyle name="SAPBEXexcGood2 5 8 2" xfId="18351" xr:uid="{3178044E-6956-431A-AC59-C6E7848D4958}"/>
    <cellStyle name="SAPBEXexcGood2 5 8 2 2" xfId="44767" xr:uid="{BDDA7E0F-3F07-4816-99D6-73545C6C6653}"/>
    <cellStyle name="SAPBEXexcGood2 5 8 3" xfId="26116" xr:uid="{9238E0E9-1B73-4C41-9977-E955C74B9074}"/>
    <cellStyle name="SAPBEXexcGood2 5 8 3 2" xfId="52530" xr:uid="{70C91625-D7E0-4362-99EA-FA5DCCFB666A}"/>
    <cellStyle name="SAPBEXexcGood2 5 8 4" xfId="34354" xr:uid="{5EFAC5BB-8217-4809-A9EF-9AB6472A45B8}"/>
    <cellStyle name="SAPBEXexcGood2 5 9" xfId="7836" xr:uid="{A3E5C04C-1994-45F2-98D3-FDDB9E46847C}"/>
    <cellStyle name="SAPBEXexcGood2 5 9 2" xfId="18503" xr:uid="{A1ACC359-F273-4887-89E1-0A13E81F8850}"/>
    <cellStyle name="SAPBEXexcGood2 5 9 2 2" xfId="44918" xr:uid="{3AF9C376-199A-46BE-A1FC-EE287A35ECB0}"/>
    <cellStyle name="SAPBEXexcGood2 5 9 3" xfId="22504" xr:uid="{63728764-7097-4B5D-AB6C-00D00E8CD1FF}"/>
    <cellStyle name="SAPBEXexcGood2 5 9 3 2" xfId="48918" xr:uid="{46D8D9AC-9B3D-49A1-AC56-5E3E128B4C3F}"/>
    <cellStyle name="SAPBEXexcGood2 5 9 4" xfId="34506" xr:uid="{5A2CC030-92C5-497D-979F-92283D579A92}"/>
    <cellStyle name="SAPBEXexcGood2 6" xfId="2367" xr:uid="{236F5D26-1C0E-4C99-BB86-7CFA7348A11F}"/>
    <cellStyle name="SAPBEXexcGood2 6 10" xfId="11286" xr:uid="{78DA8F0F-CD08-4BC1-8142-9B87C8BFFE2B}"/>
    <cellStyle name="SAPBEXexcGood2 6 10 2" xfId="37707" xr:uid="{45C0C07F-B340-41D6-A50E-12C6F7E8563A}"/>
    <cellStyle name="SAPBEXexcGood2 6 11" xfId="25721" xr:uid="{8DAB33B2-8FCF-48AD-9C71-4F9F203B84B6}"/>
    <cellStyle name="SAPBEXexcGood2 6 11 2" xfId="52135" xr:uid="{D3885B5C-676B-4847-A002-A6A1F9076702}"/>
    <cellStyle name="SAPBEXexcGood2 6 2" xfId="4274" xr:uid="{B2536E1A-D038-4F22-9907-2A5A356EEFF7}"/>
    <cellStyle name="SAPBEXexcGood2 6 2 2" xfId="9869" xr:uid="{9EF9A553-02BA-43FF-AB10-0F4C642CC565}"/>
    <cellStyle name="SAPBEXexcGood2 6 2 2 2" xfId="20529" xr:uid="{9BFA5B3D-77AB-444E-82C4-B4337614F864}"/>
    <cellStyle name="SAPBEXexcGood2 6 2 2 2 2" xfId="46943" xr:uid="{0A641027-5C19-4EF6-BFE1-944DE3F56723}"/>
    <cellStyle name="SAPBEXexcGood2 6 2 2 3" xfId="27299" xr:uid="{04CCBF27-D086-4B50-82A5-D3D27DA8D674}"/>
    <cellStyle name="SAPBEXexcGood2 6 2 2 3 2" xfId="53713" xr:uid="{E5D5B0AC-A2D2-42EF-B40C-03A443DDD588}"/>
    <cellStyle name="SAPBEXexcGood2 6 2 2 4" xfId="36365" xr:uid="{6027B112-40B7-41A6-BDAF-C1489EA07170}"/>
    <cellStyle name="SAPBEXexcGood2 6 2 3" xfId="15053" xr:uid="{B10EA65A-58ED-46A5-AF67-9A78D17EE523}"/>
    <cellStyle name="SAPBEXexcGood2 6 2 3 2" xfId="41473" xr:uid="{7823AC70-D010-49CF-8237-78C36AEA53CB}"/>
    <cellStyle name="SAPBEXexcGood2 6 2 4" xfId="27933" xr:uid="{476A701E-4C13-482B-B3A1-7F152FCC0435}"/>
    <cellStyle name="SAPBEXexcGood2 6 2 4 2" xfId="54347" xr:uid="{3E2EDAD6-AEAD-434B-813A-367636319DA6}"/>
    <cellStyle name="SAPBEXexcGood2 6 2 5" xfId="30944" xr:uid="{8ED0E7B2-341D-4F80-83AC-41102D876663}"/>
    <cellStyle name="SAPBEXexcGood2 6 3" xfId="5002" xr:uid="{95773286-0D6F-4AF8-B39A-D3B931D3F8EC}"/>
    <cellStyle name="SAPBEXexcGood2 6 3 2" xfId="10402" xr:uid="{40D97AAF-C80C-4A49-82B3-DAF369CD7B4E}"/>
    <cellStyle name="SAPBEXexcGood2 6 3 2 2" xfId="21062" xr:uid="{68F6F1E1-0A22-4991-8666-8753F0DCC285}"/>
    <cellStyle name="SAPBEXexcGood2 6 3 2 2 2" xfId="47476" xr:uid="{48640E17-0187-46FB-8242-EEAD6DA8B3B7}"/>
    <cellStyle name="SAPBEXexcGood2 6 3 2 3" xfId="28327" xr:uid="{DC366314-DCD4-4AFD-A0E4-4C5878525AB2}"/>
    <cellStyle name="SAPBEXexcGood2 6 3 2 3 2" xfId="54741" xr:uid="{5EA17E25-05D3-4DBD-9D59-59AC5D539530}"/>
    <cellStyle name="SAPBEXexcGood2 6 3 2 4" xfId="36898" xr:uid="{825DED83-49F5-4E0D-A086-E48718827561}"/>
    <cellStyle name="SAPBEXexcGood2 6 3 3" xfId="15779" xr:uid="{5C7E1A28-CB60-4DF4-BBFA-0BFAD4D9A4E1}"/>
    <cellStyle name="SAPBEXexcGood2 6 3 3 2" xfId="42199" xr:uid="{4D6F65D6-BFA8-4D50-8207-9D6D4E7556F7}"/>
    <cellStyle name="SAPBEXexcGood2 6 3 4" xfId="27721" xr:uid="{C5CDFB86-519C-4B12-8C18-FF09BF8DCCBE}"/>
    <cellStyle name="SAPBEXexcGood2 6 3 4 2" xfId="54135" xr:uid="{FAC33275-A4E8-483A-A1E0-47E0E18641D1}"/>
    <cellStyle name="SAPBEXexcGood2 6 3 5" xfId="31672" xr:uid="{5C01ACC7-3FF4-4820-A752-C32F9733A5C9}"/>
    <cellStyle name="SAPBEXexcGood2 6 4" xfId="6195" xr:uid="{DBE9B3CB-AC17-4E89-B6EA-C365BF9B2FB1}"/>
    <cellStyle name="SAPBEXexcGood2 6 4 2" xfId="10983" xr:uid="{7BD5110D-A090-427B-9C90-95DD0185006B}"/>
    <cellStyle name="SAPBEXexcGood2 6 4 2 2" xfId="21628" xr:uid="{9F1A8947-E461-4FD6-B7DE-4CC8C5878AD3}"/>
    <cellStyle name="SAPBEXexcGood2 6 4 2 2 2" xfId="48042" xr:uid="{90440E79-BF0E-42AA-BF92-A390FB756333}"/>
    <cellStyle name="SAPBEXexcGood2 6 4 2 3" xfId="28717" xr:uid="{F7E85811-B3A4-49B3-AB12-F5D62C75DEBF}"/>
    <cellStyle name="SAPBEXexcGood2 6 4 2 3 2" xfId="55131" xr:uid="{B76DCB7F-342A-4E6B-A1F1-E9B4B62D588E}"/>
    <cellStyle name="SAPBEXexcGood2 6 4 2 4" xfId="37404" xr:uid="{B91FA8DC-E449-4C01-8500-3B2FA6EEAEC0}"/>
    <cellStyle name="SAPBEXexcGood2 6 4 3" xfId="16936" xr:uid="{605A8E29-AB42-4D4E-A191-CE263E421F50}"/>
    <cellStyle name="SAPBEXexcGood2 6 4 3 2" xfId="43354" xr:uid="{D90024EE-360A-4A48-B42C-8308F8A7F4CF}"/>
    <cellStyle name="SAPBEXexcGood2 6 4 4" xfId="22501" xr:uid="{94FFE029-B7DB-4F73-A008-F572843AA9E8}"/>
    <cellStyle name="SAPBEXexcGood2 6 4 4 2" xfId="48915" xr:uid="{64002284-E0DA-4CC8-96D2-468E1962207A}"/>
    <cellStyle name="SAPBEXexcGood2 6 4 5" xfId="32865" xr:uid="{C0158008-A9C3-4670-9BDA-8257FAD5D5CE}"/>
    <cellStyle name="SAPBEXexcGood2 6 5" xfId="6776" xr:uid="{11898ACA-EF63-4317-AB69-12A16F37AB28}"/>
    <cellStyle name="SAPBEXexcGood2 6 5 2" xfId="17488" xr:uid="{36CB5E4C-61F2-42E8-9B35-D1FC75DAFADA}"/>
    <cellStyle name="SAPBEXexcGood2 6 5 2 2" xfId="43906" xr:uid="{08B65D70-403E-4CC8-AFEB-CCCB42D327A0}"/>
    <cellStyle name="SAPBEXexcGood2 6 5 3" xfId="12065" xr:uid="{B5046B1E-DE0B-44FF-B228-94885B95C9F7}"/>
    <cellStyle name="SAPBEXexcGood2 6 5 3 2" xfId="38486" xr:uid="{1350C876-DB1E-4A96-8C21-7F85F570C645}"/>
    <cellStyle name="SAPBEXexcGood2 6 5 4" xfId="33446" xr:uid="{02A7F4C2-26EF-4FAF-9C79-D592C6598278}"/>
    <cellStyle name="SAPBEXexcGood2 6 6" xfId="7336" xr:uid="{C755CCBF-E403-4009-86A6-14C247C95C7B}"/>
    <cellStyle name="SAPBEXexcGood2 6 6 2" xfId="18003" xr:uid="{663AC3EE-575D-4D47-80F2-23B51C15C8B9}"/>
    <cellStyle name="SAPBEXexcGood2 6 6 2 2" xfId="44420" xr:uid="{4C4EE608-3347-4054-AB3D-6DB810E3EDE8}"/>
    <cellStyle name="SAPBEXexcGood2 6 6 3" xfId="23105" xr:uid="{ABD82BDB-213C-4718-B908-8DB655048834}"/>
    <cellStyle name="SAPBEXexcGood2 6 6 3 2" xfId="49519" xr:uid="{2ACD7350-105E-4605-AE77-D63E0DD5B2F3}"/>
    <cellStyle name="SAPBEXexcGood2 6 6 4" xfId="34006" xr:uid="{77BEFADC-5446-4006-8364-273DD49A3B2F}"/>
    <cellStyle name="SAPBEXexcGood2 6 7" xfId="7980" xr:uid="{B8C230F6-481C-4444-B870-BE035508C995}"/>
    <cellStyle name="SAPBEXexcGood2 6 7 2" xfId="18647" xr:uid="{20658A3B-1A9F-4E8B-ABB7-48EF68A6AF46}"/>
    <cellStyle name="SAPBEXexcGood2 6 7 2 2" xfId="45062" xr:uid="{1D80A7AF-A650-42C4-B25D-D8BE9379CBC9}"/>
    <cellStyle name="SAPBEXexcGood2 6 7 3" xfId="17366" xr:uid="{75506F83-185A-4259-8FCD-666642839749}"/>
    <cellStyle name="SAPBEXexcGood2 6 7 3 2" xfId="43784" xr:uid="{7ECD1D0E-3311-476D-A8E0-30906A2BCE6F}"/>
    <cellStyle name="SAPBEXexcGood2 6 7 4" xfId="34586" xr:uid="{38CEAB47-BD6E-4009-8577-914C85687901}"/>
    <cellStyle name="SAPBEXexcGood2 6 8" xfId="8882" xr:uid="{81388DE8-0635-4F79-B8C5-C2ACF622AC90}"/>
    <cellStyle name="SAPBEXexcGood2 6 8 2" xfId="19542" xr:uid="{C8C93630-D1D0-4B80-9D37-AAE34234E94D}"/>
    <cellStyle name="SAPBEXexcGood2 6 8 2 2" xfId="45956" xr:uid="{AC352D23-F01F-4498-8C15-0E1D3122119F}"/>
    <cellStyle name="SAPBEXexcGood2 6 8 3" xfId="26363" xr:uid="{F8733BF1-726F-4A58-AB9D-AF84C11BD1C1}"/>
    <cellStyle name="SAPBEXexcGood2 6 8 3 2" xfId="52777" xr:uid="{A478487B-02C7-4F03-8DCE-EE2B32F03D3D}"/>
    <cellStyle name="SAPBEXexcGood2 6 8 4" xfId="35378" xr:uid="{DB99206A-5C9A-4D87-A35B-DED522A1652A}"/>
    <cellStyle name="SAPBEXexcGood2 6 9" xfId="13166" xr:uid="{F2AE3609-3A0F-49B2-864D-FD74993670B0}"/>
    <cellStyle name="SAPBEXexcGood2 6 9 2" xfId="39587" xr:uid="{9671892E-F8A3-4E63-BFF8-314771F09330}"/>
    <cellStyle name="SAPBEXexcGood2 7" xfId="3222" xr:uid="{82331E6B-AAE3-43CD-A55A-27AABEFC4204}"/>
    <cellStyle name="SAPBEXexcGood2 7 2" xfId="9571" xr:uid="{4B9E02D8-0FA4-4B37-8366-73BDCA747DF4}"/>
    <cellStyle name="SAPBEXexcGood2 7 2 2" xfId="20231" xr:uid="{88B0430D-1198-414C-A709-5A20B3CC3470}"/>
    <cellStyle name="SAPBEXexcGood2 7 2 2 2" xfId="46645" xr:uid="{C1F67505-3747-419A-A7F9-C051CA2A510D}"/>
    <cellStyle name="SAPBEXexcGood2 7 2 3" xfId="16647" xr:uid="{6CE387A0-8F1B-4B96-84ED-215AC873B5C3}"/>
    <cellStyle name="SAPBEXexcGood2 7 2 3 2" xfId="43065" xr:uid="{8A1FD8D9-C249-4B62-A9E4-364B16B8A150}"/>
    <cellStyle name="SAPBEXexcGood2 7 2 4" xfId="36067" xr:uid="{4072ECFE-3397-4434-8480-B2173C4F1590}"/>
    <cellStyle name="SAPBEXexcGood2 7 3" xfId="14012" xr:uid="{29731090-4510-462E-8060-A42FF6AD6E24}"/>
    <cellStyle name="SAPBEXexcGood2 7 3 2" xfId="40432" xr:uid="{A0C82E38-4B43-4901-8C9D-C4A1061C4461}"/>
    <cellStyle name="SAPBEXexcGood2 7 4" xfId="23868" xr:uid="{492B0689-7CE8-4322-A8B8-C9F5981CC210}"/>
    <cellStyle name="SAPBEXexcGood2 7 4 2" xfId="50282" xr:uid="{BF694B97-4189-4A0E-927B-2A62671A6801}"/>
    <cellStyle name="SAPBEXexcGood2 7 5" xfId="29892" xr:uid="{17AFCF37-E3FF-452C-9AE2-CF552994C0B7}"/>
    <cellStyle name="SAPBEXexcGood2 8" xfId="4892" xr:uid="{39B18B26-2EA3-4DDC-8C28-355FFACE18D9}"/>
    <cellStyle name="SAPBEXexcGood2 8 2" xfId="10141" xr:uid="{4716FED9-2836-4713-B683-89D65CF74A62}"/>
    <cellStyle name="SAPBEXexcGood2 8 2 2" xfId="20801" xr:uid="{D8A508D6-0AE9-402A-83F8-E883487527D8}"/>
    <cellStyle name="SAPBEXexcGood2 8 2 2 2" xfId="47215" xr:uid="{D551FEBC-9AD2-4BF1-BBCD-162F58C7B141}"/>
    <cellStyle name="SAPBEXexcGood2 8 2 3" xfId="25883" xr:uid="{C30CAAB3-EE87-4FB6-963B-EAFC1796322E}"/>
    <cellStyle name="SAPBEXexcGood2 8 2 3 2" xfId="52297" xr:uid="{2D478695-EFD6-4AD9-AE3D-D07867456B0B}"/>
    <cellStyle name="SAPBEXexcGood2 8 2 4" xfId="36637" xr:uid="{78709A7C-D04E-49A7-9D9D-F87B4BB8EF60}"/>
    <cellStyle name="SAPBEXexcGood2 8 3" xfId="15669" xr:uid="{C3FF0D12-3DC9-454F-BFB0-349CD2707F6B}"/>
    <cellStyle name="SAPBEXexcGood2 8 3 2" xfId="42089" xr:uid="{FFEE10E8-834D-4B46-9E7E-4D7140E68576}"/>
    <cellStyle name="SAPBEXexcGood2 8 4" xfId="27272" xr:uid="{7270EBF3-CDB4-4DB7-9584-F85F94C70E1B}"/>
    <cellStyle name="SAPBEXexcGood2 8 4 2" xfId="53686" xr:uid="{534E8BF4-137F-4E50-B058-DD45E84CD776}"/>
    <cellStyle name="SAPBEXexcGood2 8 5" xfId="31562" xr:uid="{7C8558FB-E1E3-4897-9491-71C119C61484}"/>
    <cellStyle name="SAPBEXexcGood2 9" xfId="5469" xr:uid="{63FE7CFB-6ABB-40D8-AD3C-2F60D49D09AE}"/>
    <cellStyle name="SAPBEXexcGood2 9 2" xfId="9583" xr:uid="{28029FCE-9A97-47B3-BE6A-B965990C20EA}"/>
    <cellStyle name="SAPBEXexcGood2 9 2 2" xfId="20243" xr:uid="{5D176AF8-FAB1-4630-8DB0-DA4DBCDEA51F}"/>
    <cellStyle name="SAPBEXexcGood2 9 2 2 2" xfId="46657" xr:uid="{744BCF07-00A1-4867-A1E1-5BED27A2F8FA}"/>
    <cellStyle name="SAPBEXexcGood2 9 2 3" xfId="17841" xr:uid="{88E4F071-DA7F-4554-BEDA-3C0ED251C170}"/>
    <cellStyle name="SAPBEXexcGood2 9 2 3 2" xfId="44258" xr:uid="{136CAEA2-019B-4C6A-A8F8-9E3B91A9EE66}"/>
    <cellStyle name="SAPBEXexcGood2 9 2 4" xfId="36079" xr:uid="{515AD4EF-04F5-4D8A-A05F-E32E60751A75}"/>
    <cellStyle name="SAPBEXexcGood2 9 3" xfId="16242" xr:uid="{5F3859F3-C1B1-40D4-8C2B-A895747741AA}"/>
    <cellStyle name="SAPBEXexcGood2 9 3 2" xfId="42661" xr:uid="{D1D4AD53-D697-49B8-BE0B-17F61FB1ADB9}"/>
    <cellStyle name="SAPBEXexcGood2 9 4" xfId="22438" xr:uid="{23F46840-7B8C-4071-951C-97BCC012D267}"/>
    <cellStyle name="SAPBEXexcGood2 9 4 2" xfId="48852" xr:uid="{3C67007C-B805-4ED7-97D2-7967D82212E8}"/>
    <cellStyle name="SAPBEXexcGood2 9 5" xfId="32139" xr:uid="{8FB3B187-0FFA-4230-A706-D4AA555023B3}"/>
    <cellStyle name="SAPBEXexcGood3" xfId="1195" xr:uid="{3CD166F7-B934-4747-BF5C-74479AEA2080}"/>
    <cellStyle name="SAPBEXexcGood3 10" xfId="5610" xr:uid="{33B34D77-F16E-4A55-8CCD-6C2CA2235293}"/>
    <cellStyle name="SAPBEXexcGood3 10 2" xfId="26404" xr:uid="{D8B80E30-1AFF-4CCE-9296-BC5CED04980B}"/>
    <cellStyle name="SAPBEXexcGood3 10 2 2" xfId="52818" xr:uid="{1C17A78D-8603-4E6B-AC5E-11E7013F51EE}"/>
    <cellStyle name="SAPBEXexcGood3 10 3" xfId="32280" xr:uid="{0E624250-FE04-4413-814D-59239A89434C}"/>
    <cellStyle name="SAPBEXexcGood3 11" xfId="3024" xr:uid="{6E54281E-A4E4-4853-856B-CFF7AE094E12}"/>
    <cellStyle name="SAPBEXexcGood3 11 2" xfId="13816" xr:uid="{525BE8E4-12EE-4852-8766-2DD1AC578130}"/>
    <cellStyle name="SAPBEXexcGood3 11 2 2" xfId="40236" xr:uid="{C44BFAE7-07B1-4E0C-99A4-FD2E9FE2AB60}"/>
    <cellStyle name="SAPBEXexcGood3 11 3" xfId="27454" xr:uid="{FE6E78E0-10F6-4A80-B848-19C081FB1F10}"/>
    <cellStyle name="SAPBEXexcGood3 11 3 2" xfId="53868" xr:uid="{FB4FE2C5-C7D3-41FA-AEEF-3057CB44D10D}"/>
    <cellStyle name="SAPBEXexcGood3 11 4" xfId="29694" xr:uid="{F3BF479C-D95D-4755-8632-D07EEE56DDFB}"/>
    <cellStyle name="SAPBEXexcGood3 12" xfId="8264" xr:uid="{AC06F3AB-4714-4C32-9796-4B3EA6D7ED74}"/>
    <cellStyle name="SAPBEXexcGood3 12 2" xfId="18925" xr:uid="{D06901CC-9C00-4C34-B3A5-15E0713DDE43}"/>
    <cellStyle name="SAPBEXexcGood3 12 2 2" xfId="45339" xr:uid="{73119634-E865-4C8F-A05E-3E8A9265408A}"/>
    <cellStyle name="SAPBEXexcGood3 12 3" xfId="17697" xr:uid="{82009264-DD5C-4483-96C4-9601D45B12C0}"/>
    <cellStyle name="SAPBEXexcGood3 12 3 2" xfId="44114" xr:uid="{40E5C6DC-16C3-4C4C-9C9C-BD304872F416}"/>
    <cellStyle name="SAPBEXexcGood3 12 4" xfId="34777" xr:uid="{4A996000-2EDB-4124-A662-C655F93C507F}"/>
    <cellStyle name="SAPBEXexcGood3 13" xfId="13755" xr:uid="{43DE328E-8CDC-4729-81C2-BCC2C832A755}"/>
    <cellStyle name="SAPBEXexcGood3 13 2" xfId="40175" xr:uid="{193C0364-1CF1-4287-B288-196958D90E2D}"/>
    <cellStyle name="SAPBEXexcGood3 14" xfId="23713" xr:uid="{5C18A0FB-A185-4CCA-BBAE-F7AA1CF0E75B}"/>
    <cellStyle name="SAPBEXexcGood3 14 2" xfId="50127" xr:uid="{71EFA977-9BF0-45BF-BF8F-F4D919433FAA}"/>
    <cellStyle name="SAPBEXexcGood3 2" xfId="1516" xr:uid="{3C7B15C1-1C2D-4CE6-8788-9E4A4790DD06}"/>
    <cellStyle name="SAPBEXexcGood3 2 10" xfId="8413" xr:uid="{A4AF908C-2D14-4EF9-B45B-84061F3B1ADF}"/>
    <cellStyle name="SAPBEXexcGood3 2 10 2" xfId="19073" xr:uid="{4B6E182F-D4E5-41DE-BFBA-AA24615423CD}"/>
    <cellStyle name="SAPBEXexcGood3 2 10 2 2" xfId="45487" xr:uid="{28B2B523-1466-4094-A32B-D17602AAD19C}"/>
    <cellStyle name="SAPBEXexcGood3 2 10 3" xfId="12776" xr:uid="{1C781629-D8FE-4BF7-99DF-7611BDCAACDF}"/>
    <cellStyle name="SAPBEXexcGood3 2 10 3 2" xfId="39197" xr:uid="{1FE7B9AB-9AFA-4250-B9C0-FBFFE03F9B52}"/>
    <cellStyle name="SAPBEXexcGood3 2 10 4" xfId="34909" xr:uid="{31450EAC-A099-4233-88DA-C0FE97F7DA9B}"/>
    <cellStyle name="SAPBEXexcGood3 2 11" xfId="12025" xr:uid="{F2EC327E-1CD6-480A-BABB-B4F6AAA24C5B}"/>
    <cellStyle name="SAPBEXexcGood3 2 11 2" xfId="38446" xr:uid="{7CDB4A34-F5BD-4A8D-912D-B73AA56DA7FE}"/>
    <cellStyle name="SAPBEXexcGood3 2 12" xfId="27016" xr:uid="{21C4DF72-8653-43C8-9CB9-723966107772}"/>
    <cellStyle name="SAPBEXexcGood3 2 12 2" xfId="53430" xr:uid="{DB926C56-2CDA-489D-A5F2-5C2025FE2786}"/>
    <cellStyle name="SAPBEXexcGood3 2 2" xfId="3510" xr:uid="{D07ABE38-CC22-41FF-BB06-975F156D2019}"/>
    <cellStyle name="SAPBEXexcGood3 2 2 2" xfId="9012" xr:uid="{EF5B4CA9-F76C-434D-8F16-43127197D1E5}"/>
    <cellStyle name="SAPBEXexcGood3 2 2 2 2" xfId="19672" xr:uid="{28A6E57C-248A-4423-BD24-7E2644C5FDC1}"/>
    <cellStyle name="SAPBEXexcGood3 2 2 2 2 2" xfId="46086" xr:uid="{785FA3C2-9D1F-4EEE-B8BD-F32E8609F15B}"/>
    <cellStyle name="SAPBEXexcGood3 2 2 2 3" xfId="12746" xr:uid="{31D392E1-BFEB-41D2-81D9-3EEB901D325E}"/>
    <cellStyle name="SAPBEXexcGood3 2 2 2 3 2" xfId="39167" xr:uid="{2A2DFC6F-B142-4256-9793-6318EC5CE730}"/>
    <cellStyle name="SAPBEXexcGood3 2 2 2 4" xfId="35508" xr:uid="{78994264-377A-4561-998D-0A22FDA71B95}"/>
    <cellStyle name="SAPBEXexcGood3 2 2 3" xfId="10111" xr:uid="{076B5059-A721-42E1-97D6-F851CE6C706F}"/>
    <cellStyle name="SAPBEXexcGood3 2 2 3 2" xfId="20771" xr:uid="{207A58E2-7EC9-41AA-B3AA-E61D53F97D49}"/>
    <cellStyle name="SAPBEXexcGood3 2 2 3 2 2" xfId="47185" xr:uid="{6ECD577C-4705-4261-BBF2-70D12C889B4D}"/>
    <cellStyle name="SAPBEXexcGood3 2 2 3 3" xfId="12825" xr:uid="{52C4E4B6-DB45-461C-9F66-D5CC960F2074}"/>
    <cellStyle name="SAPBEXexcGood3 2 2 3 3 2" xfId="39246" xr:uid="{FC66C063-420D-4DB2-A141-1D06C1EAF434}"/>
    <cellStyle name="SAPBEXexcGood3 2 2 3 4" xfId="36607" xr:uid="{249062A9-34D4-4BEA-8AD1-0ADA3BD4B7E0}"/>
    <cellStyle name="SAPBEXexcGood3 2 2 4" xfId="10944" xr:uid="{B200E24D-C4B8-419A-BEEF-D93587DC85F5}"/>
    <cellStyle name="SAPBEXexcGood3 2 2 4 2" xfId="21589" xr:uid="{99DC6E0B-28DA-4E1A-987A-7F8F91CC5059}"/>
    <cellStyle name="SAPBEXexcGood3 2 2 4 2 2" xfId="48003" xr:uid="{83468407-C675-4B1F-B9B4-3D46C5D05F43}"/>
    <cellStyle name="SAPBEXexcGood3 2 2 4 3" xfId="28678" xr:uid="{96965871-18F6-4974-B38B-C651D0E04727}"/>
    <cellStyle name="SAPBEXexcGood3 2 2 4 3 2" xfId="55092" xr:uid="{1C7712C5-395F-4004-B2B2-C2E80B2E44E5}"/>
    <cellStyle name="SAPBEXexcGood3 2 2 4 4" xfId="37365" xr:uid="{9EF5CB46-62B8-4F92-8058-0D45E02FF880}"/>
    <cellStyle name="SAPBEXexcGood3 2 2 5" xfId="8721" xr:uid="{BFB04821-1E10-4F32-AB9A-1E3BEB7793C9}"/>
    <cellStyle name="SAPBEXexcGood3 2 2 5 2" xfId="19381" xr:uid="{215FA393-B8D3-46FB-9B32-B39F46F0F3ED}"/>
    <cellStyle name="SAPBEXexcGood3 2 2 5 2 2" xfId="45795" xr:uid="{F478CBC7-D9C5-4913-A009-1B90925342ED}"/>
    <cellStyle name="SAPBEXexcGood3 2 2 5 3" xfId="27904" xr:uid="{0F4E8519-33CA-4F1D-BFE4-B3C9D8C29A2E}"/>
    <cellStyle name="SAPBEXexcGood3 2 2 5 3 2" xfId="54318" xr:uid="{53C2A524-ADF9-4328-B331-EFAE4F3F9F94}"/>
    <cellStyle name="SAPBEXexcGood3 2 2 5 4" xfId="35217" xr:uid="{652D131D-89B5-4634-8764-E271D52E875A}"/>
    <cellStyle name="SAPBEXexcGood3 2 2 6" xfId="14295" xr:uid="{20122446-28B8-4DA6-A79B-10C51FD6F9C4}"/>
    <cellStyle name="SAPBEXexcGood3 2 2 6 2" xfId="40715" xr:uid="{1A90AD1E-BF22-4ADE-92D9-A58A5C5148C1}"/>
    <cellStyle name="SAPBEXexcGood3 2 2 7" xfId="24982" xr:uid="{DEEF0DE4-9A7E-49EB-9099-94364FB41C7A}"/>
    <cellStyle name="SAPBEXexcGood3 2 2 7 2" xfId="51396" xr:uid="{12073DC8-D242-4874-9217-1EEFD782E990}"/>
    <cellStyle name="SAPBEXexcGood3 2 2 8" xfId="30180" xr:uid="{E458661F-98F6-4D72-AE81-1D736E9226A1}"/>
    <cellStyle name="SAPBEXexcGood3 2 3" xfId="2792" xr:uid="{23D297BD-CC6D-4441-8468-3F8A1E84C2D4}"/>
    <cellStyle name="SAPBEXexcGood3 2 3 2" xfId="9372" xr:uid="{3DD23F35-98DF-40C3-B8D6-B12DE5B60D21}"/>
    <cellStyle name="SAPBEXexcGood3 2 3 2 2" xfId="20032" xr:uid="{244CD92E-37B5-417F-A400-B1198E8C636B}"/>
    <cellStyle name="SAPBEXexcGood3 2 3 2 2 2" xfId="46446" xr:uid="{C1EFB272-B0E0-4CDB-B043-BFE0C49B69C5}"/>
    <cellStyle name="SAPBEXexcGood3 2 3 2 3" xfId="26770" xr:uid="{49EE14AE-D7E6-4AB0-BD5A-46078F33D115}"/>
    <cellStyle name="SAPBEXexcGood3 2 3 2 3 2" xfId="53184" xr:uid="{33935231-5D8B-4F91-A7DC-F527419D7FE1}"/>
    <cellStyle name="SAPBEXexcGood3 2 3 2 4" xfId="35868" xr:uid="{83D5EDFB-BEC5-415E-9275-AAB3E811D97F}"/>
    <cellStyle name="SAPBEXexcGood3 2 3 3" xfId="13584" xr:uid="{E7807B2E-EDD8-4973-8388-7F0F1CA468AC}"/>
    <cellStyle name="SAPBEXexcGood3 2 3 3 2" xfId="40004" xr:uid="{4809B907-2B8A-4C97-9B0D-4EAB930319BA}"/>
    <cellStyle name="SAPBEXexcGood3 2 3 4" xfId="23744" xr:uid="{16706E77-C427-4B81-8FC1-E9A92A0700A2}"/>
    <cellStyle name="SAPBEXexcGood3 2 3 4 2" xfId="50158" xr:uid="{DABE3FDE-5E5D-409A-B30F-E92DFB908935}"/>
    <cellStyle name="SAPBEXexcGood3 2 3 5" xfId="29462" xr:uid="{91B79AD3-1446-4D5E-8038-01AFA573EF72}"/>
    <cellStyle name="SAPBEXexcGood3 2 4" xfId="3054" xr:uid="{A2288384-ACC9-4E64-964D-E522FB0D5E75}"/>
    <cellStyle name="SAPBEXexcGood3 2 4 2" xfId="10250" xr:uid="{6AEE3AF1-71B9-4D8F-831B-C02584D36B20}"/>
    <cellStyle name="SAPBEXexcGood3 2 4 2 2" xfId="20910" xr:uid="{985100C2-0AE0-423F-A198-D3250969274D}"/>
    <cellStyle name="SAPBEXexcGood3 2 4 2 2 2" xfId="47324" xr:uid="{C1D6DC98-B8A0-480E-B43B-1382A19E33AD}"/>
    <cellStyle name="SAPBEXexcGood3 2 4 2 3" xfId="17763" xr:uid="{AD2ACC62-8951-4009-951C-312B40639A8E}"/>
    <cellStyle name="SAPBEXexcGood3 2 4 2 3 2" xfId="44180" xr:uid="{2732D929-D460-4E26-A872-840807542219}"/>
    <cellStyle name="SAPBEXexcGood3 2 4 2 4" xfId="36746" xr:uid="{562170C8-6B99-4F58-921A-361723C5EF79}"/>
    <cellStyle name="SAPBEXexcGood3 2 4 3" xfId="13846" xr:uid="{0CB2B6BA-08A1-49D4-826E-766A6F0D0637}"/>
    <cellStyle name="SAPBEXexcGood3 2 4 3 2" xfId="40266" xr:uid="{2588E68D-B6DD-452D-A279-5F5240D752E4}"/>
    <cellStyle name="SAPBEXexcGood3 2 4 4" xfId="26568" xr:uid="{583C835D-4E70-4F5A-B94F-69976C92D5AE}"/>
    <cellStyle name="SAPBEXexcGood3 2 4 4 2" xfId="52982" xr:uid="{4FFC1970-E37C-4E69-B59E-C0616950C350}"/>
    <cellStyle name="SAPBEXexcGood3 2 4 5" xfId="29724" xr:uid="{7109FD0A-EE34-4E45-8003-9CF451250606}"/>
    <cellStyle name="SAPBEXexcGood3 2 5" xfId="4320" xr:uid="{1542A5ED-76BF-4DCC-98DD-6EDAA902CF5E}"/>
    <cellStyle name="SAPBEXexcGood3 2 5 2" xfId="10734" xr:uid="{932CB930-7FFE-41C8-88D6-8E7A31104F45}"/>
    <cellStyle name="SAPBEXexcGood3 2 5 2 2" xfId="21379" xr:uid="{4A81FF36-5E3F-445F-980B-1EA178AF8C13}"/>
    <cellStyle name="SAPBEXexcGood3 2 5 2 2 2" xfId="47793" xr:uid="{91B5B3DA-5029-48E6-936E-444DD14E397F}"/>
    <cellStyle name="SAPBEXexcGood3 2 5 2 3" xfId="28474" xr:uid="{C4080847-80AD-4111-B83A-C7909F9EEA02}"/>
    <cellStyle name="SAPBEXexcGood3 2 5 2 3 2" xfId="54888" xr:uid="{61373FE0-8E91-438B-AAE7-9E39506EFF12}"/>
    <cellStyle name="SAPBEXexcGood3 2 5 2 4" xfId="37155" xr:uid="{2FACE6AE-DFE2-48CA-B0C8-973F8E98BC18}"/>
    <cellStyle name="SAPBEXexcGood3 2 5 3" xfId="15098" xr:uid="{6A12B6F8-C4BE-4A4B-80B5-F630F54EB826}"/>
    <cellStyle name="SAPBEXexcGood3 2 5 3 2" xfId="41518" xr:uid="{9BEA9847-31E8-4146-A292-DF18ED24F788}"/>
    <cellStyle name="SAPBEXexcGood3 2 5 4" xfId="26877" xr:uid="{C7D321D8-016F-4516-A91F-5762BA2CA1E4}"/>
    <cellStyle name="SAPBEXexcGood3 2 5 4 2" xfId="53291" xr:uid="{6B399AEE-C7DC-48B3-BBB6-AA99DB2030E1}"/>
    <cellStyle name="SAPBEXexcGood3 2 5 5" xfId="30990" xr:uid="{7C3D9D70-C53E-4368-BD08-D411E8460EA8}"/>
    <cellStyle name="SAPBEXexcGood3 2 6" xfId="2722" xr:uid="{441FD87A-C7AC-46D5-B780-19366357CBB5}"/>
    <cellStyle name="SAPBEXexcGood3 2 6 2" xfId="13514" xr:uid="{4E125AB0-8973-41BB-BB96-61C87BD81E78}"/>
    <cellStyle name="SAPBEXexcGood3 2 6 2 2" xfId="39934" xr:uid="{A3E1B8E3-491A-4033-BD73-9F076977B187}"/>
    <cellStyle name="SAPBEXexcGood3 2 6 3" xfId="26731" xr:uid="{7E40078F-7D13-4F48-A3FF-34348FAE8592}"/>
    <cellStyle name="SAPBEXexcGood3 2 6 3 2" xfId="53145" xr:uid="{E29BB1EE-991F-40C1-B532-F0D78A7D1874}"/>
    <cellStyle name="SAPBEXexcGood3 2 6 4" xfId="29392" xr:uid="{AA53D163-E6D3-437A-9E91-C595C9931B42}"/>
    <cellStyle name="SAPBEXexcGood3 2 7" xfId="4319" xr:uid="{AE9135DB-3C87-4E55-A674-98506EEAE334}"/>
    <cellStyle name="SAPBEXexcGood3 2 7 2" xfId="22272" xr:uid="{49C9A31D-729D-493F-8EE5-A02021FF6467}"/>
    <cellStyle name="SAPBEXexcGood3 2 7 2 2" xfId="48686" xr:uid="{354C0744-1C1A-4E6D-9A24-76BA108CA480}"/>
    <cellStyle name="SAPBEXexcGood3 2 7 3" xfId="30989" xr:uid="{D30B27FA-BD17-478B-961D-FE3908B9631C}"/>
    <cellStyle name="SAPBEXexcGood3 2 8" xfId="7233" xr:uid="{7EA07D12-8EF0-48C2-A0EF-82CA4BCF2BBE}"/>
    <cellStyle name="SAPBEXexcGood3 2 8 2" xfId="17900" xr:uid="{C4BD86DA-D54A-4A30-9D94-8E2E088BC30A}"/>
    <cellStyle name="SAPBEXexcGood3 2 8 2 2" xfId="44317" xr:uid="{8693CD8C-8D76-47C8-9243-9A4794239552}"/>
    <cellStyle name="SAPBEXexcGood3 2 8 3" xfId="24252" xr:uid="{D2ABB09D-E618-4405-AF19-4E03BF3F7C39}"/>
    <cellStyle name="SAPBEXexcGood3 2 8 3 2" xfId="50666" xr:uid="{63EA7F58-673E-4892-8611-E553903BB13F}"/>
    <cellStyle name="SAPBEXexcGood3 2 8 4" xfId="33903" xr:uid="{12503DC0-A8AB-487A-81F3-FD805ECAC668}"/>
    <cellStyle name="SAPBEXexcGood3 2 9" xfId="4469" xr:uid="{623EEA80-307E-401B-B7EC-5E7130511769}"/>
    <cellStyle name="SAPBEXexcGood3 2 9 2" xfId="15247" xr:uid="{D2F7E649-87E0-4C41-950F-415E1AFA8E08}"/>
    <cellStyle name="SAPBEXexcGood3 2 9 2 2" xfId="41667" xr:uid="{7C9A26ED-2733-48D6-B3A2-69F03F5F8FB2}"/>
    <cellStyle name="SAPBEXexcGood3 2 9 3" xfId="27315" xr:uid="{23B74ED7-6839-4084-99B1-69D31362D128}"/>
    <cellStyle name="SAPBEXexcGood3 2 9 3 2" xfId="53729" xr:uid="{BA434FD4-4F80-402D-BBD8-0540F6B4FC23}"/>
    <cellStyle name="SAPBEXexcGood3 2 9 4" xfId="31139" xr:uid="{0BD305B2-B31B-4ED2-83E2-8F5F9552F139}"/>
    <cellStyle name="SAPBEXexcGood3 3" xfId="1629" xr:uid="{A2980DDB-6E41-4F29-A461-4859A61539E4}"/>
    <cellStyle name="SAPBEXexcGood3 3 10" xfId="8337" xr:uid="{F407DF66-2DE8-462D-89AF-990AA8FAC281}"/>
    <cellStyle name="SAPBEXexcGood3 3 10 2" xfId="18997" xr:uid="{56431D8A-AFCA-49FD-9A9E-540F468421C3}"/>
    <cellStyle name="SAPBEXexcGood3 3 10 2 2" xfId="45411" xr:uid="{4A1B44CA-9EAC-44A9-9945-82A3A9B5B07E}"/>
    <cellStyle name="SAPBEXexcGood3 3 10 3" xfId="12712" xr:uid="{9DF8D4C0-1473-4790-8BFF-8E7847C03030}"/>
    <cellStyle name="SAPBEXexcGood3 3 10 3 2" xfId="39133" xr:uid="{EBACA962-6E1A-4FA0-AD76-2002CA6F1C1F}"/>
    <cellStyle name="SAPBEXexcGood3 3 10 4" xfId="34833" xr:uid="{63D30321-0262-4A15-9C5B-53186D01AAB5}"/>
    <cellStyle name="SAPBEXexcGood3 3 11" xfId="11934" xr:uid="{400309B8-AFBF-4E52-954D-27C602487D3D}"/>
    <cellStyle name="SAPBEXexcGood3 3 11 2" xfId="38355" xr:uid="{95EC1D9B-ECBE-4F35-9939-D3F72B70BF73}"/>
    <cellStyle name="SAPBEXexcGood3 3 12" xfId="22078" xr:uid="{C58C12AD-51CA-4FA3-BB7A-41B515348EAE}"/>
    <cellStyle name="SAPBEXexcGood3 3 12 2" xfId="48492" xr:uid="{541CBD7D-6DA2-4771-BA55-98BD70682C56}"/>
    <cellStyle name="SAPBEXexcGood3 3 2" xfId="3622" xr:uid="{CEFB1EEC-8A42-42E3-B488-615E7CACBC64}"/>
    <cellStyle name="SAPBEXexcGood3 3 2 2" xfId="9080" xr:uid="{22F0139E-ED6F-4979-A304-FD581E2D941F}"/>
    <cellStyle name="SAPBEXexcGood3 3 2 2 2" xfId="19740" xr:uid="{0DBB6F04-8463-46A1-A696-6830241A4020}"/>
    <cellStyle name="SAPBEXexcGood3 3 2 2 2 2" xfId="46154" xr:uid="{85DA8289-A291-4A69-B619-D704021538EA}"/>
    <cellStyle name="SAPBEXexcGood3 3 2 2 3" xfId="11552" xr:uid="{DD41A2C6-3507-4F2E-BC18-20BEB9D34064}"/>
    <cellStyle name="SAPBEXexcGood3 3 2 2 3 2" xfId="37973" xr:uid="{E9D4DD44-CB18-47E2-963F-6825E11C9F9F}"/>
    <cellStyle name="SAPBEXexcGood3 3 2 2 4" xfId="35576" xr:uid="{BEA119C1-7762-4347-875D-1873B18C2B02}"/>
    <cellStyle name="SAPBEXexcGood3 3 2 3" xfId="9646" xr:uid="{8CC49A2A-655E-4A5E-ABF1-343A5C52CCD4}"/>
    <cellStyle name="SAPBEXexcGood3 3 2 3 2" xfId="20306" xr:uid="{91C8A71D-666A-4DFD-B469-88D8631DD140}"/>
    <cellStyle name="SAPBEXexcGood3 3 2 3 2 2" xfId="46720" xr:uid="{28CBEC2A-CE80-4DD7-A868-9F781E2273E2}"/>
    <cellStyle name="SAPBEXexcGood3 3 2 3 3" xfId="12613" xr:uid="{F054EE8C-76C4-43ED-A039-5E16305F1FD9}"/>
    <cellStyle name="SAPBEXexcGood3 3 2 3 3 2" xfId="39034" xr:uid="{720D66DC-9F77-4EB2-9A46-3318F425579C}"/>
    <cellStyle name="SAPBEXexcGood3 3 2 3 4" xfId="36142" xr:uid="{8E1A92F8-E254-45A4-8388-1854C1F2DFC1}"/>
    <cellStyle name="SAPBEXexcGood3 3 2 4" xfId="10875" xr:uid="{3BFEB973-616F-4E7B-BE77-21BAFFFC86CD}"/>
    <cellStyle name="SAPBEXexcGood3 3 2 4 2" xfId="21520" xr:uid="{3768A551-2C53-436F-AA1F-F33E85F27AE6}"/>
    <cellStyle name="SAPBEXexcGood3 3 2 4 2 2" xfId="47934" xr:uid="{292AA061-2D19-4F89-8D6C-F3339E1A8B14}"/>
    <cellStyle name="SAPBEXexcGood3 3 2 4 3" xfId="28609" xr:uid="{A5C1DE23-CD28-4F8B-8308-3ACFC73A362A}"/>
    <cellStyle name="SAPBEXexcGood3 3 2 4 3 2" xfId="55023" xr:uid="{049709E8-19D4-46A2-884D-727FD97F26D1}"/>
    <cellStyle name="SAPBEXexcGood3 3 2 4 4" xfId="37296" xr:uid="{534AB449-3CA0-44A2-9FF7-13A8A4AF008F}"/>
    <cellStyle name="SAPBEXexcGood3 3 2 5" xfId="8643" xr:uid="{48546F71-A5E9-4108-89A5-2E3819F8C692}"/>
    <cellStyle name="SAPBEXexcGood3 3 2 5 2" xfId="19303" xr:uid="{0A9B9557-13D2-46B0-B939-71CC9642408F}"/>
    <cellStyle name="SAPBEXexcGood3 3 2 5 2 2" xfId="45717" xr:uid="{DCFAB871-9ADB-4A31-BDF0-1BF53F231CB0}"/>
    <cellStyle name="SAPBEXexcGood3 3 2 5 3" xfId="12604" xr:uid="{8591FE1B-1B92-4605-9596-2996E8733E30}"/>
    <cellStyle name="SAPBEXexcGood3 3 2 5 3 2" xfId="39025" xr:uid="{9F7F23AE-D304-4CEF-8918-3AEB84CA9A8F}"/>
    <cellStyle name="SAPBEXexcGood3 3 2 5 4" xfId="35139" xr:uid="{047EAE0F-7949-47DC-98EA-A169E3B44E51}"/>
    <cellStyle name="SAPBEXexcGood3 3 2 6" xfId="14407" xr:uid="{9CD6F3E9-1B32-4CA7-9035-3655654EB452}"/>
    <cellStyle name="SAPBEXexcGood3 3 2 6 2" xfId="40827" xr:uid="{F9DC2418-6082-4054-B972-596CE634D7BB}"/>
    <cellStyle name="SAPBEXexcGood3 3 2 7" xfId="23036" xr:uid="{D8948302-6F47-4A54-950C-0D560F64DB55}"/>
    <cellStyle name="SAPBEXexcGood3 3 2 7 2" xfId="49450" xr:uid="{326FFBA6-7B77-4A72-B8CD-B10E4562539A}"/>
    <cellStyle name="SAPBEXexcGood3 3 2 8" xfId="30292" xr:uid="{33A57A5D-F423-427B-8E2D-D90AEC222730}"/>
    <cellStyle name="SAPBEXexcGood3 3 3" xfId="2700" xr:uid="{9DBF6523-9071-4C15-9FD0-C425142604FA}"/>
    <cellStyle name="SAPBEXexcGood3 3 3 2" xfId="9449" xr:uid="{FAEB53F0-3A03-4E76-A4BD-A125A86CD04B}"/>
    <cellStyle name="SAPBEXexcGood3 3 3 2 2" xfId="20109" xr:uid="{2D38FBB3-979E-4EAF-A71A-998A666F39CA}"/>
    <cellStyle name="SAPBEXexcGood3 3 3 2 2 2" xfId="46523" xr:uid="{EE98D15F-54B9-4142-9B3A-E9A5A6207C67}"/>
    <cellStyle name="SAPBEXexcGood3 3 3 2 3" xfId="28214" xr:uid="{A049B639-A4D0-49FB-B32C-DB9E254B3568}"/>
    <cellStyle name="SAPBEXexcGood3 3 3 2 3 2" xfId="54628" xr:uid="{F66561D6-4C1B-4AB2-896E-2213D22F0290}"/>
    <cellStyle name="SAPBEXexcGood3 3 3 2 4" xfId="35945" xr:uid="{B018B0B4-D756-42B4-B0B1-DB2BE227695F}"/>
    <cellStyle name="SAPBEXexcGood3 3 3 3" xfId="13492" xr:uid="{EE81BB57-9E3A-42D0-B1E1-5C0133EC9586}"/>
    <cellStyle name="SAPBEXexcGood3 3 3 3 2" xfId="39912" xr:uid="{02018B64-E6DE-4A86-87DD-47B772407FBB}"/>
    <cellStyle name="SAPBEXexcGood3 3 3 4" xfId="27913" xr:uid="{7A4D5A78-5652-46C8-BE12-8071DA92A761}"/>
    <cellStyle name="SAPBEXexcGood3 3 3 4 2" xfId="54327" xr:uid="{DC8FE234-63FE-48ED-B0F4-87FDE241F37D}"/>
    <cellStyle name="SAPBEXexcGood3 3 3 5" xfId="29370" xr:uid="{85648EFE-AB4B-49C1-BFC5-449C6BB9B2AE}"/>
    <cellStyle name="SAPBEXexcGood3 3 4" xfId="2644" xr:uid="{852065EE-0CBC-454A-855F-DA01D81DDE0D}"/>
    <cellStyle name="SAPBEXexcGood3 3 4 2" xfId="9725" xr:uid="{85BDAEA8-9A03-4CF0-88CB-17E01BEB80E7}"/>
    <cellStyle name="SAPBEXexcGood3 3 4 2 2" xfId="20385" xr:uid="{19B68A19-392A-4AE7-976B-4DE61A975BF3}"/>
    <cellStyle name="SAPBEXexcGood3 3 4 2 2 2" xfId="46799" xr:uid="{EBC64A39-C437-456E-A832-345F2C4AE7D3}"/>
    <cellStyle name="SAPBEXexcGood3 3 4 2 3" xfId="11844" xr:uid="{4EFA6055-F7BA-4A40-A11F-9D59536ECA06}"/>
    <cellStyle name="SAPBEXexcGood3 3 4 2 3 2" xfId="38265" xr:uid="{FA9C6A11-1491-41A7-9C57-FC897CF381D0}"/>
    <cellStyle name="SAPBEXexcGood3 3 4 2 4" xfId="36221" xr:uid="{ED387668-6D3C-43CF-ABD7-8FC9621E22AE}"/>
    <cellStyle name="SAPBEXexcGood3 3 4 3" xfId="13436" xr:uid="{01F9109F-4EE4-46CB-8FF9-62FFC166CBAA}"/>
    <cellStyle name="SAPBEXexcGood3 3 4 3 2" xfId="39856" xr:uid="{8EC40FE1-006F-4D33-B784-8422584C227A}"/>
    <cellStyle name="SAPBEXexcGood3 3 4 4" xfId="22183" xr:uid="{16F21872-FAB9-4C56-8F5D-46F20B0D6378}"/>
    <cellStyle name="SAPBEXexcGood3 3 4 4 2" xfId="48597" xr:uid="{0BDBD6B4-6785-49B7-857B-5C0B40B06795}"/>
    <cellStyle name="SAPBEXexcGood3 3 4 5" xfId="29314" xr:uid="{6B1B7888-6D5D-44A4-A893-C37A077C5760}"/>
    <cellStyle name="SAPBEXexcGood3 3 5" xfId="2810" xr:uid="{764478ED-D172-4195-826E-C627E68A2643}"/>
    <cellStyle name="SAPBEXexcGood3 3 5 2" xfId="10767" xr:uid="{E8D2E7C4-52AE-459C-9448-5C77C442FC87}"/>
    <cellStyle name="SAPBEXexcGood3 3 5 2 2" xfId="21412" xr:uid="{1975C192-1D28-4DBF-9407-1C6F5C784424}"/>
    <cellStyle name="SAPBEXexcGood3 3 5 2 2 2" xfId="47826" xr:uid="{1417E38A-6859-4BF6-9734-B138BFD09CEA}"/>
    <cellStyle name="SAPBEXexcGood3 3 5 2 3" xfId="28501" xr:uid="{4FF1DE71-E768-4A2D-8E82-83DE2F1E96F6}"/>
    <cellStyle name="SAPBEXexcGood3 3 5 2 3 2" xfId="54915" xr:uid="{43E6F978-C60B-45AD-A43A-E0E305847F59}"/>
    <cellStyle name="SAPBEXexcGood3 3 5 2 4" xfId="37188" xr:uid="{062BD9E9-319E-4364-80BA-C6E962D801AE}"/>
    <cellStyle name="SAPBEXexcGood3 3 5 3" xfId="13602" xr:uid="{BCF1ED99-D076-48BB-A796-49028215F6CF}"/>
    <cellStyle name="SAPBEXexcGood3 3 5 3 2" xfId="40022" xr:uid="{02B9555F-14BF-449C-A209-8558CDD0440C}"/>
    <cellStyle name="SAPBEXexcGood3 3 5 4" xfId="21766" xr:uid="{8EB195B0-B024-45E0-AAB9-5392EF874840}"/>
    <cellStyle name="SAPBEXexcGood3 3 5 4 2" xfId="48180" xr:uid="{1909D260-B134-4937-81DA-6833EC83B7AB}"/>
    <cellStyle name="SAPBEXexcGood3 3 5 5" xfId="29480" xr:uid="{3950BDA2-9445-4A39-9C09-258C3755BF5A}"/>
    <cellStyle name="SAPBEXexcGood3 3 6" xfId="6057" xr:uid="{32EE1DF5-1EC7-4D99-8AD9-A1ECECBF9870}"/>
    <cellStyle name="SAPBEXexcGood3 3 6 2" xfId="16808" xr:uid="{DAD8B217-CD92-446A-B82B-148EB9885614}"/>
    <cellStyle name="SAPBEXexcGood3 3 6 2 2" xfId="43226" xr:uid="{4E1DD433-68E9-47EF-AEE2-C36F6F03879B}"/>
    <cellStyle name="SAPBEXexcGood3 3 6 3" xfId="26350" xr:uid="{9768A9F2-9708-43B0-A6AF-2292CEAE6D04}"/>
    <cellStyle name="SAPBEXexcGood3 3 6 3 2" xfId="52764" xr:uid="{EA3F0612-3C75-4A95-917D-776173D7FC20}"/>
    <cellStyle name="SAPBEXexcGood3 3 6 4" xfId="32727" xr:uid="{D0BD393B-C08D-491E-889A-AFB4E106E932}"/>
    <cellStyle name="SAPBEXexcGood3 3 7" xfId="5328" xr:uid="{FCB547BB-BF42-4577-8ECE-2A35FFAE453D}"/>
    <cellStyle name="SAPBEXexcGood3 3 7 2" xfId="27318" xr:uid="{67B59B8C-D1C9-4E17-8515-1156D6168F79}"/>
    <cellStyle name="SAPBEXexcGood3 3 7 2 2" xfId="53732" xr:uid="{C42312E2-F2CC-4E7F-BB5A-06D19ECC975F}"/>
    <cellStyle name="SAPBEXexcGood3 3 7 3" xfId="31998" xr:uid="{1F8D46F9-1905-4A39-97E8-6A7196C18BF5}"/>
    <cellStyle name="SAPBEXexcGood3 3 8" xfId="7194" xr:uid="{9626093D-8896-4C59-B5FE-9F5B087F2F07}"/>
    <cellStyle name="SAPBEXexcGood3 3 8 2" xfId="17861" xr:uid="{AB85EBBC-71AC-430D-B792-2FE1B030EA36}"/>
    <cellStyle name="SAPBEXexcGood3 3 8 2 2" xfId="44278" xr:uid="{2770DBCE-5FE8-4CD2-97E2-B395A63CE366}"/>
    <cellStyle name="SAPBEXexcGood3 3 8 3" xfId="23239" xr:uid="{782440DC-6199-42C1-8C26-8A99FD0F80D9}"/>
    <cellStyle name="SAPBEXexcGood3 3 8 3 2" xfId="49653" xr:uid="{F58FF123-7690-4B2D-9068-FF93EE13ADCD}"/>
    <cellStyle name="SAPBEXexcGood3 3 8 4" xfId="33864" xr:uid="{A4BCD613-9529-4D26-A8A7-D3B83DFFEFF7}"/>
    <cellStyle name="SAPBEXexcGood3 3 9" xfId="6093" xr:uid="{CB1C3EC4-46AF-4C78-B215-2C6CD399ED2D}"/>
    <cellStyle name="SAPBEXexcGood3 3 9 2" xfId="16843" xr:uid="{BBE6D989-F86D-4664-B6BC-78E704543156}"/>
    <cellStyle name="SAPBEXexcGood3 3 9 2 2" xfId="43261" xr:uid="{D2B63EBA-27E8-459E-85B2-3EB50CCC3B8B}"/>
    <cellStyle name="SAPBEXexcGood3 3 9 3" xfId="22131" xr:uid="{15A64A56-B9DC-4CFE-9118-46F84B0332D3}"/>
    <cellStyle name="SAPBEXexcGood3 3 9 3 2" xfId="48545" xr:uid="{AFE8D237-72CF-44A0-A871-380A4C29E3DB}"/>
    <cellStyle name="SAPBEXexcGood3 3 9 4" xfId="32763" xr:uid="{50FC8092-A657-4C63-9EC0-CE1B426FB115}"/>
    <cellStyle name="SAPBEXexcGood3 4" xfId="1888" xr:uid="{04ECE0A2-B728-4A37-8A83-C0EB2E13A9C3}"/>
    <cellStyle name="SAPBEXexcGood3 4 10" xfId="8398" xr:uid="{A4951650-747C-41D5-B8DB-B12193BF961A}"/>
    <cellStyle name="SAPBEXexcGood3 4 10 2" xfId="19058" xr:uid="{7F93E6D2-5EB7-4DC0-B609-5566D8671D41}"/>
    <cellStyle name="SAPBEXexcGood3 4 10 2 2" xfId="45472" xr:uid="{21189099-ECB5-442A-ADA7-7ADEDDE00D4C}"/>
    <cellStyle name="SAPBEXexcGood3 4 10 3" xfId="17212" xr:uid="{EA75669A-A6C3-4A9F-8A47-15B3FFADA076}"/>
    <cellStyle name="SAPBEXexcGood3 4 10 3 2" xfId="43630" xr:uid="{8EE1E604-6B71-4070-A4AB-C0209C3BC82B}"/>
    <cellStyle name="SAPBEXexcGood3 4 10 4" xfId="34894" xr:uid="{01ECB6EB-085B-403E-BE5A-D283388E2FA6}"/>
    <cellStyle name="SAPBEXexcGood3 4 11" xfId="11692" xr:uid="{44E989BD-3062-4F11-8365-41062A412E63}"/>
    <cellStyle name="SAPBEXexcGood3 4 11 2" xfId="38113" xr:uid="{1ADB9B25-3FE6-4423-9709-3A8D3398265E}"/>
    <cellStyle name="SAPBEXexcGood3 4 12" xfId="26219" xr:uid="{7CA0F263-7A43-4670-B4CA-F9BE9DCF4064}"/>
    <cellStyle name="SAPBEXexcGood3 4 12 2" xfId="52633" xr:uid="{4A4FD30A-8CEF-4BFB-99C1-9563E114B0C3}"/>
    <cellStyle name="SAPBEXexcGood3 4 2" xfId="3865" xr:uid="{973AD8D4-FC11-400A-8680-E41D373B0A86}"/>
    <cellStyle name="SAPBEXexcGood3 4 2 2" xfId="9665" xr:uid="{0E3F68D8-E91A-43A9-97B9-34E4521600DB}"/>
    <cellStyle name="SAPBEXexcGood3 4 2 2 2" xfId="20325" xr:uid="{A0CCD51E-3598-4029-B0E9-E4CD40AEF719}"/>
    <cellStyle name="SAPBEXexcGood3 4 2 2 2 2" xfId="46739" xr:uid="{AC51A2B8-6944-4677-9B89-5ADA505A7A13}"/>
    <cellStyle name="SAPBEXexcGood3 4 2 2 3" xfId="16027" xr:uid="{23B607F9-1316-41DF-A5FE-C5D6DC59A399}"/>
    <cellStyle name="SAPBEXexcGood3 4 2 2 3 2" xfId="42446" xr:uid="{171F840A-393C-49A4-95CF-48273C61BE6E}"/>
    <cellStyle name="SAPBEXexcGood3 4 2 2 4" xfId="36161" xr:uid="{381BA232-A966-48D9-A0A5-E49E5CE82077}"/>
    <cellStyle name="SAPBEXexcGood3 4 2 3" xfId="9506" xr:uid="{4E5609FC-921F-43ED-963F-920443F8985D}"/>
    <cellStyle name="SAPBEXexcGood3 4 2 3 2" xfId="20166" xr:uid="{5B3B4C99-EA67-4B21-B973-4314C95180C7}"/>
    <cellStyle name="SAPBEXexcGood3 4 2 3 2 2" xfId="46580" xr:uid="{F29DCFCF-F1DA-4787-A586-98BBC1741F78}"/>
    <cellStyle name="SAPBEXexcGood3 4 2 3 3" xfId="11824" xr:uid="{46B9DB59-F5DD-4649-97CD-C46E4CA48218}"/>
    <cellStyle name="SAPBEXexcGood3 4 2 3 3 2" xfId="38245" xr:uid="{DBEBF0C0-BABF-4CB1-B939-D4718B727F0B}"/>
    <cellStyle name="SAPBEXexcGood3 4 2 3 4" xfId="36002" xr:uid="{A4B5460C-C308-4958-84AD-194B5D619EBE}"/>
    <cellStyle name="SAPBEXexcGood3 4 2 4" xfId="10930" xr:uid="{D395467E-C34E-4F21-8842-4CA712D39CFF}"/>
    <cellStyle name="SAPBEXexcGood3 4 2 4 2" xfId="21575" xr:uid="{A0EE6A07-6D52-4372-92C5-A408A2F9EB1E}"/>
    <cellStyle name="SAPBEXexcGood3 4 2 4 2 2" xfId="47989" xr:uid="{09F5D53B-D5DD-4AB7-8CE6-F85FAD19A39E}"/>
    <cellStyle name="SAPBEXexcGood3 4 2 4 3" xfId="28664" xr:uid="{5B7DC685-AA9F-49C8-8E01-97F9C5760B8C}"/>
    <cellStyle name="SAPBEXexcGood3 4 2 4 3 2" xfId="55078" xr:uid="{756A316B-580A-41E2-B424-9B5A6EBA016F}"/>
    <cellStyle name="SAPBEXexcGood3 4 2 4 4" xfId="37351" xr:uid="{BB90313E-7AF1-4DAC-882F-D7AE904F8161}"/>
    <cellStyle name="SAPBEXexcGood3 4 2 5" xfId="8705" xr:uid="{9A3D8FE3-2D0D-452B-A660-C9AD5A005FF9}"/>
    <cellStyle name="SAPBEXexcGood3 4 2 5 2" xfId="19365" xr:uid="{8543251D-F070-4BC4-B9FF-78F4CCA502BC}"/>
    <cellStyle name="SAPBEXexcGood3 4 2 5 2 2" xfId="45779" xr:uid="{4706A25C-CFDB-4283-A826-F70905D5017C}"/>
    <cellStyle name="SAPBEXexcGood3 4 2 5 3" xfId="17672" xr:uid="{E840F00F-1522-4ED9-A0ED-4CD79743DE43}"/>
    <cellStyle name="SAPBEXexcGood3 4 2 5 3 2" xfId="44089" xr:uid="{8959CCD4-BBFC-4B30-9194-0FF8F5E5A674}"/>
    <cellStyle name="SAPBEXexcGood3 4 2 5 4" xfId="35201" xr:uid="{4F4DE72E-57E4-4519-8F17-0400D5A80C42}"/>
    <cellStyle name="SAPBEXexcGood3 4 2 6" xfId="14648" xr:uid="{D980574A-DC3C-4397-999E-201A35F2A8D2}"/>
    <cellStyle name="SAPBEXexcGood3 4 2 6 2" xfId="41068" xr:uid="{43CCA53D-2528-4B60-A4E1-FB95512AB0BA}"/>
    <cellStyle name="SAPBEXexcGood3 4 2 7" xfId="27302" xr:uid="{52073DC0-8EFF-4426-BE76-2F4CE39E5A21}"/>
    <cellStyle name="SAPBEXexcGood3 4 2 7 2" xfId="53716" xr:uid="{0FDE99FD-CBA1-4499-9851-F95F9C1F5E26}"/>
    <cellStyle name="SAPBEXexcGood3 4 2 8" xfId="30535" xr:uid="{E07534ED-431A-4B02-90AE-DCD557C7D85A}"/>
    <cellStyle name="SAPBEXexcGood3 4 3" xfId="4592" xr:uid="{71AA9120-25F8-4D3D-82B7-8EEE0C2F39A5}"/>
    <cellStyle name="SAPBEXexcGood3 4 3 2" xfId="9388" xr:uid="{0BA1E54F-D054-4340-83D3-C2E0574110B3}"/>
    <cellStyle name="SAPBEXexcGood3 4 3 2 2" xfId="20048" xr:uid="{C21F8735-D784-46A9-A55E-D59EDCECB2DF}"/>
    <cellStyle name="SAPBEXexcGood3 4 3 2 2 2" xfId="46462" xr:uid="{CC8107E0-C91D-41ED-84B4-A579EB635A64}"/>
    <cellStyle name="SAPBEXexcGood3 4 3 2 3" xfId="11580" xr:uid="{1C47135E-ECD6-45D9-9A0F-B4B381812205}"/>
    <cellStyle name="SAPBEXexcGood3 4 3 2 3 2" xfId="38001" xr:uid="{C3659563-DAA0-46C6-A435-215C5DEDE3D3}"/>
    <cellStyle name="SAPBEXexcGood3 4 3 2 4" xfId="35884" xr:uid="{86A442E6-3DBD-4ED7-9335-52B0555903E1}"/>
    <cellStyle name="SAPBEXexcGood3 4 3 3" xfId="15370" xr:uid="{938D0B0B-CC5A-4F03-B745-997192FBB1E0}"/>
    <cellStyle name="SAPBEXexcGood3 4 3 3 2" xfId="41790" xr:uid="{15E36F31-3F01-4EC7-A428-C8FB893EFB2D}"/>
    <cellStyle name="SAPBEXexcGood3 4 3 4" xfId="27589" xr:uid="{B2BD8A5F-5BEE-489B-90A6-87F028062055}"/>
    <cellStyle name="SAPBEXexcGood3 4 3 4 2" xfId="54003" xr:uid="{E6E6D9D3-85BF-488B-B900-8E9AF331864B}"/>
    <cellStyle name="SAPBEXexcGood3 4 3 5" xfId="31262" xr:uid="{F90D8D6A-9CE2-4AFC-9DFB-4508D9DD6165}"/>
    <cellStyle name="SAPBEXexcGood3 4 4" xfId="4424" xr:uid="{73356E47-6C26-4F88-9058-F0E28A5CF5C7}"/>
    <cellStyle name="SAPBEXexcGood3 4 4 2" xfId="10253" xr:uid="{3015F3D4-C12D-4272-A253-216826DFDE25}"/>
    <cellStyle name="SAPBEXexcGood3 4 4 2 2" xfId="20913" xr:uid="{25D0FB03-0353-44E0-A329-E323AA42653B}"/>
    <cellStyle name="SAPBEXexcGood3 4 4 2 2 2" xfId="47327" xr:uid="{F6554B0A-A9DA-433A-A8D9-CC9491F2B06C}"/>
    <cellStyle name="SAPBEXexcGood3 4 4 2 3" xfId="12761" xr:uid="{91997EBC-CE2C-4201-BFB9-6F71548947AF}"/>
    <cellStyle name="SAPBEXexcGood3 4 4 2 3 2" xfId="39182" xr:uid="{F70789E7-C5D0-4C0C-9B62-BB51812F78E2}"/>
    <cellStyle name="SAPBEXexcGood3 4 4 2 4" xfId="36749" xr:uid="{18C850AC-0728-4A55-8F6A-C38343856203}"/>
    <cellStyle name="SAPBEXexcGood3 4 4 3" xfId="15202" xr:uid="{5C26FC61-A2F4-406B-BFAA-91D59C7F0809}"/>
    <cellStyle name="SAPBEXexcGood3 4 4 3 2" xfId="41622" xr:uid="{B1FA80D0-DAD9-432F-92C7-866748C4B7EF}"/>
    <cellStyle name="SAPBEXexcGood3 4 4 4" xfId="26260" xr:uid="{6CDEEF2D-A155-4777-8E5B-DF4646F5CAF6}"/>
    <cellStyle name="SAPBEXexcGood3 4 4 4 2" xfId="52674" xr:uid="{0E998156-4B7B-417B-ABBB-E7C19DB8126B}"/>
    <cellStyle name="SAPBEXexcGood3 4 4 5" xfId="31094" xr:uid="{36458739-9F4B-4160-8A12-E56916FCC33D}"/>
    <cellStyle name="SAPBEXexcGood3 4 5" xfId="5786" xr:uid="{B9B6A75D-C47F-44E9-ACC1-BE88DF22C4DD}"/>
    <cellStyle name="SAPBEXexcGood3 4 5 2" xfId="10811" xr:uid="{86FE04EB-3A49-4C07-8454-F9594B320060}"/>
    <cellStyle name="SAPBEXexcGood3 4 5 2 2" xfId="21456" xr:uid="{8E49B13B-7DE9-4F39-923E-0D85212450D3}"/>
    <cellStyle name="SAPBEXexcGood3 4 5 2 2 2" xfId="47870" xr:uid="{C0C826C7-6AC9-4CCC-ADD7-633527DF0500}"/>
    <cellStyle name="SAPBEXexcGood3 4 5 2 3" xfId="28545" xr:uid="{77C081A7-6F16-4050-89CE-B98D3224E7C8}"/>
    <cellStyle name="SAPBEXexcGood3 4 5 2 3 2" xfId="54959" xr:uid="{E152B318-67E5-4616-9299-C4186FA9E58F}"/>
    <cellStyle name="SAPBEXexcGood3 4 5 2 4" xfId="37232" xr:uid="{2FB6A8F5-1411-4E3A-AEC0-0080C4B94EC7}"/>
    <cellStyle name="SAPBEXexcGood3 4 5 3" xfId="16545" xr:uid="{7B3FD41F-FF80-4E08-9AC5-B09CDB7A45F2}"/>
    <cellStyle name="SAPBEXexcGood3 4 5 3 2" xfId="42963" xr:uid="{EAEC7C65-0A06-496C-AB3E-DFC2ACF83318}"/>
    <cellStyle name="SAPBEXexcGood3 4 5 4" xfId="22971" xr:uid="{482147FF-8CEC-4B61-B96D-F2DA7CF7A297}"/>
    <cellStyle name="SAPBEXexcGood3 4 5 4 2" xfId="49385" xr:uid="{8A559EFA-3BD7-4799-AAF8-77B153EAFF2E}"/>
    <cellStyle name="SAPBEXexcGood3 4 5 5" xfId="32456" xr:uid="{294CC409-370C-42B4-8AE3-3FA6EF9AF889}"/>
    <cellStyle name="SAPBEXexcGood3 4 6" xfId="6389" xr:uid="{74AA98A7-103C-4804-92EE-1B9578F2ABAE}"/>
    <cellStyle name="SAPBEXexcGood3 4 6 2" xfId="17125" xr:uid="{C8EE22CD-DF5E-41C0-9EC4-AFBA30241981}"/>
    <cellStyle name="SAPBEXexcGood3 4 6 2 2" xfId="43543" xr:uid="{37B6E219-ECBD-4B13-A324-D17720B4C936}"/>
    <cellStyle name="SAPBEXexcGood3 4 6 3" xfId="24113" xr:uid="{6B90554F-33BA-4B21-B88D-6168F6ABBAFB}"/>
    <cellStyle name="SAPBEXexcGood3 4 6 3 2" xfId="50527" xr:uid="{4A4BDED3-4544-4D81-9561-F75C4B2604A7}"/>
    <cellStyle name="SAPBEXexcGood3 4 6 4" xfId="33059" xr:uid="{6E42C8E7-A1CC-4A1D-9652-FC8973FEFD62}"/>
    <cellStyle name="SAPBEXexcGood3 4 7" xfId="7004" xr:uid="{819B5F65-72B0-4585-BA46-B975498E6FED}"/>
    <cellStyle name="SAPBEXexcGood3 4 7 2" xfId="22385" xr:uid="{F9DE0D8F-862C-458D-8C71-2ADB4DE2254E}"/>
    <cellStyle name="SAPBEXexcGood3 4 7 2 2" xfId="48799" xr:uid="{64B8F626-B1D2-4830-AC1C-B76CE40EDB7E}"/>
    <cellStyle name="SAPBEXexcGood3 4 7 3" xfId="33674" xr:uid="{B26A7969-F6AD-4DDC-B3C1-9779E5D8D16C}"/>
    <cellStyle name="SAPBEXexcGood3 4 8" xfId="7551" xr:uid="{6EA7A036-5F54-431C-BBD0-2958D3BD2A8C}"/>
    <cellStyle name="SAPBEXexcGood3 4 8 2" xfId="18218" xr:uid="{25CF5FF3-14AE-4E01-BCD7-15A70F194480}"/>
    <cellStyle name="SAPBEXexcGood3 4 8 2 2" xfId="44634" xr:uid="{0664F385-ADD3-495E-9A16-B1AB57C2912B}"/>
    <cellStyle name="SAPBEXexcGood3 4 8 3" xfId="22361" xr:uid="{130333F4-8B5B-4032-8C8B-B9AFF5BE8545}"/>
    <cellStyle name="SAPBEXexcGood3 4 8 3 2" xfId="48775" xr:uid="{0CE96741-7307-48F2-9E07-C2AAA89E6FB9}"/>
    <cellStyle name="SAPBEXexcGood3 4 8 4" xfId="34221" xr:uid="{13928D8C-4C6C-4486-808D-8F95994ADFA4}"/>
    <cellStyle name="SAPBEXexcGood3 4 9" xfId="6502" xr:uid="{4D403C4A-CACF-4FB6-8D7D-471EDE4CF1D3}"/>
    <cellStyle name="SAPBEXexcGood3 4 9 2" xfId="17232" xr:uid="{40632894-7E19-4F0F-932D-E2BC346F8D65}"/>
    <cellStyle name="SAPBEXexcGood3 4 9 2 2" xfId="43650" xr:uid="{3CCF2AB4-374B-4F2C-B126-07016F222774}"/>
    <cellStyle name="SAPBEXexcGood3 4 9 3" xfId="24713" xr:uid="{72920351-6123-4B6F-AE22-5E988B3B1C40}"/>
    <cellStyle name="SAPBEXexcGood3 4 9 3 2" xfId="51127" xr:uid="{DFB47922-02F1-4F34-B409-CE7B25DDEA4B}"/>
    <cellStyle name="SAPBEXexcGood3 4 9 4" xfId="33172" xr:uid="{3B5D6570-9A13-4105-BA2F-1D6072ECF9E4}"/>
    <cellStyle name="SAPBEXexcGood3 5" xfId="2074" xr:uid="{1F93DDC6-D6E5-4E09-817B-398C729AEA6E}"/>
    <cellStyle name="SAPBEXexcGood3 5 10" xfId="8540" xr:uid="{7318AA39-DC32-4FF7-89D1-3C2D99D20051}"/>
    <cellStyle name="SAPBEXexcGood3 5 10 2" xfId="19200" xr:uid="{AFF990BD-AD82-4F95-8E09-2AE6053BD7D8}"/>
    <cellStyle name="SAPBEXexcGood3 5 10 2 2" xfId="45614" xr:uid="{72FA03DC-B29D-4800-ACC5-159143418589}"/>
    <cellStyle name="SAPBEXexcGood3 5 10 3" xfId="16850" xr:uid="{A9A09BEB-5808-4B6B-A626-16CDACFE9E83}"/>
    <cellStyle name="SAPBEXexcGood3 5 10 3 2" xfId="43268" xr:uid="{ADCA1F4D-A0EC-4E97-A6C8-D15457D1002E}"/>
    <cellStyle name="SAPBEXexcGood3 5 10 4" xfId="35036" xr:uid="{43C2D4D0-F8BC-4A09-BE61-1699BA9F775C}"/>
    <cellStyle name="SAPBEXexcGood3 5 11" xfId="11526" xr:uid="{1B46D9DE-0F07-46BF-A02D-8B7AFBD1430A}"/>
    <cellStyle name="SAPBEXexcGood3 5 11 2" xfId="37947" xr:uid="{2A69D27F-93C1-4E59-93A4-B9E02DDB7B72}"/>
    <cellStyle name="SAPBEXexcGood3 5 12" xfId="27027" xr:uid="{1BE807BF-28BC-4645-959B-B48FB51ED300}"/>
    <cellStyle name="SAPBEXexcGood3 5 12 2" xfId="53441" xr:uid="{8018486F-E4C8-44DC-9A55-6AFF93A8A275}"/>
    <cellStyle name="SAPBEXexcGood3 5 2" xfId="4039" xr:uid="{93A65491-060A-4636-B1ED-E0C393442F6A}"/>
    <cellStyle name="SAPBEXexcGood3 5 2 2" xfId="9260" xr:uid="{416680C7-FB1B-4B5F-BE78-7B7EB06DE709}"/>
    <cellStyle name="SAPBEXexcGood3 5 2 2 2" xfId="19920" xr:uid="{C7180CD5-D921-41E5-A913-B6EA64336BE6}"/>
    <cellStyle name="SAPBEXexcGood3 5 2 2 2 2" xfId="46334" xr:uid="{F2D2A518-EB6F-4ABD-A42A-A808A9C92660}"/>
    <cellStyle name="SAPBEXexcGood3 5 2 2 3" xfId="16065" xr:uid="{76FB774C-CFDB-4F38-8DEA-3285785F4135}"/>
    <cellStyle name="SAPBEXexcGood3 5 2 2 3 2" xfId="42484" xr:uid="{07371814-E700-47B3-9FCA-F46148DE6264}"/>
    <cellStyle name="SAPBEXexcGood3 5 2 2 4" xfId="35756" xr:uid="{7EF8BCA9-E48C-4CD3-8784-AEEB9B9FB86E}"/>
    <cellStyle name="SAPBEXexcGood3 5 2 3" xfId="14821" xr:uid="{896E0E30-636F-41AD-845C-F50B114524B3}"/>
    <cellStyle name="SAPBEXexcGood3 5 2 3 2" xfId="41241" xr:uid="{66187BF5-705D-481E-93E3-EC8D6AB3D6D1}"/>
    <cellStyle name="SAPBEXexcGood3 5 2 4" xfId="23628" xr:uid="{33DF09D2-C9EB-4509-8B2F-EF8AAC178DA6}"/>
    <cellStyle name="SAPBEXexcGood3 5 2 4 2" xfId="50042" xr:uid="{21C78BA8-5D8E-429B-AD64-C2EDDC978C1B}"/>
    <cellStyle name="SAPBEXexcGood3 5 2 5" xfId="30709" xr:uid="{E4FF0A07-8B9F-435B-833D-4C7FC5171618}"/>
    <cellStyle name="SAPBEXexcGood3 5 3" xfId="4767" xr:uid="{87A4BD83-7E15-4C75-A9FF-4B931A375A98}"/>
    <cellStyle name="SAPBEXexcGood3 5 3 2" xfId="10312" xr:uid="{924D4A1F-DC75-4CBD-A4CE-19671783AC1F}"/>
    <cellStyle name="SAPBEXexcGood3 5 3 2 2" xfId="20972" xr:uid="{2AE4B39B-4756-49D4-9D93-1307476ED8E8}"/>
    <cellStyle name="SAPBEXexcGood3 5 3 2 2 2" xfId="47386" xr:uid="{7BB9FAB7-9728-4C24-92FE-879812AFA3E3}"/>
    <cellStyle name="SAPBEXexcGood3 5 3 2 3" xfId="11444" xr:uid="{77F1F6AD-EDBA-4BA2-9212-4946B58B3CF4}"/>
    <cellStyle name="SAPBEXexcGood3 5 3 2 3 2" xfId="37865" xr:uid="{AB1EF921-DDE6-444C-95A3-1A6F2CEDED1C}"/>
    <cellStyle name="SAPBEXexcGood3 5 3 2 4" xfId="36808" xr:uid="{5BE0A348-555F-4C65-A279-32DBF409802E}"/>
    <cellStyle name="SAPBEXexcGood3 5 3 3" xfId="15544" xr:uid="{F8E3E8BA-C4C7-465F-A8D7-0B5746594AB9}"/>
    <cellStyle name="SAPBEXexcGood3 5 3 3 2" xfId="41964" xr:uid="{00B862C4-D26C-4B08-B126-FAF4F6D6ECDD}"/>
    <cellStyle name="SAPBEXexcGood3 5 3 4" xfId="23461" xr:uid="{9B8DC945-F4B7-4CA4-8A29-B6DCAC7C01B4}"/>
    <cellStyle name="SAPBEXexcGood3 5 3 4 2" xfId="49875" xr:uid="{165BFB31-D36C-4AD4-B86F-AAC35945719B}"/>
    <cellStyle name="SAPBEXexcGood3 5 3 5" xfId="31437" xr:uid="{91691AE5-3ED3-4CD5-B1D2-3B1D4FF5571E}"/>
    <cellStyle name="SAPBEXexcGood3 5 4" xfId="5347" xr:uid="{12ED7BDE-A27E-49EA-A80D-9B7A09AFDE5E}"/>
    <cellStyle name="SAPBEXexcGood3 5 4 2" xfId="10860" xr:uid="{F4D27C6D-0327-4778-9473-2462D8F80518}"/>
    <cellStyle name="SAPBEXexcGood3 5 4 2 2" xfId="21505" xr:uid="{448694DF-5E70-4C79-94ED-865B9D2755BA}"/>
    <cellStyle name="SAPBEXexcGood3 5 4 2 2 2" xfId="47919" xr:uid="{274AF273-0BDC-424F-9404-3BAE650A2335}"/>
    <cellStyle name="SAPBEXexcGood3 5 4 2 3" xfId="28594" xr:uid="{47320A6F-AC94-4B88-ACDF-DD381925D409}"/>
    <cellStyle name="SAPBEXexcGood3 5 4 2 3 2" xfId="55008" xr:uid="{9A793C54-2879-4179-AF54-4A2CABE03B2D}"/>
    <cellStyle name="SAPBEXexcGood3 5 4 2 4" xfId="37281" xr:uid="{F4F0D84F-F078-41EC-9FF5-A0C2A9D92EB4}"/>
    <cellStyle name="SAPBEXexcGood3 5 4 3" xfId="16120" xr:uid="{D9D9D7F2-DF93-4EB1-AEE8-02C83939DA26}"/>
    <cellStyle name="SAPBEXexcGood3 5 4 3 2" xfId="42539" xr:uid="{46A55E7F-BA46-492E-81E2-DCE80C26D650}"/>
    <cellStyle name="SAPBEXexcGood3 5 4 4" xfId="24616" xr:uid="{634AE50A-AAE0-4E52-B934-96479BB5F399}"/>
    <cellStyle name="SAPBEXexcGood3 5 4 4 2" xfId="51030" xr:uid="{9889ED7B-EF82-4F58-AEF3-E454C53703F9}"/>
    <cellStyle name="SAPBEXexcGood3 5 4 5" xfId="32017" xr:uid="{4BAE1C18-1B37-43CE-A2FB-5B8B31CD97F8}"/>
    <cellStyle name="SAPBEXexcGood3 5 5" xfId="5954" xr:uid="{1330D365-E741-4FCF-8922-0E7D6D959DE8}"/>
    <cellStyle name="SAPBEXexcGood3 5 5 2" xfId="16706" xr:uid="{09BD0CBD-A04C-4A98-864D-03DD0EBAF9DE}"/>
    <cellStyle name="SAPBEXexcGood3 5 5 2 2" xfId="43124" xr:uid="{C7EA576B-3E0A-45C7-A34F-4D88F89056A8}"/>
    <cellStyle name="SAPBEXexcGood3 5 5 3" xfId="25079" xr:uid="{70EA8843-04EA-4E27-9F55-DA0FB40B4340}"/>
    <cellStyle name="SAPBEXexcGood3 5 5 3 2" xfId="51493" xr:uid="{2E05BD34-26E1-4FF5-851C-EB50E75B1DD3}"/>
    <cellStyle name="SAPBEXexcGood3 5 5 4" xfId="32624" xr:uid="{1BD60F12-791A-4587-BBF5-F14407387041}"/>
    <cellStyle name="SAPBEXexcGood3 5 6" xfId="6554" xr:uid="{BBDFF113-A9FE-4E72-A16E-40D58090B67D}"/>
    <cellStyle name="SAPBEXexcGood3 5 6 2" xfId="17279" xr:uid="{D2FB539D-281A-417B-A242-9A81B1BB8B36}"/>
    <cellStyle name="SAPBEXexcGood3 5 6 2 2" xfId="43697" xr:uid="{2E398AA7-B6F7-403C-ACB6-BDA5C82D3CFE}"/>
    <cellStyle name="SAPBEXexcGood3 5 6 3" xfId="12414" xr:uid="{731298D3-E8D7-41DF-9226-DFD56938CE81}"/>
    <cellStyle name="SAPBEXexcGood3 5 6 3 2" xfId="38835" xr:uid="{FBCF060C-EF72-4FEC-A848-1CF084DE547F}"/>
    <cellStyle name="SAPBEXexcGood3 5 6 4" xfId="33224" xr:uid="{84169BD0-FA9D-4E5F-B1B7-AB75D093EA9A}"/>
    <cellStyle name="SAPBEXexcGood3 5 7" xfId="7126" xr:uid="{C1DD8F26-7F73-46A6-8344-304030B467AD}"/>
    <cellStyle name="SAPBEXexcGood3 5 7 2" xfId="26242" xr:uid="{F3B1BD07-9036-4509-8E6E-CD6095D6B9CC}"/>
    <cellStyle name="SAPBEXexcGood3 5 7 2 2" xfId="52656" xr:uid="{513360E5-E862-455F-83DC-217C05DFBA08}"/>
    <cellStyle name="SAPBEXexcGood3 5 7 3" xfId="33796" xr:uid="{00D30052-4BC4-4D5F-830F-1D960C259455}"/>
    <cellStyle name="SAPBEXexcGood3 5 8" xfId="7685" xr:uid="{DC468B47-B551-4729-BCD6-6DEDD6880F86}"/>
    <cellStyle name="SAPBEXexcGood3 5 8 2" xfId="18352" xr:uid="{A8CFB151-8B8E-4234-81A3-1C16489AA055}"/>
    <cellStyle name="SAPBEXexcGood3 5 8 2 2" xfId="44768" xr:uid="{342C254F-245F-497F-ADA3-BEA88BC68776}"/>
    <cellStyle name="SAPBEXexcGood3 5 8 3" xfId="25662" xr:uid="{44388A28-074F-40CA-81C5-5FE81E3A998A}"/>
    <cellStyle name="SAPBEXexcGood3 5 8 3 2" xfId="52076" xr:uid="{85F40492-206F-4645-B47D-7CD48AB74E19}"/>
    <cellStyle name="SAPBEXexcGood3 5 8 4" xfId="34355" xr:uid="{3FC2C5E6-1852-480C-9127-4EB82C94D931}"/>
    <cellStyle name="SAPBEXexcGood3 5 9" xfId="7837" xr:uid="{63087254-109E-43E2-B117-318E93CA0FBC}"/>
    <cellStyle name="SAPBEXexcGood3 5 9 2" xfId="18504" xr:uid="{2F6F973C-78C9-41B3-9A5F-11B4CAEF6D3C}"/>
    <cellStyle name="SAPBEXexcGood3 5 9 2 2" xfId="44919" xr:uid="{92D6F58B-6276-40A8-A65A-7D4DEC77761D}"/>
    <cellStyle name="SAPBEXexcGood3 5 9 3" xfId="26118" xr:uid="{741B8D9F-86F6-44A4-AFE7-5E5F7DEEDAF7}"/>
    <cellStyle name="SAPBEXexcGood3 5 9 3 2" xfId="52532" xr:uid="{6FF6E1A7-A49E-4C94-8550-955CCC442663}"/>
    <cellStyle name="SAPBEXexcGood3 5 9 4" xfId="34507" xr:uid="{6A05E6D0-7084-4E13-9C9C-8E744FFFD4E0}"/>
    <cellStyle name="SAPBEXexcGood3 6" xfId="2368" xr:uid="{251BAD12-BD46-462E-9DEA-4204179F9DF6}"/>
    <cellStyle name="SAPBEXexcGood3 6 10" xfId="13027" xr:uid="{19F455DB-0352-428C-B576-A156E2AF914E}"/>
    <cellStyle name="SAPBEXexcGood3 6 10 2" xfId="39448" xr:uid="{607E66EE-9E8C-49E7-AF27-B0C098AD732C}"/>
    <cellStyle name="SAPBEXexcGood3 6 11" xfId="25618" xr:uid="{5206D744-05B8-4B56-9D7D-FB7243F7BD21}"/>
    <cellStyle name="SAPBEXexcGood3 6 11 2" xfId="52032" xr:uid="{D3AD3C15-7063-4729-9F33-9035554B2F10}"/>
    <cellStyle name="SAPBEXexcGood3 6 2" xfId="4275" xr:uid="{A042E86C-9F68-4C01-8F61-F75495DD4858}"/>
    <cellStyle name="SAPBEXexcGood3 6 2 2" xfId="9868" xr:uid="{92119F83-D0B1-4D62-A085-DBC50A3E8E62}"/>
    <cellStyle name="SAPBEXexcGood3 6 2 2 2" xfId="20528" xr:uid="{43814C1A-F1BF-46EF-9A00-D698B884099B}"/>
    <cellStyle name="SAPBEXexcGood3 6 2 2 2 2" xfId="46942" xr:uid="{64CA3CDB-EBCF-4F3A-98AE-7FFEAD6489AD}"/>
    <cellStyle name="SAPBEXexcGood3 6 2 2 3" xfId="23615" xr:uid="{B047E923-8C04-4A69-A669-E2E771701572}"/>
    <cellStyle name="SAPBEXexcGood3 6 2 2 3 2" xfId="50029" xr:uid="{1A4EFE44-969F-4132-91F7-4552D0045329}"/>
    <cellStyle name="SAPBEXexcGood3 6 2 2 4" xfId="36364" xr:uid="{2F908EBE-C40A-4FC9-AACA-BF43006928F9}"/>
    <cellStyle name="SAPBEXexcGood3 6 2 3" xfId="15054" xr:uid="{8FB6EF7D-10B9-4296-921C-7802F2636DE0}"/>
    <cellStyle name="SAPBEXexcGood3 6 2 3 2" xfId="41474" xr:uid="{C0EC55E3-065B-4D99-BFA9-4F70D8674824}"/>
    <cellStyle name="SAPBEXexcGood3 6 2 4" xfId="22659" xr:uid="{B3D5EC97-AD42-4A27-9D25-1D4AAD03AC3C}"/>
    <cellStyle name="SAPBEXexcGood3 6 2 4 2" xfId="49073" xr:uid="{C8E9806C-F844-4CBB-87B2-A1CE30E128B4}"/>
    <cellStyle name="SAPBEXexcGood3 6 2 5" xfId="30945" xr:uid="{67C0874B-5065-4365-AF62-E117A7E1EE04}"/>
    <cellStyle name="SAPBEXexcGood3 6 3" xfId="5003" xr:uid="{8250F90D-0E27-4CC4-AFA0-AA0749A73BC4}"/>
    <cellStyle name="SAPBEXexcGood3 6 3 2" xfId="10214" xr:uid="{93E3B532-03CB-4AFC-8D4F-D3B2366EBE55}"/>
    <cellStyle name="SAPBEXexcGood3 6 3 2 2" xfId="20874" xr:uid="{7DB3C622-DCDC-45CA-9CC5-85C2E0EEF4B3}"/>
    <cellStyle name="SAPBEXexcGood3 6 3 2 2 2" xfId="47288" xr:uid="{C64CE722-B79B-471C-801A-0DC0FF3FB1DA}"/>
    <cellStyle name="SAPBEXexcGood3 6 3 2 3" xfId="12986" xr:uid="{BB10F22E-AF33-474F-881D-0336F724B94D}"/>
    <cellStyle name="SAPBEXexcGood3 6 3 2 3 2" xfId="39407" xr:uid="{B6F8EF4C-9BB9-4A41-91DC-E8D388A68D31}"/>
    <cellStyle name="SAPBEXexcGood3 6 3 2 4" xfId="36710" xr:uid="{E986F2AB-1AF4-4A17-99D4-DB2B3C81B00C}"/>
    <cellStyle name="SAPBEXexcGood3 6 3 3" xfId="15780" xr:uid="{5A91ABFA-C9B2-4754-B842-17933B2FE033}"/>
    <cellStyle name="SAPBEXexcGood3 6 3 3 2" xfId="42200" xr:uid="{05081AC4-E898-4528-ACA1-D572AA39FBD2}"/>
    <cellStyle name="SAPBEXexcGood3 6 3 4" xfId="23208" xr:uid="{FDEA2178-AE39-4C8D-87DE-862DB10686F2}"/>
    <cellStyle name="SAPBEXexcGood3 6 3 4 2" xfId="49622" xr:uid="{4741A076-30EF-4EE5-B8B7-3F13311342D4}"/>
    <cellStyle name="SAPBEXexcGood3 6 3 5" xfId="31673" xr:uid="{5AC4367E-BFAC-4298-AAB2-518A9F1E0428}"/>
    <cellStyle name="SAPBEXexcGood3 6 4" xfId="6196" xr:uid="{B6A5A694-6ED0-4B9B-BF95-720E48592947}"/>
    <cellStyle name="SAPBEXexcGood3 6 4 2" xfId="10982" xr:uid="{150C4E14-6816-45EB-B565-2A4CD1F09F5A}"/>
    <cellStyle name="SAPBEXexcGood3 6 4 2 2" xfId="21627" xr:uid="{064546D6-73CF-45A5-86F8-418D4F38C938}"/>
    <cellStyle name="SAPBEXexcGood3 6 4 2 2 2" xfId="48041" xr:uid="{E2258437-AF79-46F9-BE52-C54BD0477F74}"/>
    <cellStyle name="SAPBEXexcGood3 6 4 2 3" xfId="28716" xr:uid="{4DF2AFD8-B18F-489A-8DFE-5C0B0DC01042}"/>
    <cellStyle name="SAPBEXexcGood3 6 4 2 3 2" xfId="55130" xr:uid="{0AA15D81-342F-418D-9699-0BD3912B13DD}"/>
    <cellStyle name="SAPBEXexcGood3 6 4 2 4" xfId="37403" xr:uid="{C5EAE7F4-A802-4F84-97B6-26843DB0D393}"/>
    <cellStyle name="SAPBEXexcGood3 6 4 3" xfId="16937" xr:uid="{DE3C2F80-EBAB-4C29-BCB5-5EEEF6824FD1}"/>
    <cellStyle name="SAPBEXexcGood3 6 4 3 2" xfId="43355" xr:uid="{D9C503D5-E315-4B17-86FD-E6329588E177}"/>
    <cellStyle name="SAPBEXexcGood3 6 4 4" xfId="11959" xr:uid="{CDC049EA-6450-4DF5-9F89-14651BDEF671}"/>
    <cellStyle name="SAPBEXexcGood3 6 4 4 2" xfId="38380" xr:uid="{F065F871-BCCD-4E75-9359-8208BA14A3B0}"/>
    <cellStyle name="SAPBEXexcGood3 6 4 5" xfId="32866" xr:uid="{60B7F1B1-66D9-4F64-98B2-688097BC93E8}"/>
    <cellStyle name="SAPBEXexcGood3 6 5" xfId="6777" xr:uid="{CCF329CD-66A1-42D8-8A53-43D331108419}"/>
    <cellStyle name="SAPBEXexcGood3 6 5 2" xfId="17489" xr:uid="{0A7256A1-5C8A-4402-A6D4-7758018958BC}"/>
    <cellStyle name="SAPBEXexcGood3 6 5 2 2" xfId="43907" xr:uid="{0D264E8A-CCAC-4824-BD91-930FD5A51DD6}"/>
    <cellStyle name="SAPBEXexcGood3 6 5 3" xfId="24715" xr:uid="{1BA611D4-8AFF-4975-AE47-DD015AA47A11}"/>
    <cellStyle name="SAPBEXexcGood3 6 5 3 2" xfId="51129" xr:uid="{9C71CE4D-7BBF-4C5F-88F4-F70AF679561C}"/>
    <cellStyle name="SAPBEXexcGood3 6 5 4" xfId="33447" xr:uid="{B5A15434-6D44-46E6-8156-87E496522601}"/>
    <cellStyle name="SAPBEXexcGood3 6 6" xfId="7337" xr:uid="{AFB0680A-C311-40BD-B635-6FBFFED74045}"/>
    <cellStyle name="SAPBEXexcGood3 6 6 2" xfId="18004" xr:uid="{B8297F19-1FB4-4992-9E3D-8E7E58F31D0B}"/>
    <cellStyle name="SAPBEXexcGood3 6 6 2 2" xfId="44421" xr:uid="{008FF429-758A-4843-86D9-6734F552ED30}"/>
    <cellStyle name="SAPBEXexcGood3 6 6 3" xfId="25669" xr:uid="{5D9901BB-BA18-4E94-AA45-46AA1C688EA7}"/>
    <cellStyle name="SAPBEXexcGood3 6 6 3 2" xfId="52083" xr:uid="{3AB1D9D2-E6C6-4E5E-864A-7700533AD9FC}"/>
    <cellStyle name="SAPBEXexcGood3 6 6 4" xfId="34007" xr:uid="{0D710591-EBE8-400F-B410-3604FD0772DB}"/>
    <cellStyle name="SAPBEXexcGood3 6 7" xfId="7981" xr:uid="{D7C8CB74-60E9-4430-83DE-AE7561FA44F3}"/>
    <cellStyle name="SAPBEXexcGood3 6 7 2" xfId="18648" xr:uid="{56C89F8E-F514-4398-8F28-92DD91A076E3}"/>
    <cellStyle name="SAPBEXexcGood3 6 7 2 2" xfId="45063" xr:uid="{9E5CF78F-A64D-4F0B-8A86-6BD204FA5644}"/>
    <cellStyle name="SAPBEXexcGood3 6 7 3" xfId="12434" xr:uid="{28760591-887A-456D-8E90-FEA366460EEA}"/>
    <cellStyle name="SAPBEXexcGood3 6 7 3 2" xfId="38855" xr:uid="{3EACC192-3975-4CFB-9DE5-9E9FD6D0E1CA}"/>
    <cellStyle name="SAPBEXexcGood3 6 7 4" xfId="34587" xr:uid="{D0D755E8-031A-44AB-90E1-1593C20CE62B}"/>
    <cellStyle name="SAPBEXexcGood3 6 8" xfId="8881" xr:uid="{8A5C55CF-0E72-4BFE-B41A-FB5F590000BA}"/>
    <cellStyle name="SAPBEXexcGood3 6 8 2" xfId="19541" xr:uid="{770CCC01-F155-4251-B777-2C5C33751F08}"/>
    <cellStyle name="SAPBEXexcGood3 6 8 2 2" xfId="45955" xr:uid="{A02AE508-59C8-4E05-AC3A-9B342504E59A}"/>
    <cellStyle name="SAPBEXexcGood3 6 8 3" xfId="23053" xr:uid="{BACB8FD4-AEBB-446A-948F-8C3D7ACE9BFB}"/>
    <cellStyle name="SAPBEXexcGood3 6 8 3 2" xfId="49467" xr:uid="{212FFB66-F24D-403D-9F68-2D10EDE31412}"/>
    <cellStyle name="SAPBEXexcGood3 6 8 4" xfId="35377" xr:uid="{B59E0EB1-3E8E-476B-89CC-A185B0075059}"/>
    <cellStyle name="SAPBEXexcGood3 6 9" xfId="13167" xr:uid="{03F0654A-ECE9-4C7E-A7A3-EA078968F394}"/>
    <cellStyle name="SAPBEXexcGood3 6 9 2" xfId="39588" xr:uid="{5FDF999B-B3FA-46E0-9392-BA12FDF22554}"/>
    <cellStyle name="SAPBEXexcGood3 7" xfId="3223" xr:uid="{F5B0CCB2-5538-4CA0-AF3D-C0E289B72F0F}"/>
    <cellStyle name="SAPBEXexcGood3 7 2" xfId="9570" xr:uid="{DEC44AEE-3ECC-4245-A1A3-192A49CED612}"/>
    <cellStyle name="SAPBEXexcGood3 7 2 2" xfId="20230" xr:uid="{E1CDDFBE-56BC-499C-848E-A76450E68881}"/>
    <cellStyle name="SAPBEXexcGood3 7 2 2 2" xfId="46644" xr:uid="{68E6D4E0-5231-43F8-8916-8144FDC48A6D}"/>
    <cellStyle name="SAPBEXexcGood3 7 2 3" xfId="11592" xr:uid="{FD3DCD7C-437E-4C97-8F9D-6D635A0094F1}"/>
    <cellStyle name="SAPBEXexcGood3 7 2 3 2" xfId="38013" xr:uid="{8E292E9E-A40C-435F-8A9D-2E933CEAAC1E}"/>
    <cellStyle name="SAPBEXexcGood3 7 2 4" xfId="36066" xr:uid="{B2166722-13FB-494E-A102-02C8A1AD5CD6}"/>
    <cellStyle name="SAPBEXexcGood3 7 3" xfId="14013" xr:uid="{C5F2C18B-BD9C-4343-92B5-9FD605912912}"/>
    <cellStyle name="SAPBEXexcGood3 7 3 2" xfId="40433" xr:uid="{53F9A377-E2F9-4DA3-8C47-0E19343740EC}"/>
    <cellStyle name="SAPBEXexcGood3 7 4" xfId="27535" xr:uid="{50F4B8FD-151B-4F21-A554-B843E5B875AA}"/>
    <cellStyle name="SAPBEXexcGood3 7 4 2" xfId="53949" xr:uid="{C4DDC039-9C40-4A52-87C7-84A9283FD27B}"/>
    <cellStyle name="SAPBEXexcGood3 7 5" xfId="29893" xr:uid="{55D48C93-48ED-49D7-BD41-0E615E718755}"/>
    <cellStyle name="SAPBEXexcGood3 8" xfId="4500" xr:uid="{FBEC83E5-BA53-4E86-B5DB-D41842E5E149}"/>
    <cellStyle name="SAPBEXexcGood3 8 2" xfId="10456" xr:uid="{E43C6486-7F57-46B4-B0D9-C3525F93B12A}"/>
    <cellStyle name="SAPBEXexcGood3 8 2 2" xfId="21116" xr:uid="{78135A27-D319-4C34-95B5-1CC76ACEE77C}"/>
    <cellStyle name="SAPBEXexcGood3 8 2 2 2" xfId="47530" xr:uid="{F6852165-A4D0-46C2-ABE6-4E8F2BAFBC3F}"/>
    <cellStyle name="SAPBEXexcGood3 8 2 3" xfId="28380" xr:uid="{47150BF4-7005-4693-B640-6392508B2862}"/>
    <cellStyle name="SAPBEXexcGood3 8 2 3 2" xfId="54794" xr:uid="{02B68DA3-0981-4A90-BC2E-2B92327CD24E}"/>
    <cellStyle name="SAPBEXexcGood3 8 2 4" xfId="36952" xr:uid="{DEE128CD-3269-41A1-9A1C-69B394C398C7}"/>
    <cellStyle name="SAPBEXexcGood3 8 3" xfId="15278" xr:uid="{AD81BFD6-2A23-4D3C-AA2B-2E86FC941747}"/>
    <cellStyle name="SAPBEXexcGood3 8 3 2" xfId="41698" xr:uid="{02F9AB08-8365-481D-8A85-05F98EE8E932}"/>
    <cellStyle name="SAPBEXexcGood3 8 4" xfId="26156" xr:uid="{039F288F-9A02-4EAC-9E99-94C8DC379909}"/>
    <cellStyle name="SAPBEXexcGood3 8 4 2" xfId="52570" xr:uid="{D3C38365-4C83-4974-A097-7C33FDFEE2A2}"/>
    <cellStyle name="SAPBEXexcGood3 8 5" xfId="31170" xr:uid="{42660423-7EC0-4A93-AE70-47DFD0F8F237}"/>
    <cellStyle name="SAPBEXexcGood3 9" xfId="4852" xr:uid="{27BB4EF2-86D6-43FF-AE52-2BC5D590629A}"/>
    <cellStyle name="SAPBEXexcGood3 9 2" xfId="9736" xr:uid="{32DA797B-B744-4C5F-9C69-E685A5BE2C82}"/>
    <cellStyle name="SAPBEXexcGood3 9 2 2" xfId="20396" xr:uid="{FA4BC80E-2178-4C0D-80A6-B948764E6944}"/>
    <cellStyle name="SAPBEXexcGood3 9 2 2 2" xfId="46810" xr:uid="{9BE57A12-0DE6-4E56-B398-C63698D06388}"/>
    <cellStyle name="SAPBEXexcGood3 9 2 3" xfId="11609" xr:uid="{DF2C49E7-F017-42B2-A626-068D22B60160}"/>
    <cellStyle name="SAPBEXexcGood3 9 2 3 2" xfId="38030" xr:uid="{EB217450-97D0-4BD6-912E-80C6BF0F0FDE}"/>
    <cellStyle name="SAPBEXexcGood3 9 2 4" xfId="36232" xr:uid="{C346705C-49EA-4D9C-A9AB-6BCCB1641CC2}"/>
    <cellStyle name="SAPBEXexcGood3 9 3" xfId="15629" xr:uid="{E4E13058-CAFE-4852-8CA1-7C78408303FD}"/>
    <cellStyle name="SAPBEXexcGood3 9 3 2" xfId="42049" xr:uid="{E1060F06-6E87-4AFD-9C99-964735EDB295}"/>
    <cellStyle name="SAPBEXexcGood3 9 4" xfId="26334" xr:uid="{4E2AAD31-DF21-4E43-A87F-C2C8393F289D}"/>
    <cellStyle name="SAPBEXexcGood3 9 4 2" xfId="52748" xr:uid="{D29E5844-DCF8-45FA-B310-A7E6124F422F}"/>
    <cellStyle name="SAPBEXexcGood3 9 5" xfId="31522" xr:uid="{80560E56-9E1C-46D5-864E-ED04DF8F747F}"/>
    <cellStyle name="SAPBEXfilterDrill" xfId="1196" xr:uid="{A8E6AB17-5B5B-452D-8CB8-18A24A083F74}"/>
    <cellStyle name="SAPBEXfilterDrill 10" xfId="5321" xr:uid="{646AEFFA-458E-4766-B6B2-761F8717F039}"/>
    <cellStyle name="SAPBEXfilterDrill 10 2" xfId="16095" xr:uid="{787E0406-73A6-4897-BA61-C45152D167ED}"/>
    <cellStyle name="SAPBEXfilterDrill 10 2 2" xfId="42514" xr:uid="{35FD60D4-6EE9-4E18-AF3B-F4D0CAED631D}"/>
    <cellStyle name="SAPBEXfilterDrill 10 3" xfId="22200" xr:uid="{0585D13B-1787-442F-A3C0-C1A11BCB7A1D}"/>
    <cellStyle name="SAPBEXfilterDrill 10 3 2" xfId="48614" xr:uid="{31F77C9D-7825-47F9-B4D7-CE2FF49FFCA8}"/>
    <cellStyle name="SAPBEXfilterDrill 10 4" xfId="31991" xr:uid="{6C223106-E2DA-4C12-815A-BA8FCBDF1BB5}"/>
    <cellStyle name="SAPBEXfilterDrill 11" xfId="6520" xr:uid="{23DC591A-DF5C-417E-8890-DF3E05A66E8B}"/>
    <cellStyle name="SAPBEXfilterDrill 11 2" xfId="25763" xr:uid="{769A0BDF-9450-451B-88BB-CB3A4357B4C9}"/>
    <cellStyle name="SAPBEXfilterDrill 11 2 2" xfId="52177" xr:uid="{7CC1E5DD-183A-4785-8B68-9D934D9A60D3}"/>
    <cellStyle name="SAPBEXfilterDrill 11 3" xfId="33190" xr:uid="{AFD77CF0-93B3-4163-A404-3BD4238060AA}"/>
    <cellStyle name="SAPBEXfilterDrill 12" xfId="6025" xr:uid="{67370B89-A122-426A-A50F-001BFBD74071}"/>
    <cellStyle name="SAPBEXfilterDrill 12 2" xfId="16776" xr:uid="{4DF8E304-E877-430D-BA72-F09FF2627422}"/>
    <cellStyle name="SAPBEXfilterDrill 12 2 2" xfId="43194" xr:uid="{A5366688-AEC4-49C2-83F6-BDBD6B685EE5}"/>
    <cellStyle name="SAPBEXfilterDrill 12 3" xfId="23829" xr:uid="{18460405-F818-465A-ACCD-ECC73F9DC47A}"/>
    <cellStyle name="SAPBEXfilterDrill 12 3 2" xfId="50243" xr:uid="{BD12828E-577A-45EA-9710-5B35ABB8C3AC}"/>
    <cellStyle name="SAPBEXfilterDrill 12 4" xfId="32695" xr:uid="{77B34A4B-84B6-44D0-879E-836AD2FD573B}"/>
    <cellStyle name="SAPBEXfilterDrill 13" xfId="12407" xr:uid="{C6DF76C9-6004-4181-AE4A-62A057FB5740}"/>
    <cellStyle name="SAPBEXfilterDrill 13 2" xfId="38828" xr:uid="{69C1A01A-A816-4DC4-AD66-7B7871E7187E}"/>
    <cellStyle name="SAPBEXfilterDrill 14" xfId="23142" xr:uid="{FEB97144-0546-478E-ADA2-4C180DB0966F}"/>
    <cellStyle name="SAPBEXfilterDrill 14 2" xfId="49556" xr:uid="{E89B39E3-4FEA-44BF-B90B-68743A03808B}"/>
    <cellStyle name="SAPBEXfilterDrill 2" xfId="1517" xr:uid="{75F9FE3B-2F6C-4E60-A0C0-CD28C8FB5F5C}"/>
    <cellStyle name="SAPBEXfilterDrill 2 10" xfId="12024" xr:uid="{9A388998-4274-4614-93F2-9022DF7093FF}"/>
    <cellStyle name="SAPBEXfilterDrill 2 10 2" xfId="38445" xr:uid="{407744BA-714C-4D12-ACC0-F2695BFB8C26}"/>
    <cellStyle name="SAPBEXfilterDrill 2 11" xfId="25727" xr:uid="{84DFF3C6-6703-4B7D-B80A-854EADA7E885}"/>
    <cellStyle name="SAPBEXfilterDrill 2 11 2" xfId="52141" xr:uid="{7EA71427-BE38-4E0D-8F51-64AB4BFD4D91}"/>
    <cellStyle name="SAPBEXfilterDrill 2 2" xfId="3511" xr:uid="{EA884C0D-E7BE-42B4-BBAD-112FA43321EE}"/>
    <cellStyle name="SAPBEXfilterDrill 2 2 2" xfId="9011" xr:uid="{22181992-2967-4FBD-A202-2BA377B6E98E}"/>
    <cellStyle name="SAPBEXfilterDrill 2 2 2 2" xfId="19671" xr:uid="{9395BB33-ECF1-4800-A8CF-A4D03C8E7BD0}"/>
    <cellStyle name="SAPBEXfilterDrill 2 2 2 2 2" xfId="46085" xr:uid="{95E59AE6-2615-4DB7-BCF4-283237504107}"/>
    <cellStyle name="SAPBEXfilterDrill 2 2 2 3" xfId="13367" xr:uid="{7604EC3C-ADE1-4BA2-91C2-6AF2BE40501C}"/>
    <cellStyle name="SAPBEXfilterDrill 2 2 2 3 2" xfId="39787" xr:uid="{43E48C35-FF03-4862-B394-267D30C5DB44}"/>
    <cellStyle name="SAPBEXfilterDrill 2 2 2 4" xfId="35507" xr:uid="{17B860AC-4607-42C7-B3D0-261C37CE0623}"/>
    <cellStyle name="SAPBEXfilterDrill 2 2 3" xfId="10366" xr:uid="{7BD72FDC-9B43-4B2A-A76F-28850972A382}"/>
    <cellStyle name="SAPBEXfilterDrill 2 2 3 2" xfId="21026" xr:uid="{4CD71092-1BB9-416A-A4A3-451C22E6B87E}"/>
    <cellStyle name="SAPBEXfilterDrill 2 2 3 2 2" xfId="47440" xr:uid="{0BC0643A-9A03-4C16-AE1A-93C4D96C265D}"/>
    <cellStyle name="SAPBEXfilterDrill 2 2 3 3" xfId="28291" xr:uid="{E1211849-B475-4541-A9AD-87578DA9FC65}"/>
    <cellStyle name="SAPBEXfilterDrill 2 2 3 3 2" xfId="54705" xr:uid="{29662155-7EC4-4A96-B265-B17FA6BB3BA7}"/>
    <cellStyle name="SAPBEXfilterDrill 2 2 3 4" xfId="36862" xr:uid="{C5D07B1F-2D2B-48F5-9460-24F938928136}"/>
    <cellStyle name="SAPBEXfilterDrill 2 2 4" xfId="8722" xr:uid="{78AD177E-B321-4330-8418-ABCF49A7CCAD}"/>
    <cellStyle name="SAPBEXfilterDrill 2 2 4 2" xfId="19382" xr:uid="{88933FBF-E87B-403A-9D1A-6FAC219C04D3}"/>
    <cellStyle name="SAPBEXfilterDrill 2 2 4 2 2" xfId="45796" xr:uid="{9309C798-6C0E-4BC1-8F91-AB65222B2C0E}"/>
    <cellStyle name="SAPBEXfilterDrill 2 2 4 3" xfId="12572" xr:uid="{8185BAB9-E1DC-4598-A3D0-87898612A325}"/>
    <cellStyle name="SAPBEXfilterDrill 2 2 4 3 2" xfId="38993" xr:uid="{863B7F26-8B5E-4CD4-96F4-294A8B776E30}"/>
    <cellStyle name="SAPBEXfilterDrill 2 2 4 4" xfId="35218" xr:uid="{77111B24-1F24-4A73-8598-709B18E8F997}"/>
    <cellStyle name="SAPBEXfilterDrill 2 2 5" xfId="14296" xr:uid="{F0C46F4F-34FA-4889-AC64-E6BE557A5911}"/>
    <cellStyle name="SAPBEXfilterDrill 2 2 5 2" xfId="40716" xr:uid="{DFA03EB3-13BC-4321-8528-A9DD50D28636}"/>
    <cellStyle name="SAPBEXfilterDrill 2 2 6" xfId="25510" xr:uid="{15BA6158-9E9B-48DE-99F3-1EF34429033F}"/>
    <cellStyle name="SAPBEXfilterDrill 2 2 6 2" xfId="51924" xr:uid="{0B66276D-630C-4A5E-9A72-B34CFDBF1089}"/>
    <cellStyle name="SAPBEXfilterDrill 2 2 7" xfId="30181" xr:uid="{AD5E5F81-3ABC-49B9-A3B1-DF284CC393BE}"/>
    <cellStyle name="SAPBEXfilterDrill 2 3" xfId="2789" xr:uid="{4FD91E74-725D-4CCE-BA7C-713AEF3E437F}"/>
    <cellStyle name="SAPBEXfilterDrill 2 3 2" xfId="9371" xr:uid="{13CB88C6-76FD-444A-99FE-A9A9FB3B3992}"/>
    <cellStyle name="SAPBEXfilterDrill 2 3 2 2" xfId="20031" xr:uid="{37877A21-F137-4712-A6AF-6442432FC378}"/>
    <cellStyle name="SAPBEXfilterDrill 2 3 2 2 2" xfId="46445" xr:uid="{E72F9781-4A55-4056-AA67-6709921B0251}"/>
    <cellStyle name="SAPBEXfilterDrill 2 3 2 3" xfId="11810" xr:uid="{D9A753F4-B725-4BDC-8423-ECB66862781E}"/>
    <cellStyle name="SAPBEXfilterDrill 2 3 2 3 2" xfId="38231" xr:uid="{24A423A2-9303-485A-9B81-33BE5EDBBE38}"/>
    <cellStyle name="SAPBEXfilterDrill 2 3 2 4" xfId="35867" xr:uid="{E25483F5-4799-40F7-8C77-47BD261B2F4F}"/>
    <cellStyle name="SAPBEXfilterDrill 2 3 3" xfId="13581" xr:uid="{E2DD9536-7C38-45C8-B36E-721325F496E2}"/>
    <cellStyle name="SAPBEXfilterDrill 2 3 3 2" xfId="40001" xr:uid="{46B5F0A9-B8EC-438A-AC69-96BB182BA8B6}"/>
    <cellStyle name="SAPBEXfilterDrill 2 3 4" xfId="28022" xr:uid="{CB2C072B-144D-4EE1-8D99-1B779E62DCE7}"/>
    <cellStyle name="SAPBEXfilterDrill 2 3 4 2" xfId="54436" xr:uid="{0656C79C-AB8E-46ED-B82E-B38BC602E2F4}"/>
    <cellStyle name="SAPBEXfilterDrill 2 3 5" xfId="29459" xr:uid="{ACBEA4B4-5475-47C9-8251-F72A4E5810FB}"/>
    <cellStyle name="SAPBEXfilterDrill 2 4" xfId="4180" xr:uid="{5CBD1696-6B15-4D38-ABA7-AC86AF4FB58C}"/>
    <cellStyle name="SAPBEXfilterDrill 2 4 2" xfId="10158" xr:uid="{0290841B-53F2-47CE-9D44-049DC1369BA5}"/>
    <cellStyle name="SAPBEXfilterDrill 2 4 2 2" xfId="20818" xr:uid="{C15887A7-B2F2-405B-8722-FF63E230FB6E}"/>
    <cellStyle name="SAPBEXfilterDrill 2 4 2 2 2" xfId="47232" xr:uid="{14CB727F-6606-48A1-B624-D8D51E810615}"/>
    <cellStyle name="SAPBEXfilterDrill 2 4 2 3" xfId="27774" xr:uid="{D4EADC0B-6BCE-4D7D-908D-2FA975916621}"/>
    <cellStyle name="SAPBEXfilterDrill 2 4 2 3 2" xfId="54188" xr:uid="{5ABC9E3A-33E3-44A9-A1D0-F970C8BBD320}"/>
    <cellStyle name="SAPBEXfilterDrill 2 4 2 4" xfId="36654" xr:uid="{DF02117F-BCCB-43E3-82D8-B3EEDC32D77A}"/>
    <cellStyle name="SAPBEXfilterDrill 2 4 3" xfId="14960" xr:uid="{856EC4D3-76CF-4E3E-A223-FC506C74BA0A}"/>
    <cellStyle name="SAPBEXfilterDrill 2 4 3 2" xfId="41380" xr:uid="{0BC4AF94-443E-4BA8-81A5-6DF30F702E64}"/>
    <cellStyle name="SAPBEXfilterDrill 2 4 4" xfId="26875" xr:uid="{FD220721-7319-476E-8175-DF93EC80BB07}"/>
    <cellStyle name="SAPBEXfilterDrill 2 4 4 2" xfId="53289" xr:uid="{EF4EBDC4-FAEF-495A-B85F-7C063CBF5885}"/>
    <cellStyle name="SAPBEXfilterDrill 2 4 5" xfId="30850" xr:uid="{5C7C7AF3-07DA-48A4-841D-24D667B36702}"/>
    <cellStyle name="SAPBEXfilterDrill 2 5" xfId="3415" xr:uid="{87AAD2A2-83F6-412D-8466-E76D3B656666}"/>
    <cellStyle name="SAPBEXfilterDrill 2 5 2" xfId="14201" xr:uid="{1DA514D1-5B27-4F41-8C06-369BDD21D089}"/>
    <cellStyle name="SAPBEXfilterDrill 2 5 2 2" xfId="40621" xr:uid="{FA9515C0-EDF8-4E21-A541-3DBA3899136D}"/>
    <cellStyle name="SAPBEXfilterDrill 2 5 3" xfId="23694" xr:uid="{6B8C0BCE-CD64-4615-AD48-1D038AD94351}"/>
    <cellStyle name="SAPBEXfilterDrill 2 5 3 2" xfId="50108" xr:uid="{12BA40EF-3522-4F00-949F-D7FAA9B5788C}"/>
    <cellStyle name="SAPBEXfilterDrill 2 5 4" xfId="30085" xr:uid="{29B9F274-49B4-4DCD-8920-7FDB33FA055F}"/>
    <cellStyle name="SAPBEXfilterDrill 2 6" xfId="5878" xr:uid="{448204CD-E98B-44C0-87EF-6EFA00CADE7B}"/>
    <cellStyle name="SAPBEXfilterDrill 2 6 2" xfId="16633" xr:uid="{023DB9BB-75A8-4682-AE2F-14C0B50D0981}"/>
    <cellStyle name="SAPBEXfilterDrill 2 6 2 2" xfId="43051" xr:uid="{4BB6AC07-9316-4F13-93DA-B6FC52DAB7A4}"/>
    <cellStyle name="SAPBEXfilterDrill 2 6 3" xfId="23657" xr:uid="{11B0010C-F647-44B0-B786-7CF61FB8109D}"/>
    <cellStyle name="SAPBEXfilterDrill 2 6 3 2" xfId="50071" xr:uid="{BFCE3D3C-CC00-4B3B-9A70-EC3B5814B1F2}"/>
    <cellStyle name="SAPBEXfilterDrill 2 6 4" xfId="32548" xr:uid="{860B19A4-F65B-481B-A76B-DE3CA65B61AD}"/>
    <cellStyle name="SAPBEXfilterDrill 2 7" xfId="6357" xr:uid="{EE17B3CB-7B4F-4F0A-9B20-546619C758CA}"/>
    <cellStyle name="SAPBEXfilterDrill 2 7 2" xfId="22416" xr:uid="{F355AFEF-E74B-47BC-A9CF-69C614D9FC71}"/>
    <cellStyle name="SAPBEXfilterDrill 2 7 2 2" xfId="48830" xr:uid="{07EF1397-E6D3-4321-8FED-1672CB58A9B0}"/>
    <cellStyle name="SAPBEXfilterDrill 2 7 3" xfId="33027" xr:uid="{7ABFB256-3CDB-43EA-9DC9-B541C350CFB9}"/>
    <cellStyle name="SAPBEXfilterDrill 2 8" xfId="2938" xr:uid="{8775BC1D-D735-4193-B893-FF370F13660A}"/>
    <cellStyle name="SAPBEXfilterDrill 2 8 2" xfId="13730" xr:uid="{81D38215-EFDE-4D6D-9632-7DE9BC23244E}"/>
    <cellStyle name="SAPBEXfilterDrill 2 8 2 2" xfId="40150" xr:uid="{D58607FC-F444-4EBF-BCCE-1FE5C47707BF}"/>
    <cellStyle name="SAPBEXfilterDrill 2 8 3" xfId="25111" xr:uid="{2BF01180-A079-4310-B120-4CBA2252D319}"/>
    <cellStyle name="SAPBEXfilterDrill 2 8 3 2" xfId="51525" xr:uid="{9AF584C3-6715-4526-ADFE-A271066328B2}"/>
    <cellStyle name="SAPBEXfilterDrill 2 8 4" xfId="29608" xr:uid="{97F72AD1-65A9-406F-BECF-25E9BA89F4FA}"/>
    <cellStyle name="SAPBEXfilterDrill 2 9" xfId="4440" xr:uid="{73869557-1E3A-46ED-B7D2-EA4754353DF9}"/>
    <cellStyle name="SAPBEXfilterDrill 2 9 2" xfId="15218" xr:uid="{1DC4E4B8-CE7C-45BC-B773-4D862FB70760}"/>
    <cellStyle name="SAPBEXfilterDrill 2 9 2 2" xfId="41638" xr:uid="{2BB11A1F-92C4-4E2F-96E0-619A6B152D3A}"/>
    <cellStyle name="SAPBEXfilterDrill 2 9 3" xfId="25247" xr:uid="{E13DE4BC-8A5C-4A8C-8C7A-930CC7EBF0A0}"/>
    <cellStyle name="SAPBEXfilterDrill 2 9 3 2" xfId="51661" xr:uid="{1EC88207-032A-41AE-B6E8-F666BA141E6E}"/>
    <cellStyle name="SAPBEXfilterDrill 2 9 4" xfId="31110" xr:uid="{4EC56E1B-7343-4D1C-B8DA-F62AF8DBAACA}"/>
    <cellStyle name="SAPBEXfilterDrill 3" xfId="1630" xr:uid="{93A4E6A2-1229-4B99-8B8B-A5765AE9EC8F}"/>
    <cellStyle name="SAPBEXfilterDrill 3 10" xfId="11933" xr:uid="{1BE9F0DF-47BF-43D5-8E09-E7F2F8D4FC65}"/>
    <cellStyle name="SAPBEXfilterDrill 3 10 2" xfId="38354" xr:uid="{C8B932D6-23C6-409F-9DD8-9296B353B507}"/>
    <cellStyle name="SAPBEXfilterDrill 3 11" xfId="26847" xr:uid="{2D69EEF6-0223-4966-909E-185AAE0054FE}"/>
    <cellStyle name="SAPBEXfilterDrill 3 11 2" xfId="53261" xr:uid="{1BDBB468-2E50-4C5B-840F-84E4EADC439B}"/>
    <cellStyle name="SAPBEXfilterDrill 3 2" xfId="3623" xr:uid="{64FC3165-B306-4329-979B-A8DDCBCAE740}"/>
    <cellStyle name="SAPBEXfilterDrill 3 2 2" xfId="9081" xr:uid="{B3ECC1DD-CC65-4CC3-B48E-75E8536D0FA4}"/>
    <cellStyle name="SAPBEXfilterDrill 3 2 2 2" xfId="19741" xr:uid="{780BCED7-995E-4CA3-8D1F-B5BB95869F27}"/>
    <cellStyle name="SAPBEXfilterDrill 3 2 2 2 2" xfId="46155" xr:uid="{38F5F28D-B9AA-4534-B37B-97E8E49A75B3}"/>
    <cellStyle name="SAPBEXfilterDrill 3 2 2 3" xfId="12093" xr:uid="{C739270E-4071-4DD7-8835-0BF542B46A12}"/>
    <cellStyle name="SAPBEXfilterDrill 3 2 2 3 2" xfId="38514" xr:uid="{D52B2566-D3D6-4090-BD72-3D118A84BB57}"/>
    <cellStyle name="SAPBEXfilterDrill 3 2 2 4" xfId="35577" xr:uid="{72BBAAE3-FCE1-42E3-8600-5F25B5A8C57A}"/>
    <cellStyle name="SAPBEXfilterDrill 3 2 3" xfId="10418" xr:uid="{8DEE3356-9FE4-4807-B0AE-51E390081082}"/>
    <cellStyle name="SAPBEXfilterDrill 3 2 3 2" xfId="21078" xr:uid="{F16DF320-5A78-48D3-9DA8-B6D50D7B9FC8}"/>
    <cellStyle name="SAPBEXfilterDrill 3 2 3 2 2" xfId="47492" xr:uid="{16A30E00-FBAE-41AD-A36A-1948BCB480C1}"/>
    <cellStyle name="SAPBEXfilterDrill 3 2 3 3" xfId="28343" xr:uid="{60FAA630-C23A-447B-84E2-9BE2DA6505B7}"/>
    <cellStyle name="SAPBEXfilterDrill 3 2 3 3 2" xfId="54757" xr:uid="{117ACD77-7453-456D-92C5-7B5403C25E8E}"/>
    <cellStyle name="SAPBEXfilterDrill 3 2 3 4" xfId="36914" xr:uid="{7C6E0512-D324-430E-BA54-35CBCC31FA0F}"/>
    <cellStyle name="SAPBEXfilterDrill 3 2 4" xfId="8642" xr:uid="{23FD828E-3857-44AB-A5BD-FFAE0F30B015}"/>
    <cellStyle name="SAPBEXfilterDrill 3 2 4 2" xfId="19302" xr:uid="{20474E0A-0204-4A96-B85D-14D2ADF87E38}"/>
    <cellStyle name="SAPBEXfilterDrill 3 2 4 2 2" xfId="45716" xr:uid="{2260A1A7-CE5A-4A70-97B7-E1A0E5AAC8B8}"/>
    <cellStyle name="SAPBEXfilterDrill 3 2 4 3" xfId="17829" xr:uid="{24E8EF24-0B4D-45E0-9F81-FB8D11CA1B27}"/>
    <cellStyle name="SAPBEXfilterDrill 3 2 4 3 2" xfId="44246" xr:uid="{D9051BC2-EDFA-449E-AD6C-C96D825C6615}"/>
    <cellStyle name="SAPBEXfilterDrill 3 2 4 4" xfId="35138" xr:uid="{3C58D5FE-0B8A-4DB0-B6C8-4AED68201CA4}"/>
    <cellStyle name="SAPBEXfilterDrill 3 2 5" xfId="14408" xr:uid="{AFEB48B0-1BA0-40D9-BD6E-8768B104E222}"/>
    <cellStyle name="SAPBEXfilterDrill 3 2 5 2" xfId="40828" xr:uid="{70DE293D-F742-4E9C-A9A0-3D1E85D5B8DB}"/>
    <cellStyle name="SAPBEXfilterDrill 3 2 6" xfId="25704" xr:uid="{AA1F34DF-0D2C-47DF-86DD-ACD3C77F64DB}"/>
    <cellStyle name="SAPBEXfilterDrill 3 2 6 2" xfId="52118" xr:uid="{2A5F24E1-5D85-46BE-85F3-E94820FA9B16}"/>
    <cellStyle name="SAPBEXfilterDrill 3 2 7" xfId="30293" xr:uid="{E1079D3E-6F2F-4DF4-9865-4AB610CE185A}"/>
    <cellStyle name="SAPBEXfilterDrill 3 3" xfId="2699" xr:uid="{51C0B715-7494-4BC8-A1EF-6DCCA0698C6A}"/>
    <cellStyle name="SAPBEXfilterDrill 3 3 2" xfId="9450" xr:uid="{9D597988-B9E7-4399-8360-184E6B7928DE}"/>
    <cellStyle name="SAPBEXfilterDrill 3 3 2 2" xfId="20110" xr:uid="{C889EBF4-7694-4695-BC6E-586BC3BE328B}"/>
    <cellStyle name="SAPBEXfilterDrill 3 3 2 2 2" xfId="46524" xr:uid="{D2705FF3-200D-4714-90D9-9EB70D19238D}"/>
    <cellStyle name="SAPBEXfilterDrill 3 3 2 3" xfId="21148" xr:uid="{AC4B85C4-05B5-4954-9E90-0454B05D1765}"/>
    <cellStyle name="SAPBEXfilterDrill 3 3 2 3 2" xfId="47562" xr:uid="{6DBE7BE9-BF06-44A2-8AF5-3B7E35DFCAC4}"/>
    <cellStyle name="SAPBEXfilterDrill 3 3 2 4" xfId="35946" xr:uid="{7F82A1C9-90CF-4456-9373-A8AE29A280CE}"/>
    <cellStyle name="SAPBEXfilterDrill 3 3 3" xfId="13491" xr:uid="{8FE0F068-03C8-4210-9E39-3D5E387BF471}"/>
    <cellStyle name="SAPBEXfilterDrill 3 3 3 2" xfId="39911" xr:uid="{C5DA2BA1-624A-40DD-8F8F-9D721A3FAC70}"/>
    <cellStyle name="SAPBEXfilterDrill 3 3 4" xfId="11135" xr:uid="{15F06A4E-85B0-4CD1-9FBE-308DACF5153B}"/>
    <cellStyle name="SAPBEXfilterDrill 3 3 4 2" xfId="37556" xr:uid="{FFB98102-B090-4F33-B9D3-A3DD74B288F9}"/>
    <cellStyle name="SAPBEXfilterDrill 3 3 5" xfId="29369" xr:uid="{DD07906F-C953-4BC4-B3E5-E76D3FD11761}"/>
    <cellStyle name="SAPBEXfilterDrill 3 4" xfId="4878" xr:uid="{EEE014AE-AF3A-48B2-B639-0C9474123CEB}"/>
    <cellStyle name="SAPBEXfilterDrill 3 4 2" xfId="10451" xr:uid="{35F37F0E-B9B7-43D6-9355-DC1FB8782396}"/>
    <cellStyle name="SAPBEXfilterDrill 3 4 2 2" xfId="21111" xr:uid="{3FF18386-BAE7-4F54-A9AE-83D0569CB173}"/>
    <cellStyle name="SAPBEXfilterDrill 3 4 2 2 2" xfId="47525" xr:uid="{ACC27D74-70CD-4AE5-9A9F-B424D39DC016}"/>
    <cellStyle name="SAPBEXfilterDrill 3 4 2 3" xfId="28375" xr:uid="{BEAEFFC1-3EB6-4021-920A-4ED12CB7DA32}"/>
    <cellStyle name="SAPBEXfilterDrill 3 4 2 3 2" xfId="54789" xr:uid="{844B7662-DD88-4290-99B6-46210E20D74F}"/>
    <cellStyle name="SAPBEXfilterDrill 3 4 2 4" xfId="36947" xr:uid="{D0A931AF-171D-4AAA-920B-28B8F086787B}"/>
    <cellStyle name="SAPBEXfilterDrill 3 4 3" xfId="15655" xr:uid="{E51E84F7-880C-4566-8F4A-C19E0CAE2254}"/>
    <cellStyle name="SAPBEXfilterDrill 3 4 3 2" xfId="42075" xr:uid="{38FC66F8-8D1D-43EC-ACAD-DD7661CFE843}"/>
    <cellStyle name="SAPBEXfilterDrill 3 4 4" xfId="23810" xr:uid="{52E2C1C3-2FE7-4662-ACD3-F498097C455E}"/>
    <cellStyle name="SAPBEXfilterDrill 3 4 4 2" xfId="50224" xr:uid="{43DA4FF3-1946-4289-A409-F5840D35CA78}"/>
    <cellStyle name="SAPBEXfilterDrill 3 4 5" xfId="31548" xr:uid="{9E291239-6D04-49C3-8D8C-C9F5365785B5}"/>
    <cellStyle name="SAPBEXfilterDrill 3 5" xfId="4437" xr:uid="{AC283E9B-6C86-43C9-A6AB-96E5DC6CC6CC}"/>
    <cellStyle name="SAPBEXfilterDrill 3 5 2" xfId="15215" xr:uid="{3C68A2D7-F395-40D5-9095-B14238F23F65}"/>
    <cellStyle name="SAPBEXfilterDrill 3 5 2 2" xfId="41635" xr:uid="{E406B87B-2E9F-40CE-A250-1E563DB62458}"/>
    <cellStyle name="SAPBEXfilterDrill 3 5 3" xfId="22533" xr:uid="{93F8C8DB-6BA8-42BC-BCDB-5B31F29E04FD}"/>
    <cellStyle name="SAPBEXfilterDrill 3 5 3 2" xfId="48947" xr:uid="{7D3A9965-9666-4534-86A6-3275FCCD236E}"/>
    <cellStyle name="SAPBEXfilterDrill 3 5 4" xfId="31107" xr:uid="{17979AB3-7352-45CA-96B2-AFB97F1AA5B1}"/>
    <cellStyle name="SAPBEXfilterDrill 3 6" xfId="4484" xr:uid="{30F5BC9D-E4FE-4766-9A82-B19AD2D14694}"/>
    <cellStyle name="SAPBEXfilterDrill 3 6 2" xfId="15262" xr:uid="{6BBD0004-6F35-49CD-8A2E-A1D9FF57C4FC}"/>
    <cellStyle name="SAPBEXfilterDrill 3 6 2 2" xfId="41682" xr:uid="{BA07351E-7D0A-4A67-AF4E-85BF4D7708D4}"/>
    <cellStyle name="SAPBEXfilterDrill 3 6 3" xfId="26257" xr:uid="{6699163B-A446-443A-86BC-0EBAA4196D41}"/>
    <cellStyle name="SAPBEXfilterDrill 3 6 3 2" xfId="52671" xr:uid="{8964A47B-3153-4758-97DA-1BEFF82EA129}"/>
    <cellStyle name="SAPBEXfilterDrill 3 6 4" xfId="31154" xr:uid="{B584016F-F600-490C-876F-AD49C2FB7F1E}"/>
    <cellStyle name="SAPBEXfilterDrill 3 7" xfId="6127" xr:uid="{F018DD79-CE4E-4EAA-8A46-1DE4CF67BBBA}"/>
    <cellStyle name="SAPBEXfilterDrill 3 7 2" xfId="23210" xr:uid="{DEED7365-00D4-4C2F-9F6F-55DDAC4B83C1}"/>
    <cellStyle name="SAPBEXfilterDrill 3 7 2 2" xfId="49624" xr:uid="{750D381A-89C9-48F9-AEA0-5039A8EB6DEE}"/>
    <cellStyle name="SAPBEXfilterDrill 3 7 3" xfId="32797" xr:uid="{8E6E1FC1-6781-431C-8532-2601E2F3936E}"/>
    <cellStyle name="SAPBEXfilterDrill 3 8" xfId="7081" xr:uid="{722E27B2-2FDC-4CB3-9558-B2965D8C6F56}"/>
    <cellStyle name="SAPBEXfilterDrill 3 8 2" xfId="17769" xr:uid="{B4786433-2C79-49A2-9AB6-182DA90693EC}"/>
    <cellStyle name="SAPBEXfilterDrill 3 8 2 2" xfId="44186" xr:uid="{8660B00F-DA86-4724-A7BA-D95CBB97027C}"/>
    <cellStyle name="SAPBEXfilterDrill 3 8 3" xfId="12423" xr:uid="{172F893B-5EE7-43F2-A5C4-010D96DEC7CC}"/>
    <cellStyle name="SAPBEXfilterDrill 3 8 3 2" xfId="38844" xr:uid="{6D86E3BF-778E-4169-940E-0D2CD355195A}"/>
    <cellStyle name="SAPBEXfilterDrill 3 8 4" xfId="33751" xr:uid="{23C926B2-6E10-449B-B537-B8E270DA145D}"/>
    <cellStyle name="SAPBEXfilterDrill 3 9" xfId="7785" xr:uid="{B277ACD2-5016-49CA-9ACC-6DEA8E934CA2}"/>
    <cellStyle name="SAPBEXfilterDrill 3 9 2" xfId="18452" xr:uid="{7AC67D2A-3C9A-481A-A617-E0A3A85C237B}"/>
    <cellStyle name="SAPBEXfilterDrill 3 9 2 2" xfId="44867" xr:uid="{DC8F73A3-57DF-4FB6-8F48-D3D10E80853A}"/>
    <cellStyle name="SAPBEXfilterDrill 3 9 3" xfId="25819" xr:uid="{515F1AE7-AD6E-4967-8690-4F168DFBC514}"/>
    <cellStyle name="SAPBEXfilterDrill 3 9 3 2" xfId="52233" xr:uid="{2AC89C5C-BEEB-42E8-AA3B-A9DF13959E17}"/>
    <cellStyle name="SAPBEXfilterDrill 3 9 4" xfId="34455" xr:uid="{CC05976D-6CAF-4D61-A60A-1450AD6D9852}"/>
    <cellStyle name="SAPBEXfilterDrill 4" xfId="1889" xr:uid="{15529589-FF69-4CE7-88D0-C145B3824D60}"/>
    <cellStyle name="SAPBEXfilterDrill 4 10" xfId="11691" xr:uid="{5CBB67A7-D637-4418-80EF-061CCA588924}"/>
    <cellStyle name="SAPBEXfilterDrill 4 10 2" xfId="38112" xr:uid="{8C87AF8C-350B-4F36-A8A8-D856179B3B1F}"/>
    <cellStyle name="SAPBEXfilterDrill 4 11" xfId="25555" xr:uid="{36C6873B-6B70-47A8-9E8C-AD1D53816895}"/>
    <cellStyle name="SAPBEXfilterDrill 4 11 2" xfId="51969" xr:uid="{FC9AD203-110E-4412-BAB9-097FB86DA4B3}"/>
    <cellStyle name="SAPBEXfilterDrill 4 2" xfId="3866" xr:uid="{1112F04E-EAE6-43B1-865B-70E9B5E8BEBF}"/>
    <cellStyle name="SAPBEXfilterDrill 4 2 2" xfId="9259" xr:uid="{4EA13CE2-CC4C-49DF-B87A-D3C5FA738FDF}"/>
    <cellStyle name="SAPBEXfilterDrill 4 2 2 2" xfId="19919" xr:uid="{259E7741-F276-4682-A1AF-C5DA17B432B6}"/>
    <cellStyle name="SAPBEXfilterDrill 4 2 2 2 2" xfId="46333" xr:uid="{5EBEAB76-B8F6-4074-A01D-DBB8224D8D8B}"/>
    <cellStyle name="SAPBEXfilterDrill 4 2 2 3" xfId="11566" xr:uid="{6B7BF7E0-B938-4ADE-88D5-E4921C3292CC}"/>
    <cellStyle name="SAPBEXfilterDrill 4 2 2 3 2" xfId="37987" xr:uid="{58B69BC5-6EBC-43B0-9635-F29B04C89B98}"/>
    <cellStyle name="SAPBEXfilterDrill 4 2 2 4" xfId="35755" xr:uid="{E91C4B4F-97DD-47A8-8E8B-B10F27A064F4}"/>
    <cellStyle name="SAPBEXfilterDrill 4 2 3" xfId="14649" xr:uid="{2D40AC85-630F-4371-A5CB-9A82F30B29B7}"/>
    <cellStyle name="SAPBEXfilterDrill 4 2 3 2" xfId="41069" xr:uid="{F0B419DC-7988-4C7D-81E3-D33F7A14E740}"/>
    <cellStyle name="SAPBEXfilterDrill 4 2 4" xfId="22863" xr:uid="{DEB94EFC-EA6E-4A00-96FB-5F7F1FE1EABC}"/>
    <cellStyle name="SAPBEXfilterDrill 4 2 4 2" xfId="49277" xr:uid="{D0B5E75C-B153-40C6-8F92-00841967B2BE}"/>
    <cellStyle name="SAPBEXfilterDrill 4 2 5" xfId="30536" xr:uid="{F0A42B36-5EA9-49D6-A25F-8048193F1762}"/>
    <cellStyle name="SAPBEXfilterDrill 4 3" xfId="4593" xr:uid="{3AD2B221-79EB-46DE-8231-248C338537C8}"/>
    <cellStyle name="SAPBEXfilterDrill 4 3 2" xfId="9977" xr:uid="{1E38CBAA-B92A-492F-A9EF-7D1E03B094DB}"/>
    <cellStyle name="SAPBEXfilterDrill 4 3 2 2" xfId="20637" xr:uid="{CB18C013-3AE0-471D-BD2C-85489A3EB849}"/>
    <cellStyle name="SAPBEXfilterDrill 4 3 2 2 2" xfId="47051" xr:uid="{7B419BD1-47D7-4D87-9C69-704606174988}"/>
    <cellStyle name="SAPBEXfilterDrill 4 3 2 3" xfId="23935" xr:uid="{27F8CDE8-08B3-4C83-A5FA-32B51C872D5F}"/>
    <cellStyle name="SAPBEXfilterDrill 4 3 2 3 2" xfId="50349" xr:uid="{148274F1-019A-44D9-8C47-477722FEFEDF}"/>
    <cellStyle name="SAPBEXfilterDrill 4 3 2 4" xfId="36473" xr:uid="{3AE68ACF-6D41-464A-B4D2-00DD9BA4C39A}"/>
    <cellStyle name="SAPBEXfilterDrill 4 3 3" xfId="15371" xr:uid="{604ADFB0-13C3-4950-8454-EC84091942CE}"/>
    <cellStyle name="SAPBEXfilterDrill 4 3 3 2" xfId="41791" xr:uid="{37F2E400-E943-407E-999B-AEEDB9B177AB}"/>
    <cellStyle name="SAPBEXfilterDrill 4 3 4" xfId="23351" xr:uid="{A25C0090-51A7-4003-84EC-8D25D0772B95}"/>
    <cellStyle name="SAPBEXfilterDrill 4 3 4 2" xfId="49765" xr:uid="{EDE7EDB2-E2A4-433D-B882-95AF4D09DE3B}"/>
    <cellStyle name="SAPBEXfilterDrill 4 3 5" xfId="31263" xr:uid="{E0D68419-53B0-4F92-99B1-3E4347F89665}"/>
    <cellStyle name="SAPBEXfilterDrill 4 4" xfId="3285" xr:uid="{78860845-DDFE-42FF-BB3B-BAD3DFE3236F}"/>
    <cellStyle name="SAPBEXfilterDrill 4 4 2" xfId="14075" xr:uid="{AAD4B7D3-CD03-4DDB-8FCA-59D26F67C213}"/>
    <cellStyle name="SAPBEXfilterDrill 4 4 2 2" xfId="40495" xr:uid="{432EF210-35A3-4E13-8DE8-9CD8FED23E21}"/>
    <cellStyle name="SAPBEXfilterDrill 4 4 3" xfId="22680" xr:uid="{C81182DB-D445-4DAE-A7EE-2259632EA014}"/>
    <cellStyle name="SAPBEXfilterDrill 4 4 3 2" xfId="49094" xr:uid="{24BEE7EC-1696-4828-805F-6EF67B03927D}"/>
    <cellStyle name="SAPBEXfilterDrill 4 4 4" xfId="29955" xr:uid="{D5F459C9-6176-4CEC-98B0-DA75FBB05C94}"/>
    <cellStyle name="SAPBEXfilterDrill 4 5" xfId="5787" xr:uid="{4CFCF934-41CE-42E1-9C3F-81BEC17FD733}"/>
    <cellStyle name="SAPBEXfilterDrill 4 5 2" xfId="16546" xr:uid="{55DD9373-A09F-4B38-B2B9-21ACF154F1F5}"/>
    <cellStyle name="SAPBEXfilterDrill 4 5 2 2" xfId="42964" xr:uid="{B99CC87B-90D8-4E2D-BD1F-EAE067B96AEE}"/>
    <cellStyle name="SAPBEXfilterDrill 4 5 3" xfId="23222" xr:uid="{C5F3A48A-1B9C-4DA4-AB86-F5B5D4265942}"/>
    <cellStyle name="SAPBEXfilterDrill 4 5 3 2" xfId="49636" xr:uid="{320BB508-1CB6-4C39-B358-9EC79462440D}"/>
    <cellStyle name="SAPBEXfilterDrill 4 5 4" xfId="32457" xr:uid="{BD4A4482-0B26-4C00-A733-E056589B6591}"/>
    <cellStyle name="SAPBEXfilterDrill 4 6" xfId="6390" xr:uid="{0B8EDE06-9F79-4BCD-8236-897D6F258A6B}"/>
    <cellStyle name="SAPBEXfilterDrill 4 6 2" xfId="17126" xr:uid="{F8FFADA9-9AC7-483B-8BA8-BD5FF1AFDD7F}"/>
    <cellStyle name="SAPBEXfilterDrill 4 6 2 2" xfId="43544" xr:uid="{BE97EC12-38E0-413D-924D-A0DAE552EF62}"/>
    <cellStyle name="SAPBEXfilterDrill 4 6 3" xfId="23384" xr:uid="{3446B8BE-88C8-4557-A980-CD32C91BFFF6}"/>
    <cellStyle name="SAPBEXfilterDrill 4 6 3 2" xfId="49798" xr:uid="{32132148-A5EA-4EBF-A663-8542F5F34164}"/>
    <cellStyle name="SAPBEXfilterDrill 4 6 4" xfId="33060" xr:uid="{D3C3E952-7CFF-4779-AB46-4654D9B56866}"/>
    <cellStyle name="SAPBEXfilterDrill 4 7" xfId="7005" xr:uid="{CB17BC9A-BD97-4F39-A4E9-72A54E93DDFE}"/>
    <cellStyle name="SAPBEXfilterDrill 4 7 2" xfId="12071" xr:uid="{FE5BE8E9-DEE0-4888-87B8-E62117447292}"/>
    <cellStyle name="SAPBEXfilterDrill 4 7 2 2" xfId="38492" xr:uid="{1BA9F81D-4566-4109-8686-F91A73D454D3}"/>
    <cellStyle name="SAPBEXfilterDrill 4 7 3" xfId="33675" xr:uid="{C7CA1A3B-D96F-46A8-9A52-6CAD61DBA143}"/>
    <cellStyle name="SAPBEXfilterDrill 4 8" xfId="7552" xr:uid="{CF633A7B-32DE-4F0A-A8A0-5F7636CE85AA}"/>
    <cellStyle name="SAPBEXfilterDrill 4 8 2" xfId="18219" xr:uid="{FEB30A9B-2AB1-4932-8DC3-7305D70BA1D9}"/>
    <cellStyle name="SAPBEXfilterDrill 4 8 2 2" xfId="44635" xr:uid="{42EDD065-CF22-4122-8AEF-FB4300949266}"/>
    <cellStyle name="SAPBEXfilterDrill 4 8 3" xfId="27111" xr:uid="{6C04748D-A2B5-49D1-92CF-8A3F5C68D165}"/>
    <cellStyle name="SAPBEXfilterDrill 4 8 3 2" xfId="53525" xr:uid="{112F87FF-C75E-4EF2-8849-390EDC10937B}"/>
    <cellStyle name="SAPBEXfilterDrill 4 8 4" xfId="34222" xr:uid="{2291BC4F-9640-462C-A451-A8F473743922}"/>
    <cellStyle name="SAPBEXfilterDrill 4 9" xfId="7262" xr:uid="{D24F5019-FD6E-47B4-85DD-9BDE0DA7FCA7}"/>
    <cellStyle name="SAPBEXfilterDrill 4 9 2" xfId="17929" xr:uid="{D368B9E5-F53A-4D02-A374-42E028FBC6F4}"/>
    <cellStyle name="SAPBEXfilterDrill 4 9 2 2" xfId="44346" xr:uid="{38DC7B9D-6BB3-4EF5-863A-F26110441CDB}"/>
    <cellStyle name="SAPBEXfilterDrill 4 9 3" xfId="25567" xr:uid="{43C12384-7F26-49B1-A35C-E6DC2A8D9E4E}"/>
    <cellStyle name="SAPBEXfilterDrill 4 9 3 2" xfId="51981" xr:uid="{11F668A7-5896-4751-827D-0B6C62B4F8D8}"/>
    <cellStyle name="SAPBEXfilterDrill 4 9 4" xfId="33932" xr:uid="{1EE57582-C2F6-4DAA-A846-ED21A1568A12}"/>
    <cellStyle name="SAPBEXfilterDrill 5" xfId="2075" xr:uid="{4D50674B-C2A7-4F80-9318-B9AA0079A250}"/>
    <cellStyle name="SAPBEXfilterDrill 5 10" xfId="11525" xr:uid="{8FEDF7C5-129F-498B-A56C-4A423488E36E}"/>
    <cellStyle name="SAPBEXfilterDrill 5 10 2" xfId="37946" xr:uid="{F250A38F-E390-42D8-818F-2A53104F3854}"/>
    <cellStyle name="SAPBEXfilterDrill 5 11" xfId="25717" xr:uid="{689A490F-9D1F-43C9-A989-816FAA78EC26}"/>
    <cellStyle name="SAPBEXfilterDrill 5 11 2" xfId="52131" xr:uid="{4F7F28B8-FD1D-45FC-B32D-10B8212D6E64}"/>
    <cellStyle name="SAPBEXfilterDrill 5 2" xfId="4040" xr:uid="{9DB625E8-62DF-42B9-9B18-866BC27E4C87}"/>
    <cellStyle name="SAPBEXfilterDrill 5 2 2" xfId="9867" xr:uid="{0ABBEF05-2F3B-4742-837A-4AEA39DF7754}"/>
    <cellStyle name="SAPBEXfilterDrill 5 2 2 2" xfId="20527" xr:uid="{092F308D-B1EE-4EB4-91D5-18E88D72A8D1}"/>
    <cellStyle name="SAPBEXfilterDrill 5 2 2 2 2" xfId="46941" xr:uid="{68FA0A34-D0FB-46AC-BE70-EB7E4D2D7E0B}"/>
    <cellStyle name="SAPBEXfilterDrill 5 2 2 3" xfId="27451" xr:uid="{C1F8D706-3AB9-459D-8779-70BE9AFFF3E3}"/>
    <cellStyle name="SAPBEXfilterDrill 5 2 2 3 2" xfId="53865" xr:uid="{DC82C247-435D-4A5E-A394-A3779D5AE2D8}"/>
    <cellStyle name="SAPBEXfilterDrill 5 2 2 4" xfId="36363" xr:uid="{793DDD91-54F1-49C6-B5F4-6DFF1516D606}"/>
    <cellStyle name="SAPBEXfilterDrill 5 2 3" xfId="14822" xr:uid="{00A0DF63-47C1-42F5-B06E-5F26FE89A3D8}"/>
    <cellStyle name="SAPBEXfilterDrill 5 2 3 2" xfId="41242" xr:uid="{3A24F612-44CD-4460-94B1-FE20F043F0C2}"/>
    <cellStyle name="SAPBEXfilterDrill 5 2 4" xfId="26873" xr:uid="{58C2D0DC-5706-4F55-9305-D0DF1E705D07}"/>
    <cellStyle name="SAPBEXfilterDrill 5 2 4 2" xfId="53287" xr:uid="{8C227241-55E2-47E4-B32D-F65EA01E8C5F}"/>
    <cellStyle name="SAPBEXfilterDrill 5 2 5" xfId="30710" xr:uid="{BC1B1001-2167-4EC8-89D4-2D6A862146E1}"/>
    <cellStyle name="SAPBEXfilterDrill 5 3" xfId="4768" xr:uid="{1C99C65E-31C9-45C5-A34A-45A4BBF5E12E}"/>
    <cellStyle name="SAPBEXfilterDrill 5 3 2" xfId="10390" xr:uid="{C0E44606-E0D7-4BE9-A30A-D06C6114DF52}"/>
    <cellStyle name="SAPBEXfilterDrill 5 3 2 2" xfId="21050" xr:uid="{7A0F9197-EFA0-4DBC-B996-0603C0C93855}"/>
    <cellStyle name="SAPBEXfilterDrill 5 3 2 2 2" xfId="47464" xr:uid="{462B145A-1B03-40CE-AF22-B9A61F5F432A}"/>
    <cellStyle name="SAPBEXfilterDrill 5 3 2 3" xfId="28315" xr:uid="{60CDB136-B165-44E5-90EC-791377D7258F}"/>
    <cellStyle name="SAPBEXfilterDrill 5 3 2 3 2" xfId="54729" xr:uid="{F89A1AE8-9D71-45AF-8E19-66D804EAFAAE}"/>
    <cellStyle name="SAPBEXfilterDrill 5 3 2 4" xfId="36886" xr:uid="{E5C08268-0C20-4C2B-B4CF-F45634080AF8}"/>
    <cellStyle name="SAPBEXfilterDrill 5 3 3" xfId="15545" xr:uid="{44119ED4-A18F-4273-B2CC-833FF9D36E49}"/>
    <cellStyle name="SAPBEXfilterDrill 5 3 3 2" xfId="41965" xr:uid="{A585E586-DFE5-43B6-B089-72C35B083A08}"/>
    <cellStyle name="SAPBEXfilterDrill 5 3 4" xfId="26903" xr:uid="{C9798800-7D93-4277-AA0B-1744DBF6B468}"/>
    <cellStyle name="SAPBEXfilterDrill 5 3 4 2" xfId="53317" xr:uid="{595A4086-F612-4BE7-A55B-FAE63C577222}"/>
    <cellStyle name="SAPBEXfilterDrill 5 3 5" xfId="31438" xr:uid="{53CA1C86-1974-49DD-8C89-4B5FFC74F997}"/>
    <cellStyle name="SAPBEXfilterDrill 5 4" xfId="5348" xr:uid="{95D0B2B4-2DE9-44E6-B438-481823C27414}"/>
    <cellStyle name="SAPBEXfilterDrill 5 4 2" xfId="16121" xr:uid="{66B6C3C1-D2F5-4A3F-9B4D-431BB7146BB5}"/>
    <cellStyle name="SAPBEXfilterDrill 5 4 2 2" xfId="42540" xr:uid="{84EF4E91-8093-482F-AEAD-E845198FB85B}"/>
    <cellStyle name="SAPBEXfilterDrill 5 4 3" xfId="28025" xr:uid="{DB1ED442-3749-47FA-B82E-02F977F87F42}"/>
    <cellStyle name="SAPBEXfilterDrill 5 4 3 2" xfId="54439" xr:uid="{B30E93C2-79A6-4D71-8C60-94FF43AD11E8}"/>
    <cellStyle name="SAPBEXfilterDrill 5 4 4" xfId="32018" xr:uid="{9F2C35C1-ABF8-427B-9D40-5BD530324786}"/>
    <cellStyle name="SAPBEXfilterDrill 5 5" xfId="5955" xr:uid="{EA6C05CF-DB54-4E81-946C-689E688E7591}"/>
    <cellStyle name="SAPBEXfilterDrill 5 5 2" xfId="16707" xr:uid="{49B2DA7E-0E32-49DD-AC06-CE3F515411A4}"/>
    <cellStyle name="SAPBEXfilterDrill 5 5 2 2" xfId="43125" xr:uid="{D4D53D5D-CBAA-4AB1-B1DF-41E106071951}"/>
    <cellStyle name="SAPBEXfilterDrill 5 5 3" xfId="24608" xr:uid="{DCEAC0A2-90F8-425B-BA01-551D3BF35B43}"/>
    <cellStyle name="SAPBEXfilterDrill 5 5 3 2" xfId="51022" xr:uid="{746C4F95-07D1-4715-B3E2-F958AA62CD0D}"/>
    <cellStyle name="SAPBEXfilterDrill 5 5 4" xfId="32625" xr:uid="{9DD97783-3D61-4716-AC13-C046E850D685}"/>
    <cellStyle name="SAPBEXfilterDrill 5 6" xfId="6555" xr:uid="{975A9DD4-89E8-4B5B-A714-91487428FBEA}"/>
    <cellStyle name="SAPBEXfilterDrill 5 6 2" xfId="17280" xr:uid="{BA7A8E1C-4DCD-41E3-A2C1-2ACED0B50765}"/>
    <cellStyle name="SAPBEXfilterDrill 5 6 2 2" xfId="43698" xr:uid="{A1639604-0278-4A36-BDBC-9C233D96ED9C}"/>
    <cellStyle name="SAPBEXfilterDrill 5 6 3" xfId="21959" xr:uid="{1A85FF35-A82A-4677-88C3-18FA93C4C1B4}"/>
    <cellStyle name="SAPBEXfilterDrill 5 6 3 2" xfId="48373" xr:uid="{365E7106-F215-427A-87A7-95261BF85420}"/>
    <cellStyle name="SAPBEXfilterDrill 5 6 4" xfId="33225" xr:uid="{1CD03B6C-4569-4DC5-A231-D5B74F0045E9}"/>
    <cellStyle name="SAPBEXfilterDrill 5 7" xfId="7127" xr:uid="{B4F8BC8B-E942-41D8-9713-2B586537D178}"/>
    <cellStyle name="SAPBEXfilterDrill 5 7 2" xfId="25652" xr:uid="{FDBFEC65-626D-485E-9108-DB4C6CD4A7FF}"/>
    <cellStyle name="SAPBEXfilterDrill 5 7 2 2" xfId="52066" xr:uid="{4254D00B-6955-4337-AD0E-1FF5D296894D}"/>
    <cellStyle name="SAPBEXfilterDrill 5 7 3" xfId="33797" xr:uid="{1E9C1FDF-A46E-4F8E-8081-0B5F2043FF6D}"/>
    <cellStyle name="SAPBEXfilterDrill 5 8" xfId="7686" xr:uid="{5F135C43-3A3F-4B4D-A31B-D3ADB6ADCFC4}"/>
    <cellStyle name="SAPBEXfilterDrill 5 8 2" xfId="18353" xr:uid="{7F06291B-BAD0-4213-A331-736017758646}"/>
    <cellStyle name="SAPBEXfilterDrill 5 8 2 2" xfId="44769" xr:uid="{E13AB6C2-1EA6-48AE-95B4-6DC2E391E741}"/>
    <cellStyle name="SAPBEXfilterDrill 5 8 3" xfId="24454" xr:uid="{2270606A-21F8-4FF1-80FF-E72E69188850}"/>
    <cellStyle name="SAPBEXfilterDrill 5 8 3 2" xfId="50868" xr:uid="{8E4927C2-8E97-4353-8DAF-A2EC14C30E3F}"/>
    <cellStyle name="SAPBEXfilterDrill 5 8 4" xfId="34356" xr:uid="{9E1AB454-1D57-4CFD-8CCA-55116ABD5D5E}"/>
    <cellStyle name="SAPBEXfilterDrill 5 9" xfId="7838" xr:uid="{4C0982E4-1115-42D3-AB0D-E1490E46E6CE}"/>
    <cellStyle name="SAPBEXfilterDrill 5 9 2" xfId="18505" xr:uid="{AA5ACF15-4811-4551-A8CF-FB785D6D17EF}"/>
    <cellStyle name="SAPBEXfilterDrill 5 9 2 2" xfId="44920" xr:uid="{867696EC-C7A1-4FB2-BF68-6AAAE07A2956}"/>
    <cellStyle name="SAPBEXfilterDrill 5 9 3" xfId="27226" xr:uid="{CBF4E5DA-7BC4-46D3-97C3-112E8BDBE681}"/>
    <cellStyle name="SAPBEXfilterDrill 5 9 3 2" xfId="53640" xr:uid="{F4E19DAD-F863-4EB1-B5D2-EB30BF9F0BCF}"/>
    <cellStyle name="SAPBEXfilterDrill 5 9 4" xfId="34508" xr:uid="{26CA3199-8C64-4CD5-97C7-292129B9F644}"/>
    <cellStyle name="SAPBEXfilterDrill 6" xfId="1812" xr:uid="{9F5D294F-7D01-444E-93D3-09B2300D301B}"/>
    <cellStyle name="SAPBEXfilterDrill 6 10" xfId="11768" xr:uid="{26E44725-7F51-4C88-8E63-2EEC3B93DD48}"/>
    <cellStyle name="SAPBEXfilterDrill 6 10 2" xfId="38189" xr:uid="{9DD5D2F3-E46B-4ADD-9251-D19533B8B1F7}"/>
    <cellStyle name="SAPBEXfilterDrill 6 11" xfId="25132" xr:uid="{9CD9D25B-0D1C-43CC-8331-68D1ED7EB88E}"/>
    <cellStyle name="SAPBEXfilterDrill 6 11 2" xfId="51546" xr:uid="{111659D5-0173-45A4-BBD3-38FA9F4513E0}"/>
    <cellStyle name="SAPBEXfilterDrill 6 2" xfId="3789" xr:uid="{D62A30D3-73F4-460D-BB17-436304C573EA}"/>
    <cellStyle name="SAPBEXfilterDrill 6 2 2" xfId="14572" xr:uid="{67AEA1C8-EB41-45D5-A8C1-551E4CAA3A6D}"/>
    <cellStyle name="SAPBEXfilterDrill 6 2 2 2" xfId="40992" xr:uid="{C91B2C2E-6428-42C8-8DF9-608C3DB716D3}"/>
    <cellStyle name="SAPBEXfilterDrill 6 2 3" xfId="24629" xr:uid="{639976A8-8ACF-498D-BD36-F9B91631BC02}"/>
    <cellStyle name="SAPBEXfilterDrill 6 2 3 2" xfId="51043" xr:uid="{023FF9F5-DA18-4924-86D8-F0BC4B754C3C}"/>
    <cellStyle name="SAPBEXfilterDrill 6 2 4" xfId="30459" xr:uid="{7772F399-40CE-4867-95E8-95EE921966FD}"/>
    <cellStyle name="SAPBEXfilterDrill 6 3" xfId="4516" xr:uid="{D9EFE3C1-6D4B-4F18-996D-FB7275C502EA}"/>
    <cellStyle name="SAPBEXfilterDrill 6 3 2" xfId="15294" xr:uid="{7B81826F-6029-4E5F-8F04-FF82D2DD697E}"/>
    <cellStyle name="SAPBEXfilterDrill 6 3 2 2" xfId="41714" xr:uid="{E779B860-49B3-4D33-9BE3-DA4F6F621D07}"/>
    <cellStyle name="SAPBEXfilterDrill 6 3 3" xfId="26096" xr:uid="{B8DB3DA0-AE3D-45D5-B238-3872141CA7D6}"/>
    <cellStyle name="SAPBEXfilterDrill 6 3 3 2" xfId="52510" xr:uid="{A80C6A53-C060-4D29-84D5-79C601D56F27}"/>
    <cellStyle name="SAPBEXfilterDrill 6 3 4" xfId="31186" xr:uid="{B8F293E6-DC13-4B79-A3B5-62764FCFC9D9}"/>
    <cellStyle name="SAPBEXfilterDrill 6 4" xfId="3169" xr:uid="{2CF55DD0-5123-46F4-9B91-930099BD6710}"/>
    <cellStyle name="SAPBEXfilterDrill 6 4 2" xfId="13959" xr:uid="{307DC6E8-9A34-49B8-95A3-6B86DE370331}"/>
    <cellStyle name="SAPBEXfilterDrill 6 4 2 2" xfId="40379" xr:uid="{3F506458-E8AB-4842-87F1-7C23CA7E624E}"/>
    <cellStyle name="SAPBEXfilterDrill 6 4 3" xfId="24700" xr:uid="{AFA28661-91FC-4F17-8468-CFD8DACBC7C3}"/>
    <cellStyle name="SAPBEXfilterDrill 6 4 3 2" xfId="51114" xr:uid="{EAD9108B-5488-48A1-861E-4983C491D4B8}"/>
    <cellStyle name="SAPBEXfilterDrill 6 4 4" xfId="29839" xr:uid="{9AFFEA42-30F9-48A8-B73A-60E3025AFBC8}"/>
    <cellStyle name="SAPBEXfilterDrill 6 5" xfId="3750" xr:uid="{7FB7F8DE-4EE2-479F-902F-1E33033730E8}"/>
    <cellStyle name="SAPBEXfilterDrill 6 5 2" xfId="14533" xr:uid="{A854167B-0B08-47D5-865F-46EB17BD2BF5}"/>
    <cellStyle name="SAPBEXfilterDrill 6 5 2 2" xfId="40953" xr:uid="{353AAD16-BE89-411D-A0DA-E28BFEC6DD96}"/>
    <cellStyle name="SAPBEXfilterDrill 6 5 3" xfId="26183" xr:uid="{A6814885-B892-4A73-B926-466EEC8F85C7}"/>
    <cellStyle name="SAPBEXfilterDrill 6 5 3 2" xfId="52597" xr:uid="{4CBFF0AC-14DE-4938-9D17-389723FA0D37}"/>
    <cellStyle name="SAPBEXfilterDrill 6 5 4" xfId="30420" xr:uid="{81766198-BDF6-4C02-A73C-EE0FB3BB6214}"/>
    <cellStyle name="SAPBEXfilterDrill 6 6" xfId="5729" xr:uid="{C540C9C4-F8C6-43D8-A9B6-D8F4D8F7FA1B}"/>
    <cellStyle name="SAPBEXfilterDrill 6 6 2" xfId="16491" xr:uid="{5D781682-B353-4909-AD68-2304D3B04099}"/>
    <cellStyle name="SAPBEXfilterDrill 6 6 2 2" xfId="42909" xr:uid="{88D3C22F-0FCC-4678-A9EF-075C86201064}"/>
    <cellStyle name="SAPBEXfilterDrill 6 6 3" xfId="26909" xr:uid="{A8358E5F-1548-4DFE-937A-C74CB81786E2}"/>
    <cellStyle name="SAPBEXfilterDrill 6 6 3 2" xfId="53323" xr:uid="{F97294DF-F577-4B1B-98DC-8FE9CCF84E3B}"/>
    <cellStyle name="SAPBEXfilterDrill 6 6 4" xfId="32399" xr:uid="{4EDE56A5-A11F-43D6-89D7-041A115A89A2}"/>
    <cellStyle name="SAPBEXfilterDrill 6 7" xfId="6631" xr:uid="{3AD93A81-F874-489B-89E2-F0B4F6F3B674}"/>
    <cellStyle name="SAPBEXfilterDrill 6 7 2" xfId="15638" xr:uid="{E997F5CB-745D-40CF-9A2F-0EBB640AC5CE}"/>
    <cellStyle name="SAPBEXfilterDrill 6 7 2 2" xfId="42058" xr:uid="{84FE9E2B-92A4-42C2-BBBD-89B392DC8A89}"/>
    <cellStyle name="SAPBEXfilterDrill 6 7 3" xfId="33301" xr:uid="{78D14ECE-C308-4436-9BEC-61B0EB71DB4D}"/>
    <cellStyle name="SAPBEXfilterDrill 6 8" xfId="7475" xr:uid="{D7A208FB-8B5C-4D82-B0F4-088040DF23EA}"/>
    <cellStyle name="SAPBEXfilterDrill 6 8 2" xfId="18142" xr:uid="{A80A3AEE-38E9-461B-8F93-B8E407C5ECEB}"/>
    <cellStyle name="SAPBEXfilterDrill 6 8 2 2" xfId="44558" xr:uid="{F00E306D-D6C1-4DBB-8320-C55977297723}"/>
    <cellStyle name="SAPBEXfilterDrill 6 8 3" xfId="22937" xr:uid="{C280437C-3AB4-460E-86C2-B197875080B5}"/>
    <cellStyle name="SAPBEXfilterDrill 6 8 3 2" xfId="49351" xr:uid="{E1B82241-3326-4EF4-A05B-7F4A97E40313}"/>
    <cellStyle name="SAPBEXfilterDrill 6 8 4" xfId="34145" xr:uid="{4506B086-A351-42F7-A1F9-8B02DAFC438B}"/>
    <cellStyle name="SAPBEXfilterDrill 6 9" xfId="3312" xr:uid="{9EBDC91E-63C9-46AC-9450-5B7FECAFF2FE}"/>
    <cellStyle name="SAPBEXfilterDrill 6 9 2" xfId="14102" xr:uid="{1329E89B-28DB-42F7-8ADE-EAE1DA9D2A46}"/>
    <cellStyle name="SAPBEXfilterDrill 6 9 2 2" xfId="40522" xr:uid="{140AD67C-708B-4C55-9FD0-E860D7AC0BA0}"/>
    <cellStyle name="SAPBEXfilterDrill 6 9 3" xfId="24361" xr:uid="{875A11CC-9A51-4B0D-81B4-3E4DCF6871D8}"/>
    <cellStyle name="SAPBEXfilterDrill 6 9 3 2" xfId="50775" xr:uid="{48F9EA3E-9907-4CD0-A3A7-878B0A8037D4}"/>
    <cellStyle name="SAPBEXfilterDrill 6 9 4" xfId="29982" xr:uid="{B13352C7-4499-49E5-A7A4-6AF26DD399C3}"/>
    <cellStyle name="SAPBEXfilterDrill 7" xfId="2369" xr:uid="{D7AEE131-C6A1-4080-95EA-4A878726EE85}"/>
    <cellStyle name="SAPBEXfilterDrill 7 10" xfId="29155" xr:uid="{EE9D6D47-3D5B-4BEC-93D6-B1C54AF162D6}"/>
    <cellStyle name="SAPBEXfilterDrill 7 2" xfId="5004" xr:uid="{52DC19A2-0A22-471F-AB12-E872F4F9F5E8}"/>
    <cellStyle name="SAPBEXfilterDrill 7 2 2" xfId="15781" xr:uid="{58DC4673-0747-4CFD-AA67-55361CD6710C}"/>
    <cellStyle name="SAPBEXfilterDrill 7 2 3" xfId="31674" xr:uid="{DF1B3E12-410B-486A-BAAC-B3DBAF068413}"/>
    <cellStyle name="SAPBEXfilterDrill 7 3" xfId="5606" xr:uid="{2214F378-20E9-4293-8A0B-8E3B86DF5260}"/>
    <cellStyle name="SAPBEXfilterDrill 7 3 2" xfId="16372" xr:uid="{9B94EA6A-384B-42DD-A21F-A35272FCD913}"/>
    <cellStyle name="SAPBEXfilterDrill 7 3 3" xfId="32276" xr:uid="{059C4F4D-B592-428F-BF4F-AF870358A7A3}"/>
    <cellStyle name="SAPBEXfilterDrill 7 4" xfId="6778" xr:uid="{641F1E9E-F2A5-4008-B44C-60B53F02FB69}"/>
    <cellStyle name="SAPBEXfilterDrill 7 4 2" xfId="17490" xr:uid="{E3BC0C39-B6FA-42EF-879F-E0A4B7975E86}"/>
    <cellStyle name="SAPBEXfilterDrill 7 4 3" xfId="33448" xr:uid="{3604DF3A-48EE-412C-9BA4-F2CC204DDF65}"/>
    <cellStyle name="SAPBEXfilterDrill 7 5" xfId="7338" xr:uid="{24F75B65-09FC-471A-8403-56B127D52A56}"/>
    <cellStyle name="SAPBEXfilterDrill 7 5 2" xfId="18005" xr:uid="{2522696B-B5A9-46DB-9ED8-EB0B5A4BD4A8}"/>
    <cellStyle name="SAPBEXfilterDrill 7 5 3" xfId="34008" xr:uid="{2F7EFD14-BB05-4B3E-9A5E-74B344BA79BB}"/>
    <cellStyle name="SAPBEXfilterDrill 7 6" xfId="7770" xr:uid="{54D36154-4FC2-4488-BDD1-5336A1F0C859}"/>
    <cellStyle name="SAPBEXfilterDrill 7 6 2" xfId="18437" xr:uid="{8C7CB8C7-C98F-401F-B7FF-6998C685CAF1}"/>
    <cellStyle name="SAPBEXfilterDrill 7 6 3" xfId="34440" xr:uid="{F3FBD5AD-3594-474C-9794-ADB024CC8AE3}"/>
    <cellStyle name="SAPBEXfilterDrill 7 7" xfId="7982" xr:uid="{9D380FEE-DB8D-4789-8347-4E3E45CFB965}"/>
    <cellStyle name="SAPBEXfilterDrill 7 7 2" xfId="18649" xr:uid="{D4E32E84-1D11-4696-8650-E9803AAFD876}"/>
    <cellStyle name="SAPBEXfilterDrill 7 7 3" xfId="34588" xr:uid="{CCB67163-77AC-44EA-A9A4-743DD22CF1C3}"/>
    <cellStyle name="SAPBEXfilterDrill 7 8" xfId="10016" xr:uid="{DBEDB631-885F-4AC0-B63B-431886CCB973}"/>
    <cellStyle name="SAPBEXfilterDrill 7 8 2" xfId="20676" xr:uid="{1CFDCB4D-F3C1-44E3-80F4-0ED016502234}"/>
    <cellStyle name="SAPBEXfilterDrill 7 8 2 2" xfId="47090" xr:uid="{0234B050-15B2-4D34-9EF4-0F3AD341A313}"/>
    <cellStyle name="SAPBEXfilterDrill 7 8 3" xfId="17358" xr:uid="{A11725A1-1CD1-4AF2-8B2B-4CC323C7D0F8}"/>
    <cellStyle name="SAPBEXfilterDrill 7 8 3 2" xfId="43776" xr:uid="{E5B10057-BEDD-4953-A3B8-37233844BDF9}"/>
    <cellStyle name="SAPBEXfilterDrill 7 8 4" xfId="36512" xr:uid="{22D696E3-17F0-4C82-98CE-860F7DB245AC}"/>
    <cellStyle name="SAPBEXfilterDrill 7 9" xfId="13168" xr:uid="{D449C03D-0CE3-4112-9395-9C7DAAB2A75E}"/>
    <cellStyle name="SAPBEXfilterDrill 8" xfId="3224" xr:uid="{17617303-8FBE-4DE7-9150-D820B5010243}"/>
    <cellStyle name="SAPBEXfilterDrill 8 2" xfId="14014" xr:uid="{AE229E5B-C035-46E1-B2A1-EDE0F281CFBF}"/>
    <cellStyle name="SAPBEXfilterDrill 8 2 2" xfId="40434" xr:uid="{C2D918AA-3EDA-4E75-AC69-9CC528228FD6}"/>
    <cellStyle name="SAPBEXfilterDrill 8 3" xfId="23431" xr:uid="{FD8B18B4-0F06-4F0A-BBCE-7222644C8156}"/>
    <cellStyle name="SAPBEXfilterDrill 8 3 2" xfId="49845" xr:uid="{576BB245-BEDF-42D4-AE1B-E6EC41B1188A}"/>
    <cellStyle name="SAPBEXfilterDrill 8 4" xfId="29894" xr:uid="{6A08FB4B-7609-4FBC-96BD-164CAD01B074}"/>
    <cellStyle name="SAPBEXfilterDrill 9" xfId="4743" xr:uid="{E795D309-81B7-4C68-8139-A0370A20ECBD}"/>
    <cellStyle name="SAPBEXfilterDrill 9 2" xfId="15520" xr:uid="{33C1695D-3323-46CC-BA13-85EB0FF72AD6}"/>
    <cellStyle name="SAPBEXfilterDrill 9 2 2" xfId="41940" xr:uid="{631ED2AE-7AD6-4BBC-B635-100A88F701C4}"/>
    <cellStyle name="SAPBEXfilterDrill 9 3" xfId="24474" xr:uid="{8FF2FFDB-0396-4261-A654-EA917B40FE42}"/>
    <cellStyle name="SAPBEXfilterDrill 9 3 2" xfId="50888" xr:uid="{16F4BD75-6DD0-41AC-BD9B-594B615A712F}"/>
    <cellStyle name="SAPBEXfilterDrill 9 4" xfId="31413" xr:uid="{35CCC9C2-FA8D-4B16-8CD0-CED244AEAB6B}"/>
    <cellStyle name="SAPBEXfilterItem" xfId="1197" xr:uid="{0CD299B8-8B66-405D-BEF3-45992AFB8C79}"/>
    <cellStyle name="SAPBEXfilterItem 10" xfId="3029" xr:uid="{CE39560B-C874-4179-99D0-AB7F737E539E}"/>
    <cellStyle name="SAPBEXfilterItem 10 2" xfId="13821" xr:uid="{D35DBD7F-9EC1-4AD0-BD48-0F597D5F266C}"/>
    <cellStyle name="SAPBEXfilterItem 10 2 2" xfId="40241" xr:uid="{55DE2F71-D814-437B-9A42-7305FF02CB2D}"/>
    <cellStyle name="SAPBEXfilterItem 10 3" xfId="21953" xr:uid="{73A154C9-100D-45A4-9B52-29C39EFC3A55}"/>
    <cellStyle name="SAPBEXfilterItem 10 3 2" xfId="48367" xr:uid="{D872240A-8384-4EDA-9B65-5069DCB4E920}"/>
    <cellStyle name="SAPBEXfilterItem 10 4" xfId="29699" xr:uid="{6CE1B4AE-E853-4557-A586-8FD36BB923B0}"/>
    <cellStyle name="SAPBEXfilterItem 11" xfId="4350" xr:uid="{B1CEFE36-925E-46BA-8059-AE03BD2EC53A}"/>
    <cellStyle name="SAPBEXfilterItem 11 2" xfId="25593" xr:uid="{463C0950-812B-4523-B4AD-08A10EDC374A}"/>
    <cellStyle name="SAPBEXfilterItem 11 2 2" xfId="52007" xr:uid="{35377C05-272C-4FE9-8B04-CCD892938938}"/>
    <cellStyle name="SAPBEXfilterItem 11 3" xfId="31020" xr:uid="{2BB5633F-0CF0-4F89-B4C9-43ED58F7A92B}"/>
    <cellStyle name="SAPBEXfilterItem 12" xfId="7378" xr:uid="{45E6C15F-57B9-4A5C-AA2B-5CD9DC9D5CCB}"/>
    <cellStyle name="SAPBEXfilterItem 12 2" xfId="18045" xr:uid="{54947D57-238E-4843-877B-5AA28510060B}"/>
    <cellStyle name="SAPBEXfilterItem 12 2 2" xfId="44461" xr:uid="{7F1D5758-AF91-4BF6-9F4B-2ADB6B2512FD}"/>
    <cellStyle name="SAPBEXfilterItem 12 3" xfId="26643" xr:uid="{8756C0F2-904A-4039-9A92-0366007D34DA}"/>
    <cellStyle name="SAPBEXfilterItem 12 3 2" xfId="53057" xr:uid="{78C049B8-893A-4724-AA89-EFD6A57FAFA9}"/>
    <cellStyle name="SAPBEXfilterItem 12 4" xfId="34048" xr:uid="{11703281-D91F-49CF-A4FA-A681CED87B1E}"/>
    <cellStyle name="SAPBEXfilterItem 13" xfId="17368" xr:uid="{2BFAB95F-E776-4BEB-84CD-9F56EFB57F88}"/>
    <cellStyle name="SAPBEXfilterItem 13 2" xfId="43786" xr:uid="{2C64A66B-C1C0-4264-B938-375FE1D71D95}"/>
    <cellStyle name="SAPBEXfilterItem 14" xfId="11205" xr:uid="{AEA0EB6D-8E95-424C-9159-B5A661FE06CA}"/>
    <cellStyle name="SAPBEXfilterItem 14 2" xfId="37626" xr:uid="{878367E7-C5D0-4702-9E4D-BDF8C8AC2BD5}"/>
    <cellStyle name="SAPBEXfilterItem 2" xfId="1518" xr:uid="{F6A657C1-7AF3-47AC-83D7-2283019D60D3}"/>
    <cellStyle name="SAPBEXfilterItem 2 10" xfId="12023" xr:uid="{238E6408-8CE7-4E9B-AC03-232466BDA1A7}"/>
    <cellStyle name="SAPBEXfilterItem 2 10 2" xfId="38444" xr:uid="{6A337FFD-9216-49E5-AA81-5E40633B9872}"/>
    <cellStyle name="SAPBEXfilterItem 2 11" xfId="25625" xr:uid="{FEE41511-C451-4CD1-B1CB-147AA6192EBB}"/>
    <cellStyle name="SAPBEXfilterItem 2 11 2" xfId="52039" xr:uid="{14FDBB6C-89CA-4BB9-9BCE-63ACE7FB4760}"/>
    <cellStyle name="SAPBEXfilterItem 2 2" xfId="3512" xr:uid="{3140526B-EE45-470A-B21F-A71C1803F1E8}"/>
    <cellStyle name="SAPBEXfilterItem 2 2 2" xfId="9010" xr:uid="{FDD97634-4DF0-434A-99CA-7E9607F673FE}"/>
    <cellStyle name="SAPBEXfilterItem 2 2 2 2" xfId="19670" xr:uid="{84DA23BF-AD6E-426F-B45B-AE0A50F91669}"/>
    <cellStyle name="SAPBEXfilterItem 2 2 2 2 2" xfId="46084" xr:uid="{BF95BB99-5732-449F-85FC-BB3EE3B3C0ED}"/>
    <cellStyle name="SAPBEXfilterItem 2 2 2 3" xfId="11548" xr:uid="{EDA47B38-DA0E-421E-A383-B7F7DA8B01A8}"/>
    <cellStyle name="SAPBEXfilterItem 2 2 2 3 2" xfId="37969" xr:uid="{579C0077-E753-46A0-B64E-E17A398419CC}"/>
    <cellStyle name="SAPBEXfilterItem 2 2 2 4" xfId="35506" xr:uid="{AD841278-1108-403C-9365-49BC0F6AD735}"/>
    <cellStyle name="SAPBEXfilterItem 2 2 3" xfId="10197" xr:uid="{F5747E47-99EA-4B11-AF5C-6A3A0E9104BF}"/>
    <cellStyle name="SAPBEXfilterItem 2 2 3 2" xfId="20857" xr:uid="{CF18D371-25FE-44BF-8DDC-5D0231315CD7}"/>
    <cellStyle name="SAPBEXfilterItem 2 2 3 2 2" xfId="47271" xr:uid="{DB483652-83E2-45F4-9B89-56F43CF4A134}"/>
    <cellStyle name="SAPBEXfilterItem 2 2 3 3" xfId="12760" xr:uid="{8EBCDB0C-0527-43C8-8523-D4C8B1E6BD13}"/>
    <cellStyle name="SAPBEXfilterItem 2 2 3 3 2" xfId="39181" xr:uid="{26176671-A034-4DC8-A974-368FE43BB50D}"/>
    <cellStyle name="SAPBEXfilterItem 2 2 3 4" xfId="36693" xr:uid="{91573A05-E618-43C4-84DE-73CCB8E75544}"/>
    <cellStyle name="SAPBEXfilterItem 2 2 4" xfId="8723" xr:uid="{01103DC7-5F42-48BB-91BE-15CA4454101C}"/>
    <cellStyle name="SAPBEXfilterItem 2 2 4 2" xfId="19383" xr:uid="{C01BE925-3DB4-4C51-BF56-9F809A4DDFFF}"/>
    <cellStyle name="SAPBEXfilterItem 2 2 4 2 2" xfId="45797" xr:uid="{C453978C-3EAF-4BA0-9230-08E72FE8726D}"/>
    <cellStyle name="SAPBEXfilterItem 2 2 4 3" xfId="16891" xr:uid="{3AA20C8C-A68D-40D1-BC07-85D5C6DDF41D}"/>
    <cellStyle name="SAPBEXfilterItem 2 2 4 3 2" xfId="43309" xr:uid="{B3FA212D-067F-4022-B667-42D56A55B2C9}"/>
    <cellStyle name="SAPBEXfilterItem 2 2 4 4" xfId="35219" xr:uid="{5F8A6A66-B729-470E-9E3C-524A6BD0D689}"/>
    <cellStyle name="SAPBEXfilterItem 2 2 5" xfId="14297" xr:uid="{B303026B-D80C-44C4-A666-47876CBCD27E}"/>
    <cellStyle name="SAPBEXfilterItem 2 2 5 2" xfId="40717" xr:uid="{99CD6115-1FFB-4F07-94EF-BB47706312ED}"/>
    <cellStyle name="SAPBEXfilterItem 2 2 6" xfId="25113" xr:uid="{A618619C-9523-4247-ACB1-C59846EAE15C}"/>
    <cellStyle name="SAPBEXfilterItem 2 2 6 2" xfId="51527" xr:uid="{68C7EAF0-2B47-4C1A-AFF2-CA6AB17F1083}"/>
    <cellStyle name="SAPBEXfilterItem 2 2 7" xfId="30182" xr:uid="{44A482E5-5F63-4AD9-8270-1D2B76D0D07C}"/>
    <cellStyle name="SAPBEXfilterItem 2 3" xfId="2788" xr:uid="{AF55B865-5E63-4373-AD15-2D9229469248}"/>
    <cellStyle name="SAPBEXfilterItem 2 3 2" xfId="9370" xr:uid="{F6ADA8C6-CADF-4AD8-8FF3-20E3336DD159}"/>
    <cellStyle name="SAPBEXfilterItem 2 3 2 2" xfId="20030" xr:uid="{8E8B108C-72E4-4B84-98A7-854D4DF7CD4B}"/>
    <cellStyle name="SAPBEXfilterItem 2 3 2 2 2" xfId="46444" xr:uid="{6440D89F-19E5-493A-8843-206BD24F0A9B}"/>
    <cellStyle name="SAPBEXfilterItem 2 3 2 3" xfId="27863" xr:uid="{9AFF5AB8-7724-4C18-AD9C-57E98D95D62D}"/>
    <cellStyle name="SAPBEXfilterItem 2 3 2 3 2" xfId="54277" xr:uid="{D582E739-F9C8-4B2A-84C4-50A92921B16D}"/>
    <cellStyle name="SAPBEXfilterItem 2 3 2 4" xfId="35866" xr:uid="{1375A6BD-4E21-4607-8D7D-B859EA7FE9A8}"/>
    <cellStyle name="SAPBEXfilterItem 2 3 3" xfId="13580" xr:uid="{E44E0E96-AF9B-4059-A798-DEB7C444CDEE}"/>
    <cellStyle name="SAPBEXfilterItem 2 3 3 2" xfId="40000" xr:uid="{5C88AA85-0239-4975-8264-B0434C0423DB}"/>
    <cellStyle name="SAPBEXfilterItem 2 3 4" xfId="24651" xr:uid="{8B738CBA-F460-4C48-9B47-E19C29F83743}"/>
    <cellStyle name="SAPBEXfilterItem 2 3 4 2" xfId="51065" xr:uid="{765C27CB-8DDA-4867-ADA0-F8F86EEF4B36}"/>
    <cellStyle name="SAPBEXfilterItem 2 3 5" xfId="29458" xr:uid="{F01D50A4-7107-4EA7-A029-1A04809F05C0}"/>
    <cellStyle name="SAPBEXfilterItem 2 4" xfId="3055" xr:uid="{C3E99F70-EE95-4AD4-ABE5-9076045CB3B8}"/>
    <cellStyle name="SAPBEXfilterItem 2 4 2" xfId="10441" xr:uid="{C1DF19AF-1B6A-4E42-BE33-BC6B45B86198}"/>
    <cellStyle name="SAPBEXfilterItem 2 4 2 2" xfId="21101" xr:uid="{5933BE8E-A2B6-4CC5-9D85-2F54CF6B003F}"/>
    <cellStyle name="SAPBEXfilterItem 2 4 2 2 2" xfId="47515" xr:uid="{848A71FE-5B35-4290-9E72-8A000A419B94}"/>
    <cellStyle name="SAPBEXfilterItem 2 4 2 3" xfId="28365" xr:uid="{B6638D59-1E4E-4637-8889-A7AAB8A1A2F3}"/>
    <cellStyle name="SAPBEXfilterItem 2 4 2 3 2" xfId="54779" xr:uid="{0328EE98-5B63-47F5-80B9-F325AF2C84EC}"/>
    <cellStyle name="SAPBEXfilterItem 2 4 2 4" xfId="36937" xr:uid="{ACA04550-6A75-4D9E-8F71-64FEBA32494A}"/>
    <cellStyle name="SAPBEXfilterItem 2 4 3" xfId="13847" xr:uid="{A3F7B5E6-6854-4D23-B705-979C93227943}"/>
    <cellStyle name="SAPBEXfilterItem 2 4 3 2" xfId="40267" xr:uid="{EEB70BD4-0EF1-4931-A2AF-FEC4FB4470D2}"/>
    <cellStyle name="SAPBEXfilterItem 2 4 4" xfId="22472" xr:uid="{671863FD-FD41-4793-BC7F-FE04F9FE345F}"/>
    <cellStyle name="SAPBEXfilterItem 2 4 4 2" xfId="48886" xr:uid="{2AC4DF06-9DD9-4629-8D53-9242E27ACB79}"/>
    <cellStyle name="SAPBEXfilterItem 2 4 5" xfId="29725" xr:uid="{B4F6390D-6E03-477C-84D9-218156E592E9}"/>
    <cellStyle name="SAPBEXfilterItem 2 5" xfId="5648" xr:uid="{81108682-2798-4FB6-87BA-9227BBFF1089}"/>
    <cellStyle name="SAPBEXfilterItem 2 5 2" xfId="16412" xr:uid="{1BA4E8BB-F8F2-436E-82B6-38690328CF35}"/>
    <cellStyle name="SAPBEXfilterItem 2 5 2 2" xfId="42830" xr:uid="{7A0116CD-919B-464E-AAE3-0BB874B26A4B}"/>
    <cellStyle name="SAPBEXfilterItem 2 5 3" xfId="25479" xr:uid="{DE05E9B2-7211-41B8-82A3-D334E04C1188}"/>
    <cellStyle name="SAPBEXfilterItem 2 5 3 2" xfId="51893" xr:uid="{B76D24C0-3A02-4060-B865-26E0F846C592}"/>
    <cellStyle name="SAPBEXfilterItem 2 5 4" xfId="32318" xr:uid="{B5721540-849E-4515-9F87-2EECC698C248}"/>
    <cellStyle name="SAPBEXfilterItem 2 6" xfId="4855" xr:uid="{72DFC22F-DEDC-44C0-AD45-B6AD4FC3C733}"/>
    <cellStyle name="SAPBEXfilterItem 2 6 2" xfId="15632" xr:uid="{F9196740-603D-41A2-9D26-62EEF28E9194}"/>
    <cellStyle name="SAPBEXfilterItem 2 6 2 2" xfId="42052" xr:uid="{4DC2028B-2096-45DB-846A-23DB4CB9B1F3}"/>
    <cellStyle name="SAPBEXfilterItem 2 6 3" xfId="22527" xr:uid="{6965664D-1633-4AD8-9827-5C14E6B86CBA}"/>
    <cellStyle name="SAPBEXfilterItem 2 6 3 2" xfId="48941" xr:uid="{D24AD1D2-67E6-4CD9-ACD3-A0E888BC04DE}"/>
    <cellStyle name="SAPBEXfilterItem 2 6 4" xfId="31525" xr:uid="{A6612B72-D97D-441A-B6F6-ED1B5E064A4A}"/>
    <cellStyle name="SAPBEXfilterItem 2 7" xfId="6811" xr:uid="{A9859711-4E9C-4BC8-B774-EEE24D2A2B51}"/>
    <cellStyle name="SAPBEXfilterItem 2 7 2" xfId="22975" xr:uid="{DE05D8C3-28A2-47F7-8AB1-0571BDD04BC1}"/>
    <cellStyle name="SAPBEXfilterItem 2 7 2 2" xfId="49389" xr:uid="{D5BE7DC3-313D-477E-B68C-286F8F182452}"/>
    <cellStyle name="SAPBEXfilterItem 2 7 3" xfId="33481" xr:uid="{F54D48BE-8938-4254-B16C-7887BDDE5D70}"/>
    <cellStyle name="SAPBEXfilterItem 2 8" xfId="7232" xr:uid="{9BBDF4A9-B0BC-4DAC-9BEC-B1F14FD446F2}"/>
    <cellStyle name="SAPBEXfilterItem 2 8 2" xfId="17899" xr:uid="{3B7771F7-938D-42FD-895F-5C687673183F}"/>
    <cellStyle name="SAPBEXfilterItem 2 8 2 2" xfId="44316" xr:uid="{19B24802-B62A-4811-AE52-5D82F1948BCF}"/>
    <cellStyle name="SAPBEXfilterItem 2 8 3" xfId="24963" xr:uid="{80486932-77F6-4108-90D1-FCB2B1808E5D}"/>
    <cellStyle name="SAPBEXfilterItem 2 8 3 2" xfId="51377" xr:uid="{BAC74335-D564-4A18-AF28-F6853642565B}"/>
    <cellStyle name="SAPBEXfilterItem 2 8 4" xfId="33902" xr:uid="{997DAAF4-8CC7-4FAE-9D0E-A5447F3CA5E2}"/>
    <cellStyle name="SAPBEXfilterItem 2 9" xfId="16" xr:uid="{C4E7888D-E079-4E8D-ABDD-EC2ACBE7F0CE}"/>
    <cellStyle name="SAPBEXfilterItem 2 9 2" xfId="11120" xr:uid="{70755BF6-0DDD-4404-834D-907EE6E1551E}"/>
    <cellStyle name="SAPBEXfilterItem 2 9 2 2" xfId="37541" xr:uid="{67C7626A-3BE1-4285-A792-732D9A16954D}"/>
    <cellStyle name="SAPBEXfilterItem 2 9 3" xfId="24606" xr:uid="{B038D13B-B75E-47FF-9E00-4AFB00A486DE}"/>
    <cellStyle name="SAPBEXfilterItem 2 9 3 2" xfId="51020" xr:uid="{122F4F66-000B-4D85-AE9A-8D5C9B23DB37}"/>
    <cellStyle name="SAPBEXfilterItem 2 9 4" xfId="28748" xr:uid="{0983AB5C-30C1-4070-8942-657E777F215B}"/>
    <cellStyle name="SAPBEXfilterItem 3" xfId="1631" xr:uid="{A40C160B-13C6-47D4-A520-BF8B4A0FE9CC}"/>
    <cellStyle name="SAPBEXfilterItem 3 10" xfId="11932" xr:uid="{5357A10A-5309-459F-B307-91B79CA3C50E}"/>
    <cellStyle name="SAPBEXfilterItem 3 10 2" xfId="38353" xr:uid="{08D14F68-B5B8-49F7-A1FA-D6CED1ECD545}"/>
    <cellStyle name="SAPBEXfilterItem 3 11" xfId="21820" xr:uid="{10D532FF-D678-4158-9F39-53A69CA9F41F}"/>
    <cellStyle name="SAPBEXfilterItem 3 11 2" xfId="48234" xr:uid="{2F235FAF-EE4A-46EA-973A-415A950EFB8F}"/>
    <cellStyle name="SAPBEXfilterItem 3 2" xfId="3624" xr:uid="{CE274BC6-C324-48CE-9C40-70AF1A92FC43}"/>
    <cellStyle name="SAPBEXfilterItem 3 2 2" xfId="9082" xr:uid="{52E08A49-0088-42D3-8139-F9C3BF41143C}"/>
    <cellStyle name="SAPBEXfilterItem 3 2 2 2" xfId="19742" xr:uid="{3DB6F057-AF58-436E-B460-C4DEB2B0DC64}"/>
    <cellStyle name="SAPBEXfilterItem 3 2 2 2 2" xfId="46156" xr:uid="{5ECDE6D9-E760-4208-8F2F-7F2C33179BD2}"/>
    <cellStyle name="SAPBEXfilterItem 3 2 2 3" xfId="16334" xr:uid="{F104CF39-8B38-4E38-A356-935E8AE7239B}"/>
    <cellStyle name="SAPBEXfilterItem 3 2 2 3 2" xfId="42753" xr:uid="{A52A898E-584C-4C83-ACE8-C1B37A98E62D}"/>
    <cellStyle name="SAPBEXfilterItem 3 2 2 4" xfId="35578" xr:uid="{0A281B0C-91C4-4E67-BFBE-7B0D700D5CCC}"/>
    <cellStyle name="SAPBEXfilterItem 3 2 3" xfId="10188" xr:uid="{64DC1CB2-8319-48FF-8985-EA43565C1667}"/>
    <cellStyle name="SAPBEXfilterItem 3 2 3 2" xfId="20848" xr:uid="{73CE84CF-E530-4FCC-8215-284D2DA2F31A}"/>
    <cellStyle name="SAPBEXfilterItem 3 2 3 2 2" xfId="47262" xr:uid="{1D6A51BD-0ECD-4DE5-93C2-F8926D887B42}"/>
    <cellStyle name="SAPBEXfilterItem 3 2 3 3" xfId="12501" xr:uid="{1DEB0B74-D75B-4C3F-9FC2-188096BB5902}"/>
    <cellStyle name="SAPBEXfilterItem 3 2 3 3 2" xfId="38922" xr:uid="{73C94B73-23E4-4C7B-81E3-ACFA8A4B1F9B}"/>
    <cellStyle name="SAPBEXfilterItem 3 2 3 4" xfId="36684" xr:uid="{34F33F7E-A058-43A1-AD80-F8EF00A75A5B}"/>
    <cellStyle name="SAPBEXfilterItem 3 2 4" xfId="8641" xr:uid="{EFEDFA58-5EA2-4541-9708-0A9347563A01}"/>
    <cellStyle name="SAPBEXfilterItem 3 2 4 2" xfId="19301" xr:uid="{3374BABC-9434-48EE-8F4F-CBCAAB4E2260}"/>
    <cellStyle name="SAPBEXfilterItem 3 2 4 2 2" xfId="45715" xr:uid="{7F664655-D220-4928-B187-0C08A03C36C4}"/>
    <cellStyle name="SAPBEXfilterItem 3 2 4 3" xfId="12961" xr:uid="{703D65E6-6711-4F6B-9C01-59F50B59E51E}"/>
    <cellStyle name="SAPBEXfilterItem 3 2 4 3 2" xfId="39382" xr:uid="{17EE0BF7-A582-44DE-9779-BBEC7014EEB1}"/>
    <cellStyle name="SAPBEXfilterItem 3 2 4 4" xfId="35137" xr:uid="{8178F240-61EE-4DA5-9574-A6C6B5D24904}"/>
    <cellStyle name="SAPBEXfilterItem 3 2 5" xfId="14409" xr:uid="{D012A5F6-2860-4CF4-9D22-F3E961AC5C87}"/>
    <cellStyle name="SAPBEXfilterItem 3 2 5 2" xfId="40829" xr:uid="{C8BDABED-B384-4B97-92E0-39477202F9DD}"/>
    <cellStyle name="SAPBEXfilterItem 3 2 6" xfId="25601" xr:uid="{3C88FE47-87FB-4A7B-A9C3-2DC9670D5EF8}"/>
    <cellStyle name="SAPBEXfilterItem 3 2 6 2" xfId="52015" xr:uid="{0496CB7E-AE7A-4FE7-A92E-DA2174ABD6E8}"/>
    <cellStyle name="SAPBEXfilterItem 3 2 7" xfId="30294" xr:uid="{815C2452-7E3F-4C75-A058-C64AF4814200}"/>
    <cellStyle name="SAPBEXfilterItem 3 3" xfId="2698" xr:uid="{6E13564D-D00D-4CB1-96B2-46B932ECA904}"/>
    <cellStyle name="SAPBEXfilterItem 3 3 2" xfId="9451" xr:uid="{6A8B1AA0-4E6B-4DBF-A109-B67FDC93566B}"/>
    <cellStyle name="SAPBEXfilterItem 3 3 2 2" xfId="20111" xr:uid="{9B1531E5-0DA1-4F06-887E-2F673166D1AE}"/>
    <cellStyle name="SAPBEXfilterItem 3 3 2 2 2" xfId="46525" xr:uid="{5E1F347C-4C01-4A2B-AE0C-77A9F0308204}"/>
    <cellStyle name="SAPBEXfilterItem 3 3 2 3" xfId="27854" xr:uid="{BE02C634-E235-436C-9284-8AEAC6686A98}"/>
    <cellStyle name="SAPBEXfilterItem 3 3 2 3 2" xfId="54268" xr:uid="{3A4A4E3B-5387-44F4-B6D8-645ECB836674}"/>
    <cellStyle name="SAPBEXfilterItem 3 3 2 4" xfId="35947" xr:uid="{0270F213-5213-428D-84C2-6E84F18B85C7}"/>
    <cellStyle name="SAPBEXfilterItem 3 3 3" xfId="13490" xr:uid="{EA462368-D558-4A12-B1BE-2B5DCCE41F00}"/>
    <cellStyle name="SAPBEXfilterItem 3 3 3 2" xfId="39910" xr:uid="{745E1573-14A5-4DD7-B78A-ED594BED869D}"/>
    <cellStyle name="SAPBEXfilterItem 3 3 4" xfId="22109" xr:uid="{6DF6FF6B-16FB-47B4-AB69-625F7F258155}"/>
    <cellStyle name="SAPBEXfilterItem 3 3 4 2" xfId="48523" xr:uid="{26C3A10F-124F-4A5C-B6B6-2EDA46DFE7A2}"/>
    <cellStyle name="SAPBEXfilterItem 3 3 5" xfId="29368" xr:uid="{55216D52-5FAC-4E4C-AEDA-6FFBD13A89D0}"/>
    <cellStyle name="SAPBEXfilterItem 3 4" xfId="2735" xr:uid="{B7793461-32E9-42B2-B2B3-75358096F6C2}"/>
    <cellStyle name="SAPBEXfilterItem 3 4 2" xfId="10147" xr:uid="{4CC957C0-2DE8-4691-A39F-9C308A4EBC28}"/>
    <cellStyle name="SAPBEXfilterItem 3 4 2 2" xfId="20807" xr:uid="{5149EE47-A817-40DF-86CB-A75858D3BDE7}"/>
    <cellStyle name="SAPBEXfilterItem 3 4 2 2 2" xfId="47221" xr:uid="{09A3E7C6-7B1C-4083-8CAB-3FAC9FA9C507}"/>
    <cellStyle name="SAPBEXfilterItem 3 4 2 3" xfId="17849" xr:uid="{665188CD-C907-4DFF-8E4C-75F5A5753DCF}"/>
    <cellStyle name="SAPBEXfilterItem 3 4 2 3 2" xfId="44266" xr:uid="{F2116453-069C-43E7-A178-E03A78BBBB5C}"/>
    <cellStyle name="SAPBEXfilterItem 3 4 2 4" xfId="36643" xr:uid="{E84C7BD8-0A00-4BF7-AF50-BA474145CEB7}"/>
    <cellStyle name="SAPBEXfilterItem 3 4 3" xfId="13527" xr:uid="{0F74DDBD-9C59-4909-BD36-17357308B81F}"/>
    <cellStyle name="SAPBEXfilterItem 3 4 3 2" xfId="39947" xr:uid="{3FE9B3FF-68D1-43A3-A715-4057096963CE}"/>
    <cellStyle name="SAPBEXfilterItem 3 4 4" xfId="27424" xr:uid="{DE256DB1-3ECC-47CB-BAEA-86C430DF034C}"/>
    <cellStyle name="SAPBEXfilterItem 3 4 4 2" xfId="53838" xr:uid="{87ACC4CD-7E01-45A7-A290-4EE1FB83EA6D}"/>
    <cellStyle name="SAPBEXfilterItem 3 4 5" xfId="29405" xr:uid="{F95A6AA1-D375-436E-B1C9-BE4362FE99A1}"/>
    <cellStyle name="SAPBEXfilterItem 3 5" xfId="3713" xr:uid="{2ED2C124-C31F-4340-B887-4A00D08F984E}"/>
    <cellStyle name="SAPBEXfilterItem 3 5 2" xfId="14497" xr:uid="{42B83F2B-2CFC-4117-A770-8B44F4B96F15}"/>
    <cellStyle name="SAPBEXfilterItem 3 5 2 2" xfId="40917" xr:uid="{E1D4ADCD-EF0D-40F7-9853-7F56E96133D6}"/>
    <cellStyle name="SAPBEXfilterItem 3 5 3" xfId="25507" xr:uid="{8A15784A-EAE3-4D1F-BF93-FD510BE52B3B}"/>
    <cellStyle name="SAPBEXfilterItem 3 5 3 2" xfId="51921" xr:uid="{559AB8FA-C19C-4C9F-908E-F082F0886D54}"/>
    <cellStyle name="SAPBEXfilterItem 3 5 4" xfId="30383" xr:uid="{9CFD5F7F-15DD-467A-9DD8-1409621B8F28}"/>
    <cellStyle name="SAPBEXfilterItem 3 6" xfId="6056" xr:uid="{0853E02C-DF4B-49CC-BE14-B7A514747E7F}"/>
    <cellStyle name="SAPBEXfilterItem 3 6 2" xfId="16807" xr:uid="{011FF732-9073-4EA4-8667-F8DD8795C9BA}"/>
    <cellStyle name="SAPBEXfilterItem 3 6 2 2" xfId="43225" xr:uid="{19E1F92B-67D5-4FAE-B45A-FBAB3A400742}"/>
    <cellStyle name="SAPBEXfilterItem 3 6 3" xfId="21797" xr:uid="{78793D67-63E4-46D3-8F4F-D4B97DD0BC85}"/>
    <cellStyle name="SAPBEXfilterItem 3 6 3 2" xfId="48211" xr:uid="{7D1FA010-DF32-4B4C-9DC8-62163D4AFE68}"/>
    <cellStyle name="SAPBEXfilterItem 3 6 4" xfId="32726" xr:uid="{40155F45-DD09-4C31-A4E0-A15AB734E327}"/>
    <cellStyle name="SAPBEXfilterItem 3 7" xfId="6641" xr:uid="{81EBDD4E-8E46-4E99-9CFA-5D161EFFEA06}"/>
    <cellStyle name="SAPBEXfilterItem 3 7 2" xfId="22032" xr:uid="{B57BFDC2-8262-4D9D-973C-F49363EFA48C}"/>
    <cellStyle name="SAPBEXfilterItem 3 7 2 2" xfId="48446" xr:uid="{2E3C1AED-9955-4AA9-8263-EF727B2DE68E}"/>
    <cellStyle name="SAPBEXfilterItem 3 7 3" xfId="33311" xr:uid="{681DA20C-F3A7-4C46-AA1F-74DC5E79ADAE}"/>
    <cellStyle name="SAPBEXfilterItem 3 8" xfId="6169" xr:uid="{B62B04D7-D84D-4E87-BECD-EAF51B7CE4CE}"/>
    <cellStyle name="SAPBEXfilterItem 3 8 2" xfId="16910" xr:uid="{7B3A6934-9D38-4C33-A7CF-DA1600FF3504}"/>
    <cellStyle name="SAPBEXfilterItem 3 8 2 2" xfId="43328" xr:uid="{0AB59C51-8FE7-4CA9-BA76-A7AFCB046775}"/>
    <cellStyle name="SAPBEXfilterItem 3 8 3" xfId="22424" xr:uid="{7DF0B565-0F47-4E18-AAC5-A93C20F61722}"/>
    <cellStyle name="SAPBEXfilterItem 3 8 3 2" xfId="48838" xr:uid="{027774B2-88B8-4A63-84BF-92207E083507}"/>
    <cellStyle name="SAPBEXfilterItem 3 8 4" xfId="32839" xr:uid="{E31AE99C-66E7-4424-9162-B9EA223D6400}"/>
    <cellStyle name="SAPBEXfilterItem 3 9" xfId="2595" xr:uid="{78829604-0815-4273-BA5A-A57E1B22C644}"/>
    <cellStyle name="SAPBEXfilterItem 3 9 2" xfId="13387" xr:uid="{0C79FD49-FE24-41D3-B6FF-33DFBE5364BE}"/>
    <cellStyle name="SAPBEXfilterItem 3 9 2 2" xfId="39807" xr:uid="{F240E60F-876B-40D2-BC9E-910E8732CFC4}"/>
    <cellStyle name="SAPBEXfilterItem 3 9 3" xfId="23316" xr:uid="{22115577-FFDE-4BF7-AB48-85AF90C6F99C}"/>
    <cellStyle name="SAPBEXfilterItem 3 9 3 2" xfId="49730" xr:uid="{E1DA03D1-44B9-4AD7-A35B-42BE94F9D56F}"/>
    <cellStyle name="SAPBEXfilterItem 3 9 4" xfId="29265" xr:uid="{00966012-1D9C-4348-A1AF-DF40C16D29B1}"/>
    <cellStyle name="SAPBEXfilterItem 4" xfId="1890" xr:uid="{DE803788-71C7-4C9B-9B0D-4384F1B45E67}"/>
    <cellStyle name="SAPBEXfilterItem 4 10" xfId="11690" xr:uid="{33A7795D-D803-4DD4-B1F1-3EF4740C8487}"/>
    <cellStyle name="SAPBEXfilterItem 4 10 2" xfId="38111" xr:uid="{D44EA8D7-66D2-46BB-88A0-1CF5BF859E1D}"/>
    <cellStyle name="SAPBEXfilterItem 4 11" xfId="24847" xr:uid="{FBF02FE1-4D07-4AA4-8006-D5D8053E5F62}"/>
    <cellStyle name="SAPBEXfilterItem 4 11 2" xfId="51261" xr:uid="{422A656C-9809-4ED0-8E1E-F0C576E9E9B9}"/>
    <cellStyle name="SAPBEXfilterItem 4 2" xfId="3867" xr:uid="{58AFF667-FDBB-4A78-B4DD-1C1035725940}"/>
    <cellStyle name="SAPBEXfilterItem 4 2 2" xfId="9258" xr:uid="{EA4D82D1-35B2-43F7-BD5E-83FEC9B3956F}"/>
    <cellStyle name="SAPBEXfilterItem 4 2 2 2" xfId="19918" xr:uid="{B027210B-099F-4E28-8A31-81A451D5B81F}"/>
    <cellStyle name="SAPBEXfilterItem 4 2 2 2 2" xfId="46332" xr:uid="{DF0A9F9B-FC29-4D40-AC02-ACDF500E6FCD}"/>
    <cellStyle name="SAPBEXfilterItem 4 2 2 3" xfId="26776" xr:uid="{17F5F1F3-2625-4CA6-81C5-B4BB167510EE}"/>
    <cellStyle name="SAPBEXfilterItem 4 2 2 3 2" xfId="53190" xr:uid="{09F943F2-52E6-4E6B-83D5-65E6C6A16E8C}"/>
    <cellStyle name="SAPBEXfilterItem 4 2 2 4" xfId="35754" xr:uid="{5955E50B-0AB4-4A01-B612-1068E27F93AC}"/>
    <cellStyle name="SAPBEXfilterItem 4 2 3" xfId="14650" xr:uid="{BC21442C-5E49-41FB-BE05-A279C491ED59}"/>
    <cellStyle name="SAPBEXfilterItem 4 2 3 2" xfId="41070" xr:uid="{47FFFB16-5530-4F90-BF6B-5341C0E900D0}"/>
    <cellStyle name="SAPBEXfilterItem 4 2 4" xfId="26524" xr:uid="{58D1DF13-BD60-4A37-82B4-0DFF67CFF03D}"/>
    <cellStyle name="SAPBEXfilterItem 4 2 4 2" xfId="52938" xr:uid="{5BC20E37-D730-4E6B-BE4D-AC860FF047D6}"/>
    <cellStyle name="SAPBEXfilterItem 4 2 5" xfId="30537" xr:uid="{69984E5C-1438-44ED-8F57-6F41C46AB4B3}"/>
    <cellStyle name="SAPBEXfilterItem 4 3" xfId="4594" xr:uid="{06A49562-6EB0-4505-BF1C-82D710BED117}"/>
    <cellStyle name="SAPBEXfilterItem 4 3 2" xfId="10235" xr:uid="{228FA68B-07B0-466A-9176-4E6523164903}"/>
    <cellStyle name="SAPBEXfilterItem 4 3 2 2" xfId="20895" xr:uid="{CB1D682A-3824-42DF-AB24-5C083D11EA49}"/>
    <cellStyle name="SAPBEXfilterItem 4 3 2 2 2" xfId="47309" xr:uid="{07252DCE-3A75-4A74-8BF0-F02766E581EF}"/>
    <cellStyle name="SAPBEXfilterItem 4 3 2 3" xfId="12504" xr:uid="{5D80C601-AF11-4008-BB2D-A966017DF3BE}"/>
    <cellStyle name="SAPBEXfilterItem 4 3 2 3 2" xfId="38925" xr:uid="{D63364EE-5471-430D-9C7E-A8C7C2358DF2}"/>
    <cellStyle name="SAPBEXfilterItem 4 3 2 4" xfId="36731" xr:uid="{879D6563-16BD-4A27-BF72-7B32CD426C91}"/>
    <cellStyle name="SAPBEXfilterItem 4 3 3" xfId="15372" xr:uid="{2C1D6A0E-5E08-4817-BF5B-6E1A9A76C2A9}"/>
    <cellStyle name="SAPBEXfilterItem 4 3 3 2" xfId="41792" xr:uid="{71DC8535-4B17-45C9-9312-04A1F3B94526}"/>
    <cellStyle name="SAPBEXfilterItem 4 3 4" xfId="26881" xr:uid="{370FF7DF-B2DC-4697-AC17-ED3E78A8F028}"/>
    <cellStyle name="SAPBEXfilterItem 4 3 4 2" xfId="53295" xr:uid="{08BB5EBA-054D-4C00-A7D9-9A492CA55183}"/>
    <cellStyle name="SAPBEXfilterItem 4 3 5" xfId="31264" xr:uid="{A2DAE5F7-F7D4-4DC3-985D-0DEDC3F6970F}"/>
    <cellStyle name="SAPBEXfilterItem 4 4" xfId="3738" xr:uid="{1519A1B5-1D21-4B1C-ADAD-A6EF5F88F960}"/>
    <cellStyle name="SAPBEXfilterItem 4 4 2" xfId="14521" xr:uid="{C6CE9708-3FF8-4E3E-BB96-467B62ED92AD}"/>
    <cellStyle name="SAPBEXfilterItem 4 4 2 2" xfId="40941" xr:uid="{113BF3C4-E5B3-4618-A7F8-519B90815068}"/>
    <cellStyle name="SAPBEXfilterItem 4 4 3" xfId="24393" xr:uid="{24493D22-998F-4383-91D7-EF217E272E70}"/>
    <cellStyle name="SAPBEXfilterItem 4 4 3 2" xfId="50807" xr:uid="{03E641B1-6B44-4FA8-831E-9245AD97EB8E}"/>
    <cellStyle name="SAPBEXfilterItem 4 4 4" xfId="30408" xr:uid="{541651F9-4D2C-4086-B26E-38480B595637}"/>
    <cellStyle name="SAPBEXfilterItem 4 5" xfId="5788" xr:uid="{D210B091-A95B-4119-B03F-DA10A82EF2EB}"/>
    <cellStyle name="SAPBEXfilterItem 4 5 2" xfId="16547" xr:uid="{9389EED1-E585-40F5-93A4-33DB4FEF683F}"/>
    <cellStyle name="SAPBEXfilterItem 4 5 2 2" xfId="42965" xr:uid="{A4BC19B5-7658-4F45-AEDC-76D03E59A1C4}"/>
    <cellStyle name="SAPBEXfilterItem 4 5 3" xfId="27938" xr:uid="{3D7ECA35-88F3-40B1-BA73-9DE1050DD8BC}"/>
    <cellStyle name="SAPBEXfilterItem 4 5 3 2" xfId="54352" xr:uid="{0E10C2DC-1B50-4F9D-87F4-57A531CAC6D8}"/>
    <cellStyle name="SAPBEXfilterItem 4 5 4" xfId="32458" xr:uid="{AFAA73E2-4BFB-4055-A551-3983C5555ADC}"/>
    <cellStyle name="SAPBEXfilterItem 4 6" xfId="6391" xr:uid="{8DA60BDA-4503-4FCD-A701-CACDBCFE6891}"/>
    <cellStyle name="SAPBEXfilterItem 4 6 2" xfId="17127" xr:uid="{D9BBD783-0D12-42A8-B604-3A16E772663B}"/>
    <cellStyle name="SAPBEXfilterItem 4 6 2 2" xfId="43545" xr:uid="{1E03CC32-9273-42C0-A2E0-E21192567104}"/>
    <cellStyle name="SAPBEXfilterItem 4 6 3" xfId="25772" xr:uid="{C5B7A774-AB58-402A-8A05-5CF4C9577662}"/>
    <cellStyle name="SAPBEXfilterItem 4 6 3 2" xfId="52186" xr:uid="{94B0985F-8280-4B3E-9669-4A50A25AC2A8}"/>
    <cellStyle name="SAPBEXfilterItem 4 6 4" xfId="33061" xr:uid="{60E910D9-879F-4F71-8409-34CDE1C71FC1}"/>
    <cellStyle name="SAPBEXfilterItem 4 7" xfId="7006" xr:uid="{48EBC848-52FE-4395-81E3-2BCADA5BAA80}"/>
    <cellStyle name="SAPBEXfilterItem 4 7 2" xfId="11116" xr:uid="{73A9EFEF-2668-47BF-920C-E2BB5916448B}"/>
    <cellStyle name="SAPBEXfilterItem 4 7 2 2" xfId="37537" xr:uid="{7AAD10B0-2E81-4AFD-B41A-47A68109C435}"/>
    <cellStyle name="SAPBEXfilterItem 4 7 3" xfId="33676" xr:uid="{FDB37128-3C14-41D1-8BE9-75E39D2C9387}"/>
    <cellStyle name="SAPBEXfilterItem 4 8" xfId="7553" xr:uid="{2D0FD27D-FDD9-40AB-A0BE-41D976F39CB2}"/>
    <cellStyle name="SAPBEXfilterItem 4 8 2" xfId="18220" xr:uid="{0EAF0814-820B-4D91-B886-F068AE8FC82F}"/>
    <cellStyle name="SAPBEXfilterItem 4 8 2 2" xfId="44636" xr:uid="{DE029E4A-CFA8-482C-89D6-828C6AB5D886}"/>
    <cellStyle name="SAPBEXfilterItem 4 8 3" xfId="23506" xr:uid="{C8255340-84E9-4E84-B898-7B658F460456}"/>
    <cellStyle name="SAPBEXfilterItem 4 8 3 2" xfId="49920" xr:uid="{77503146-6F42-4CB2-ACEC-A511A54C1C0F}"/>
    <cellStyle name="SAPBEXfilterItem 4 8 4" xfId="34223" xr:uid="{E74A9C6F-AAC4-4271-9D32-F6C5F88A2E79}"/>
    <cellStyle name="SAPBEXfilterItem 4 9" xfId="7261" xr:uid="{454F9A37-705B-45AD-A956-B32E7AB262DF}"/>
    <cellStyle name="SAPBEXfilterItem 4 9 2" xfId="17928" xr:uid="{BEAEF86E-C9FF-46C4-9D90-CD2EF20D5949}"/>
    <cellStyle name="SAPBEXfilterItem 4 9 2 2" xfId="44345" xr:uid="{D11098C9-5349-4F93-89B6-6B045B40405F}"/>
    <cellStyle name="SAPBEXfilterItem 4 9 3" xfId="25670" xr:uid="{7ADE2BA3-88B6-414B-B712-A26476985A67}"/>
    <cellStyle name="SAPBEXfilterItem 4 9 3 2" xfId="52084" xr:uid="{2844B966-B7C4-4F44-A133-489F2DE5DFDA}"/>
    <cellStyle name="SAPBEXfilterItem 4 9 4" xfId="33931" xr:uid="{787FBCA7-1619-47C8-8EAE-39545E89EBF9}"/>
    <cellStyle name="SAPBEXfilterItem 5" xfId="2076" xr:uid="{2472DE83-C1E9-4A0B-B17E-FB56C02AAC66}"/>
    <cellStyle name="SAPBEXfilterItem 5 10" xfId="11524" xr:uid="{CF2BD7E3-BB2A-414D-AEDB-9A2DB1B4BA2A}"/>
    <cellStyle name="SAPBEXfilterItem 5 10 2" xfId="37945" xr:uid="{21A1E291-A326-4811-BB32-D2984A5C2C54}"/>
    <cellStyle name="SAPBEXfilterItem 5 11" xfId="25614" xr:uid="{8C4AC3C9-DCDC-4984-87A7-5107B51DDA94}"/>
    <cellStyle name="SAPBEXfilterItem 5 11 2" xfId="52028" xr:uid="{8D561579-6D21-40C6-ACB9-75108EE89480}"/>
    <cellStyle name="SAPBEXfilterItem 5 2" xfId="4041" xr:uid="{2E625E72-F9D8-4EE2-B0C5-EEAA733C200E}"/>
    <cellStyle name="SAPBEXfilterItem 5 2 2" xfId="9866" xr:uid="{8CD4D2DB-7A68-4D7B-9D3B-B7F580D0E95A}"/>
    <cellStyle name="SAPBEXfilterItem 5 2 2 2" xfId="20526" xr:uid="{AF98CF1D-13DE-44F3-93C9-051B464F7531}"/>
    <cellStyle name="SAPBEXfilterItem 5 2 2 2 2" xfId="46940" xr:uid="{FEDB43AB-7996-4AE1-9176-9E06B0B8008A}"/>
    <cellStyle name="SAPBEXfilterItem 5 2 2 3" xfId="24488" xr:uid="{E03DB5B8-DFF3-4D80-A79B-0EB95C06F116}"/>
    <cellStyle name="SAPBEXfilterItem 5 2 2 3 2" xfId="50902" xr:uid="{55AAC41C-B92A-4A2E-9372-91412E2DF936}"/>
    <cellStyle name="SAPBEXfilterItem 5 2 2 4" xfId="36362" xr:uid="{D59025C4-58DC-4643-84D5-6B50E1138E98}"/>
    <cellStyle name="SAPBEXfilterItem 5 2 3" xfId="14823" xr:uid="{B7F26A86-F042-4DDA-B212-6EEDBD7DB290}"/>
    <cellStyle name="SAPBEXfilterItem 5 2 3 2" xfId="41243" xr:uid="{28CD5A2A-5E70-46E6-86AB-C797837862F2}"/>
    <cellStyle name="SAPBEXfilterItem 5 2 4" xfId="21837" xr:uid="{5458401E-CA08-4B14-BBF6-C852B2E493FE}"/>
    <cellStyle name="SAPBEXfilterItem 5 2 4 2" xfId="48251" xr:uid="{605BFFB9-B0DE-4984-AAB1-73A6EEF3105A}"/>
    <cellStyle name="SAPBEXfilterItem 5 2 5" xfId="30711" xr:uid="{84E77814-5033-49D7-BB88-CB7BEF82E9BD}"/>
    <cellStyle name="SAPBEXfilterItem 5 3" xfId="4769" xr:uid="{81302054-A2D4-4576-B474-B2AABD10AD1C}"/>
    <cellStyle name="SAPBEXfilterItem 5 3 2" xfId="10137" xr:uid="{5802EE0B-8F4B-4231-886A-78864D5D6D0C}"/>
    <cellStyle name="SAPBEXfilterItem 5 3 2 2" xfId="20797" xr:uid="{913CF5E7-301C-41A1-A7FA-C8E2B3458764}"/>
    <cellStyle name="SAPBEXfilterItem 5 3 2 2 2" xfId="47211" xr:uid="{735D7C3A-E444-4345-89D6-56B06965D28C}"/>
    <cellStyle name="SAPBEXfilterItem 5 3 2 3" xfId="16901" xr:uid="{7FFD3516-FBD2-4590-9803-7E88BD6A32E0}"/>
    <cellStyle name="SAPBEXfilterItem 5 3 2 3 2" xfId="43319" xr:uid="{51E569C1-E389-49A1-B885-0A17D1C2E6CE}"/>
    <cellStyle name="SAPBEXfilterItem 5 3 2 4" xfId="36633" xr:uid="{691E6885-D9BC-4CDC-B38F-E17ECD81CA56}"/>
    <cellStyle name="SAPBEXfilterItem 5 3 3" xfId="15546" xr:uid="{E7D20627-CFDC-4D48-925F-E28ED06AF85B}"/>
    <cellStyle name="SAPBEXfilterItem 5 3 3 2" xfId="41966" xr:uid="{67E26C94-2F39-405B-A540-7C47A374FBA8}"/>
    <cellStyle name="SAPBEXfilterItem 5 3 4" xfId="23284" xr:uid="{F9962FDA-54A9-4785-BA96-107D4065C931}"/>
    <cellStyle name="SAPBEXfilterItem 5 3 4 2" xfId="49698" xr:uid="{ADEC0173-02E5-4300-9C30-08B798A939D7}"/>
    <cellStyle name="SAPBEXfilterItem 5 3 5" xfId="31439" xr:uid="{C387D53B-E424-406F-8A2B-75C0C2A9BCB6}"/>
    <cellStyle name="SAPBEXfilterItem 5 4" xfId="5349" xr:uid="{852F33FE-920C-4AD8-86DB-3AD6953F7EEF}"/>
    <cellStyle name="SAPBEXfilterItem 5 4 2" xfId="16122" xr:uid="{230C423D-5EE1-4F71-B9F2-BF156ED6085B}"/>
    <cellStyle name="SAPBEXfilterItem 5 4 2 2" xfId="42541" xr:uid="{9B9B0F0B-AFFD-413B-BE25-A188182DC241}"/>
    <cellStyle name="SAPBEXfilterItem 5 4 3" xfId="23614" xr:uid="{4348C21E-A5E3-495F-8675-DDF4156234B8}"/>
    <cellStyle name="SAPBEXfilterItem 5 4 3 2" xfId="50028" xr:uid="{37D8158A-530E-43E5-9D60-6903B759D322}"/>
    <cellStyle name="SAPBEXfilterItem 5 4 4" xfId="32019" xr:uid="{8B1B7441-5C84-4AAA-8194-2C02D75C9D1F}"/>
    <cellStyle name="SAPBEXfilterItem 5 5" xfId="5956" xr:uid="{19BD4A78-0B80-4155-AC12-8812442F342B}"/>
    <cellStyle name="SAPBEXfilterItem 5 5 2" xfId="16708" xr:uid="{A231A258-9B60-4A5E-BFBC-D9692509711A}"/>
    <cellStyle name="SAPBEXfilterItem 5 5 2 2" xfId="43126" xr:uid="{2BFC822E-591E-4B27-B32A-3C19A023CDFD}"/>
    <cellStyle name="SAPBEXfilterItem 5 5 3" xfId="28012" xr:uid="{F2D614B8-DF45-4108-A82C-E75D3158CA5D}"/>
    <cellStyle name="SAPBEXfilterItem 5 5 3 2" xfId="54426" xr:uid="{8DDE0307-CB15-46C0-92C9-CAC0FB0D7A32}"/>
    <cellStyle name="SAPBEXfilterItem 5 5 4" xfId="32626" xr:uid="{793C98DF-E144-419B-B468-7D12FAA49A22}"/>
    <cellStyle name="SAPBEXfilterItem 5 6" xfId="6556" xr:uid="{C23DAE64-8AC8-49CB-A77F-A8CAECB1C1CC}"/>
    <cellStyle name="SAPBEXfilterItem 5 6 2" xfId="17281" xr:uid="{AA077DE2-205E-4280-8069-21418C2A31A2}"/>
    <cellStyle name="SAPBEXfilterItem 5 6 2 2" xfId="43699" xr:uid="{C10F1D21-6298-4E76-9811-8BEFED9A0E7D}"/>
    <cellStyle name="SAPBEXfilterItem 5 6 3" xfId="24959" xr:uid="{46DE1517-565F-4529-AB24-9134BC1D41F4}"/>
    <cellStyle name="SAPBEXfilterItem 5 6 3 2" xfId="51373" xr:uid="{ECDE122C-46B1-43EB-B19B-21B073BF4391}"/>
    <cellStyle name="SAPBEXfilterItem 5 6 4" xfId="33226" xr:uid="{74B267DF-5666-434D-8BFA-A865BFE2D29C}"/>
    <cellStyle name="SAPBEXfilterItem 5 7" xfId="7128" xr:uid="{3424CF21-A36E-4BC2-9E69-0742D3090FA1}"/>
    <cellStyle name="SAPBEXfilterItem 5 7 2" xfId="21918" xr:uid="{53E7E1B3-C5DD-40EF-8D49-C0CCA4C4CB43}"/>
    <cellStyle name="SAPBEXfilterItem 5 7 2 2" xfId="48332" xr:uid="{8414CDB3-0BC0-4771-98F8-FEE4FEFD3988}"/>
    <cellStyle name="SAPBEXfilterItem 5 7 3" xfId="33798" xr:uid="{3DEA0909-AC3B-4529-B0B8-A148957AB5C4}"/>
    <cellStyle name="SAPBEXfilterItem 5 8" xfId="7687" xr:uid="{514CAF06-D87B-42FE-832F-127A5CBE526E}"/>
    <cellStyle name="SAPBEXfilterItem 5 8 2" xfId="18354" xr:uid="{FBEC3872-87D6-4914-BDCC-2D3B4E1372E4}"/>
    <cellStyle name="SAPBEXfilterItem 5 8 2 2" xfId="44770" xr:uid="{87F45766-F092-4B51-AC4F-F363B11B4009}"/>
    <cellStyle name="SAPBEXfilterItem 5 8 3" xfId="24694" xr:uid="{5AA0D76E-1B89-497C-9ED3-6434E3091B37}"/>
    <cellStyle name="SAPBEXfilterItem 5 8 3 2" xfId="51108" xr:uid="{7226F337-A9DF-4174-8753-99BE9121C605}"/>
    <cellStyle name="SAPBEXfilterItem 5 8 4" xfId="34357" xr:uid="{936CA047-703A-4AB3-949B-F2C2347FBE31}"/>
    <cellStyle name="SAPBEXfilterItem 5 9" xfId="7839" xr:uid="{049BF7D4-A528-4908-BCF9-E1347A0D45EC}"/>
    <cellStyle name="SAPBEXfilterItem 5 9 2" xfId="18506" xr:uid="{87D03229-9025-4AB0-8EFF-F3EF17D3559E}"/>
    <cellStyle name="SAPBEXfilterItem 5 9 2 2" xfId="44921" xr:uid="{A059F73D-9900-43FA-AAB5-504D4D87386F}"/>
    <cellStyle name="SAPBEXfilterItem 5 9 3" xfId="22824" xr:uid="{848531FD-BE12-45BC-BEE4-A85230A4F561}"/>
    <cellStyle name="SAPBEXfilterItem 5 9 3 2" xfId="49238" xr:uid="{20102EB1-3A2A-467E-9C7C-FCE51E44307B}"/>
    <cellStyle name="SAPBEXfilterItem 5 9 4" xfId="34509" xr:uid="{E462A390-B9CC-454A-AA9E-A12A22188EFF}"/>
    <cellStyle name="SAPBEXfilterItem 6" xfId="1813" xr:uid="{660C2CC1-628E-4745-8735-01635DD2A9EA}"/>
    <cellStyle name="SAPBEXfilterItem 6 10" xfId="11767" xr:uid="{CC403936-D1E1-4B3B-9BA2-E07C9435D7D0}"/>
    <cellStyle name="SAPBEXfilterItem 6 10 2" xfId="38188" xr:uid="{CA9C46F5-8F4D-4507-9BB5-9A92E80C23BF}"/>
    <cellStyle name="SAPBEXfilterItem 6 11" xfId="24663" xr:uid="{D4B7EEEE-FF1A-45A2-8916-72730281ED7B}"/>
    <cellStyle name="SAPBEXfilterItem 6 11 2" xfId="51077" xr:uid="{6FEAE0AE-B11C-4541-BCAD-4E3A296687C7}"/>
    <cellStyle name="SAPBEXfilterItem 6 2" xfId="3790" xr:uid="{4B3FF170-5571-4554-B743-81A70C6BF4A4}"/>
    <cellStyle name="SAPBEXfilterItem 6 2 2" xfId="14573" xr:uid="{04496DBB-7587-4329-ADE5-F5A5DEC6015C}"/>
    <cellStyle name="SAPBEXfilterItem 6 2 2 2" xfId="40993" xr:uid="{8175EFA0-E889-42C5-93CB-58C90F137F06}"/>
    <cellStyle name="SAPBEXfilterItem 6 2 3" xfId="24183" xr:uid="{C5AEC990-6382-41E0-9135-E4E3F07754FC}"/>
    <cellStyle name="SAPBEXfilterItem 6 2 3 2" xfId="50597" xr:uid="{8416661E-0CBC-4741-A813-4256F7220B18}"/>
    <cellStyle name="SAPBEXfilterItem 6 2 4" xfId="30460" xr:uid="{2780D414-5EF5-4EE5-9E62-95EBB15BA9E5}"/>
    <cellStyle name="SAPBEXfilterItem 6 3" xfId="4517" xr:uid="{FE37E9DF-AC98-4B16-BAFC-486368245755}"/>
    <cellStyle name="SAPBEXfilterItem 6 3 2" xfId="15295" xr:uid="{51D74029-DE71-4C04-AB9C-0C639DB29834}"/>
    <cellStyle name="SAPBEXfilterItem 6 3 2 2" xfId="41715" xr:uid="{26BD06F7-95A9-421B-AA9D-B49D6078C3D6}"/>
    <cellStyle name="SAPBEXfilterItem 6 3 3" xfId="23514" xr:uid="{D038EAC8-4784-4368-B8AB-4DD399E60220}"/>
    <cellStyle name="SAPBEXfilterItem 6 3 3 2" xfId="49928" xr:uid="{775AC63B-6923-43BC-9957-E488473FE8D6}"/>
    <cellStyle name="SAPBEXfilterItem 6 3 4" xfId="31187" xr:uid="{29196E70-CF06-4F9C-B8B3-4FF4C0AA9DE0}"/>
    <cellStyle name="SAPBEXfilterItem 6 4" xfId="3303" xr:uid="{CB323705-4E58-40D9-938F-520CC4FC57FF}"/>
    <cellStyle name="SAPBEXfilterItem 6 4 2" xfId="14093" xr:uid="{A64EE171-6A1F-4FD1-BEB3-4D1C6F7A3524}"/>
    <cellStyle name="SAPBEXfilterItem 6 4 2 2" xfId="40513" xr:uid="{C4304288-0202-49BB-AFC6-249605165199}"/>
    <cellStyle name="SAPBEXfilterItem 6 4 3" xfId="23456" xr:uid="{F3EFB1DE-8A80-40B3-A309-FA1983B2DA9B}"/>
    <cellStyle name="SAPBEXfilterItem 6 4 3 2" xfId="49870" xr:uid="{3E75D38F-DF2E-4165-B616-EA7A21FFA4F8}"/>
    <cellStyle name="SAPBEXfilterItem 6 4 4" xfId="29973" xr:uid="{8391C544-4A87-4D71-A2A3-7D2FB1EC6B15}"/>
    <cellStyle name="SAPBEXfilterItem 6 5" xfId="3992" xr:uid="{7F91D87C-E75F-4668-9760-F7D559B1A017}"/>
    <cellStyle name="SAPBEXfilterItem 6 5 2" xfId="14775" xr:uid="{26EC0567-7D5B-41C5-B1CD-584D4E01448C}"/>
    <cellStyle name="SAPBEXfilterItem 6 5 2 2" xfId="41195" xr:uid="{F2F0BE9F-3A52-444E-B2B0-8BE1F89BE394}"/>
    <cellStyle name="SAPBEXfilterItem 6 5 3" xfId="22171" xr:uid="{7214F008-E13F-4F05-9FEC-726FE7582482}"/>
    <cellStyle name="SAPBEXfilterItem 6 5 3 2" xfId="48585" xr:uid="{392D58A3-4719-490C-A1FF-0671629E286A}"/>
    <cellStyle name="SAPBEXfilterItem 6 5 4" xfId="30662" xr:uid="{B1A99C87-8E57-4335-85D4-094998C5A5C6}"/>
    <cellStyle name="SAPBEXfilterItem 6 6" xfId="5730" xr:uid="{4EC6D5D6-948D-4E35-A06D-4CB2794C8784}"/>
    <cellStyle name="SAPBEXfilterItem 6 6 2" xfId="16492" xr:uid="{FD20EC59-6458-4E8D-A18E-96BFCF70C35B}"/>
    <cellStyle name="SAPBEXfilterItem 6 6 2 2" xfId="42910" xr:uid="{59C8843A-F07C-4956-8E7F-D3C0B6277281}"/>
    <cellStyle name="SAPBEXfilterItem 6 6 3" xfId="23271" xr:uid="{4746C9E5-2686-4C7E-B670-11C165239D14}"/>
    <cellStyle name="SAPBEXfilterItem 6 6 3 2" xfId="49685" xr:uid="{73BECA85-B15B-4CB5-98E6-662572EDF235}"/>
    <cellStyle name="SAPBEXfilterItem 6 6 4" xfId="32400" xr:uid="{78B7D811-B873-474A-A4B0-8D659DD3F8C8}"/>
    <cellStyle name="SAPBEXfilterItem 6 7" xfId="5311" xr:uid="{D7431579-DBF5-4A97-A496-4D989434EC83}"/>
    <cellStyle name="SAPBEXfilterItem 6 7 2" xfId="22440" xr:uid="{6A81BE10-0AB9-4B55-AB3D-9BDA8D1C1BE5}"/>
    <cellStyle name="SAPBEXfilterItem 6 7 2 2" xfId="48854" xr:uid="{7002D852-17C5-46DF-BB6B-7286AB01BD5E}"/>
    <cellStyle name="SAPBEXfilterItem 6 7 3" xfId="31981" xr:uid="{6763F226-F4A5-4934-8440-C9C602F6EBAA}"/>
    <cellStyle name="SAPBEXfilterItem 6 8" xfId="7476" xr:uid="{52B6016C-4532-42A5-8E74-F7EE3C79D2CA}"/>
    <cellStyle name="SAPBEXfilterItem 6 8 2" xfId="18143" xr:uid="{FD586B43-53D7-437F-A9B6-5C70FEBB7FBA}"/>
    <cellStyle name="SAPBEXfilterItem 6 8 2 2" xfId="44559" xr:uid="{B251B1EC-4668-4646-8280-E66AAD966DE3}"/>
    <cellStyle name="SAPBEXfilterItem 6 8 3" xfId="27157" xr:uid="{2D4D8B2B-D43C-4070-BEA5-4E916CF39AEF}"/>
    <cellStyle name="SAPBEXfilterItem 6 8 3 2" xfId="53571" xr:uid="{FAFFC78F-2FB1-462D-8EBF-327EABCB94C0}"/>
    <cellStyle name="SAPBEXfilterItem 6 8 4" xfId="34146" xr:uid="{0603E59D-7B1C-4962-99E0-FD586CA0D47C}"/>
    <cellStyle name="SAPBEXfilterItem 6 9" xfId="7384" xr:uid="{2BCC5365-33BA-4F0C-B0EF-4F193721A8A4}"/>
    <cellStyle name="SAPBEXfilterItem 6 9 2" xfId="18051" xr:uid="{62DD8641-7977-4A1F-8C5C-D69126A42AB2}"/>
    <cellStyle name="SAPBEXfilterItem 6 9 2 2" xfId="44467" xr:uid="{D1CCDF43-3131-44A5-8B06-DC16F94D75CC}"/>
    <cellStyle name="SAPBEXfilterItem 6 9 3" xfId="23799" xr:uid="{C65AD9D0-1B00-4457-9627-1B5633A09DC0}"/>
    <cellStyle name="SAPBEXfilterItem 6 9 3 2" xfId="50213" xr:uid="{5733A22D-93CB-4216-96FB-01804F978AF9}"/>
    <cellStyle name="SAPBEXfilterItem 6 9 4" xfId="34054" xr:uid="{55FB716A-47BD-4267-964D-38C42F9CA493}"/>
    <cellStyle name="SAPBEXfilterItem 7" xfId="2370" xr:uid="{2037EBC4-7607-4FC6-A859-048CD01A141B}"/>
    <cellStyle name="SAPBEXfilterItem 7 2" xfId="10272" xr:uid="{75A8E4B6-CD9C-4875-BD1D-C4C84AA9878D}"/>
    <cellStyle name="SAPBEXfilterItem 7 2 2" xfId="20932" xr:uid="{9DA32046-E89B-479E-8D39-B07AD03C35F9}"/>
    <cellStyle name="SAPBEXfilterItem 7 2 2 2" xfId="47346" xr:uid="{04759A88-AD7E-4F31-A5E0-9EA10E2883AD}"/>
    <cellStyle name="SAPBEXfilterItem 7 2 3" xfId="16858" xr:uid="{BBEE777F-DB20-47F2-B504-4C824F498103}"/>
    <cellStyle name="SAPBEXfilterItem 7 2 3 2" xfId="43276" xr:uid="{C0636CF3-1913-42F8-AF47-7EE3CB944730}"/>
    <cellStyle name="SAPBEXfilterItem 7 2 4" xfId="36768" xr:uid="{2637EA20-C377-4874-9A65-D1AA84B51EDD}"/>
    <cellStyle name="SAPBEXfilterItem 8" xfId="3225" xr:uid="{AB27DF74-4B2B-47DD-9B8A-51D9C222E8DD}"/>
    <cellStyle name="SAPBEXfilterItem 8 2" xfId="14015" xr:uid="{091910C8-253D-4DE3-AB08-B86EEEFA351A}"/>
    <cellStyle name="SAPBEXfilterItem 8 2 2" xfId="40435" xr:uid="{6CFED919-7F1D-4390-86DC-85799684EA5E}"/>
    <cellStyle name="SAPBEXfilterItem 8 3" xfId="27250" xr:uid="{CFDBAE2A-F9E2-4B7E-BACA-B12BE997CD63}"/>
    <cellStyle name="SAPBEXfilterItem 8 3 2" xfId="53664" xr:uid="{B6B3FD25-D0C1-4E34-8439-DDD9A4AA7226}"/>
    <cellStyle name="SAPBEXfilterItem 8 4" xfId="29895" xr:uid="{44982852-2AC4-457A-A45D-A9FA1CF43CC8}"/>
    <cellStyle name="SAPBEXfilterItem 9" xfId="3364" xr:uid="{A2AC9844-ADE0-45F5-BC4C-645D6504FE46}"/>
    <cellStyle name="SAPBEXfilterItem 9 2" xfId="14151" xr:uid="{99657B99-6AF5-4FA5-A3D7-154D3D113FCF}"/>
    <cellStyle name="SAPBEXfilterItem 9 2 2" xfId="40571" xr:uid="{4C26AA8E-D3BB-47B0-9421-A6DD4FEDDA74}"/>
    <cellStyle name="SAPBEXfilterItem 9 3" xfId="23429" xr:uid="{B4D9CC10-0542-4E33-B5CD-A3557A3B534E}"/>
    <cellStyle name="SAPBEXfilterItem 9 3 2" xfId="49843" xr:uid="{30688C91-4A20-4702-812F-4A90EED8673A}"/>
    <cellStyle name="SAPBEXfilterItem 9 4" xfId="30034" xr:uid="{3B87C841-A254-4900-8B72-90B5087DEA60}"/>
    <cellStyle name="SAPBEXfilterText" xfId="1198" xr:uid="{4247162C-C167-4393-A5E4-097C9F349A81}"/>
    <cellStyle name="SAPBEXfilterText 10" xfId="4161" xr:uid="{46F2FB43-22B7-4BFC-A411-A98F90C2F46D}"/>
    <cellStyle name="SAPBEXfilterText 10 2" xfId="14942" xr:uid="{DC18AA0F-C6F9-4AD4-BDFA-E749763F338D}"/>
    <cellStyle name="SAPBEXfilterText 10 2 2" xfId="41362" xr:uid="{FF0D08E2-93AB-478F-9755-A964EC75E2DC}"/>
    <cellStyle name="SAPBEXfilterText 10 3" xfId="22321" xr:uid="{CF4747AD-74AD-42C3-897A-1336AD4A4B9F}"/>
    <cellStyle name="SAPBEXfilterText 10 3 2" xfId="48735" xr:uid="{45870779-BEEC-4590-9603-2787722936DD}"/>
    <cellStyle name="SAPBEXfilterText 10 4" xfId="30831" xr:uid="{938AEBF2-485F-4535-BF84-9FCE6AB609C3}"/>
    <cellStyle name="SAPBEXfilterText 11" xfId="5484" xr:uid="{86691A91-1ECF-4C9B-AB32-3D1611CC59E6}"/>
    <cellStyle name="SAPBEXfilterText 11 2" xfId="25426" xr:uid="{D8AE2342-827E-498C-A588-05EC37F795FA}"/>
    <cellStyle name="SAPBEXfilterText 11 2 2" xfId="51840" xr:uid="{F3FA4306-5B55-4315-8E64-F79E29D2CBC8}"/>
    <cellStyle name="SAPBEXfilterText 11 3" xfId="32154" xr:uid="{37A0AFDF-0D54-4D9F-823F-7E267B11916D}"/>
    <cellStyle name="SAPBEXfilterText 12" xfId="4462" xr:uid="{250E8DB6-083D-489F-BAC1-797B2F71884E}"/>
    <cellStyle name="SAPBEXfilterText 12 2" xfId="15240" xr:uid="{3556D753-D50B-4470-94F9-35675C67087F}"/>
    <cellStyle name="SAPBEXfilterText 12 2 2" xfId="41660" xr:uid="{CEE53A61-327A-4EED-8A09-5F9432866705}"/>
    <cellStyle name="SAPBEXfilterText 12 3" xfId="22211" xr:uid="{BDA864AF-7202-43B2-9E50-181BEA7B27DB}"/>
    <cellStyle name="SAPBEXfilterText 12 3 2" xfId="48625" xr:uid="{2FB17901-6E2C-41F7-B2FD-64E3A4F47784}"/>
    <cellStyle name="SAPBEXfilterText 12 4" xfId="31132" xr:uid="{61DB5A59-B28D-4C81-8D89-2AC9A69B8DA4}"/>
    <cellStyle name="SAPBEXfilterText 13" xfId="16812" xr:uid="{6C85D831-7E81-493E-B53D-27016089027F}"/>
    <cellStyle name="SAPBEXfilterText 13 2" xfId="43230" xr:uid="{CB504DA0-8713-43F1-BA9E-61578AF3AB92}"/>
    <cellStyle name="SAPBEXfilterText 14" xfId="21975" xr:uid="{298451B7-B8F4-4FC0-A6A1-24973F68E199}"/>
    <cellStyle name="SAPBEXfilterText 14 2" xfId="48389" xr:uid="{543D5C7C-AB58-4F8F-97CF-2F994E0F8F8D}"/>
    <cellStyle name="SAPBEXfilterText 2" xfId="1519" xr:uid="{96B48ADF-0C3E-4850-A5B6-665042967725}"/>
    <cellStyle name="SAPBEXfilterText 2 10" xfId="12022" xr:uid="{76525712-00F5-43BF-927B-E1D4399CC386}"/>
    <cellStyle name="SAPBEXfilterText 2 10 2" xfId="38443" xr:uid="{791A5E5C-E7FC-4A28-81EE-50D97E932B85}"/>
    <cellStyle name="SAPBEXfilterText 2 11" xfId="25215" xr:uid="{F92B78C5-CF0A-4B0C-8C4B-D305EA431354}"/>
    <cellStyle name="SAPBEXfilterText 2 11 2" xfId="51629" xr:uid="{411F7991-7199-4C2C-A27A-8145B969F98E}"/>
    <cellStyle name="SAPBEXfilterText 2 2" xfId="3513" xr:uid="{C7098ACD-6A27-441C-A2C9-7AC51C4FFC91}"/>
    <cellStyle name="SAPBEXfilterText 2 2 2" xfId="9009" xr:uid="{4D051A67-063A-4A43-A659-D0E673177375}"/>
    <cellStyle name="SAPBEXfilterText 2 2 2 2" xfId="19669" xr:uid="{D9C74DEE-6C1D-48C3-B2F8-CE6C5FC9BF29}"/>
    <cellStyle name="SAPBEXfilterText 2 2 2 2 2" xfId="46083" xr:uid="{A6997001-1C2A-4E3B-B68A-35B02545C522}"/>
    <cellStyle name="SAPBEXfilterText 2 2 2 3" xfId="26795" xr:uid="{53D82E63-D10F-41F3-BC1A-D0108799FC80}"/>
    <cellStyle name="SAPBEXfilterText 2 2 2 3 2" xfId="53209" xr:uid="{0CC61614-7ED9-45FB-8D47-A93F372FF71C}"/>
    <cellStyle name="SAPBEXfilterText 2 2 2 4" xfId="35505" xr:uid="{15EDB2A2-1B98-463F-90C8-575DCEE27850}"/>
    <cellStyle name="SAPBEXfilterText 2 2 3" xfId="10414" xr:uid="{D61D73EC-F4A1-4F4A-B27A-A068A35FBDBB}"/>
    <cellStyle name="SAPBEXfilterText 2 2 3 2" xfId="21074" xr:uid="{6EAF0B53-9678-46E8-9E1A-1CD79417C30B}"/>
    <cellStyle name="SAPBEXfilterText 2 2 3 2 2" xfId="47488" xr:uid="{65217C57-DD40-4866-93AF-DDE3E442039D}"/>
    <cellStyle name="SAPBEXfilterText 2 2 3 3" xfId="28339" xr:uid="{C4877C3B-1AA7-4368-ABB0-874B160514A0}"/>
    <cellStyle name="SAPBEXfilterText 2 2 3 3 2" xfId="54753" xr:uid="{178F3AF8-C89F-4576-8E80-CBCE152349CD}"/>
    <cellStyle name="SAPBEXfilterText 2 2 3 4" xfId="36910" xr:uid="{8E27CD4B-464F-45C7-82B4-615B366FB351}"/>
    <cellStyle name="SAPBEXfilterText 2 2 4" xfId="8724" xr:uid="{FFE8D10A-92DB-4ED8-B3A8-314FD0756328}"/>
    <cellStyle name="SAPBEXfilterText 2 2 4 2" xfId="19384" xr:uid="{4636FE41-2032-47F8-B496-0D670EF5B35A}"/>
    <cellStyle name="SAPBEXfilterText 2 2 4 2 2" xfId="45798" xr:uid="{9E28759F-62D2-43D9-A20A-AB104FA0FC24}"/>
    <cellStyle name="SAPBEXfilterText 2 2 4 3" xfId="12800" xr:uid="{2F548FF6-2C15-435C-8B32-45929BC71DC7}"/>
    <cellStyle name="SAPBEXfilterText 2 2 4 3 2" xfId="39221" xr:uid="{EEF374F5-C61A-4A87-BA06-A63E733E79C3}"/>
    <cellStyle name="SAPBEXfilterText 2 2 4 4" xfId="35220" xr:uid="{42E91184-9E94-4F10-A15F-CB768BC5C9E8}"/>
    <cellStyle name="SAPBEXfilterText 2 2 5" xfId="14298" xr:uid="{238B9CB3-6E61-4459-AE8F-06313682FC58}"/>
    <cellStyle name="SAPBEXfilterText 2 2 5 2" xfId="40718" xr:uid="{C888E14B-E58B-4F6F-9CDB-43CF94BAA25C}"/>
    <cellStyle name="SAPBEXfilterText 2 2 6" xfId="24643" xr:uid="{DAD9EDCD-CD9D-4CCE-B2D6-4FAE73A6D83A}"/>
    <cellStyle name="SAPBEXfilterText 2 2 6 2" xfId="51057" xr:uid="{E6063DF2-DE9C-4B85-AAA4-FF72F300270E}"/>
    <cellStyle name="SAPBEXfilterText 2 2 7" xfId="30183" xr:uid="{2DC0D574-5AD4-455E-A0F1-A9DF95402B96}"/>
    <cellStyle name="SAPBEXfilterText 2 3" xfId="2787" xr:uid="{54F4FA7C-004E-487A-A85D-7B74F9EFF937}"/>
    <cellStyle name="SAPBEXfilterText 2 3 2" xfId="9369" xr:uid="{217724B5-FA2B-48EE-846E-05E645B8DFC8}"/>
    <cellStyle name="SAPBEXfilterText 2 3 2 2" xfId="20029" xr:uid="{E6A63545-D200-4461-A2C9-40A016D3C932}"/>
    <cellStyle name="SAPBEXfilterText 2 3 2 2 2" xfId="46443" xr:uid="{E8C299EA-E306-43A9-BB1D-8D7C9E5682A6}"/>
    <cellStyle name="SAPBEXfilterText 2 3 2 3" xfId="11255" xr:uid="{86AF3BEB-B063-418B-8E21-9ED4055371FE}"/>
    <cellStyle name="SAPBEXfilterText 2 3 2 3 2" xfId="37676" xr:uid="{93957102-A96F-4D14-BD1D-506EE783C533}"/>
    <cellStyle name="SAPBEXfilterText 2 3 2 4" xfId="35865" xr:uid="{F5756E0F-C2A0-4AF9-8D41-B343EC201DC2}"/>
    <cellStyle name="SAPBEXfilterText 2 3 3" xfId="13579" xr:uid="{C3A051C2-5532-4A2A-93C5-CF7D217A44B7}"/>
    <cellStyle name="SAPBEXfilterText 2 3 3 2" xfId="39999" xr:uid="{23FAE016-8E7E-4F8A-BB1D-3EB488386796}"/>
    <cellStyle name="SAPBEXfilterText 2 3 4" xfId="25121" xr:uid="{F8B3E510-3AD0-466A-B88C-72E24A7B16A3}"/>
    <cellStyle name="SAPBEXfilterText 2 3 4 2" xfId="51535" xr:uid="{61C5A9E6-6439-4021-A898-2D87CCD5E3E4}"/>
    <cellStyle name="SAPBEXfilterText 2 3 5" xfId="29457" xr:uid="{5F8BCFA0-6630-4755-92CC-E68F3A1412DF}"/>
    <cellStyle name="SAPBEXfilterText 2 4" xfId="3056" xr:uid="{14B89493-1327-4081-ADA4-AFD5840590F5}"/>
    <cellStyle name="SAPBEXfilterText 2 4 2" xfId="10040" xr:uid="{DA57C55F-37EC-410D-8B11-507D7D0B782B}"/>
    <cellStyle name="SAPBEXfilterText 2 4 2 2" xfId="20700" xr:uid="{0E286A3C-9AB6-46A8-8D37-F3E90933EA0B}"/>
    <cellStyle name="SAPBEXfilterText 2 4 2 2 2" xfId="47114" xr:uid="{872F0BF5-F0E6-448E-AFD1-59C0C5AAB57D}"/>
    <cellStyle name="SAPBEXfilterText 2 4 2 3" xfId="27812" xr:uid="{E90C5AA3-A541-4705-A078-A089ED5F6F4E}"/>
    <cellStyle name="SAPBEXfilterText 2 4 2 3 2" xfId="54226" xr:uid="{24A7F725-C9D5-46D2-9DF8-1FD33C0D8614}"/>
    <cellStyle name="SAPBEXfilterText 2 4 2 4" xfId="36536" xr:uid="{9790C835-C73D-471F-9B6F-CF4662702345}"/>
    <cellStyle name="SAPBEXfilterText 2 4 3" xfId="13848" xr:uid="{4DA170C6-A095-45A5-A763-46968F522FE7}"/>
    <cellStyle name="SAPBEXfilterText 2 4 3 2" xfId="40268" xr:uid="{FC14C848-5C2B-4869-BDC2-434EDEC3C7CF}"/>
    <cellStyle name="SAPBEXfilterText 2 4 4" xfId="26193" xr:uid="{194ABD45-DF7E-497C-8BE6-F1D611892F96}"/>
    <cellStyle name="SAPBEXfilterText 2 4 4 2" xfId="52607" xr:uid="{5277D06C-FF55-4935-A49E-E2DC090325AC}"/>
    <cellStyle name="SAPBEXfilterText 2 4 5" xfId="29726" xr:uid="{F2735FB6-90EF-46F1-B9A0-56B88AFC78A7}"/>
    <cellStyle name="SAPBEXfilterText 2 5" xfId="3136" xr:uid="{7385EB3E-22B8-4543-8194-F6100F081F85}"/>
    <cellStyle name="SAPBEXfilterText 2 5 2" xfId="13927" xr:uid="{C7AD5992-485E-48AE-9ED9-75E895BACEC3}"/>
    <cellStyle name="SAPBEXfilterText 2 5 2 2" xfId="40347" xr:uid="{88441C91-2B0F-4EEC-B293-CF68C62E07C6}"/>
    <cellStyle name="SAPBEXfilterText 2 5 3" xfId="23127" xr:uid="{8D8ADBC4-4CCC-4C0C-A8AF-AA7612FCEAB4}"/>
    <cellStyle name="SAPBEXfilterText 2 5 3 2" xfId="49541" xr:uid="{087BF4BF-E2EC-472C-8AEC-956316E0A9A1}"/>
    <cellStyle name="SAPBEXfilterText 2 5 4" xfId="29806" xr:uid="{4D656965-4F34-4E00-AD7A-FF734A76992B}"/>
    <cellStyle name="SAPBEXfilterText 2 6" xfId="2638" xr:uid="{DAB93C8F-1AE0-496A-9343-269EDDBBA103}"/>
    <cellStyle name="SAPBEXfilterText 2 6 2" xfId="13430" xr:uid="{080150A1-19B4-4821-A735-1EB0E8BB714A}"/>
    <cellStyle name="SAPBEXfilterText 2 6 2 2" xfId="39850" xr:uid="{501315D9-D33C-42FE-A82C-C5B401C503FF}"/>
    <cellStyle name="SAPBEXfilterText 2 6 3" xfId="23132" xr:uid="{EF72CBF9-07C3-4DC8-93CD-76D03A9959E1}"/>
    <cellStyle name="SAPBEXfilterText 2 6 3 2" xfId="49546" xr:uid="{66AD32B2-DA05-45CA-B958-FBF0D2BFB45E}"/>
    <cellStyle name="SAPBEXfilterText 2 6 4" xfId="29308" xr:uid="{CB7F52CD-1337-439A-93EB-AF76D2A51FAE}"/>
    <cellStyle name="SAPBEXfilterText 2 7" xfId="5554" xr:uid="{DFCDBB12-3899-4648-95B1-CAC78B04458B}"/>
    <cellStyle name="SAPBEXfilterText 2 7 2" xfId="27281" xr:uid="{BC3BD667-B4A5-4A86-A212-6069691BDAAD}"/>
    <cellStyle name="SAPBEXfilterText 2 7 2 2" xfId="53695" xr:uid="{36349D0A-1D29-4A9D-B7D8-1F88B8557633}"/>
    <cellStyle name="SAPBEXfilterText 2 7 3" xfId="32224" xr:uid="{2EF59A62-59D3-49CF-B617-455E9EF82BF6}"/>
    <cellStyle name="SAPBEXfilterText 2 8" xfId="6263" xr:uid="{744A8DEB-3BD9-4A5C-A92B-A13362CC9DC6}"/>
    <cellStyle name="SAPBEXfilterText 2 8 2" xfId="17002" xr:uid="{80434079-187F-4252-848D-B4E16213FA39}"/>
    <cellStyle name="SAPBEXfilterText 2 8 2 2" xfId="43420" xr:uid="{836E592E-FDC4-4344-B761-A2426AEFBCD4}"/>
    <cellStyle name="SAPBEXfilterText 2 8 3" xfId="24882" xr:uid="{7E7D26E3-07B8-4B71-8F70-3D9271D762AF}"/>
    <cellStyle name="SAPBEXfilterText 2 8 3 2" xfId="51296" xr:uid="{B2FCFD8F-5C82-4F40-A934-A07686848E81}"/>
    <cellStyle name="SAPBEXfilterText 2 8 4" xfId="32933" xr:uid="{BFAB904A-9B5D-4513-82FE-72DE79DE0E3B}"/>
    <cellStyle name="SAPBEXfilterText 2 9" xfId="6624" xr:uid="{FD750BB5-01D3-4310-91D9-2EDDDD73F129}"/>
    <cellStyle name="SAPBEXfilterText 2 9 2" xfId="17348" xr:uid="{2A0BE8A7-2FD2-4046-80D5-F97264AB8EEE}"/>
    <cellStyle name="SAPBEXfilterText 2 9 2 2" xfId="43766" xr:uid="{D50A02D1-A8B8-43C8-B544-A433D2F1E08C}"/>
    <cellStyle name="SAPBEXfilterText 2 9 3" xfId="11164" xr:uid="{F5811EA1-EC32-4489-8C4E-CB3C2595CC24}"/>
    <cellStyle name="SAPBEXfilterText 2 9 3 2" xfId="37585" xr:uid="{3F77CC6A-FCF4-4A02-AAED-D0938220723E}"/>
    <cellStyle name="SAPBEXfilterText 2 9 4" xfId="33294" xr:uid="{5C80AAE1-9CF8-4674-885A-7F52A0FD3B82}"/>
    <cellStyle name="SAPBEXfilterText 3" xfId="1632" xr:uid="{C967DB3A-F753-48EF-BB04-D006FCE28208}"/>
    <cellStyle name="SAPBEXfilterText 3 10" xfId="11931" xr:uid="{D29CFACF-33B6-4CB6-9442-1FCC0F3CA90C}"/>
    <cellStyle name="SAPBEXfilterText 3 10 2" xfId="38352" xr:uid="{DB14CC0B-F40D-4234-BAC3-5EEACC8A948F}"/>
    <cellStyle name="SAPBEXfilterText 3 11" xfId="26450" xr:uid="{3EC1FB70-CF80-4079-BA27-AB74465CEA3A}"/>
    <cellStyle name="SAPBEXfilterText 3 11 2" xfId="52864" xr:uid="{43EE04A3-75EE-47D2-9D60-344F84F0273C}"/>
    <cellStyle name="SAPBEXfilterText 3 2" xfId="3625" xr:uid="{C370D546-523F-4D04-89CB-88771D2AA6F2}"/>
    <cellStyle name="SAPBEXfilterText 3 2 2" xfId="9083" xr:uid="{AA91015F-9E67-4C97-85F0-CB9DFFC458C0}"/>
    <cellStyle name="SAPBEXfilterText 3 2 2 2" xfId="19743" xr:uid="{B358E4A8-482F-4F27-843E-13CEF5384738}"/>
    <cellStyle name="SAPBEXfilterText 3 2 2 2 2" xfId="46157" xr:uid="{5238DDC6-0E17-4741-AF79-BC59F6BABA59}"/>
    <cellStyle name="SAPBEXfilterText 3 2 2 3" xfId="12566" xr:uid="{E24BFBDA-3DCC-41C3-A559-27C3D5C4D30F}"/>
    <cellStyle name="SAPBEXfilterText 3 2 2 3 2" xfId="38987" xr:uid="{1290F9A0-D333-448A-AF48-96D6C8C26AA3}"/>
    <cellStyle name="SAPBEXfilterText 3 2 2 4" xfId="35579" xr:uid="{D7D9C68F-FEED-4722-ADE5-6C1BA7830021}"/>
    <cellStyle name="SAPBEXfilterText 3 2 3" xfId="10224" xr:uid="{6D13B2B4-CB2B-4023-9345-50775D76F33E}"/>
    <cellStyle name="SAPBEXfilterText 3 2 3 2" xfId="20884" xr:uid="{B1EED63A-7C1B-4C6D-A2C8-582B912E579E}"/>
    <cellStyle name="SAPBEXfilterText 3 2 3 2 2" xfId="47298" xr:uid="{0B873146-A0C2-4A7F-8B9C-6EF20F9C5FBC}"/>
    <cellStyle name="SAPBEXfilterText 3 2 3 3" xfId="15628" xr:uid="{F2F3AFF5-58C1-4EBC-BEBC-E8648BE33CFD}"/>
    <cellStyle name="SAPBEXfilterText 3 2 3 3 2" xfId="42048" xr:uid="{6B0BBA10-48B2-4AC6-9CCB-1FC205AB6DDB}"/>
    <cellStyle name="SAPBEXfilterText 3 2 3 4" xfId="36720" xr:uid="{511B7FA0-5DA0-45BF-8FC7-E7AF15A208C2}"/>
    <cellStyle name="SAPBEXfilterText 3 2 4" xfId="8640" xr:uid="{5FCE929A-61B2-4802-B08E-594E99A0634F}"/>
    <cellStyle name="SAPBEXfilterText 3 2 4 2" xfId="19300" xr:uid="{7E717ED8-805C-4225-96A8-D524E5D47ACC}"/>
    <cellStyle name="SAPBEXfilterText 3 2 4 2 2" xfId="45714" xr:uid="{A79AD211-20D9-4686-9684-17C636490DE7}"/>
    <cellStyle name="SAPBEXfilterText 3 2 4 3" xfId="17727" xr:uid="{57D35A84-5BD9-4981-BEEA-CF4D5D284541}"/>
    <cellStyle name="SAPBEXfilterText 3 2 4 3 2" xfId="44144" xr:uid="{CFEBFEB9-CBF4-4803-863E-8FD756AAC66C}"/>
    <cellStyle name="SAPBEXfilterText 3 2 4 4" xfId="35136" xr:uid="{76549358-0169-4B3D-A9C3-F71AC6EC5BEB}"/>
    <cellStyle name="SAPBEXfilterText 3 2 5" xfId="14410" xr:uid="{EE34B4F3-154C-40B8-A095-9079935FA792}"/>
    <cellStyle name="SAPBEXfilterText 3 2 5 2" xfId="40830" xr:uid="{D33E5B1B-36B1-489B-9CE7-319DE44BD7FD}"/>
    <cellStyle name="SAPBEXfilterText 3 2 6" xfId="25192" xr:uid="{098AA291-D6E7-4D5D-8439-C459516218F4}"/>
    <cellStyle name="SAPBEXfilterText 3 2 6 2" xfId="51606" xr:uid="{F27E23F1-6428-4D75-B3B2-39A4E9A4D276}"/>
    <cellStyle name="SAPBEXfilterText 3 2 7" xfId="30295" xr:uid="{B7FA593A-8A39-4357-A340-5E609991A0E8}"/>
    <cellStyle name="SAPBEXfilterText 3 3" xfId="2697" xr:uid="{4437C10E-19E9-4C5F-AF8C-F39CED2027D0}"/>
    <cellStyle name="SAPBEXfilterText 3 3 2" xfId="9452" xr:uid="{CE285A9C-3A57-4EE0-A3E3-89F0717B4351}"/>
    <cellStyle name="SAPBEXfilterText 3 3 2 2" xfId="20112" xr:uid="{7CA92512-FAEF-42EC-8712-23B626DFDB7B}"/>
    <cellStyle name="SAPBEXfilterText 3 3 2 2 2" xfId="46526" xr:uid="{B3FF2CAA-3310-4047-8EAC-BC228282E7FD}"/>
    <cellStyle name="SAPBEXfilterText 3 3 2 3" xfId="11819" xr:uid="{9F9643B9-1138-467E-88D6-CDB2CB2B3D33}"/>
    <cellStyle name="SAPBEXfilterText 3 3 2 3 2" xfId="38240" xr:uid="{0A831753-DDEC-420C-A49E-75B86A17725B}"/>
    <cellStyle name="SAPBEXfilterText 3 3 2 4" xfId="35948" xr:uid="{08E017EE-97F2-4D1C-9748-9DF1D7BEDCEA}"/>
    <cellStyle name="SAPBEXfilterText 3 3 3" xfId="13489" xr:uid="{A3E54364-33A0-4600-B328-E4C505CDB796}"/>
    <cellStyle name="SAPBEXfilterText 3 3 3 2" xfId="39909" xr:uid="{280BB18A-6DEC-4F63-902F-A25C5808D309}"/>
    <cellStyle name="SAPBEXfilterText 3 3 4" xfId="22815" xr:uid="{BD949AB4-5509-412B-8F48-92FA8E26E36B}"/>
    <cellStyle name="SAPBEXfilterText 3 3 4 2" xfId="49229" xr:uid="{5E23A9A0-929E-4230-9CC3-63AA9CF8EFDF}"/>
    <cellStyle name="SAPBEXfilterText 3 3 5" xfId="29367" xr:uid="{C1F6958A-E2D7-4360-8752-50CF9BA12D7A}"/>
    <cellStyle name="SAPBEXfilterText 3 4" xfId="4877" xr:uid="{7C62FC31-BCBC-4519-BBB8-671146E63870}"/>
    <cellStyle name="SAPBEXfilterText 3 4 2" xfId="10276" xr:uid="{88DC9C16-709A-4371-8A84-6FA50FB81224}"/>
    <cellStyle name="SAPBEXfilterText 3 4 2 2" xfId="20936" xr:uid="{26323E12-C994-4387-B8E7-C752CC87D91B}"/>
    <cellStyle name="SAPBEXfilterText 3 4 2 2 2" xfId="47350" xr:uid="{4F4E4468-0691-4648-920A-F3BA75FECF8E}"/>
    <cellStyle name="SAPBEXfilterText 3 4 2 3" xfId="13825" xr:uid="{5869559F-2968-4508-BAE8-7B645E6A9CF4}"/>
    <cellStyle name="SAPBEXfilterText 3 4 2 3 2" xfId="40245" xr:uid="{A044DEBF-027D-41C0-B1A9-CBCEB68FEE23}"/>
    <cellStyle name="SAPBEXfilterText 3 4 2 4" xfId="36772" xr:uid="{D1833E4D-9AF7-4B95-B473-9821ACACBDE4}"/>
    <cellStyle name="SAPBEXfilterText 3 4 3" xfId="15654" xr:uid="{065F2011-164A-4B97-A06A-C3D42BB92B13}"/>
    <cellStyle name="SAPBEXfilterText 3 4 3 2" xfId="42074" xr:uid="{2E3687B7-FF4A-4BA1-A7DC-21CB94A0D2E0}"/>
    <cellStyle name="SAPBEXfilterText 3 4 4" xfId="25428" xr:uid="{B4D9A4B4-73D1-409E-88DD-E5B924DAB1D0}"/>
    <cellStyle name="SAPBEXfilterText 3 4 4 2" xfId="51842" xr:uid="{D4AF8E26-FD71-4548-A200-18DAA274989F}"/>
    <cellStyle name="SAPBEXfilterText 3 4 5" xfId="31547" xr:uid="{73B4B049-5C85-4682-9FD6-8B4226E5F27A}"/>
    <cellStyle name="SAPBEXfilterText 3 5" xfId="3357" xr:uid="{B367A993-8BEE-4BA2-B8CB-F59F12906DDF}"/>
    <cellStyle name="SAPBEXfilterText 3 5 2" xfId="14144" xr:uid="{7E6065A6-B71F-4A1F-A102-D911A4386412}"/>
    <cellStyle name="SAPBEXfilterText 3 5 2 2" xfId="40564" xr:uid="{07C0D0CF-8B1E-400B-B28D-86921E1F9AF7}"/>
    <cellStyle name="SAPBEXfilterText 3 5 3" xfId="25710" xr:uid="{6AD69D51-200C-4DDB-A5B7-24AC2334ABEE}"/>
    <cellStyle name="SAPBEXfilterText 3 5 3 2" xfId="52124" xr:uid="{D29598D4-4292-4AD6-B2C7-79A450FFA1E5}"/>
    <cellStyle name="SAPBEXfilterText 3 5 4" xfId="30027" xr:uid="{9F7A3A32-1686-4CBE-AD08-32B20BBAFC74}"/>
    <cellStyle name="SAPBEXfilterText 3 6" xfId="5519" xr:uid="{30B510E9-669E-414D-9E5E-BAAC2FF81383}"/>
    <cellStyle name="SAPBEXfilterText 3 6 2" xfId="16290" xr:uid="{1409CFCF-0EBF-4AB3-88FB-8DF3199EEE35}"/>
    <cellStyle name="SAPBEXfilterText 3 6 2 2" xfId="42709" xr:uid="{05892DB3-FD73-4530-BB79-96231099100D}"/>
    <cellStyle name="SAPBEXfilterText 3 6 3" xfId="21791" xr:uid="{8971E6A3-5807-46C1-85BB-EC8E320E9312}"/>
    <cellStyle name="SAPBEXfilterText 3 6 3 2" xfId="48205" xr:uid="{5AB5A9B5-16D4-4A0C-B5E8-13D2E0738EA9}"/>
    <cellStyle name="SAPBEXfilterText 3 6 4" xfId="32189" xr:uid="{58878B38-7546-48B6-A1C1-CFDABF5AF699}"/>
    <cellStyle name="SAPBEXfilterText 3 7" xfId="3584" xr:uid="{873254DD-27A0-40E1-9B0D-69FF7ADA3A00}"/>
    <cellStyle name="SAPBEXfilterText 3 7 2" xfId="26316" xr:uid="{322B28C8-DD8C-4C81-87DE-386CDF028692}"/>
    <cellStyle name="SAPBEXfilterText 3 7 2 2" xfId="52730" xr:uid="{C4579B95-4FCB-4E0E-89CE-B56D6A7026BE}"/>
    <cellStyle name="SAPBEXfilterText 3 7 3" xfId="30254" xr:uid="{A475A542-FF43-444B-B319-786B10136237}"/>
    <cellStyle name="SAPBEXfilterText 3 8" xfId="6111" xr:uid="{8CF4DAA8-F6EC-40AF-A79A-E6AE0A75AB10}"/>
    <cellStyle name="SAPBEXfilterText 3 8 2" xfId="16860" xr:uid="{DD1B38BC-0231-4AA8-8163-B63C46E4EFBA}"/>
    <cellStyle name="SAPBEXfilterText 3 8 2 2" xfId="43278" xr:uid="{016ABA01-7BED-45D3-A1B5-B8BADA4C71D2}"/>
    <cellStyle name="SAPBEXfilterText 3 8 3" xfId="12135" xr:uid="{CEF457DE-A05B-40C9-A5FF-621CB9B4601D}"/>
    <cellStyle name="SAPBEXfilterText 3 8 3 2" xfId="38556" xr:uid="{6C5C2EA1-1E04-4F2C-847F-BA0B5658C21F}"/>
    <cellStyle name="SAPBEXfilterText 3 8 4" xfId="32781" xr:uid="{EB308B7B-46A5-4530-851C-2DE4AE6D36C8}"/>
    <cellStyle name="SAPBEXfilterText 3 9" xfId="7646" xr:uid="{BCC2D3EE-AFA3-4196-BD7C-7A48381FB4EE}"/>
    <cellStyle name="SAPBEXfilterText 3 9 2" xfId="18313" xr:uid="{005BC9BB-37AF-4DFA-9B40-EC91FEBC5FD2}"/>
    <cellStyle name="SAPBEXfilterText 3 9 2 2" xfId="44729" xr:uid="{4AB6C4F2-AEB1-4549-A78B-AC3025ED138F}"/>
    <cellStyle name="SAPBEXfilterText 3 9 3" xfId="28038" xr:uid="{362037A1-7C89-4539-9831-B18D5E05E626}"/>
    <cellStyle name="SAPBEXfilterText 3 9 3 2" xfId="54452" xr:uid="{7CD748B8-EF11-4530-BA69-3135F68C4A09}"/>
    <cellStyle name="SAPBEXfilterText 3 9 4" xfId="34316" xr:uid="{5118A794-4630-4278-9E36-39500BF39C6F}"/>
    <cellStyle name="SAPBEXfilterText 4" xfId="1891" xr:uid="{2B503518-6EA5-42A2-A6F6-5620CC9A1015}"/>
    <cellStyle name="SAPBEXfilterText 4 10" xfId="11689" xr:uid="{D355A809-25EC-49DF-9212-D389B6EB7E5C}"/>
    <cellStyle name="SAPBEXfilterText 4 10 2" xfId="38110" xr:uid="{D8D1E188-55D6-4E02-8FE0-1F9C290CE252}"/>
    <cellStyle name="SAPBEXfilterText 4 11" xfId="24815" xr:uid="{1C7D8D59-B029-4E8D-A7C2-EB556EF625CB}"/>
    <cellStyle name="SAPBEXfilterText 4 11 2" xfId="51229" xr:uid="{172086A2-F1E2-49BF-A6FF-7A87E478343F}"/>
    <cellStyle name="SAPBEXfilterText 4 2" xfId="3868" xr:uid="{384E47F3-0FE2-4C64-84D2-0D395818D799}"/>
    <cellStyle name="SAPBEXfilterText 4 2 2" xfId="9257" xr:uid="{58C631E5-4E0F-4D43-8E8A-34213D316C13}"/>
    <cellStyle name="SAPBEXfilterText 4 2 2 2" xfId="19917" xr:uid="{0E9A7B6C-5931-4900-87F5-098F2B6B9F44}"/>
    <cellStyle name="SAPBEXfilterText 4 2 2 2 2" xfId="46331" xr:uid="{15E35A2E-125F-4E15-8410-183B8CB7FB87}"/>
    <cellStyle name="SAPBEXfilterText 4 2 2 3" xfId="11804" xr:uid="{0471D8E5-9B28-4DF5-BDCC-839734682A7F}"/>
    <cellStyle name="SAPBEXfilterText 4 2 2 3 2" xfId="38225" xr:uid="{E1542C88-EDAC-4651-9F50-6D03BD458C03}"/>
    <cellStyle name="SAPBEXfilterText 4 2 2 4" xfId="35753" xr:uid="{BD689FC5-75B5-4293-A42F-CD5252DF48F9}"/>
    <cellStyle name="SAPBEXfilterText 4 2 3" xfId="14651" xr:uid="{F9A081EF-047D-450C-85DB-7BAE1C184C8A}"/>
    <cellStyle name="SAPBEXfilterText 4 2 3 2" xfId="41071" xr:uid="{74BC8EB9-B832-448A-8219-E17D68E97E46}"/>
    <cellStyle name="SAPBEXfilterText 4 2 4" xfId="25289" xr:uid="{96B48FEC-2DF5-4DF0-82E2-28BCE6DFBFC9}"/>
    <cellStyle name="SAPBEXfilterText 4 2 4 2" xfId="51703" xr:uid="{CBAED0C2-6867-4742-9539-FA8DFC166022}"/>
    <cellStyle name="SAPBEXfilterText 4 2 5" xfId="30538" xr:uid="{284887D7-30C0-414D-8A0C-9EDED2A0EF63}"/>
    <cellStyle name="SAPBEXfilterText 4 3" xfId="4595" xr:uid="{5A4D85F0-9361-4B93-80C5-88FFB309F0F5}"/>
    <cellStyle name="SAPBEXfilterText 4 3 2" xfId="10174" xr:uid="{F7B2CC4E-06E7-4FB0-AC2C-5282A2F88FB7}"/>
    <cellStyle name="SAPBEXfilterText 4 3 2 2" xfId="20834" xr:uid="{24E2710B-23A9-473D-9D87-90BDD2962774}"/>
    <cellStyle name="SAPBEXfilterText 4 3 2 2 2" xfId="47248" xr:uid="{BD12B286-97AD-4E6A-9D7E-BBB5CF0F707D}"/>
    <cellStyle name="SAPBEXfilterText 4 3 2 3" xfId="13267" xr:uid="{6B737043-A4DF-4996-8450-A48FEE5E3FB0}"/>
    <cellStyle name="SAPBEXfilterText 4 3 2 3 2" xfId="39687" xr:uid="{6880A127-B51E-4222-8E0C-00D89B28D0B8}"/>
    <cellStyle name="SAPBEXfilterText 4 3 2 4" xfId="36670" xr:uid="{D2B601DC-D992-486A-9A6B-3B95D01C4DF6}"/>
    <cellStyle name="SAPBEXfilterText 4 3 3" xfId="15373" xr:uid="{4A202364-A6DA-4CBB-9FD5-A08B7F205870}"/>
    <cellStyle name="SAPBEXfilterText 4 3 3 2" xfId="41793" xr:uid="{9A8F9E9C-9409-4EDE-8E69-81711AD3C748}"/>
    <cellStyle name="SAPBEXfilterText 4 3 4" xfId="21842" xr:uid="{3E253F27-C8BB-4496-980E-D3D2EA63A80E}"/>
    <cellStyle name="SAPBEXfilterText 4 3 4 2" xfId="48256" xr:uid="{E957CEA5-436C-46B4-857D-6C37A62506BC}"/>
    <cellStyle name="SAPBEXfilterText 4 3 5" xfId="31265" xr:uid="{92B0E72B-A38C-493C-A833-1116287CED45}"/>
    <cellStyle name="SAPBEXfilterText 4 4" xfId="4845" xr:uid="{872A4AEB-0189-46CE-B0BE-7E62F8DFA141}"/>
    <cellStyle name="SAPBEXfilterText 4 4 2" xfId="15622" xr:uid="{E34B7DB9-8543-40F0-866E-BAF15E56B76B}"/>
    <cellStyle name="SAPBEXfilterText 4 4 2 2" xfId="42042" xr:uid="{90AFBB09-D326-4C49-9CB8-9BB85D5AAB51}"/>
    <cellStyle name="SAPBEXfilterText 4 4 3" xfId="22489" xr:uid="{69B5C289-0670-4FCF-BBFD-330D06EDFB3A}"/>
    <cellStyle name="SAPBEXfilterText 4 4 3 2" xfId="48903" xr:uid="{790EFAE2-A973-406E-A9F7-DCCF4E05C679}"/>
    <cellStyle name="SAPBEXfilterText 4 4 4" xfId="31515" xr:uid="{D929402A-FA8B-4FD6-BED8-F1C40C6F008C}"/>
    <cellStyle name="SAPBEXfilterText 4 5" xfId="5789" xr:uid="{164A68C4-3C64-4E9C-AA42-34A555A53A8E}"/>
    <cellStyle name="SAPBEXfilterText 4 5 2" xfId="16548" xr:uid="{4922154E-D275-4718-8853-514A9354CFB9}"/>
    <cellStyle name="SAPBEXfilterText 4 5 2 2" xfId="42966" xr:uid="{942D4175-0AE5-47D6-8B13-FD8FCAA23C07}"/>
    <cellStyle name="SAPBEXfilterText 4 5 3" xfId="22650" xr:uid="{790AA0B1-32AD-4E6A-9329-14F97B17EE99}"/>
    <cellStyle name="SAPBEXfilterText 4 5 3 2" xfId="49064" xr:uid="{00BC484A-332E-4602-8A63-3B9EB920F274}"/>
    <cellStyle name="SAPBEXfilterText 4 5 4" xfId="32459" xr:uid="{D7ED4D64-8E70-4D9A-8962-0A98ECD2C740}"/>
    <cellStyle name="SAPBEXfilterText 4 6" xfId="6392" xr:uid="{D3E5A2A7-8C49-4541-8966-DE86566B398B}"/>
    <cellStyle name="SAPBEXfilterText 4 6 2" xfId="17128" xr:uid="{1702C9A2-7F43-47B8-AD70-FCEA0F37285B}"/>
    <cellStyle name="SAPBEXfilterText 4 6 2 2" xfId="43546" xr:uid="{8236B161-D6E6-49CD-ADF7-6EE6FFA594F9}"/>
    <cellStyle name="SAPBEXfilterText 4 6 3" xfId="24893" xr:uid="{5385BAC7-1EF5-4FE0-B4A3-A07B2C03DFB7}"/>
    <cellStyle name="SAPBEXfilterText 4 6 3 2" xfId="51307" xr:uid="{91C49551-B1C7-42A6-9536-E07DFC38AC98}"/>
    <cellStyle name="SAPBEXfilterText 4 6 4" xfId="33062" xr:uid="{9021AAA7-B90F-42D9-BCFC-6ACC90B1FA0B}"/>
    <cellStyle name="SAPBEXfilterText 4 7" xfId="7007" xr:uid="{89742490-4A27-4DFA-9764-B24D025D2726}"/>
    <cellStyle name="SAPBEXfilterText 4 7 2" xfId="14210" xr:uid="{D295BF98-DA6E-436F-8A00-A591BCB9C4C6}"/>
    <cellStyle name="SAPBEXfilterText 4 7 2 2" xfId="40630" xr:uid="{BB264AAA-187C-4354-8398-DAE2E07EEC02}"/>
    <cellStyle name="SAPBEXfilterText 4 7 3" xfId="33677" xr:uid="{760A36C6-3D59-4486-BEB9-EE6BAEED683C}"/>
    <cellStyle name="SAPBEXfilterText 4 8" xfId="7554" xr:uid="{28BA8A74-A974-4EB8-AED7-61B0081E26D5}"/>
    <cellStyle name="SAPBEXfilterText 4 8 2" xfId="18221" xr:uid="{1BE5A6F9-964C-4499-935A-60D1FC7A2294}"/>
    <cellStyle name="SAPBEXfilterText 4 8 2 2" xfId="44637" xr:uid="{C50A1E8F-14D7-429F-B0A9-3D8F4F04D981}"/>
    <cellStyle name="SAPBEXfilterText 4 8 3" xfId="27075" xr:uid="{D3661D13-6EE4-46AE-AC53-57B8B9E9575A}"/>
    <cellStyle name="SAPBEXfilterText 4 8 3 2" xfId="53489" xr:uid="{C9DBAD8E-7A40-4C62-94E0-26F252B560D1}"/>
    <cellStyle name="SAPBEXfilterText 4 8 4" xfId="34224" xr:uid="{003BCCC9-3527-47A9-A885-5730E24E3B9A}"/>
    <cellStyle name="SAPBEXfilterText 4 9" xfId="7263" xr:uid="{44257D1A-1B45-4AB3-9812-2F386B3B361A}"/>
    <cellStyle name="SAPBEXfilterText 4 9 2" xfId="17930" xr:uid="{8BA46889-3BB0-4CDD-86B0-FBEDAB5EE33E}"/>
    <cellStyle name="SAPBEXfilterText 4 9 2 2" xfId="44347" xr:uid="{7B437769-DC9E-4D9B-A828-490D46DE6FB0}"/>
    <cellStyle name="SAPBEXfilterText 4 9 3" xfId="25157" xr:uid="{4F7A348F-1FD7-4533-A3EB-7790B9E8BEEF}"/>
    <cellStyle name="SAPBEXfilterText 4 9 3 2" xfId="51571" xr:uid="{4DB8805B-3D98-4BB4-A476-D28E08122E7E}"/>
    <cellStyle name="SAPBEXfilterText 4 9 4" xfId="33933" xr:uid="{C12DC131-7674-44C6-B185-B4B20E16E6DC}"/>
    <cellStyle name="SAPBEXfilterText 5" xfId="2077" xr:uid="{A25AAAD8-B4E8-4C80-A8F6-4E8185053AED}"/>
    <cellStyle name="SAPBEXfilterText 5 10" xfId="11523" xr:uid="{C073112D-66D8-4EE8-BA1C-2ED01FE280BA}"/>
    <cellStyle name="SAPBEXfilterText 5 10 2" xfId="37944" xr:uid="{F1DEE6C7-38DF-4B65-A6E4-EA37F0D9C454}"/>
    <cellStyle name="SAPBEXfilterText 5 11" xfId="25206" xr:uid="{739F49D1-09F3-473C-92E9-A5771EAC8592}"/>
    <cellStyle name="SAPBEXfilterText 5 11 2" xfId="51620" xr:uid="{CBE09C49-CFBF-427B-9CA0-FA89DC26C81F}"/>
    <cellStyle name="SAPBEXfilterText 5 2" xfId="4042" xr:uid="{4B67FBF4-5935-4E8A-82EC-B1C446B34F57}"/>
    <cellStyle name="SAPBEXfilterText 5 2 2" xfId="9865" xr:uid="{AF7B2E7B-10B7-41F5-A5FF-51F685E12DCB}"/>
    <cellStyle name="SAPBEXfilterText 5 2 2 2" xfId="20525" xr:uid="{D8E552C4-F29F-4BBA-9D74-14C4230EE966}"/>
    <cellStyle name="SAPBEXfilterText 5 2 2 2 2" xfId="46939" xr:uid="{0FFAD57D-FCF0-445A-85E0-E0268C71E3A0}"/>
    <cellStyle name="SAPBEXfilterText 5 2 2 3" xfId="28171" xr:uid="{9A6C0BB2-4315-49C0-B956-883F1CD3ACBA}"/>
    <cellStyle name="SAPBEXfilterText 5 2 2 3 2" xfId="54585" xr:uid="{4B22040F-1A70-4FF8-BDF1-D71360976CBB}"/>
    <cellStyle name="SAPBEXfilterText 5 2 2 4" xfId="36361" xr:uid="{6D936721-867B-4EE1-A248-4CE42C01767D}"/>
    <cellStyle name="SAPBEXfilterText 5 2 3" xfId="14824" xr:uid="{4969B0A2-BE7A-4ED5-B198-A1956B48F404}"/>
    <cellStyle name="SAPBEXfilterText 5 2 3 2" xfId="41244" xr:uid="{86607B1E-EFBC-413B-B111-3EE2D176C1E9}"/>
    <cellStyle name="SAPBEXfilterText 5 2 4" xfId="26426" xr:uid="{F4118E7A-CE50-42A0-B459-98856AA1BA64}"/>
    <cellStyle name="SAPBEXfilterText 5 2 4 2" xfId="52840" xr:uid="{8EA4BA93-B869-43F1-B9C0-8BD4DADA52A2}"/>
    <cellStyle name="SAPBEXfilterText 5 2 5" xfId="30712" xr:uid="{40C6FC2E-B6B9-4546-BC4A-BAC3F70D4982}"/>
    <cellStyle name="SAPBEXfilterText 5 3" xfId="4770" xr:uid="{331DFAD2-314C-434C-8EED-269EA1EACE13}"/>
    <cellStyle name="SAPBEXfilterText 5 3 2" xfId="10383" xr:uid="{A4C360B9-5278-47E5-9537-BA3DD4BF2599}"/>
    <cellStyle name="SAPBEXfilterText 5 3 2 2" xfId="21043" xr:uid="{7FF2AF0E-562E-4BC6-8222-474AC41B6032}"/>
    <cellStyle name="SAPBEXfilterText 5 3 2 2 2" xfId="47457" xr:uid="{33EB53B7-F2AF-41AF-AD92-45102647458A}"/>
    <cellStyle name="SAPBEXfilterText 5 3 2 3" xfId="28308" xr:uid="{9745C622-5DCD-453E-A593-F4EAA4A56C33}"/>
    <cellStyle name="SAPBEXfilterText 5 3 2 3 2" xfId="54722" xr:uid="{C1224390-B01E-47AF-83E3-43DA83FA0CBB}"/>
    <cellStyle name="SAPBEXfilterText 5 3 2 4" xfId="36879" xr:uid="{4131E400-6DCF-4799-B0C0-9D436F5E8128}"/>
    <cellStyle name="SAPBEXfilterText 5 3 3" xfId="15547" xr:uid="{5256A3FF-6B8D-402E-941F-2A89AFE878DC}"/>
    <cellStyle name="SAPBEXfilterText 5 3 3 2" xfId="41967" xr:uid="{46A562D6-4410-403D-8D2F-7FEF1C5F7F23}"/>
    <cellStyle name="SAPBEXfilterText 5 3 4" xfId="26397" xr:uid="{BCD2A3A3-4851-4DEE-B0B5-283AAB58A248}"/>
    <cellStyle name="SAPBEXfilterText 5 3 4 2" xfId="52811" xr:uid="{DA4D512B-21ED-4EA5-BF66-9068167A7A73}"/>
    <cellStyle name="SAPBEXfilterText 5 3 5" xfId="31440" xr:uid="{7CA49ED0-7426-456E-BCA5-34AF6065005F}"/>
    <cellStyle name="SAPBEXfilterText 5 4" xfId="5350" xr:uid="{6818E9BE-DB12-49BE-882F-889BD94E97F3}"/>
    <cellStyle name="SAPBEXfilterText 5 4 2" xfId="16123" xr:uid="{9E97382C-8B40-43BE-85C6-D6DE96FAE3B4}"/>
    <cellStyle name="SAPBEXfilterText 5 4 2 2" xfId="42542" xr:uid="{3980ED78-46B0-4983-B15F-8C843B3DBC46}"/>
    <cellStyle name="SAPBEXfilterText 5 4 3" xfId="27606" xr:uid="{8D3E78FC-C820-44FF-B46E-122CA0A845EE}"/>
    <cellStyle name="SAPBEXfilterText 5 4 3 2" xfId="54020" xr:uid="{272AE3FB-D64E-44A2-9A77-EDDE9B307C1D}"/>
    <cellStyle name="SAPBEXfilterText 5 4 4" xfId="32020" xr:uid="{56A46F41-031D-44B2-A5C5-EF8F3477FFF9}"/>
    <cellStyle name="SAPBEXfilterText 5 5" xfId="5957" xr:uid="{5BCCF0E0-CCEC-4315-956B-B7EF5E19920B}"/>
    <cellStyle name="SAPBEXfilterText 5 5 2" xfId="16709" xr:uid="{4D213CBE-131C-4E5C-8C1E-724772F5495E}"/>
    <cellStyle name="SAPBEXfilterText 5 5 2 2" xfId="43127" xr:uid="{98595610-E1D1-485D-8C4C-C1230AC6EAB6}"/>
    <cellStyle name="SAPBEXfilterText 5 5 3" xfId="23892" xr:uid="{7CFD4463-DDD0-459C-BCB5-5C929A25D1E7}"/>
    <cellStyle name="SAPBEXfilterText 5 5 3 2" xfId="50306" xr:uid="{85DDD891-82A1-44F0-BB71-5131488ED7F8}"/>
    <cellStyle name="SAPBEXfilterText 5 5 4" xfId="32627" xr:uid="{1FC0717D-D5AE-4665-837D-8922C22F6DD2}"/>
    <cellStyle name="SAPBEXfilterText 5 6" xfId="6557" xr:uid="{569A57D2-E84C-40FC-B568-09812E16514C}"/>
    <cellStyle name="SAPBEXfilterText 5 6 2" xfId="17282" xr:uid="{90BA1745-904D-472C-BAFF-0E45C0E9C292}"/>
    <cellStyle name="SAPBEXfilterText 5 6 2 2" xfId="43700" xr:uid="{249949FC-32E5-44C9-A5BD-8CC0443DA5DA}"/>
    <cellStyle name="SAPBEXfilterText 5 6 3" xfId="23890" xr:uid="{A5717E3D-8780-4B9E-AABA-6DF2276AA8AF}"/>
    <cellStyle name="SAPBEXfilterText 5 6 3 2" xfId="50304" xr:uid="{F440CDC1-A43D-463B-B4B7-C80D24CD6592}"/>
    <cellStyle name="SAPBEXfilterText 5 6 4" xfId="33227" xr:uid="{BB8CA517-BEA7-4FD1-9227-E50DC2EA2079}"/>
    <cellStyle name="SAPBEXfilterText 5 7" xfId="7129" xr:uid="{EE52CAF8-51A8-475F-8D7C-39D656BC4A26}"/>
    <cellStyle name="SAPBEXfilterText 5 7 2" xfId="24806" xr:uid="{C93C346E-51D5-4388-9921-912556674CF3}"/>
    <cellStyle name="SAPBEXfilterText 5 7 2 2" xfId="51220" xr:uid="{A847B0F4-6DF2-4621-AA1C-A7DD4D8105D2}"/>
    <cellStyle name="SAPBEXfilterText 5 7 3" xfId="33799" xr:uid="{D1029BAF-FED2-4323-BF64-56A304DB75F3}"/>
    <cellStyle name="SAPBEXfilterText 5 8" xfId="7688" xr:uid="{ED24A21B-BBA8-442E-8EE2-5FC72A89B020}"/>
    <cellStyle name="SAPBEXfilterText 5 8 2" xfId="18355" xr:uid="{3F61AF7D-C3AF-4D8E-B48B-BE59FAAC6125}"/>
    <cellStyle name="SAPBEXfilterText 5 8 2 2" xfId="44771" xr:uid="{3F9C8FFC-E974-4D47-83C0-D44291018455}"/>
    <cellStyle name="SAPBEXfilterText 5 8 3" xfId="24105" xr:uid="{81CE2B1F-7CC7-4E63-8E2F-07608F0E2017}"/>
    <cellStyle name="SAPBEXfilterText 5 8 3 2" xfId="50519" xr:uid="{D55B1BBA-0E9D-4FE4-B096-36756CF52A8A}"/>
    <cellStyle name="SAPBEXfilterText 5 8 4" xfId="34358" xr:uid="{E61B3F42-15D7-44F3-9532-E8C223B7ECB1}"/>
    <cellStyle name="SAPBEXfilterText 5 9" xfId="7840" xr:uid="{DB3799F3-D57B-4F44-B224-EC8FDE708366}"/>
    <cellStyle name="SAPBEXfilterText 5 9 2" xfId="18507" xr:uid="{84343363-2928-4350-B8BE-24054BA424F5}"/>
    <cellStyle name="SAPBEXfilterText 5 9 2 2" xfId="44922" xr:uid="{0BB6EF95-1BBA-4482-93DC-5D5C7B211F38}"/>
    <cellStyle name="SAPBEXfilterText 5 9 3" xfId="27165" xr:uid="{974238E8-5D2D-44B2-B996-8FD6F4EDC833}"/>
    <cellStyle name="SAPBEXfilterText 5 9 3 2" xfId="53579" xr:uid="{B593D951-D5B8-4F9A-89C6-10A0C02EAD2E}"/>
    <cellStyle name="SAPBEXfilterText 5 9 4" xfId="34510" xr:uid="{E96E2160-327F-4B3A-B197-0B77F3C1CE6B}"/>
    <cellStyle name="SAPBEXfilterText 6" xfId="1814" xr:uid="{7EACC637-B31D-4566-9BC3-77C472A7ECA8}"/>
    <cellStyle name="SAPBEXfilterText 6 10" xfId="11766" xr:uid="{6F897A53-A4B0-414E-864B-721EBCF95613}"/>
    <cellStyle name="SAPBEXfilterText 6 10 2" xfId="38187" xr:uid="{36B07D13-1EED-473B-AF2E-DFA7EB04070A}"/>
    <cellStyle name="SAPBEXfilterText 6 11" xfId="24217" xr:uid="{1D8CF4FF-A89C-4E88-A39E-9B35320330BB}"/>
    <cellStyle name="SAPBEXfilterText 6 11 2" xfId="50631" xr:uid="{844D8B0A-EF36-4045-9E0C-0E67BE32930C}"/>
    <cellStyle name="SAPBEXfilterText 6 2" xfId="3791" xr:uid="{F60079DE-B105-4F5D-9CB9-9D3F8438206C}"/>
    <cellStyle name="SAPBEXfilterText 6 2 2" xfId="14574" xr:uid="{539A7103-0775-4242-B699-7C6A29CC66D0}"/>
    <cellStyle name="SAPBEXfilterText 6 2 2 2" xfId="40994" xr:uid="{839E7911-D4D5-4971-90D1-7AA1B7D62091}"/>
    <cellStyle name="SAPBEXfilterText 6 2 3" xfId="22759" xr:uid="{81B78F09-A7AB-4BF8-A8D0-EF7EE2A13214}"/>
    <cellStyle name="SAPBEXfilterText 6 2 3 2" xfId="49173" xr:uid="{ABF1F58F-AFA9-4638-9E31-9FD423E6C984}"/>
    <cellStyle name="SAPBEXfilterText 6 2 4" xfId="30461" xr:uid="{2EEE8D61-7E68-470C-B99D-7B144D63E7C2}"/>
    <cellStyle name="SAPBEXfilterText 6 3" xfId="4518" xr:uid="{BF06C5D8-C063-4509-9765-48DEF15BCBC7}"/>
    <cellStyle name="SAPBEXfilterText 6 3 2" xfId="15296" xr:uid="{D835535A-5AB0-4A09-89C1-95068233465B}"/>
    <cellStyle name="SAPBEXfilterText 6 3 2 2" xfId="41716" xr:uid="{98C55379-F8B9-416C-913E-BA3206A0EE20}"/>
    <cellStyle name="SAPBEXfilterText 6 3 3" xfId="24602" xr:uid="{F2BDDC8A-1A73-49FB-96CC-139ACEB137C6}"/>
    <cellStyle name="SAPBEXfilterText 6 3 3 2" xfId="51016" xr:uid="{810F3D51-684A-4C32-86D5-282209D59660}"/>
    <cellStyle name="SAPBEXfilterText 6 3 4" xfId="31188" xr:uid="{05848754-5A70-4105-9700-198240ED34B4}"/>
    <cellStyle name="SAPBEXfilterText 6 4" xfId="3293" xr:uid="{3FD2F89D-3D0C-4C2F-9657-F2D36B4AAA63}"/>
    <cellStyle name="SAPBEXfilterText 6 4 2" xfId="14083" xr:uid="{967EF7AA-C83A-46CA-8730-77A44F194AA0}"/>
    <cellStyle name="SAPBEXfilterText 6 4 2 2" xfId="40503" xr:uid="{22F66465-BDE4-48EF-B70B-0B0128E2B84E}"/>
    <cellStyle name="SAPBEXfilterText 6 4 3" xfId="27684" xr:uid="{0B3C4283-7EAC-4CE1-9594-AC175F3B5F39}"/>
    <cellStyle name="SAPBEXfilterText 6 4 3 2" xfId="54098" xr:uid="{5A7B4DCE-F020-4AEC-B44D-993D9411FC33}"/>
    <cellStyle name="SAPBEXfilterText 6 4 4" xfId="29963" xr:uid="{9DAB75EF-6E71-4957-9B06-33A63587F967}"/>
    <cellStyle name="SAPBEXfilterText 6 5" xfId="3397" xr:uid="{0D0D79F1-FD07-4A26-BA19-00A1A27B2F2D}"/>
    <cellStyle name="SAPBEXfilterText 6 5 2" xfId="14183" xr:uid="{CBA8A05B-1B8B-4C25-B343-8DFCDC67168B}"/>
    <cellStyle name="SAPBEXfilterText 6 5 2 2" xfId="40603" xr:uid="{177D3603-B893-4C89-A6F1-36F0FA3699B6}"/>
    <cellStyle name="SAPBEXfilterText 6 5 3" xfId="22597" xr:uid="{FB980B66-67A9-4E99-9C98-031D0A9466D3}"/>
    <cellStyle name="SAPBEXfilterText 6 5 3 2" xfId="49011" xr:uid="{3A2F4076-23B0-44B4-8DFD-659392EBFDA5}"/>
    <cellStyle name="SAPBEXfilterText 6 5 4" xfId="30067" xr:uid="{5EAECD8F-91AB-4DA5-A687-1BAC64C49E9B}"/>
    <cellStyle name="SAPBEXfilterText 6 6" xfId="5731" xr:uid="{5E0BA379-31CE-4167-8609-541A90CE59A0}"/>
    <cellStyle name="SAPBEXfilterText 6 6 2" xfId="16493" xr:uid="{66EB607C-D5F2-4446-B9A8-8FBC35E381AB}"/>
    <cellStyle name="SAPBEXfilterText 6 6 2 2" xfId="42911" xr:uid="{A96FF6E2-DE85-424C-ADA8-344C53A96B9D}"/>
    <cellStyle name="SAPBEXfilterText 6 6 3" xfId="26391" xr:uid="{AEED2CE8-03C9-4B61-9B26-39202085F510}"/>
    <cellStyle name="SAPBEXfilterText 6 6 3 2" xfId="52805" xr:uid="{5625749F-BEDD-4872-9A3F-A744E0AE1E94}"/>
    <cellStyle name="SAPBEXfilterText 6 6 4" xfId="32401" xr:uid="{02668CDD-9A09-4DAD-AE67-3BC743C40F19}"/>
    <cellStyle name="SAPBEXfilterText 6 7" xfId="5844" xr:uid="{803CA349-7589-44DE-A5DD-6E0A57B7EFF3}"/>
    <cellStyle name="SAPBEXfilterText 6 7 2" xfId="23927" xr:uid="{A32B0378-286B-4CD2-9491-13D5507B1108}"/>
    <cellStyle name="SAPBEXfilterText 6 7 2 2" xfId="50341" xr:uid="{81B2F765-A0FA-43EB-9AC8-D41D1C7BA2AC}"/>
    <cellStyle name="SAPBEXfilterText 6 7 3" xfId="32514" xr:uid="{291F538A-8BA6-4229-8C51-E9B3C55EB066}"/>
    <cellStyle name="SAPBEXfilterText 6 8" xfId="7477" xr:uid="{D7BA8C6C-DE6C-46FB-B74E-371796C3F906}"/>
    <cellStyle name="SAPBEXfilterText 6 8 2" xfId="18144" xr:uid="{652D210F-931F-4C03-B6BA-F73386F83E0D}"/>
    <cellStyle name="SAPBEXfilterText 6 8 2 2" xfId="44560" xr:uid="{B1924C99-7FB9-4466-A517-D33DE45B738F}"/>
    <cellStyle name="SAPBEXfilterText 6 8 3" xfId="23507" xr:uid="{366301A9-C258-4D05-B743-79E19DE4D9AB}"/>
    <cellStyle name="SAPBEXfilterText 6 8 3 2" xfId="49921" xr:uid="{76407ED8-5DF9-4146-9A96-697A8CF4778D}"/>
    <cellStyle name="SAPBEXfilterText 6 8 4" xfId="34147" xr:uid="{F42F6C09-5E03-4544-B591-3B17A29004BE}"/>
    <cellStyle name="SAPBEXfilterText 6 9" xfId="7456" xr:uid="{F0110F4A-A947-4A04-8565-0BF858757622}"/>
    <cellStyle name="SAPBEXfilterText 6 9 2" xfId="18123" xr:uid="{ED1D2C0F-D42E-4265-A99D-3261C7AFA9AA}"/>
    <cellStyle name="SAPBEXfilterText 6 9 2 2" xfId="44539" xr:uid="{22D13170-F16A-428F-BF56-6B2FAC80AC9A}"/>
    <cellStyle name="SAPBEXfilterText 6 9 3" xfId="26114" xr:uid="{8F91F998-53EB-47D0-9AB2-9FA8B2BB57A6}"/>
    <cellStyle name="SAPBEXfilterText 6 9 3 2" xfId="52528" xr:uid="{79F58EBE-8DB7-4C94-A345-16BB0E124F00}"/>
    <cellStyle name="SAPBEXfilterText 6 9 4" xfId="34126" xr:uid="{46852D75-06A1-44A5-9263-276DEEBE8FC8}"/>
    <cellStyle name="SAPBEXfilterText 7" xfId="2371" xr:uid="{459FDF4D-B482-494A-BAB5-DE2722858468}"/>
    <cellStyle name="SAPBEXfilterText 7 2" xfId="9787" xr:uid="{4D72CEA6-EA5B-46DE-804A-A2EA14B6F306}"/>
    <cellStyle name="SAPBEXfilterText 7 2 2" xfId="20447" xr:uid="{66B1E5FE-6941-412D-A5FD-4BE4A980C561}"/>
    <cellStyle name="SAPBEXfilterText 7 2 2 2" xfId="46861" xr:uid="{C0E63ADA-FAC7-4214-BCFF-DDC286C92983}"/>
    <cellStyle name="SAPBEXfilterText 7 2 3" xfId="11178" xr:uid="{EDD0C0A6-13DA-4C1F-9DA5-E9B03C3F2254}"/>
    <cellStyle name="SAPBEXfilterText 7 2 3 2" xfId="37599" xr:uid="{EA619419-F125-4AA6-B07B-A6E9242956AB}"/>
    <cellStyle name="SAPBEXfilterText 7 2 4" xfId="36283" xr:uid="{13E00FE6-5248-44E9-BCDD-EC993D51EF7B}"/>
    <cellStyle name="SAPBEXfilterText 8" xfId="3226" xr:uid="{FAF9107C-F6BD-4B78-9E2D-43BE2E976697}"/>
    <cellStyle name="SAPBEXfilterText 8 2" xfId="14016" xr:uid="{0FE0D825-5BED-451C-ACAE-9FBF1BCB941E}"/>
    <cellStyle name="SAPBEXfilterText 8 2 2" xfId="40436" xr:uid="{347EB261-59DD-49D7-9EF2-8B767EB6F00B}"/>
    <cellStyle name="SAPBEXfilterText 8 3" xfId="22872" xr:uid="{1629B053-C4EF-4EF5-8912-943C93972F99}"/>
    <cellStyle name="SAPBEXfilterText 8 3 2" xfId="49286" xr:uid="{FAE0777D-F326-4D93-8DAB-3CE2AEC0F0A3}"/>
    <cellStyle name="SAPBEXfilterText 8 4" xfId="29896" xr:uid="{8A81A36A-1725-4424-BA73-BD368C34C2FE}"/>
    <cellStyle name="SAPBEXfilterText 9" xfId="3001" xr:uid="{1E145A35-D9B1-4472-A704-4C3057928ADB}"/>
    <cellStyle name="SAPBEXfilterText 9 2" xfId="13793" xr:uid="{EBA0840B-E433-45B7-80D1-18AAC43E75FA}"/>
    <cellStyle name="SAPBEXfilterText 9 2 2" xfId="40213" xr:uid="{A25E57A8-1F95-43E6-9531-9C447232AE7D}"/>
    <cellStyle name="SAPBEXfilterText 9 3" xfId="23071" xr:uid="{256E6236-284F-421B-845A-40284C9B9B3C}"/>
    <cellStyle name="SAPBEXfilterText 9 3 2" xfId="49485" xr:uid="{D23AB91E-0884-4816-9E36-592510828B31}"/>
    <cellStyle name="SAPBEXfilterText 9 4" xfId="29671" xr:uid="{922DB86B-0CD9-4719-9263-89FC1EB43847}"/>
    <cellStyle name="SAPBEXformats" xfId="1199" xr:uid="{F74F3FB0-55E0-440F-93A7-232A58A20DC3}"/>
    <cellStyle name="SAPBEXformats 10" xfId="6665" xr:uid="{B346603C-C9ED-4908-870F-C9ADE4A684B2}"/>
    <cellStyle name="SAPBEXformats 10 2" xfId="25751" xr:uid="{6B11C1F0-DB26-403E-98BD-329C81C0A441}"/>
    <cellStyle name="SAPBEXformats 10 2 2" xfId="52165" xr:uid="{F4BBC93E-F08B-4400-B415-E214D0C7DF31}"/>
    <cellStyle name="SAPBEXformats 10 3" xfId="33335" xr:uid="{DAD971B6-BC05-4403-8E5A-969B05A0B0C6}"/>
    <cellStyle name="SAPBEXformats 11" xfId="7377" xr:uid="{050C2C56-A93E-4D5D-A808-2DE26DADCC91}"/>
    <cellStyle name="SAPBEXformats 11 2" xfId="18044" xr:uid="{D1669390-81E9-48A9-885B-8648F70646EF}"/>
    <cellStyle name="SAPBEXformats 11 2 2" xfId="44460" xr:uid="{A0081B52-C409-4DB3-B7BD-6238370E5EAD}"/>
    <cellStyle name="SAPBEXformats 11 3" xfId="27453" xr:uid="{A66EE196-74B2-459E-936E-5AAA9F3FDF7B}"/>
    <cellStyle name="SAPBEXformats 11 3 2" xfId="53867" xr:uid="{B5C84A53-C691-4B36-9DEF-52E1B1E9D9E4}"/>
    <cellStyle name="SAPBEXformats 11 4" xfId="34047" xr:uid="{947F8933-ED87-442D-B828-A1E2C9E03800}"/>
    <cellStyle name="SAPBEXformats 12" xfId="8265" xr:uid="{A9ADD3B2-EBD6-4076-8C86-254D27FBE436}"/>
    <cellStyle name="SAPBEXformats 12 2" xfId="18926" xr:uid="{08BD83A7-0D18-4E72-9CEA-AE9323596231}"/>
    <cellStyle name="SAPBEXformats 12 2 2" xfId="45340" xr:uid="{78B2440D-D06F-4E2C-ADD4-0E35B6FF9AF6}"/>
    <cellStyle name="SAPBEXformats 12 3" xfId="11185" xr:uid="{9D611157-49F3-42A3-A87B-B3ED6462DA12}"/>
    <cellStyle name="SAPBEXformats 12 3 2" xfId="37606" xr:uid="{05586186-940A-49C1-BCCF-D0BBFC43C7DE}"/>
    <cellStyle name="SAPBEXformats 12 4" xfId="34778" xr:uid="{5F33FA02-F30D-4453-822B-4FC9017D3F85}"/>
    <cellStyle name="SAPBEXformats 13" xfId="12519" xr:uid="{46DDA2CC-3770-4F40-BFFC-BED149BCE5E0}"/>
    <cellStyle name="SAPBEXformats 13 2" xfId="38940" xr:uid="{C42E03B7-FB2C-4E4E-A672-B94306B0497A}"/>
    <cellStyle name="SAPBEXformats 14" xfId="24405" xr:uid="{A2F9E1DE-11E4-41A5-B05B-BFD2E5546246}"/>
    <cellStyle name="SAPBEXformats 14 2" xfId="50819" xr:uid="{A4D61E86-4B32-4AD4-87D6-FD146DA29139}"/>
    <cellStyle name="SAPBEXformats 2" xfId="1520" xr:uid="{6BA64612-11C6-447C-9BC6-562BED537DDA}"/>
    <cellStyle name="SAPBEXformats 2 10" xfId="8414" xr:uid="{ADF1D14B-C0B8-4DF5-B7F4-5E5EF9BCE818}"/>
    <cellStyle name="SAPBEXformats 2 10 2" xfId="19074" xr:uid="{C4F776EA-5A80-45F4-81DF-336D337B84AF}"/>
    <cellStyle name="SAPBEXformats 2 10 2 2" xfId="45488" xr:uid="{D52773C9-DCCA-4513-A12A-F0AAAAD312F3}"/>
    <cellStyle name="SAPBEXformats 2 10 3" xfId="17709" xr:uid="{53527A1E-8D9A-42C6-95BD-8A293B90DA96}"/>
    <cellStyle name="SAPBEXformats 2 10 3 2" xfId="44126" xr:uid="{61C6F28F-16A3-426F-96FD-1C591F42E085}"/>
    <cellStyle name="SAPBEXformats 2 10 4" xfId="34910" xr:uid="{3CD402AF-DEC2-40F5-95FA-5E275C861774}"/>
    <cellStyle name="SAPBEXformats 2 11" xfId="12021" xr:uid="{09F0AD86-40E6-4910-9FF5-86E9B1C1155A}"/>
    <cellStyle name="SAPBEXformats 2 11 2" xfId="38442" xr:uid="{CC79770A-67B1-45C3-A96F-7B661B884992}"/>
    <cellStyle name="SAPBEXformats 2 12" xfId="24781" xr:uid="{3B2F2266-FDB8-438B-B362-7387CEC4A61B}"/>
    <cellStyle name="SAPBEXformats 2 12 2" xfId="51195" xr:uid="{C243ACFE-590B-4F0F-9AB9-59DF35B1AD69}"/>
    <cellStyle name="SAPBEXformats 2 2" xfId="3514" xr:uid="{8E04118E-E020-40D4-8FE6-FD5CAADD67D7}"/>
    <cellStyle name="SAPBEXformats 2 2 2" xfId="9008" xr:uid="{CF50703A-9F03-45C0-95FA-1F1D9BBD3172}"/>
    <cellStyle name="SAPBEXformats 2 2 2 2" xfId="19668" xr:uid="{0BA74771-AE87-444E-985B-5ADB6933F2F6}"/>
    <cellStyle name="SAPBEXformats 2 2 2 2 2" xfId="46082" xr:uid="{5E12A5E8-E976-47FA-AED3-A120C79CEEEA}"/>
    <cellStyle name="SAPBEXformats 2 2 2 3" xfId="11783" xr:uid="{F5B2AD61-56C0-4C47-825D-65DE4A9670AD}"/>
    <cellStyle name="SAPBEXformats 2 2 2 3 2" xfId="38204" xr:uid="{6E2DEE3F-2852-4508-9018-C6F442B08B54}"/>
    <cellStyle name="SAPBEXformats 2 2 2 4" xfId="35504" xr:uid="{73CBBF90-92C4-4656-87A5-E782875CC6D1}"/>
    <cellStyle name="SAPBEXformats 2 2 3" xfId="9762" xr:uid="{7C23A9DD-15C7-475E-964C-68B2925D1965}"/>
    <cellStyle name="SAPBEXformats 2 2 3 2" xfId="20422" xr:uid="{F90DF338-A7A4-4CBE-909D-B74EC2E7FE00}"/>
    <cellStyle name="SAPBEXformats 2 2 3 2 2" xfId="46836" xr:uid="{ED042B17-8434-4183-9FA6-73DD47861E44}"/>
    <cellStyle name="SAPBEXformats 2 2 3 3" xfId="11848" xr:uid="{2889EA3C-A30F-4D8A-80B3-255835E48FC1}"/>
    <cellStyle name="SAPBEXformats 2 2 3 3 2" xfId="38269" xr:uid="{7F51DDB7-1F2E-404F-8263-A001700BA396}"/>
    <cellStyle name="SAPBEXformats 2 2 3 4" xfId="36258" xr:uid="{D8E50C09-1BF8-4B63-8209-3F65E72CFE42}"/>
    <cellStyle name="SAPBEXformats 2 2 4" xfId="10945" xr:uid="{04616B83-9D29-49EC-9FCC-884731BABC7A}"/>
    <cellStyle name="SAPBEXformats 2 2 4 2" xfId="21590" xr:uid="{496A01F6-42C5-41E6-B824-27A96A4E5104}"/>
    <cellStyle name="SAPBEXformats 2 2 4 2 2" xfId="48004" xr:uid="{889042FC-0DD5-48E5-BF05-B290E4B20905}"/>
    <cellStyle name="SAPBEXformats 2 2 4 3" xfId="28679" xr:uid="{81F638C9-3806-4660-A230-980CC298308D}"/>
    <cellStyle name="SAPBEXformats 2 2 4 3 2" xfId="55093" xr:uid="{A6080E98-1B7F-4685-879C-373311976FF3}"/>
    <cellStyle name="SAPBEXformats 2 2 4 4" xfId="37366" xr:uid="{A7926F0C-F9C1-43CD-8D81-2926015BBE98}"/>
    <cellStyle name="SAPBEXformats 2 2 5" xfId="8725" xr:uid="{CD3E1EB1-D6C8-4A4F-B083-A09ED6C6BACC}"/>
    <cellStyle name="SAPBEXformats 2 2 5 2" xfId="19385" xr:uid="{560B9D89-8383-4DF1-B904-24AFA6A77ECF}"/>
    <cellStyle name="SAPBEXformats 2 2 5 2 2" xfId="45799" xr:uid="{7235A2AC-43B6-480E-8E18-F7BFCB19258F}"/>
    <cellStyle name="SAPBEXformats 2 2 5 3" xfId="27761" xr:uid="{CBA98583-A1A3-46A0-8D73-3B18E1826EC9}"/>
    <cellStyle name="SAPBEXformats 2 2 5 3 2" xfId="54175" xr:uid="{ACEDBE5E-8C6E-43AA-A175-75241BCCE1CC}"/>
    <cellStyle name="SAPBEXformats 2 2 5 4" xfId="35221" xr:uid="{4F2251C5-7381-4B8E-AD8E-D371CEC231A7}"/>
    <cellStyle name="SAPBEXformats 2 2 6" xfId="14299" xr:uid="{E14EC861-D6C9-42D0-8F62-B36B738C5943}"/>
    <cellStyle name="SAPBEXformats 2 2 6 2" xfId="40719" xr:uid="{6679CDC4-D18C-4DF7-9836-42219135BD4A}"/>
    <cellStyle name="SAPBEXformats 2 2 7" xfId="24197" xr:uid="{799B4A0B-1E4B-4BD4-986A-EA55AC4DA2AB}"/>
    <cellStyle name="SAPBEXformats 2 2 7 2" xfId="50611" xr:uid="{787034AB-0B04-4A17-B5BD-F2E797FF0CB5}"/>
    <cellStyle name="SAPBEXformats 2 2 8" xfId="30184" xr:uid="{18F4F882-3BF7-453C-AECB-886043473713}"/>
    <cellStyle name="SAPBEXformats 2 3" xfId="2786" xr:uid="{23EE5077-E035-4E54-A4C6-951669D72826}"/>
    <cellStyle name="SAPBEXformats 2 3 2" xfId="9368" xr:uid="{4C8F6796-A65B-47F9-9370-A4A3A109049B}"/>
    <cellStyle name="SAPBEXformats 2 3 2 2" xfId="20028" xr:uid="{69F446AE-5A91-434E-89A7-2B956ED5CDB4}"/>
    <cellStyle name="SAPBEXformats 2 3 2 2 2" xfId="46442" xr:uid="{F2F64F0F-3818-423E-9F84-50CBA358E5E5}"/>
    <cellStyle name="SAPBEXformats 2 3 2 3" xfId="28223" xr:uid="{6676BD73-193E-48F0-9D66-16CD1C8414DB}"/>
    <cellStyle name="SAPBEXformats 2 3 2 3 2" xfId="54637" xr:uid="{CB543D4C-ED82-4018-93F0-E109CB23D0CD}"/>
    <cellStyle name="SAPBEXformats 2 3 2 4" xfId="35864" xr:uid="{BCC3BE15-CE16-48A1-827E-24123B0A5C95}"/>
    <cellStyle name="SAPBEXformats 2 3 3" xfId="13578" xr:uid="{5FC6D50D-1ACC-42A4-A0AC-520F7B414279}"/>
    <cellStyle name="SAPBEXformats 2 3 3 2" xfId="39998" xr:uid="{F17A14A7-9DF9-425B-9399-E1EC2ABD0786}"/>
    <cellStyle name="SAPBEXformats 2 3 4" xfId="25518" xr:uid="{CBFE6A30-3AD8-4C56-9F86-E05A510B26B4}"/>
    <cellStyle name="SAPBEXformats 2 3 4 2" xfId="51932" xr:uid="{A71F4B21-F64D-48C2-9252-D26308497A64}"/>
    <cellStyle name="SAPBEXformats 2 3 5" xfId="29456" xr:uid="{5E7F956E-E2F4-4C98-BB86-FC24A5CEA1BC}"/>
    <cellStyle name="SAPBEXformats 2 4" xfId="3057" xr:uid="{65B98687-10A0-45DB-9B19-6F1087A65BC1}"/>
    <cellStyle name="SAPBEXformats 2 4 2" xfId="10295" xr:uid="{ABB14265-6B40-4B94-B036-558C9F0F799C}"/>
    <cellStyle name="SAPBEXformats 2 4 2 2" xfId="20955" xr:uid="{F24AD74C-7A7F-4770-AC11-4B2813C87042}"/>
    <cellStyle name="SAPBEXformats 2 4 2 2 2" xfId="47369" xr:uid="{FC0C9865-33AE-4F7D-AEC5-F3D0325802FE}"/>
    <cellStyle name="SAPBEXformats 2 4 2 3" xfId="16906" xr:uid="{22186370-F07C-429D-AF80-E9C432F5E536}"/>
    <cellStyle name="SAPBEXformats 2 4 2 3 2" xfId="43324" xr:uid="{96E22EE5-8B9D-41B0-A917-5903B1C79D5E}"/>
    <cellStyle name="SAPBEXformats 2 4 2 4" xfId="36791" xr:uid="{5BC5FACF-866B-422B-9A7B-C5C8FB771FB1}"/>
    <cellStyle name="SAPBEXformats 2 4 3" xfId="13849" xr:uid="{18CDC7B6-D807-43EC-899C-88E9D4DA22F4}"/>
    <cellStyle name="SAPBEXformats 2 4 3 2" xfId="40269" xr:uid="{A486D7E1-9B8F-41E2-9675-727F85D4FAD6}"/>
    <cellStyle name="SAPBEXformats 2 4 4" xfId="24515" xr:uid="{C4CE523B-7BDB-477C-960F-3A3C0974AFDD}"/>
    <cellStyle name="SAPBEXformats 2 4 4 2" xfId="50929" xr:uid="{92F92B7F-EE9D-4525-87A3-A4135FE16CA5}"/>
    <cellStyle name="SAPBEXformats 2 4 5" xfId="29727" xr:uid="{81C7A6EE-3E44-468E-988F-82E79A5D3413}"/>
    <cellStyle name="SAPBEXformats 2 5" xfId="5271" xr:uid="{1E4A2683-6D81-40B7-9F1C-C0F63494C994}"/>
    <cellStyle name="SAPBEXformats 2 5 2" xfId="10735" xr:uid="{88E8462A-5991-43ED-8399-B12C23F49982}"/>
    <cellStyle name="SAPBEXformats 2 5 2 2" xfId="21380" xr:uid="{41F8663B-46C1-430F-A700-954E30CF09B4}"/>
    <cellStyle name="SAPBEXformats 2 5 2 2 2" xfId="47794" xr:uid="{D9F3C8A5-7E33-4B87-B572-586E0D4FF380}"/>
    <cellStyle name="SAPBEXformats 2 5 2 3" xfId="28475" xr:uid="{8F499531-CADF-4F83-9CEC-45DBEC13E0D0}"/>
    <cellStyle name="SAPBEXformats 2 5 2 3 2" xfId="54889" xr:uid="{185C15A0-821B-48F9-AC56-2EB4EB48AD82}"/>
    <cellStyle name="SAPBEXformats 2 5 2 4" xfId="37156" xr:uid="{785D0677-0417-4578-B2A3-4BE82C95C640}"/>
    <cellStyle name="SAPBEXformats 2 5 3" xfId="16046" xr:uid="{881CF06A-34E0-4185-A0DD-14FD0A04217C}"/>
    <cellStyle name="SAPBEXformats 2 5 3 2" xfId="42465" xr:uid="{E1BEE704-F388-4293-A5C7-495FEFE8CD66}"/>
    <cellStyle name="SAPBEXformats 2 5 4" xfId="27602" xr:uid="{16521DED-2393-4FBE-9B72-E953FE3308B5}"/>
    <cellStyle name="SAPBEXformats 2 5 4 2" xfId="54016" xr:uid="{962A4B51-18F8-46B5-A13F-7F60B39EBD6F}"/>
    <cellStyle name="SAPBEXformats 2 5 5" xfId="31941" xr:uid="{2C7EAEEC-5342-4297-830D-D597BD4E6D2D}"/>
    <cellStyle name="SAPBEXformats 2 6" xfId="6233" xr:uid="{1E007A13-4B2C-4520-AD3C-0BCD051D15EF}"/>
    <cellStyle name="SAPBEXformats 2 6 2" xfId="16974" xr:uid="{0B755103-F8A1-4604-A7EC-297B9E28BE8B}"/>
    <cellStyle name="SAPBEXformats 2 6 2 2" xfId="43392" xr:uid="{C9049B8B-AA75-410B-A87B-F5F3B8EDD409}"/>
    <cellStyle name="SAPBEXformats 2 6 3" xfId="23574" xr:uid="{1EE8ECC0-ABD7-4B3F-82E5-B250BB5C3FB5}"/>
    <cellStyle name="SAPBEXformats 2 6 3 2" xfId="49988" xr:uid="{39910277-E161-4FD3-8ED2-B28EF14C2093}"/>
    <cellStyle name="SAPBEXformats 2 6 4" xfId="32903" xr:uid="{9CE69559-C8A4-44BE-BCF8-7C974BE5317D}"/>
    <cellStyle name="SAPBEXformats 2 7" xfId="6480" xr:uid="{1ABEA30D-79B8-4E99-B099-9621A95F88C1}"/>
    <cellStyle name="SAPBEXformats 2 7 2" xfId="24411" xr:uid="{FAF0CFEE-B713-4F7B-84F1-AF893C64165E}"/>
    <cellStyle name="SAPBEXformats 2 7 2 2" xfId="50825" xr:uid="{D9BB94BE-CA7D-4030-A3DE-AF1AEE91ABB0}"/>
    <cellStyle name="SAPBEXformats 2 7 3" xfId="33150" xr:uid="{C57508BE-15FA-4AA2-946F-25210423C399}"/>
    <cellStyle name="SAPBEXformats 2 8" xfId="6369" xr:uid="{E0FE9B75-7550-4DF6-9F4A-BDC6B256A236}"/>
    <cellStyle name="SAPBEXformats 2 8 2" xfId="17105" xr:uid="{6F1A6FAE-9930-4A61-B14F-243BE3354D59}"/>
    <cellStyle name="SAPBEXformats 2 8 2 2" xfId="43523" xr:uid="{2BFCD129-753F-417D-9C6E-D1A09FF06ED9}"/>
    <cellStyle name="SAPBEXformats 2 8 3" xfId="21932" xr:uid="{958984CE-5A0C-48A9-9D1F-ACBB18C5DE29}"/>
    <cellStyle name="SAPBEXformats 2 8 3 2" xfId="48346" xr:uid="{DEB69EA0-9BCB-4545-B1E9-A92541EA8BFD}"/>
    <cellStyle name="SAPBEXformats 2 8 4" xfId="33039" xr:uid="{C9DCECE9-3626-490C-B629-DC84D788C1FE}"/>
    <cellStyle name="SAPBEXformats 2 9" xfId="7802" xr:uid="{B4177B0B-B3CD-45AF-9A5B-A1EF3E11B364}"/>
    <cellStyle name="SAPBEXformats 2 9 2" xfId="18469" xr:uid="{056A440B-22F1-4D58-A1AB-8013816B96F8}"/>
    <cellStyle name="SAPBEXformats 2 9 2 2" xfId="44884" xr:uid="{CA6235F8-9542-434A-9AFC-CD7D8A381609}"/>
    <cellStyle name="SAPBEXformats 2 9 3" xfId="12271" xr:uid="{0504B2E2-03B2-4F2A-8AF0-618B314423A4}"/>
    <cellStyle name="SAPBEXformats 2 9 3 2" xfId="38692" xr:uid="{C83E928C-EEC1-4923-86D4-8BE3C726F040}"/>
    <cellStyle name="SAPBEXformats 2 9 4" xfId="34472" xr:uid="{A77C6A8D-57D4-44A5-8828-3A2BA44E9FB3}"/>
    <cellStyle name="SAPBEXformats 3" xfId="1633" xr:uid="{20EC3A2D-3217-41E9-8AA6-9C0574A1E419}"/>
    <cellStyle name="SAPBEXformats 3 10" xfId="8336" xr:uid="{CE1E55EE-EB7F-40BE-843F-A7C094D12873}"/>
    <cellStyle name="SAPBEXformats 3 10 2" xfId="18996" xr:uid="{848F96C0-82E4-4839-8EF7-CC8083998454}"/>
    <cellStyle name="SAPBEXformats 3 10 2 2" xfId="45410" xr:uid="{02832C34-ADFA-460B-9956-0D7A610DE8E3}"/>
    <cellStyle name="SAPBEXformats 3 10 3" xfId="17804" xr:uid="{083FFAE1-C4E7-450D-BCEC-2CEEAEF8630C}"/>
    <cellStyle name="SAPBEXformats 3 10 3 2" xfId="44221" xr:uid="{59836E41-0153-489E-A1D7-55D2F267B14A}"/>
    <cellStyle name="SAPBEXformats 3 10 4" xfId="34832" xr:uid="{8E05E319-4BA0-4680-A70A-FC8A1DDDADDA}"/>
    <cellStyle name="SAPBEXformats 3 11" xfId="11930" xr:uid="{10F1AF0A-162F-48EC-B686-E89C9A834D51}"/>
    <cellStyle name="SAPBEXformats 3 11 2" xfId="38351" xr:uid="{2DAAE5D7-E92F-4759-BA27-B02AF00101F7}"/>
    <cellStyle name="SAPBEXformats 3 12" xfId="27661" xr:uid="{BC28BA67-6DB6-431F-9E5F-893052CFF47A}"/>
    <cellStyle name="SAPBEXformats 3 12 2" xfId="54075" xr:uid="{9B86E155-A797-446B-B264-91D60365BD2F}"/>
    <cellStyle name="SAPBEXformats 3 2" xfId="3626" xr:uid="{33ECE073-4BC3-41D0-B3E9-821A11922988}"/>
    <cellStyle name="SAPBEXformats 3 2 2" xfId="9084" xr:uid="{9AADFD99-CFC4-444D-B612-8A2635BCE944}"/>
    <cellStyle name="SAPBEXformats 3 2 2 2" xfId="19744" xr:uid="{F27DA163-1C52-4F82-AD18-B1C8C6357500}"/>
    <cellStyle name="SAPBEXformats 3 2 2 2 2" xfId="46158" xr:uid="{E5CD8757-1B71-4C8A-93C2-E06B0C765D1D}"/>
    <cellStyle name="SAPBEXformats 3 2 2 3" xfId="26050" xr:uid="{21D08372-9C7E-4059-B26B-22DAE5F823AD}"/>
    <cellStyle name="SAPBEXformats 3 2 2 3 2" xfId="52464" xr:uid="{2826E77D-B4CD-4B42-90E0-6BA5BB38DF52}"/>
    <cellStyle name="SAPBEXformats 3 2 2 4" xfId="35580" xr:uid="{DCEF31A3-2D5C-4FED-8AA1-FA3BCADB4BFC}"/>
    <cellStyle name="SAPBEXformats 3 2 3" xfId="9965" xr:uid="{CFBBA95D-E7FC-4EFE-9AFB-68DC1F9274C7}"/>
    <cellStyle name="SAPBEXformats 3 2 3 2" xfId="20625" xr:uid="{B69C48EF-D6AA-4114-93BC-4A3A924BEDCE}"/>
    <cellStyle name="SAPBEXformats 3 2 3 2 2" xfId="47039" xr:uid="{1F2D72D4-40AC-49E0-A3F7-656EC684F2C6}"/>
    <cellStyle name="SAPBEXformats 3 2 3 3" xfId="27175" xr:uid="{741884F2-EAB4-4F46-8CFB-D63223B7D950}"/>
    <cellStyle name="SAPBEXformats 3 2 3 3 2" xfId="53589" xr:uid="{5026584D-79BF-4EA0-96DD-8FAC93C7B4A3}"/>
    <cellStyle name="SAPBEXformats 3 2 3 4" xfId="36461" xr:uid="{E19583B0-6901-47CC-A414-2121A4678345}"/>
    <cellStyle name="SAPBEXformats 3 2 4" xfId="10874" xr:uid="{ED3A93C0-B1FD-4E7A-AF4D-832DC76CA335}"/>
    <cellStyle name="SAPBEXformats 3 2 4 2" xfId="21519" xr:uid="{7798F33C-00E8-45F8-BD48-DD5CD03251FC}"/>
    <cellStyle name="SAPBEXformats 3 2 4 2 2" xfId="47933" xr:uid="{7BC3F987-13D6-4856-BA27-E0782B2C2944}"/>
    <cellStyle name="SAPBEXformats 3 2 4 3" xfId="28608" xr:uid="{21901547-E659-4B77-BAE0-7DEEEC025349}"/>
    <cellStyle name="SAPBEXformats 3 2 4 3 2" xfId="55022" xr:uid="{685C7D8D-D6E8-4905-9729-7A693698FE2C}"/>
    <cellStyle name="SAPBEXformats 3 2 4 4" xfId="37295" xr:uid="{49EB7ED0-4E5A-46DC-BDC9-A89C528EFD40}"/>
    <cellStyle name="SAPBEXformats 3 2 5" xfId="8639" xr:uid="{F499D17C-3127-430C-98C3-523022E8C410}"/>
    <cellStyle name="SAPBEXformats 3 2 5 2" xfId="19299" xr:uid="{7A2D0136-3D71-4B96-B2C9-1DDA937403E3}"/>
    <cellStyle name="SAPBEXformats 3 2 5 2 2" xfId="45713" xr:uid="{CE8A0BA5-0006-4F56-85DF-2781455C738B}"/>
    <cellStyle name="SAPBEXformats 3 2 5 3" xfId="12795" xr:uid="{367288E9-31D9-43BF-AC3B-9F1F263AB9FF}"/>
    <cellStyle name="SAPBEXformats 3 2 5 3 2" xfId="39216" xr:uid="{BD0270EC-288A-4986-A4CA-0F2CEE321F0D}"/>
    <cellStyle name="SAPBEXformats 3 2 5 4" xfId="35135" xr:uid="{7C482652-7D37-4291-9F63-C6262FEE4371}"/>
    <cellStyle name="SAPBEXformats 3 2 6" xfId="14411" xr:uid="{E49E2C66-9ED2-4A75-A46C-837234D32FE1}"/>
    <cellStyle name="SAPBEXformats 3 2 6 2" xfId="40831" xr:uid="{BA32CDE8-425C-4800-A290-635858E58835}"/>
    <cellStyle name="SAPBEXformats 3 2 7" xfId="24759" xr:uid="{EA47CADE-B63C-4DFE-A07A-36D685F63F37}"/>
    <cellStyle name="SAPBEXformats 3 2 7 2" xfId="51173" xr:uid="{8B750CD9-3306-42A0-8DD0-0A35F12D63E9}"/>
    <cellStyle name="SAPBEXformats 3 2 8" xfId="30296" xr:uid="{B2859471-3806-45BD-B2D3-D8CDE2BD17E8}"/>
    <cellStyle name="SAPBEXformats 3 3" xfId="2696" xr:uid="{5405C44C-33E0-4229-A0C2-9CF1A45C0B74}"/>
    <cellStyle name="SAPBEXformats 3 3 2" xfId="9453" xr:uid="{B9A18623-D218-4BFA-829F-D87E06946865}"/>
    <cellStyle name="SAPBEXformats 3 3 2 2" xfId="20113" xr:uid="{4FE1829E-4092-4E48-B816-06759C0D3DF5}"/>
    <cellStyle name="SAPBEXformats 3 3 2 2 2" xfId="46527" xr:uid="{1CBE456D-7A31-4E31-ADD9-AF9EB21893EB}"/>
    <cellStyle name="SAPBEXformats 3 3 2 3" xfId="12807" xr:uid="{305F56A8-97A6-43AF-88D3-FA2A5DDA4498}"/>
    <cellStyle name="SAPBEXformats 3 3 2 3 2" xfId="39228" xr:uid="{35A9214B-27D3-485B-A85D-6613B6728080}"/>
    <cellStyle name="SAPBEXformats 3 3 2 4" xfId="35949" xr:uid="{237F207F-B83D-49C8-AF88-F6B35857F838}"/>
    <cellStyle name="SAPBEXformats 3 3 3" xfId="13488" xr:uid="{0A006B5A-A599-422C-A724-0C9DFDA5BD62}"/>
    <cellStyle name="SAPBEXformats 3 3 3 2" xfId="39908" xr:uid="{1971563D-41B9-4590-B4FC-AD92735321D6}"/>
    <cellStyle name="SAPBEXformats 3 3 4" xfId="23195" xr:uid="{AD1703DC-9ED0-4E9C-A07B-A0403F153127}"/>
    <cellStyle name="SAPBEXformats 3 3 4 2" xfId="49609" xr:uid="{384BAE57-54A2-4ABD-AFBE-C0FA64A995F7}"/>
    <cellStyle name="SAPBEXformats 3 3 5" xfId="29366" xr:uid="{B8674881-8FC8-4EF9-A1DC-F78D0E4EA54F}"/>
    <cellStyle name="SAPBEXformats 3 4" xfId="2624" xr:uid="{16267687-A05D-4B8D-800B-4B12673E4688}"/>
    <cellStyle name="SAPBEXformats 3 4 2" xfId="10022" xr:uid="{89C93680-A797-49F7-AD2F-AEC1B9CA8E6B}"/>
    <cellStyle name="SAPBEXformats 3 4 2 2" xfId="20682" xr:uid="{0950FDAB-FAFF-423C-801D-C59AAC00613C}"/>
    <cellStyle name="SAPBEXformats 3 4 2 2 2" xfId="47096" xr:uid="{F886F96A-D499-4806-91CD-E31EB28DAFB0}"/>
    <cellStyle name="SAPBEXformats 3 4 2 3" xfId="11437" xr:uid="{6AFB3D2E-0BC8-4638-ADA6-AAC85671BFF3}"/>
    <cellStyle name="SAPBEXformats 3 4 2 3 2" xfId="37858" xr:uid="{BC9471C0-7F56-4DC2-B9BF-0D8A55C9C1F9}"/>
    <cellStyle name="SAPBEXformats 3 4 2 4" xfId="36518" xr:uid="{3F38A5E2-1680-4BA7-9DAD-171BF99E48EA}"/>
    <cellStyle name="SAPBEXformats 3 4 3" xfId="13416" xr:uid="{FF44B8B9-68F7-42BE-9E6F-CC99AF2149DC}"/>
    <cellStyle name="SAPBEXformats 3 4 3 2" xfId="39836" xr:uid="{4D012DB1-CFD3-44CE-AFD1-AB740A2F0A55}"/>
    <cellStyle name="SAPBEXformats 3 4 4" xfId="26562" xr:uid="{680FF601-C967-4AA1-957A-8811D6E14053}"/>
    <cellStyle name="SAPBEXformats 3 4 4 2" xfId="52976" xr:uid="{312E7F53-5E44-4686-8D51-DE524E4A74BE}"/>
    <cellStyle name="SAPBEXformats 3 4 5" xfId="29294" xr:uid="{A89B0347-C7AB-416A-8116-DC24B7431B78}"/>
    <cellStyle name="SAPBEXformats 3 5" xfId="3711" xr:uid="{F26E2144-F357-40AA-A89B-29453433013D}"/>
    <cellStyle name="SAPBEXformats 3 5 2" xfId="10766" xr:uid="{863EC97D-FE01-4C55-A1FB-54E9C4DE5A96}"/>
    <cellStyle name="SAPBEXformats 3 5 2 2" xfId="21411" xr:uid="{7323F284-FC87-4503-99CC-E0BDFEF676B8}"/>
    <cellStyle name="SAPBEXformats 3 5 2 2 2" xfId="47825" xr:uid="{BF658444-A616-4DCF-874A-F2CCB259D523}"/>
    <cellStyle name="SAPBEXformats 3 5 2 3" xfId="28500" xr:uid="{19D56E1E-BB60-4EAA-A214-30C569BD89FB}"/>
    <cellStyle name="SAPBEXformats 3 5 2 3 2" xfId="54914" xr:uid="{84AB293A-6C84-4E61-93BE-F2D69C5A8101}"/>
    <cellStyle name="SAPBEXformats 3 5 2 4" xfId="37187" xr:uid="{D8DC388F-5CFE-4E4D-84D9-8F517B66C8EF}"/>
    <cellStyle name="SAPBEXformats 3 5 3" xfId="14495" xr:uid="{415236A8-C339-41CD-9E64-85B4961ED4FC}"/>
    <cellStyle name="SAPBEXformats 3 5 3 2" xfId="40915" xr:uid="{0F49BFDA-C987-45DF-8904-BCA48D0FF751}"/>
    <cellStyle name="SAPBEXformats 3 5 4" xfId="26494" xr:uid="{E0CEC4B3-3FE7-4977-83A0-46C90D5F3344}"/>
    <cellStyle name="SAPBEXformats 3 5 4 2" xfId="52908" xr:uid="{3945EC4D-2B5D-4095-A535-C6A96B93C9BE}"/>
    <cellStyle name="SAPBEXformats 3 5 5" xfId="30381" xr:uid="{C4AD5F29-1D60-4D64-A4A6-40737D3F07CB}"/>
    <cellStyle name="SAPBEXformats 3 6" xfId="5518" xr:uid="{F7D18E7E-C4D2-44A5-B106-4844F8A23E21}"/>
    <cellStyle name="SAPBEXformats 3 6 2" xfId="16289" xr:uid="{F8C1E2FB-318E-4CD3-9025-34D150D8EF80}"/>
    <cellStyle name="SAPBEXformats 3 6 2 2" xfId="42708" xr:uid="{B83E74CF-C112-4323-B5B8-B67AF841A7B9}"/>
    <cellStyle name="SAPBEXformats 3 6 3" xfId="26955" xr:uid="{04E698D4-575A-4CE7-913B-F8C658004DFF}"/>
    <cellStyle name="SAPBEXformats 3 6 3 2" xfId="53369" xr:uid="{35D4C2B3-1F87-4583-8A2D-97B4D29349E8}"/>
    <cellStyle name="SAPBEXformats 3 6 4" xfId="32188" xr:uid="{02EDC161-7586-40EC-8C24-BE550B103CB9}"/>
    <cellStyle name="SAPBEXformats 3 7" xfId="6640" xr:uid="{D9A3B679-D21F-4809-B3DB-AB2647773BD4}"/>
    <cellStyle name="SAPBEXformats 3 7 2" xfId="25408" xr:uid="{CE9B75DE-C579-4DCB-8F16-0480DA2FD6BB}"/>
    <cellStyle name="SAPBEXformats 3 7 2 2" xfId="51822" xr:uid="{F2D94125-2747-4DD4-8A91-680840933D3D}"/>
    <cellStyle name="SAPBEXformats 3 7 3" xfId="33310" xr:uid="{380DC914-CD44-4F92-AE33-42AA2350C9DE}"/>
    <cellStyle name="SAPBEXformats 3 8" xfId="6364" xr:uid="{F2C00021-4D34-4AFA-B7A1-F6D87DD44738}"/>
    <cellStyle name="SAPBEXformats 3 8 2" xfId="17100" xr:uid="{E1A24403-B663-4BDA-ABD7-0FC39E61DC82}"/>
    <cellStyle name="SAPBEXformats 3 8 2 2" xfId="43518" xr:uid="{5D9C511B-FB3A-4D72-8A26-43ECFADB45B0}"/>
    <cellStyle name="SAPBEXformats 3 8 3" xfId="23003" xr:uid="{C219629A-8ECA-4933-B8DD-128F686B1A7B}"/>
    <cellStyle name="SAPBEXformats 3 8 3 2" xfId="49417" xr:uid="{8CB5FAC6-2ECE-4577-803B-F79FA8053809}"/>
    <cellStyle name="SAPBEXformats 3 8 4" xfId="33034" xr:uid="{381F942A-6A87-452B-A767-FAFF910FD772}"/>
    <cellStyle name="SAPBEXformats 3 9" xfId="6156" xr:uid="{5C46254A-6D90-49EA-A32B-E90623600523}"/>
    <cellStyle name="SAPBEXformats 3 9 2" xfId="16897" xr:uid="{17DBF106-742B-4057-A932-893876DF1B50}"/>
    <cellStyle name="SAPBEXformats 3 9 2 2" xfId="43315" xr:uid="{3AD23263-C018-419F-8B68-4868641A167B}"/>
    <cellStyle name="SAPBEXformats 3 9 3" xfId="22044" xr:uid="{2BCAE28A-33B2-46C6-9432-B053D88A984C}"/>
    <cellStyle name="SAPBEXformats 3 9 3 2" xfId="48458" xr:uid="{4B6876BE-D1C1-4CE3-8693-DBBF5EF42D1C}"/>
    <cellStyle name="SAPBEXformats 3 9 4" xfId="32826" xr:uid="{E07F20FE-BDB5-4E86-A9E5-BA7AC7BD6EA8}"/>
    <cellStyle name="SAPBEXformats 4" xfId="1892" xr:uid="{3ACB329D-552C-4AE5-8BC8-831AEDFF7384}"/>
    <cellStyle name="SAPBEXformats 4 10" xfId="8399" xr:uid="{F22188BF-C61C-49C2-BF34-A753CA7FDF84}"/>
    <cellStyle name="SAPBEXformats 4 10 2" xfId="19059" xr:uid="{DF65D9C3-3585-4C7D-B609-7350E38C2ABD}"/>
    <cellStyle name="SAPBEXformats 4 10 2 2" xfId="45473" xr:uid="{6F9ABDEB-CC87-4156-BB92-F957D5E4D72D}"/>
    <cellStyle name="SAPBEXformats 4 10 3" xfId="12549" xr:uid="{858D67EE-8139-4458-91D7-EF42A139E941}"/>
    <cellStyle name="SAPBEXformats 4 10 3 2" xfId="38970" xr:uid="{B80F2547-503E-4CA8-A840-8B34B2C02E18}"/>
    <cellStyle name="SAPBEXformats 4 10 4" xfId="34895" xr:uid="{DB44D2F3-2D98-4C24-BCD2-593DF5B2538E}"/>
    <cellStyle name="SAPBEXformats 4 11" xfId="11688" xr:uid="{4E3FB1F7-D3A5-4857-86C4-496A85C7A2CD}"/>
    <cellStyle name="SAPBEXformats 4 11 2" xfId="38109" xr:uid="{C6FD12AC-E240-490B-81C4-9021761275BB}"/>
    <cellStyle name="SAPBEXformats 4 12" xfId="23902" xr:uid="{E7A7BCDE-F9F7-45B1-8CAB-B8D86FCDC34C}"/>
    <cellStyle name="SAPBEXformats 4 12 2" xfId="50316" xr:uid="{80931E31-8CDC-4D52-BEF4-993030F9F73B}"/>
    <cellStyle name="SAPBEXformats 4 2" xfId="3869" xr:uid="{650F3C43-D172-4B31-9EBB-289EF1E141CD}"/>
    <cellStyle name="SAPBEXformats 4 2 2" xfId="9672" xr:uid="{F5904135-46D6-4A65-8809-D97C1D8DA047}"/>
    <cellStyle name="SAPBEXformats 4 2 2 2" xfId="20332" xr:uid="{8B8EE928-A9FE-4E60-8E79-CA71255FB988}"/>
    <cellStyle name="SAPBEXformats 4 2 2 2 2" xfId="46746" xr:uid="{073E18EE-A235-488F-BD2E-9C0B15251F12}"/>
    <cellStyle name="SAPBEXformats 4 2 2 3" xfId="11602" xr:uid="{6E33E3F0-C810-4185-BC3A-E312ADCDEE48}"/>
    <cellStyle name="SAPBEXformats 4 2 2 3 2" xfId="38023" xr:uid="{DA3B83AF-E6C7-4DEC-A102-83B1B98309C7}"/>
    <cellStyle name="SAPBEXformats 4 2 2 4" xfId="36168" xr:uid="{CBDAF993-7606-41A7-8DB7-B3FE4AD2D3FE}"/>
    <cellStyle name="SAPBEXformats 4 2 3" xfId="9615" xr:uid="{8FC4C5B5-1D22-494B-A3A7-9B5AEE881CFB}"/>
    <cellStyle name="SAPBEXformats 4 2 3 2" xfId="20275" xr:uid="{6902C755-FBE1-4FDC-A7E5-F147586AD9B0}"/>
    <cellStyle name="SAPBEXformats 4 2 3 2 2" xfId="46689" xr:uid="{B43E179E-5F46-4AC2-BA67-8284308B8840}"/>
    <cellStyle name="SAPBEXformats 4 2 3 3" xfId="27839" xr:uid="{E57D3B07-B7D3-4D46-9E9F-2754C2FA34AC}"/>
    <cellStyle name="SAPBEXformats 4 2 3 3 2" xfId="54253" xr:uid="{51E030F1-FD4D-4EB7-8652-7206714A9EE7}"/>
    <cellStyle name="SAPBEXformats 4 2 3 4" xfId="36111" xr:uid="{7829879F-F723-4A29-8996-14C0C842BCA6}"/>
    <cellStyle name="SAPBEXformats 4 2 4" xfId="10931" xr:uid="{B3C1D668-2C45-453E-97E9-121CA620D123}"/>
    <cellStyle name="SAPBEXformats 4 2 4 2" xfId="21576" xr:uid="{8753F0E2-6ED2-4BA7-AC8B-517B9634E45F}"/>
    <cellStyle name="SAPBEXformats 4 2 4 2 2" xfId="47990" xr:uid="{F3054263-F468-46FA-BC0C-29183D6CC638}"/>
    <cellStyle name="SAPBEXformats 4 2 4 3" xfId="28665" xr:uid="{F8AF6BB5-818D-4F56-ACEB-3B489E55E9D5}"/>
    <cellStyle name="SAPBEXformats 4 2 4 3 2" xfId="55079" xr:uid="{ABA7F629-6F2D-4CAC-9F7F-930776E0918A}"/>
    <cellStyle name="SAPBEXformats 4 2 4 4" xfId="37352" xr:uid="{772FE610-C96D-437D-86F2-8023E1FF76E0}"/>
    <cellStyle name="SAPBEXformats 4 2 5" xfId="8706" xr:uid="{0B191258-ECE8-4A9C-92CA-C93707812054}"/>
    <cellStyle name="SAPBEXformats 4 2 5 2" xfId="19366" xr:uid="{2DED2B65-2789-449F-83F9-5AA4B15742F7}"/>
    <cellStyle name="SAPBEXformats 4 2 5 2 2" xfId="45780" xr:uid="{AC3CB6D4-8638-431A-937A-53E7E98B54B6}"/>
    <cellStyle name="SAPBEXformats 4 2 5 3" xfId="12209" xr:uid="{3D07F9FD-F498-4E8A-8F47-E1BAF98442E8}"/>
    <cellStyle name="SAPBEXformats 4 2 5 3 2" xfId="38630" xr:uid="{181C9F8D-762F-4851-AC2C-F6ABBD473D33}"/>
    <cellStyle name="SAPBEXformats 4 2 5 4" xfId="35202" xr:uid="{FA56B6BF-451F-4766-8B85-AC86179687EB}"/>
    <cellStyle name="SAPBEXformats 4 2 6" xfId="14652" xr:uid="{CDC80C6E-CC91-49FA-BAC2-A090F272B9CB}"/>
    <cellStyle name="SAPBEXformats 4 2 6 2" xfId="41072" xr:uid="{ACBC05CE-E9B7-44D3-B432-FD131A9A4B52}"/>
    <cellStyle name="SAPBEXformats 4 2 7" xfId="25505" xr:uid="{2BF4E3DA-919D-4C84-8642-50A8F64D9C3C}"/>
    <cellStyle name="SAPBEXformats 4 2 7 2" xfId="51919" xr:uid="{02275F1B-55B0-475D-984C-7CEE2EBA11CD}"/>
    <cellStyle name="SAPBEXformats 4 2 8" xfId="30539" xr:uid="{852896C8-47DC-48F4-B026-C82B78A248BA}"/>
    <cellStyle name="SAPBEXformats 4 3" xfId="4596" xr:uid="{FAB38C28-966D-47C7-91EA-3B25709B3EFC}"/>
    <cellStyle name="SAPBEXformats 4 3 2" xfId="9387" xr:uid="{CE019F87-6324-49AA-9BCC-9B130C7EA865}"/>
    <cellStyle name="SAPBEXformats 4 3 2 2" xfId="20047" xr:uid="{69608283-EEC7-4C8A-AE06-D1434241E13E}"/>
    <cellStyle name="SAPBEXformats 4 3 2 2 2" xfId="46461" xr:uid="{F7A9EF6D-7138-4A1E-A84C-A3394390589F}"/>
    <cellStyle name="SAPBEXformats 4 3 2 3" xfId="26762" xr:uid="{2BAD85DB-7CC2-4CD0-9454-C110E3481DCF}"/>
    <cellStyle name="SAPBEXformats 4 3 2 3 2" xfId="53176" xr:uid="{9226EE2D-ECED-4190-A200-4B7C69C5E64F}"/>
    <cellStyle name="SAPBEXformats 4 3 2 4" xfId="35883" xr:uid="{3311FB4F-F097-4EC0-9C59-92DE359DCD46}"/>
    <cellStyle name="SAPBEXformats 4 3 3" xfId="15374" xr:uid="{738B0B57-DF04-469C-B055-E30FB63322C7}"/>
    <cellStyle name="SAPBEXformats 4 3 3 2" xfId="41794" xr:uid="{B5D532CF-FE0C-4DDA-BCAD-EE689119E68A}"/>
    <cellStyle name="SAPBEXformats 4 3 4" xfId="26418" xr:uid="{FDE9AD48-A0FB-4B31-890D-D775CA10DC05}"/>
    <cellStyle name="SAPBEXformats 4 3 4 2" xfId="52832" xr:uid="{7797F162-CF28-4323-8147-4EE3358BD892}"/>
    <cellStyle name="SAPBEXformats 4 3 5" xfId="31266" xr:uid="{1605DD16-5875-4660-8023-7B0A3864DC77}"/>
    <cellStyle name="SAPBEXformats 4 4" xfId="4846" xr:uid="{1E72CDB2-95EF-4998-A723-66FE4A2F4752}"/>
    <cellStyle name="SAPBEXformats 4 4 2" xfId="10155" xr:uid="{0ED6FAA4-139B-409B-95EA-D81F5B9A6270}"/>
    <cellStyle name="SAPBEXformats 4 4 2 2" xfId="20815" xr:uid="{223E4CBC-1BE9-4B24-81F6-BD14D7E242ED}"/>
    <cellStyle name="SAPBEXformats 4 4 2 2 2" xfId="47229" xr:uid="{E6FE26DE-D82C-4493-B048-C0C5B7EDFA50}"/>
    <cellStyle name="SAPBEXformats 4 4 2 3" xfId="12234" xr:uid="{D82779EF-2290-4069-9813-EB9932CDD149}"/>
    <cellStyle name="SAPBEXformats 4 4 2 3 2" xfId="38655" xr:uid="{40F534F2-A468-4579-BEA4-E554E01BD9C6}"/>
    <cellStyle name="SAPBEXformats 4 4 2 4" xfId="36651" xr:uid="{118FA64F-3218-41ED-A784-861C197FC40D}"/>
    <cellStyle name="SAPBEXformats 4 4 3" xfId="15623" xr:uid="{0EA81B29-5C4D-4CF5-B1CF-153A420DAB7D}"/>
    <cellStyle name="SAPBEXformats 4 4 3 2" xfId="42043" xr:uid="{C25B49CD-549B-4332-AF19-6EEAD85A52FA}"/>
    <cellStyle name="SAPBEXformats 4 4 4" xfId="23971" xr:uid="{F0E95533-BC84-48C4-A1A3-34B47EB29176}"/>
    <cellStyle name="SAPBEXformats 4 4 4 2" xfId="50385" xr:uid="{B89E0263-3C39-4592-9D45-18F9E6EFEF1D}"/>
    <cellStyle name="SAPBEXformats 4 4 5" xfId="31516" xr:uid="{53AFDC76-3B08-40AD-B718-5E6889346FCB}"/>
    <cellStyle name="SAPBEXformats 4 5" xfId="5790" xr:uid="{80C94B90-CB8D-4DBD-AB81-9F8AF297C016}"/>
    <cellStyle name="SAPBEXformats 4 5 2" xfId="10812" xr:uid="{307D55C7-4F4A-4784-B835-CF9A69F9C65A}"/>
    <cellStyle name="SAPBEXformats 4 5 2 2" xfId="21457" xr:uid="{041B31C3-3557-4B72-B94D-51AC9A5A2904}"/>
    <cellStyle name="SAPBEXformats 4 5 2 2 2" xfId="47871" xr:uid="{6B147CB6-6B6E-4776-A73D-8D5BC207D333}"/>
    <cellStyle name="SAPBEXformats 4 5 2 3" xfId="28546" xr:uid="{82E5C10F-2001-459B-A012-931FD50B09C9}"/>
    <cellStyle name="SAPBEXformats 4 5 2 3 2" xfId="54960" xr:uid="{B8143E34-2F5A-427D-975F-CDA8A229845E}"/>
    <cellStyle name="SAPBEXformats 4 5 2 4" xfId="37233" xr:uid="{6B3F0AC6-A8C2-4052-A98C-966BE53AB368}"/>
    <cellStyle name="SAPBEXformats 4 5 3" xfId="16549" xr:uid="{953A818D-F992-441B-BDBF-F41209E5A61E}"/>
    <cellStyle name="SAPBEXformats 4 5 3 2" xfId="42967" xr:uid="{B0511843-8F3F-4358-AFA2-010F51F15E5E}"/>
    <cellStyle name="SAPBEXformats 4 5 4" xfId="27061" xr:uid="{64A3B99A-AD63-498C-96B6-7AD48796E710}"/>
    <cellStyle name="SAPBEXformats 4 5 4 2" xfId="53475" xr:uid="{739347E4-5F91-48B4-BC38-EFF3CDCC2398}"/>
    <cellStyle name="SAPBEXformats 4 5 5" xfId="32460" xr:uid="{D8BC0D25-95F9-4C47-BDCC-2D7865BD4658}"/>
    <cellStyle name="SAPBEXformats 4 6" xfId="6393" xr:uid="{7F1C317C-03E8-4246-9A4B-B9898E592492}"/>
    <cellStyle name="SAPBEXformats 4 6 2" xfId="17129" xr:uid="{91BBE953-3F16-4722-8AFC-481EABB13661}"/>
    <cellStyle name="SAPBEXformats 4 6 2 2" xfId="43547" xr:uid="{3C380AA2-F5EE-4298-8D0C-1ECEF9E1E91F}"/>
    <cellStyle name="SAPBEXformats 4 6 3" xfId="23566" xr:uid="{91EE09BD-CF92-4817-82EF-5A391DDD7E76}"/>
    <cellStyle name="SAPBEXformats 4 6 3 2" xfId="49980" xr:uid="{328AEC44-F57E-4937-8898-70E05BBB8C8D}"/>
    <cellStyle name="SAPBEXformats 4 6 4" xfId="33063" xr:uid="{1D1BB93A-9C88-4A48-823B-0208DD2136C2}"/>
    <cellStyle name="SAPBEXformats 4 7" xfId="7008" xr:uid="{9F124D70-0F3F-424B-B8BB-B085F1A42445}"/>
    <cellStyle name="SAPBEXformats 4 7 2" xfId="24831" xr:uid="{E7ED7C48-130D-4490-8423-A1EEF3A962B3}"/>
    <cellStyle name="SAPBEXformats 4 7 2 2" xfId="51245" xr:uid="{5E018ABC-E86B-47BF-A9CB-4A24D567B139}"/>
    <cellStyle name="SAPBEXformats 4 7 3" xfId="33678" xr:uid="{0F14B879-A7AE-4B3F-924A-7842F3D36025}"/>
    <cellStyle name="SAPBEXformats 4 8" xfId="7555" xr:uid="{5065CC0A-FF1A-4D38-93D1-9F0E311A23EC}"/>
    <cellStyle name="SAPBEXformats 4 8 2" xfId="18222" xr:uid="{8FAE9C90-AECF-4E6B-AD3E-CB3C3AF56F55}"/>
    <cellStyle name="SAPBEXformats 4 8 2 2" xfId="44638" xr:uid="{FD98F983-D11F-4D55-AD5F-9C61F4AE0CDC}"/>
    <cellStyle name="SAPBEXformats 4 8 3" xfId="22121" xr:uid="{B4B59B71-EE6D-4743-B64E-A1A16F5938D9}"/>
    <cellStyle name="SAPBEXformats 4 8 3 2" xfId="48535" xr:uid="{51202423-1510-4DBD-99B1-37583085462F}"/>
    <cellStyle name="SAPBEXformats 4 8 4" xfId="34225" xr:uid="{5C9326D7-9927-4265-AC5A-6B692266646F}"/>
    <cellStyle name="SAPBEXformats 4 9" xfId="6504" xr:uid="{45E3F98E-95B6-4E2C-B16F-7A10DC451C32}"/>
    <cellStyle name="SAPBEXformats 4 9 2" xfId="17234" xr:uid="{490062DB-7329-49FE-A15A-68A4E0AF2724}"/>
    <cellStyle name="SAPBEXformats 4 9 2 2" xfId="43652" xr:uid="{1CCC4FC0-C6F6-4957-A1B1-34F372CB261D}"/>
    <cellStyle name="SAPBEXformats 4 9 3" xfId="25766" xr:uid="{CBC96CF3-0EFF-48FA-9D57-F031A0D933A6}"/>
    <cellStyle name="SAPBEXformats 4 9 3 2" xfId="52180" xr:uid="{5C50E4D2-61B3-4369-8AEC-80B7C23D885B}"/>
    <cellStyle name="SAPBEXformats 4 9 4" xfId="33174" xr:uid="{6AEFD594-73AA-43B2-B1AE-8D4670D28C22}"/>
    <cellStyle name="SAPBEXformats 5" xfId="2078" xr:uid="{249A8B76-258B-4DCF-BA9E-9F446B9BE718}"/>
    <cellStyle name="SAPBEXformats 5 10" xfId="8541" xr:uid="{54C76BB4-B2FC-4472-A457-5E662CB1ECA5}"/>
    <cellStyle name="SAPBEXformats 5 10 2" xfId="19201" xr:uid="{B196C0FC-E895-4EB0-9528-1EFE87FB4F27}"/>
    <cellStyle name="SAPBEXformats 5 10 2 2" xfId="45615" xr:uid="{5143853E-0F70-4D68-B900-CECBEEE80781}"/>
    <cellStyle name="SAPBEXformats 5 10 3" xfId="12559" xr:uid="{EBFC0DE3-C095-42F8-AE09-4D175715D14E}"/>
    <cellStyle name="SAPBEXformats 5 10 3 2" xfId="38980" xr:uid="{B2C79111-D4C1-4C81-8DBD-480FD81EC1E2}"/>
    <cellStyle name="SAPBEXformats 5 10 4" xfId="35037" xr:uid="{7881D901-6BBD-4400-A452-CD262F480EFD}"/>
    <cellStyle name="SAPBEXformats 5 11" xfId="11522" xr:uid="{90B7D737-E270-4D02-8848-6593CB2F4C8E}"/>
    <cellStyle name="SAPBEXformats 5 11 2" xfId="37943" xr:uid="{7184A7A1-4078-449C-8295-FB3A5C8ACEA8}"/>
    <cellStyle name="SAPBEXformats 5 12" xfId="24773" xr:uid="{2F221CD6-741B-4174-9E64-CD7FFF5FD332}"/>
    <cellStyle name="SAPBEXformats 5 12 2" xfId="51187" xr:uid="{764D86DC-02A6-474F-B555-F60571798F5D}"/>
    <cellStyle name="SAPBEXformats 5 2" xfId="4043" xr:uid="{08F7E96A-5DA4-4CC6-8A61-4F61E4E96917}"/>
    <cellStyle name="SAPBEXformats 5 2 2" xfId="9256" xr:uid="{3FD39DC6-B9E1-4DCC-9CE4-42FC2A737A62}"/>
    <cellStyle name="SAPBEXformats 5 2 2 2" xfId="19916" xr:uid="{D0951DE2-8B82-486B-87AE-CCBBA18699DC}"/>
    <cellStyle name="SAPBEXformats 5 2 2 2 2" xfId="46330" xr:uid="{E5CF3152-F5EE-4D4A-B75D-766BCFEDC459}"/>
    <cellStyle name="SAPBEXformats 5 2 2 3" xfId="27869" xr:uid="{A6383B2A-785E-4651-B072-180D37A727FB}"/>
    <cellStyle name="SAPBEXformats 5 2 2 3 2" xfId="54283" xr:uid="{B6985826-EEAC-4AE7-A751-AA0A8E3E07C0}"/>
    <cellStyle name="SAPBEXformats 5 2 2 4" xfId="35752" xr:uid="{893D1DFB-F1E2-4A9D-8F33-F810CB8B897B}"/>
    <cellStyle name="SAPBEXformats 5 2 3" xfId="14825" xr:uid="{43B26809-F250-48AB-8A3F-2B99A9422075}"/>
    <cellStyle name="SAPBEXformats 5 2 3 2" xfId="41245" xr:uid="{C297DF15-F2D6-4EF7-B453-F2CF62784D14}"/>
    <cellStyle name="SAPBEXformats 5 2 4" xfId="27530" xr:uid="{7116FE10-7E55-4622-B5A1-EE41C083230A}"/>
    <cellStyle name="SAPBEXformats 5 2 4 2" xfId="53944" xr:uid="{889A8509-4D35-457D-BE81-50E308429DE1}"/>
    <cellStyle name="SAPBEXformats 5 2 5" xfId="30713" xr:uid="{AF04FA72-A33F-4E96-B9ED-AB5414549552}"/>
    <cellStyle name="SAPBEXformats 5 3" xfId="4771" xr:uid="{4EB4FE71-C96F-4845-B9BF-E4BB4EDE01B3}"/>
    <cellStyle name="SAPBEXformats 5 3 2" xfId="10428" xr:uid="{9AEE1057-8EC0-4B43-A8E1-BE1E714C8650}"/>
    <cellStyle name="SAPBEXformats 5 3 2 2" xfId="21088" xr:uid="{F118248C-CF7B-4A91-B25D-3F19B25783F0}"/>
    <cellStyle name="SAPBEXformats 5 3 2 2 2" xfId="47502" xr:uid="{C3E6332A-CE46-4164-BEE6-DF48097A8959}"/>
    <cellStyle name="SAPBEXformats 5 3 2 3" xfId="28352" xr:uid="{43AEB5FC-6004-4CD3-BC34-9888C8B2FBE9}"/>
    <cellStyle name="SAPBEXformats 5 3 2 3 2" xfId="54766" xr:uid="{25C0FFC4-D538-4C08-8A70-0821D8DE6C92}"/>
    <cellStyle name="SAPBEXformats 5 3 2 4" xfId="36924" xr:uid="{91D4793E-DD15-48E3-8F46-3B7E8D22E10C}"/>
    <cellStyle name="SAPBEXformats 5 3 3" xfId="15548" xr:uid="{24415B69-D51E-4881-B1A0-4B7C5C6A4608}"/>
    <cellStyle name="SAPBEXformats 5 3 3 2" xfId="41968" xr:uid="{F81AE792-762D-4F87-A4E6-C8D3160F49AB}"/>
    <cellStyle name="SAPBEXformats 5 3 4" xfId="28119" xr:uid="{63824E16-0C30-480B-8EE2-0384F9B227F1}"/>
    <cellStyle name="SAPBEXformats 5 3 4 2" xfId="54533" xr:uid="{A9E40397-3609-4B2B-924A-4370723303CD}"/>
    <cellStyle name="SAPBEXformats 5 3 5" xfId="31441" xr:uid="{C649AD02-1307-4DB1-AC2F-A198A398097C}"/>
    <cellStyle name="SAPBEXformats 5 4" xfId="5351" xr:uid="{7DFE3F62-F56F-4B45-9308-2E4D014EDAA4}"/>
    <cellStyle name="SAPBEXformats 5 4 2" xfId="10861" xr:uid="{723DF6C8-3ABA-4C00-AE9B-A36F9E868A94}"/>
    <cellStyle name="SAPBEXformats 5 4 2 2" xfId="21506" xr:uid="{EB83312D-8302-478F-9D55-D3A2E92AE837}"/>
    <cellStyle name="SAPBEXformats 5 4 2 2 2" xfId="47920" xr:uid="{26A8D081-2F13-410B-96F7-F3A0885FF256}"/>
    <cellStyle name="SAPBEXformats 5 4 2 3" xfId="28595" xr:uid="{27A49F82-ED0F-4300-A739-72B40E7319E8}"/>
    <cellStyle name="SAPBEXformats 5 4 2 3 2" xfId="55009" xr:uid="{82B201E3-C66A-454D-B012-8DB4C7320D98}"/>
    <cellStyle name="SAPBEXformats 5 4 2 4" xfId="37282" xr:uid="{6DD01825-3823-4B05-AA4B-15F98C50722F}"/>
    <cellStyle name="SAPBEXformats 5 4 3" xfId="16124" xr:uid="{6D8B8061-D1CD-43DF-870C-188689A76234}"/>
    <cellStyle name="SAPBEXformats 5 4 3 2" xfId="42543" xr:uid="{1FF5ED90-4B9C-4B3C-9E7B-46A4F1373C41}"/>
    <cellStyle name="SAPBEXformats 5 4 4" xfId="23462" xr:uid="{1B9BCB39-C377-401C-945D-BAE846E3980B}"/>
    <cellStyle name="SAPBEXformats 5 4 4 2" xfId="49876" xr:uid="{DAC08E35-629F-4293-AD32-A077A97FE833}"/>
    <cellStyle name="SAPBEXformats 5 4 5" xfId="32021" xr:uid="{91C0E790-A36C-4C36-A433-CA730382E50C}"/>
    <cellStyle name="SAPBEXformats 5 5" xfId="5958" xr:uid="{969FA381-8B61-471C-A316-BBAAE82C4D32}"/>
    <cellStyle name="SAPBEXformats 5 5 2" xfId="16710" xr:uid="{B4E7367A-3AEC-48AC-903C-E1954BA70944}"/>
    <cellStyle name="SAPBEXformats 5 5 2 2" xfId="43128" xr:uid="{76193D40-4650-4054-A32C-4C93282BDDC5}"/>
    <cellStyle name="SAPBEXformats 5 5 3" xfId="27495" xr:uid="{88E7879A-61CA-4FC8-B744-F64A63262701}"/>
    <cellStyle name="SAPBEXformats 5 5 3 2" xfId="53909" xr:uid="{494516EA-222C-4102-A401-637CB8520BE1}"/>
    <cellStyle name="SAPBEXformats 5 5 4" xfId="32628" xr:uid="{56409691-745B-4243-9416-ACFBBBF60402}"/>
    <cellStyle name="SAPBEXformats 5 6" xfId="6558" xr:uid="{F5F41277-5BC8-4EE7-9FCF-06FD76E3ACD9}"/>
    <cellStyle name="SAPBEXformats 5 6 2" xfId="17283" xr:uid="{2859E19B-4B83-47FF-9177-E5188C0DE62B}"/>
    <cellStyle name="SAPBEXformats 5 6 2 2" xfId="43701" xr:uid="{A9B08226-F491-49E0-8FDD-02EF0BD12DA1}"/>
    <cellStyle name="SAPBEXformats 5 6 3" xfId="22354" xr:uid="{C196345F-FB86-414A-835A-96AA68C8BA88}"/>
    <cellStyle name="SAPBEXformats 5 6 3 2" xfId="48768" xr:uid="{A2FCAC94-C51B-4ED6-AC8A-7EB15CD8EDF2}"/>
    <cellStyle name="SAPBEXformats 5 6 4" xfId="33228" xr:uid="{E8D26C57-EA50-4EA8-8A75-58C21B32B728}"/>
    <cellStyle name="SAPBEXformats 5 7" xfId="7130" xr:uid="{07DEEBEA-6DB0-4AFB-9620-302423548C19}"/>
    <cellStyle name="SAPBEXformats 5 7 2" xfId="23958" xr:uid="{C04AAED7-D52A-4880-8B1E-CB0E9757CF3E}"/>
    <cellStyle name="SAPBEXformats 5 7 2 2" xfId="50372" xr:uid="{36054BB8-BFAE-408D-AD09-21F2D55A1AF8}"/>
    <cellStyle name="SAPBEXformats 5 7 3" xfId="33800" xr:uid="{75C523B6-5360-47AD-9D04-C2B904FE2678}"/>
    <cellStyle name="SAPBEXformats 5 8" xfId="7689" xr:uid="{F28B3491-A7D7-4CF6-9A60-733F5B382EB6}"/>
    <cellStyle name="SAPBEXformats 5 8 2" xfId="18356" xr:uid="{CB337FC7-C718-452A-A60D-51FF4AC7AE8C}"/>
    <cellStyle name="SAPBEXformats 5 8 2 2" xfId="44772" xr:uid="{D6F00F3E-5DDF-44DF-B662-C2411C627E27}"/>
    <cellStyle name="SAPBEXformats 5 8 3" xfId="27946" xr:uid="{B232B086-E22B-4294-A60E-535D72C3ADDC}"/>
    <cellStyle name="SAPBEXformats 5 8 3 2" xfId="54360" xr:uid="{BCC28DD8-E904-4B42-9D57-4657B923ED35}"/>
    <cellStyle name="SAPBEXformats 5 8 4" xfId="34359" xr:uid="{59148723-B50E-4C40-9282-1C2F5A92C10D}"/>
    <cellStyle name="SAPBEXformats 5 9" xfId="7841" xr:uid="{F9B91656-A0DB-4EDE-9241-B76A158057F1}"/>
    <cellStyle name="SAPBEXformats 5 9 2" xfId="18508" xr:uid="{F0C038F1-C1D8-475E-97FC-E4A8C17625F2}"/>
    <cellStyle name="SAPBEXformats 5 9 2 2" xfId="44923" xr:uid="{73132CAC-9EBA-477D-936F-CF8121BCF13D}"/>
    <cellStyle name="SAPBEXformats 5 9 3" xfId="23510" xr:uid="{E0003F18-20CE-4115-A815-4CB8837646CE}"/>
    <cellStyle name="SAPBEXformats 5 9 3 2" xfId="49924" xr:uid="{BB237EC4-BA12-43A2-BBE4-F8163E4604D8}"/>
    <cellStyle name="SAPBEXformats 5 9 4" xfId="34511" xr:uid="{9154BCED-9FD3-45CF-B228-0566ADE6CA66}"/>
    <cellStyle name="SAPBEXformats 6" xfId="2372" xr:uid="{BD09B82D-DE9C-4DE5-B301-170B6FD7E476}"/>
    <cellStyle name="SAPBEXformats 6 10" xfId="18767" xr:uid="{F9C220B0-31C4-4C68-A85F-983F527F7DE9}"/>
    <cellStyle name="SAPBEXformats 6 10 2" xfId="45181" xr:uid="{6CBE0ADE-1981-4C71-B84D-DB043EB2000F}"/>
    <cellStyle name="SAPBEXformats 6 11" xfId="23878" xr:uid="{18ACEE22-D395-4F44-893C-02E181F479AF}"/>
    <cellStyle name="SAPBEXformats 6 11 2" xfId="50292" xr:uid="{BB0949A7-8177-4789-8687-15BF94DB83A3}"/>
    <cellStyle name="SAPBEXformats 6 2" xfId="4279" xr:uid="{4F0C42A0-AA77-4B0E-AD98-FB3519584D84}"/>
    <cellStyle name="SAPBEXformats 6 2 2" xfId="9864" xr:uid="{8BFC1866-EE7F-4185-86E5-A3DF6A174E58}"/>
    <cellStyle name="SAPBEXformats 6 2 2 2" xfId="20524" xr:uid="{41BFF3EF-8402-422F-88DC-802402B1E60C}"/>
    <cellStyle name="SAPBEXformats 6 2 2 2 2" xfId="46938" xr:uid="{DE0A2162-961E-4ADE-B61D-C1BCD9AE514E}"/>
    <cellStyle name="SAPBEXformats 6 2 2 3" xfId="24943" xr:uid="{76875703-8E86-4D2B-8DA0-8764D4B27EDE}"/>
    <cellStyle name="SAPBEXformats 6 2 2 3 2" xfId="51357" xr:uid="{4CD1E005-F49A-4C11-B612-3B4ECF298608}"/>
    <cellStyle name="SAPBEXformats 6 2 2 4" xfId="36360" xr:uid="{8BC8201E-18D5-4834-A168-761E7B0E4559}"/>
    <cellStyle name="SAPBEXformats 6 2 3" xfId="15058" xr:uid="{BAE5539C-2EF5-4C8D-A450-027FFD041968}"/>
    <cellStyle name="SAPBEXformats 6 2 3 2" xfId="41478" xr:uid="{9D4A3D9E-6F7B-4D44-AFBC-EFA30E1BD5B5}"/>
    <cellStyle name="SAPBEXformats 6 2 4" xfId="25185" xr:uid="{61E71411-AD15-4B47-BCD0-96D2FF25506D}"/>
    <cellStyle name="SAPBEXformats 6 2 4 2" xfId="51599" xr:uid="{892A4656-D0B1-47C3-B614-CD9BFD076FFF}"/>
    <cellStyle name="SAPBEXformats 6 2 5" xfId="30949" xr:uid="{B1BDAA48-5E79-401B-9B56-1BA46FD81ECC}"/>
    <cellStyle name="SAPBEXformats 6 3" xfId="5007" xr:uid="{99906020-5C62-4C97-9BB8-1F3CB2657D83}"/>
    <cellStyle name="SAPBEXformats 6 3 2" xfId="10128" xr:uid="{92CB1F40-5B3B-4ACA-8545-A44B09DC6BF8}"/>
    <cellStyle name="SAPBEXformats 6 3 2 2" xfId="20788" xr:uid="{A239540B-3BE1-4CB6-A70D-99F7A25D5797}"/>
    <cellStyle name="SAPBEXformats 6 3 2 2 2" xfId="47202" xr:uid="{D70B872F-EF08-4A9E-B17B-81388F9325DB}"/>
    <cellStyle name="SAPBEXformats 6 3 2 3" xfId="27775" xr:uid="{5196C49F-6AD2-404D-8D85-55610055A056}"/>
    <cellStyle name="SAPBEXformats 6 3 2 3 2" xfId="54189" xr:uid="{1FCA0F0A-226B-4329-B1FA-0EC09C0DF584}"/>
    <cellStyle name="SAPBEXformats 6 3 2 4" xfId="36624" xr:uid="{FF4A1760-05B7-47FC-9715-2A98DAB2FB53}"/>
    <cellStyle name="SAPBEXformats 6 3 3" xfId="15784" xr:uid="{F8884D24-E064-4AF8-8568-51F55DDF4C3E}"/>
    <cellStyle name="SAPBEXformats 6 3 3 2" xfId="42203" xr:uid="{D6A08DCB-5A6B-46ED-8F29-B81F60DDFBCE}"/>
    <cellStyle name="SAPBEXformats 6 3 4" xfId="25803" xr:uid="{FB91DDBB-4DB8-4331-8889-8A63713C5D9B}"/>
    <cellStyle name="SAPBEXformats 6 3 4 2" xfId="52217" xr:uid="{1BB91ACB-8CC2-4047-97B5-937622E6ABA9}"/>
    <cellStyle name="SAPBEXformats 6 3 5" xfId="31677" xr:uid="{F5C82DA9-ED10-4887-B0EA-383961A8B908}"/>
    <cellStyle name="SAPBEXformats 6 4" xfId="6197" xr:uid="{29ACE8D1-0BCB-4891-A53D-93D275E384D7}"/>
    <cellStyle name="SAPBEXformats 6 4 2" xfId="10981" xr:uid="{CE8CE0A7-0141-4E44-B4FD-25817F07930B}"/>
    <cellStyle name="SAPBEXformats 6 4 2 2" xfId="21626" xr:uid="{231B1DC5-4A8B-48AE-92D2-AA20CF7AF389}"/>
    <cellStyle name="SAPBEXformats 6 4 2 2 2" xfId="48040" xr:uid="{61A393DD-A830-42BF-9689-ABB2292F9E5D}"/>
    <cellStyle name="SAPBEXformats 6 4 2 3" xfId="28715" xr:uid="{305F9D1C-5A3F-4F33-892E-54E50FF09959}"/>
    <cellStyle name="SAPBEXformats 6 4 2 3 2" xfId="55129" xr:uid="{90BB34B6-08CA-43B3-886F-4A20A9449C43}"/>
    <cellStyle name="SAPBEXformats 6 4 2 4" xfId="37402" xr:uid="{8A1AA3B0-E4FD-430E-93BA-5FE7308998FE}"/>
    <cellStyle name="SAPBEXformats 6 4 3" xfId="16938" xr:uid="{FAF0980E-83A2-48CD-B7A5-D3AD5ECBBB32}"/>
    <cellStyle name="SAPBEXformats 6 4 3 2" xfId="43356" xr:uid="{F519A6BA-D4C3-46E5-AD4A-DE91205644CC}"/>
    <cellStyle name="SAPBEXformats 6 4 4" xfId="12720" xr:uid="{CEB1FCAB-93F4-41F9-8422-9B7E97FE5213}"/>
    <cellStyle name="SAPBEXformats 6 4 4 2" xfId="39141" xr:uid="{013D22F2-C56F-4B39-8819-35C1FEEA5EE1}"/>
    <cellStyle name="SAPBEXformats 6 4 5" xfId="32867" xr:uid="{F2BCCB7C-DE16-46BB-BCE0-CBF04FB00136}"/>
    <cellStyle name="SAPBEXformats 6 5" xfId="6781" xr:uid="{D425A549-233A-4225-8D6B-7EBE7A9E5266}"/>
    <cellStyle name="SAPBEXformats 6 5 2" xfId="17493" xr:uid="{6973CEBD-7A5A-4D8A-8012-C1AA00C45517}"/>
    <cellStyle name="SAPBEXformats 6 5 2 2" xfId="43910" xr:uid="{89F8E2AA-9710-42C4-A217-77492A05F43D}"/>
    <cellStyle name="SAPBEXformats 6 5 3" xfId="23540" xr:uid="{2D35556C-C59C-472C-A6AF-A56D348FD3B1}"/>
    <cellStyle name="SAPBEXformats 6 5 3 2" xfId="49954" xr:uid="{654AC024-75D2-4B5C-9987-FA8380357731}"/>
    <cellStyle name="SAPBEXformats 6 5 4" xfId="33451" xr:uid="{217DF3C7-BBBE-45D7-A960-DA7F80A2A651}"/>
    <cellStyle name="SAPBEXformats 6 6" xfId="7339" xr:uid="{CDAA504B-8CF2-4E95-8D6E-17FED85F4779}"/>
    <cellStyle name="SAPBEXformats 6 6 2" xfId="18006" xr:uid="{9294F752-017D-4E4B-8E35-5716BBA8141B}"/>
    <cellStyle name="SAPBEXformats 6 6 2 2" xfId="44422" xr:uid="{1D5486B0-B166-416F-AF46-12F6B1127B61}"/>
    <cellStyle name="SAPBEXformats 6 6 3" xfId="24671" xr:uid="{CEABFBB0-3C6E-459A-9561-C58524482BB1}"/>
    <cellStyle name="SAPBEXformats 6 6 3 2" xfId="51085" xr:uid="{2FF1F305-439B-48DB-8FB8-9F462C5D156E}"/>
    <cellStyle name="SAPBEXformats 6 6 4" xfId="34009" xr:uid="{01FFA001-D5F4-46A9-A890-193388EABC24}"/>
    <cellStyle name="SAPBEXformats 6 7" xfId="7983" xr:uid="{DCF5FAA4-2431-4E04-8F46-C9F24FADE127}"/>
    <cellStyle name="SAPBEXformats 6 7 2" xfId="18650" xr:uid="{1F51B831-C501-4825-AA04-8FE55825CA90}"/>
    <cellStyle name="SAPBEXformats 6 7 2 2" xfId="45064" xr:uid="{20A0E682-D21C-4793-A209-F1CCC8F6FF8E}"/>
    <cellStyle name="SAPBEXformats 6 7 3" xfId="11454" xr:uid="{7257E046-17E2-48FE-9F8A-77BA14487F60}"/>
    <cellStyle name="SAPBEXformats 6 7 3 2" xfId="37875" xr:uid="{2375769A-81EB-4DDA-A027-2F039FE7D397}"/>
    <cellStyle name="SAPBEXformats 6 7 4" xfId="34589" xr:uid="{AA060355-69A9-44BC-A06C-B3C053D7E4A6}"/>
    <cellStyle name="SAPBEXformats 6 8" xfId="8880" xr:uid="{6BFD4A9E-DE36-44C6-BD26-86564FD5A5C8}"/>
    <cellStyle name="SAPBEXformats 6 8 2" xfId="19540" xr:uid="{BBA40ACA-3898-4560-8875-D68E9E257574}"/>
    <cellStyle name="SAPBEXformats 6 8 2 2" xfId="45954" xr:uid="{FCCB6B43-23CE-4E08-A1F5-3AD0A3B60100}"/>
    <cellStyle name="SAPBEXformats 6 8 3" xfId="27997" xr:uid="{015DFE7B-D09F-4D48-949B-614CA69C3151}"/>
    <cellStyle name="SAPBEXformats 6 8 3 2" xfId="54411" xr:uid="{01FEF925-87A1-44D8-989E-8B45029F1A9C}"/>
    <cellStyle name="SAPBEXformats 6 8 4" xfId="35376" xr:uid="{DDA11050-4F26-4534-86B3-4805C5AB0119}"/>
    <cellStyle name="SAPBEXformats 6 9" xfId="13169" xr:uid="{0C05F3CE-0BF7-467A-B568-0D70E55CC69D}"/>
    <cellStyle name="SAPBEXformats 6 9 2" xfId="39589" xr:uid="{C3AFF751-C0F6-4C80-A616-D847084DA6E6}"/>
    <cellStyle name="SAPBEXformats 7" xfId="3227" xr:uid="{DCD4DA7D-3C3C-4666-82DC-9F7970A135D5}"/>
    <cellStyle name="SAPBEXformats 7 2" xfId="9569" xr:uid="{FE3EB2C7-00D0-471F-91B9-FC76635A7A4B}"/>
    <cellStyle name="SAPBEXformats 7 2 2" xfId="20229" xr:uid="{BB5F3962-CF6C-4642-B11E-807D507AA578}"/>
    <cellStyle name="SAPBEXformats 7 2 2 2" xfId="46643" xr:uid="{DCB64B95-6E4F-4764-9E0A-09014714E494}"/>
    <cellStyle name="SAPBEXformats 7 2 3" xfId="26743" xr:uid="{9FD8587F-44DE-449F-A53A-7682D1ED11B0}"/>
    <cellStyle name="SAPBEXformats 7 2 3 2" xfId="53157" xr:uid="{9E7F181C-F411-48D3-8DCD-AD233BCC9F1B}"/>
    <cellStyle name="SAPBEXformats 7 2 4" xfId="36065" xr:uid="{20E76419-84E5-46B1-80D7-5E823246157D}"/>
    <cellStyle name="SAPBEXformats 7 3" xfId="14017" xr:uid="{B62097B6-50F9-412A-A254-D8025F0F1CCF}"/>
    <cellStyle name="SAPBEXformats 7 3 2" xfId="40437" xr:uid="{74127F0B-4898-4A6B-BB79-BD1C0FF0168A}"/>
    <cellStyle name="SAPBEXformats 7 4" xfId="26489" xr:uid="{4B7445BE-88AD-4236-B747-92D8379DB381}"/>
    <cellStyle name="SAPBEXformats 7 4 2" xfId="52903" xr:uid="{4220F534-54ED-4C30-A357-F484362B6FB5}"/>
    <cellStyle name="SAPBEXformats 7 5" xfId="29897" xr:uid="{F360CAC1-2F88-44CB-A7EC-6DDEEC7E0FD6}"/>
    <cellStyle name="SAPBEXformats 8" xfId="3002" xr:uid="{E79BF838-CA0F-4C3E-A2F2-F04CE225B65F}"/>
    <cellStyle name="SAPBEXformats 8 2" xfId="10018" xr:uid="{20D3CC1E-2696-40D4-9AA9-0E4A2EA332E1}"/>
    <cellStyle name="SAPBEXformats 8 2 2" xfId="20678" xr:uid="{9032B6E2-1D75-4130-98B4-47ADCDC4A987}"/>
    <cellStyle name="SAPBEXformats 8 2 2 2" xfId="47092" xr:uid="{F10987D7-DA57-46CB-89B7-9939DB960133}"/>
    <cellStyle name="SAPBEXformats 8 2 3" xfId="27814" xr:uid="{31F1B889-508D-47EC-96A6-4B07C768BF3C}"/>
    <cellStyle name="SAPBEXformats 8 2 3 2" xfId="54228" xr:uid="{97035271-2AF4-4143-8ABF-44BF16D0FBAD}"/>
    <cellStyle name="SAPBEXformats 8 2 4" xfId="36514" xr:uid="{C07DAF89-9777-4491-903F-524BA606C364}"/>
    <cellStyle name="SAPBEXformats 8 3" xfId="13794" xr:uid="{826A03CA-25F2-40DD-A9C0-761D3B31A6CA}"/>
    <cellStyle name="SAPBEXformats 8 3 2" xfId="40214" xr:uid="{5E0BA57D-B769-4CD5-ACA7-EAF20526338F}"/>
    <cellStyle name="SAPBEXformats 8 4" xfId="22180" xr:uid="{48094313-8B54-43A3-BA57-A10DD0CF9814}"/>
    <cellStyle name="SAPBEXformats 8 4 2" xfId="48594" xr:uid="{DA509131-D68A-4947-B431-BD2265243510}"/>
    <cellStyle name="SAPBEXformats 8 5" xfId="29672" xr:uid="{6E7F0ECF-FDCD-41CC-A018-BFD1886F60A7}"/>
    <cellStyle name="SAPBEXformats 9" xfId="3382" xr:uid="{4146D7CC-B2ED-417E-BC8B-657DD5201420}"/>
    <cellStyle name="SAPBEXformats 9 2" xfId="9618" xr:uid="{16B6B432-8D46-46D2-8FFF-AFEB93A39977}"/>
    <cellStyle name="SAPBEXformats 9 2 2" xfId="20278" xr:uid="{50E8EEB4-FD9F-46B6-A72E-57B19F176907}"/>
    <cellStyle name="SAPBEXformats 9 2 2 2" xfId="46692" xr:uid="{E07CF588-56E0-45B6-B738-D6C2739CE4F7}"/>
    <cellStyle name="SAPBEXformats 9 2 3" xfId="11596" xr:uid="{F82448E6-5D43-4192-83A8-752FA63FEEA2}"/>
    <cellStyle name="SAPBEXformats 9 2 3 2" xfId="38017" xr:uid="{8572FBE1-DCA3-44CB-B435-465D118010C5}"/>
    <cellStyle name="SAPBEXformats 9 2 4" xfId="36114" xr:uid="{07FB199A-1390-45C5-AF38-D80812A4C3A2}"/>
    <cellStyle name="SAPBEXformats 9 3" xfId="14169" xr:uid="{9E1D3AE3-038F-4AC7-8A6A-CA31883507F1}"/>
    <cellStyle name="SAPBEXformats 9 3 2" xfId="40589" xr:uid="{C91E17AB-4C93-4F3A-BC41-01F763DCE174}"/>
    <cellStyle name="SAPBEXformats 9 4" xfId="23981" xr:uid="{10ED6BCF-BF5E-4F23-889A-CC9A2B654A4F}"/>
    <cellStyle name="SAPBEXformats 9 4 2" xfId="50395" xr:uid="{42BB2FBC-E78C-47AB-A9CA-FDA5369402A3}"/>
    <cellStyle name="SAPBEXformats 9 5" xfId="30052" xr:uid="{5304B209-612E-4843-9E0D-9D7D54702D84}"/>
    <cellStyle name="SAPBEXheaderItem" xfId="1200" xr:uid="{005373FB-AFA5-4C08-868A-3369E63EFA52}"/>
    <cellStyle name="SAPBEXheaderItem 10" xfId="5193" xr:uid="{C8E76E3E-1BDE-4497-A639-40663DBD878A}"/>
    <cellStyle name="SAPBEXheaderItem 10 2" xfId="15968" xr:uid="{B1E989C1-3E2B-43AC-B199-D058B1FAEF05}"/>
    <cellStyle name="SAPBEXheaderItem 10 2 2" xfId="42387" xr:uid="{86AA302B-78FD-412F-87D4-B281C032DDD4}"/>
    <cellStyle name="SAPBEXheaderItem 10 3" xfId="22757" xr:uid="{991C362B-5C65-4888-B48F-F9A39878F730}"/>
    <cellStyle name="SAPBEXheaderItem 10 3 2" xfId="49171" xr:uid="{A9888FD8-C448-40E4-8D37-BB3057828300}"/>
    <cellStyle name="SAPBEXheaderItem 10 4" xfId="31863" xr:uid="{DEA1D1BC-CB93-472D-A030-CA754ADE5CB1}"/>
    <cellStyle name="SAPBEXheaderItem 11" xfId="4326" xr:uid="{ED023526-AFF2-44BC-AE62-985D6C0EE4CB}"/>
    <cellStyle name="SAPBEXheaderItem 11 2" xfId="15104" xr:uid="{7085131B-D524-4095-8B74-9BE9B873655A}"/>
    <cellStyle name="SAPBEXheaderItem 11 2 2" xfId="41524" xr:uid="{6DE94FAE-4C30-49AE-926F-E5BAAC9D4CCA}"/>
    <cellStyle name="SAPBEXheaderItem 11 3" xfId="26175" xr:uid="{FF64E2D9-6A28-472A-B05E-60E37C813530}"/>
    <cellStyle name="SAPBEXheaderItem 11 3 2" xfId="52589" xr:uid="{D00A188D-70FD-437F-8739-290CE3306A2A}"/>
    <cellStyle name="SAPBEXheaderItem 11 4" xfId="30996" xr:uid="{35EA57C1-1860-4E6D-9016-DB84CF962B8A}"/>
    <cellStyle name="SAPBEXheaderItem 12" xfId="5609" xr:uid="{7C59E2C0-8CA9-4CE5-AB51-B318A63012EB}"/>
    <cellStyle name="SAPBEXheaderItem 12 2" xfId="21856" xr:uid="{EF537CDE-75CA-48B1-8188-8F49E3C74352}"/>
    <cellStyle name="SAPBEXheaderItem 12 2 2" xfId="48270" xr:uid="{174DB53E-8842-4832-A7D0-9125CF0D0034}"/>
    <cellStyle name="SAPBEXheaderItem 12 3" xfId="32279" xr:uid="{8F2E773C-F00D-40A8-82A6-12AC2A1E3C8D}"/>
    <cellStyle name="SAPBEXheaderItem 13" xfId="6180" xr:uid="{E15D0BFB-0C23-4D7E-9C72-7947F13A0624}"/>
    <cellStyle name="SAPBEXheaderItem 13 2" xfId="16921" xr:uid="{D8A48D11-AAF1-4425-9024-50601EB17FDC}"/>
    <cellStyle name="SAPBEXheaderItem 13 2 2" xfId="43339" xr:uid="{EC34530C-3CEE-45CD-BF37-9D792A92C5B7}"/>
    <cellStyle name="SAPBEXheaderItem 13 3" xfId="21996" xr:uid="{328D3D84-FBA4-4C42-8EA2-D708B6FB9AFA}"/>
    <cellStyle name="SAPBEXheaderItem 13 3 2" xfId="48410" xr:uid="{DD326144-6608-4516-99E9-DDAF65887386}"/>
    <cellStyle name="SAPBEXheaderItem 13 4" xfId="32850" xr:uid="{BE4A5357-1D5F-468F-8F37-D00CF78F3044}"/>
    <cellStyle name="SAPBEXheaderItem 14" xfId="12283" xr:uid="{0854EA2A-1CD7-4E62-B396-FEE13936DC36}"/>
    <cellStyle name="SAPBEXheaderItem 14 2" xfId="38704" xr:uid="{F0C4F149-5F5A-41DB-8623-2D995B970719}"/>
    <cellStyle name="SAPBEXheaderItem 15" xfId="24489" xr:uid="{D28BE455-9846-4127-9743-E0427F65B50E}"/>
    <cellStyle name="SAPBEXheaderItem 15 2" xfId="50903" xr:uid="{B0ABDF16-129C-4D3F-8F7F-974A3463F0AB}"/>
    <cellStyle name="SAPBEXheaderItem 2" xfId="1201" xr:uid="{2F2C7883-D79C-4942-8999-54D85F002D77}"/>
    <cellStyle name="SAPBEXheaderItem 3" xfId="1521" xr:uid="{0C86177B-217C-48C8-8929-6DF296F0C15E}"/>
    <cellStyle name="SAPBEXheaderItem 3 10" xfId="12020" xr:uid="{26467871-9C6D-4D63-A02D-3CCE2EA65196}"/>
    <cellStyle name="SAPBEXheaderItem 3 10 2" xfId="38441" xr:uid="{DB6DB730-4872-460B-AF31-84D55A6A6D09}"/>
    <cellStyle name="SAPBEXheaderItem 3 11" xfId="24341" xr:uid="{DA56E3B8-E477-475B-AB9A-43D821AF55FB}"/>
    <cellStyle name="SAPBEXheaderItem 3 11 2" xfId="50755" xr:uid="{B21E8A72-63C4-4081-BEBC-349CDD5D01D9}"/>
    <cellStyle name="SAPBEXheaderItem 3 2" xfId="3515" xr:uid="{7AFC7EA9-0B29-4901-A7A1-739A574AE3ED}"/>
    <cellStyle name="SAPBEXheaderItem 3 2 2" xfId="9007" xr:uid="{26D55D9E-217A-4507-B163-19AA9BE17D47}"/>
    <cellStyle name="SAPBEXheaderItem 3 2 2 2" xfId="19667" xr:uid="{3B4A39CD-7BB4-4EE0-BA04-0F8D0A0CE1DF}"/>
    <cellStyle name="SAPBEXheaderItem 3 2 2 2 2" xfId="46081" xr:uid="{2DE22D10-E915-45D3-8A9A-B4B10F2A48F4}"/>
    <cellStyle name="SAPBEXheaderItem 3 2 2 3" xfId="27890" xr:uid="{C1F89BE1-3F28-4CC6-96F1-0C4B23DB8E7B}"/>
    <cellStyle name="SAPBEXheaderItem 3 2 2 3 2" xfId="54304" xr:uid="{3D3091C2-1153-469D-AF1E-ECA5034464EC}"/>
    <cellStyle name="SAPBEXheaderItem 3 2 2 4" xfId="35503" xr:uid="{86572986-22C1-4A30-B10F-FCF139C6FF51}"/>
    <cellStyle name="SAPBEXheaderItem 3 2 3" xfId="10080" xr:uid="{5FA0169A-621D-4BB9-86A3-BF4552C6D7D5}"/>
    <cellStyle name="SAPBEXheaderItem 3 2 3 2" xfId="20740" xr:uid="{55BCDAE0-8A8B-4CFB-B909-B1CA0E438F2C}"/>
    <cellStyle name="SAPBEXheaderItem 3 2 3 2 2" xfId="47154" xr:uid="{700019E5-6D97-4BAC-9392-09BBE9D22E8D}"/>
    <cellStyle name="SAPBEXheaderItem 3 2 3 3" xfId="12747" xr:uid="{ACBEED78-672D-4C55-81F4-18B6320E1374}"/>
    <cellStyle name="SAPBEXheaderItem 3 2 3 3 2" xfId="39168" xr:uid="{7A0A1AB5-1B60-4DA2-9D65-3802B4D4E54B}"/>
    <cellStyle name="SAPBEXheaderItem 3 2 3 4" xfId="36576" xr:uid="{FB57B614-DBD0-4829-9C3F-4F345B10F320}"/>
    <cellStyle name="SAPBEXheaderItem 3 2 4" xfId="8726" xr:uid="{FE26B0F4-C57F-493B-BAEB-9487FA776B6B}"/>
    <cellStyle name="SAPBEXheaderItem 3 2 4 2" xfId="19386" xr:uid="{99825EAD-0103-4A0B-A8AD-76976A999BF2}"/>
    <cellStyle name="SAPBEXheaderItem 3 2 4 2 2" xfId="45800" xr:uid="{07861835-E629-4FF8-8EA9-61E961A0A922}"/>
    <cellStyle name="SAPBEXheaderItem 3 2 4 3" xfId="27903" xr:uid="{DF30794F-76A1-4323-A35C-69DE80E2C56E}"/>
    <cellStyle name="SAPBEXheaderItem 3 2 4 3 2" xfId="54317" xr:uid="{6358F8B8-FBE1-4D38-8AA2-F057F58F34AC}"/>
    <cellStyle name="SAPBEXheaderItem 3 2 4 4" xfId="35222" xr:uid="{EED8CF13-A48B-4151-BF3B-CCD9E3D41390}"/>
    <cellStyle name="SAPBEXheaderItem 3 2 5" xfId="14300" xr:uid="{054C9C86-346E-42CA-8F62-3652F61F48C2}"/>
    <cellStyle name="SAPBEXheaderItem 3 2 5 2" xfId="40720" xr:uid="{B3E4698A-7FB6-42D8-AA8F-8E6A12AD7AB0}"/>
    <cellStyle name="SAPBEXheaderItem 3 2 6" xfId="21901" xr:uid="{0BCA268D-582A-425C-927F-15C1A9FE550B}"/>
    <cellStyle name="SAPBEXheaderItem 3 2 6 2" xfId="48315" xr:uid="{10257A5C-F344-46A7-B50E-7180B9B1D65D}"/>
    <cellStyle name="SAPBEXheaderItem 3 2 7" xfId="30185" xr:uid="{245CEEA5-3B85-437B-8C36-D676624D24E6}"/>
    <cellStyle name="SAPBEXheaderItem 3 3" xfId="4147" xr:uid="{A62CBF59-DB10-439D-A10C-CAA95B2CF2A5}"/>
    <cellStyle name="SAPBEXheaderItem 3 3 2" xfId="9367" xr:uid="{821F3F64-43F5-4CA6-A4D6-75469730A6C3}"/>
    <cellStyle name="SAPBEXheaderItem 3 3 2 2" xfId="20027" xr:uid="{665B3131-E281-4704-A4D5-15939CD9BCB9}"/>
    <cellStyle name="SAPBEXheaderItem 3 3 2 2 2" xfId="46441" xr:uid="{3B1FF6F7-0BDB-43E4-BCEF-4E421B5FBE33}"/>
    <cellStyle name="SAPBEXheaderItem 3 3 2 3" xfId="25947" xr:uid="{BBF5A81D-6853-4253-8C93-50B43A634DB1}"/>
    <cellStyle name="SAPBEXheaderItem 3 3 2 3 2" xfId="52361" xr:uid="{E84743CD-CC42-4AC0-8097-29EB054A5CD8}"/>
    <cellStyle name="SAPBEXheaderItem 3 3 2 4" xfId="35863" xr:uid="{03F59AF7-ABC4-4E2F-89AA-E70607734CC8}"/>
    <cellStyle name="SAPBEXheaderItem 3 3 3" xfId="14929" xr:uid="{4EEA17C1-3A10-4AA0-823F-79BA74965505}"/>
    <cellStyle name="SAPBEXheaderItem 3 3 3 2" xfId="41349" xr:uid="{2F3E378E-1F55-4C42-8AA9-FEC0DE17E990}"/>
    <cellStyle name="SAPBEXheaderItem 3 3 4" xfId="26498" xr:uid="{8B81CDB1-FC69-4ABB-8ADE-33933D17C39B}"/>
    <cellStyle name="SAPBEXheaderItem 3 3 4 2" xfId="52912" xr:uid="{71395AB3-0934-4C59-9615-3E91B48FC48C}"/>
    <cellStyle name="SAPBEXheaderItem 3 3 5" xfId="30817" xr:uid="{EB179981-BC07-497B-9BB1-AE103E0B7AF2}"/>
    <cellStyle name="SAPBEXheaderItem 3 4" xfId="3058" xr:uid="{C0AD44D0-C3E4-49D2-B712-0C14AF1EFAB9}"/>
    <cellStyle name="SAPBEXheaderItem 3 4 2" xfId="9994" xr:uid="{EFBAEDD7-4598-4D0D-A409-8B35E4812566}"/>
    <cellStyle name="SAPBEXheaderItem 3 4 2 2" xfId="20654" xr:uid="{6263C480-CD53-4FDD-A1E6-B81C62E64793}"/>
    <cellStyle name="SAPBEXheaderItem 3 4 2 2 2" xfId="47068" xr:uid="{320692BC-7015-4D9D-8E22-BAB1B8E9968D}"/>
    <cellStyle name="SAPBEXheaderItem 3 4 2 3" xfId="24078" xr:uid="{4DD3C4F7-2E24-49F4-8837-AE8A69C9C65C}"/>
    <cellStyle name="SAPBEXheaderItem 3 4 2 3 2" xfId="50492" xr:uid="{8979E6DE-80B3-4722-B7D7-87E8C6E89366}"/>
    <cellStyle name="SAPBEXheaderItem 3 4 2 4" xfId="36490" xr:uid="{3633C002-ADA7-435F-A3C8-E55654FD5C8E}"/>
    <cellStyle name="SAPBEXheaderItem 3 4 3" xfId="13850" xr:uid="{84B8AE92-FD9A-4C54-8D20-999DA1CEF6E9}"/>
    <cellStyle name="SAPBEXheaderItem 3 4 3 2" xfId="40270" xr:uid="{ADA643BC-D7EF-4CF1-A0FE-A508625D3E35}"/>
    <cellStyle name="SAPBEXheaderItem 3 4 4" xfId="23450" xr:uid="{E57ACA19-CDDF-4646-B846-50C1FA841F47}"/>
    <cellStyle name="SAPBEXheaderItem 3 4 4 2" xfId="49864" xr:uid="{F46421F3-9B74-4966-82B9-EFD14738039F}"/>
    <cellStyle name="SAPBEXheaderItem 3 4 5" xfId="29728" xr:uid="{29B1C506-906E-4486-B78D-0B23B8801B8A}"/>
    <cellStyle name="SAPBEXheaderItem 3 5" xfId="4721" xr:uid="{B20E250C-9C2B-4CA3-ADBD-276B1A61312A}"/>
    <cellStyle name="SAPBEXheaderItem 3 5 2" xfId="15498" xr:uid="{A685170D-1106-4114-86C5-08C5B070DD30}"/>
    <cellStyle name="SAPBEXheaderItem 3 5 2 2" xfId="41918" xr:uid="{AD6F664E-FF65-45D2-9A84-6C43199803C5}"/>
    <cellStyle name="SAPBEXheaderItem 3 5 3" xfId="26884" xr:uid="{6220D1C6-563A-4C78-9ED0-3F1CD913862B}"/>
    <cellStyle name="SAPBEXheaderItem 3 5 3 2" xfId="53298" xr:uid="{E121AEB8-1359-48B1-B79C-5C7D51675690}"/>
    <cellStyle name="SAPBEXheaderItem 3 5 4" xfId="31391" xr:uid="{A4EF777C-2FDF-42B4-975C-257BA2368072}"/>
    <cellStyle name="SAPBEXheaderItem 3 6" xfId="5435" xr:uid="{60640AAB-DF45-48E0-BDEF-53E1DCB9C327}"/>
    <cellStyle name="SAPBEXheaderItem 3 6 2" xfId="16208" xr:uid="{08304249-7D80-48B7-BAE9-FCD0D081D911}"/>
    <cellStyle name="SAPBEXheaderItem 3 6 2 2" xfId="42627" xr:uid="{D8899BC2-E82B-4C18-B5B1-AA65E1CAA948}"/>
    <cellStyle name="SAPBEXheaderItem 3 6 3" xfId="27308" xr:uid="{69654CF8-D268-40DA-BAF2-4D040E8E602B}"/>
    <cellStyle name="SAPBEXheaderItem 3 6 3 2" xfId="53722" xr:uid="{D46DF45E-BA27-4B71-89CC-C5AA0B3DB8ED}"/>
    <cellStyle name="SAPBEXheaderItem 3 6 4" xfId="32105" xr:uid="{0D075B81-6F47-41DF-BC65-9B55B99133B4}"/>
    <cellStyle name="SAPBEXheaderItem 3 7" xfId="6258" xr:uid="{E578B6D2-4392-4E94-9276-3F672545BF56}"/>
    <cellStyle name="SAPBEXheaderItem 3 7 2" xfId="12136" xr:uid="{52E4D53A-D896-408B-AAD6-36E52A404E5E}"/>
    <cellStyle name="SAPBEXheaderItem 3 7 2 2" xfId="38557" xr:uid="{F55BB8A2-0D69-4EE0-B733-D93A0AC23867}"/>
    <cellStyle name="SAPBEXheaderItem 3 7 3" xfId="32928" xr:uid="{769640E2-B4FF-495F-9D1C-D29F6F616EDF}"/>
    <cellStyle name="SAPBEXheaderItem 3 8" xfId="6353" xr:uid="{47BA6566-A5D0-48C8-B7B3-5D30243A9FE3}"/>
    <cellStyle name="SAPBEXheaderItem 3 8 2" xfId="17090" xr:uid="{2F7B1A15-F2A2-44F1-8A1F-72DF07AB816B}"/>
    <cellStyle name="SAPBEXheaderItem 3 8 2 2" xfId="43508" xr:uid="{512F8F61-4B48-4A2B-B9B2-8EA0FCA0C045}"/>
    <cellStyle name="SAPBEXheaderItem 3 8 3" xfId="24019" xr:uid="{E330C691-D7C2-46A1-A917-FCDBDFC1770E}"/>
    <cellStyle name="SAPBEXheaderItem 3 8 3 2" xfId="50433" xr:uid="{E3E698C8-6BAE-462A-94F6-82957FE8B767}"/>
    <cellStyle name="SAPBEXheaderItem 3 8 4" xfId="33023" xr:uid="{515781BC-0A3E-458E-AC4F-B59ABA8D140E}"/>
    <cellStyle name="SAPBEXheaderItem 3 9" xfId="3759" xr:uid="{68D204E6-1AC8-41E9-89AB-6011B37D087B}"/>
    <cellStyle name="SAPBEXheaderItem 3 9 2" xfId="14542" xr:uid="{11C99898-7791-4D1F-9C02-53006D5CCCA4}"/>
    <cellStyle name="SAPBEXheaderItem 3 9 2 2" xfId="40962" xr:uid="{C94DB623-CAA3-4DEE-886A-40597B500383}"/>
    <cellStyle name="SAPBEXheaderItem 3 9 3" xfId="25807" xr:uid="{6E25C335-471C-48A7-AD7D-0F8BB66C1812}"/>
    <cellStyle name="SAPBEXheaderItem 3 9 3 2" xfId="52221" xr:uid="{A5C6854C-5128-4998-A94B-8A9948B51710}"/>
    <cellStyle name="SAPBEXheaderItem 3 9 4" xfId="30429" xr:uid="{A8C890D4-FA51-4A23-A197-AF800A4B1D3E}"/>
    <cellStyle name="SAPBEXheaderItem 4" xfId="1634" xr:uid="{DDDC1920-CA96-4BA3-8095-DF3E2DDCA7A5}"/>
    <cellStyle name="SAPBEXheaderItem 4 10" xfId="11929" xr:uid="{2D62D35D-D999-4EB3-95A0-197E83A1B4AB}"/>
    <cellStyle name="SAPBEXheaderItem 4 10 2" xfId="38350" xr:uid="{92A98241-3692-4B35-A3BF-25B1CDAF5045}"/>
    <cellStyle name="SAPBEXheaderItem 4 11" xfId="26557" xr:uid="{D57EFA32-DFAE-4991-A664-6BCC8DC01EF3}"/>
    <cellStyle name="SAPBEXheaderItem 4 11 2" xfId="52971" xr:uid="{FCE19D5E-7B33-491E-9AB2-E15CA04F7568}"/>
    <cellStyle name="SAPBEXheaderItem 4 2" xfId="3627" xr:uid="{EDE333C9-1196-4E52-90A0-A458B6E32217}"/>
    <cellStyle name="SAPBEXheaderItem 4 2 2" xfId="9085" xr:uid="{4903A6F5-7E22-462C-8AAB-9CC9BFA51D81}"/>
    <cellStyle name="SAPBEXheaderItem 4 2 2 2" xfId="19745" xr:uid="{2A7BC4AD-0EF6-4DB9-AB94-3F6A541F8788}"/>
    <cellStyle name="SAPBEXheaderItem 4 2 2 2 2" xfId="46159" xr:uid="{B984F8CE-234C-4681-B8C0-56390E19492E}"/>
    <cellStyle name="SAPBEXheaderItem 4 2 2 3" xfId="28255" xr:uid="{76C43404-7BC9-41B6-BDAA-576ED1518540}"/>
    <cellStyle name="SAPBEXheaderItem 4 2 2 3 2" xfId="54669" xr:uid="{F912D352-96C7-48C3-B653-95ABEB4ED464}"/>
    <cellStyle name="SAPBEXheaderItem 4 2 2 4" xfId="35581" xr:uid="{AED71FD1-196E-43E2-82E9-BD70E77A6BDF}"/>
    <cellStyle name="SAPBEXheaderItem 4 2 3" xfId="10326" xr:uid="{729481A1-BE11-4CC4-B7B1-F2551532453B}"/>
    <cellStyle name="SAPBEXheaderItem 4 2 3 2" xfId="20986" xr:uid="{3CC53381-BC8D-4A56-BB33-9F53FCDE572A}"/>
    <cellStyle name="SAPBEXheaderItem 4 2 3 2 2" xfId="47400" xr:uid="{7CADEE3B-344A-40F7-BF1B-4D3BCF2C5A00}"/>
    <cellStyle name="SAPBEXheaderItem 4 2 3 3" xfId="12104" xr:uid="{0E920736-8B9D-447F-B5C8-A12E30FAAF60}"/>
    <cellStyle name="SAPBEXheaderItem 4 2 3 3 2" xfId="38525" xr:uid="{B20F8512-B18D-4BE2-9EE4-C449ABB69849}"/>
    <cellStyle name="SAPBEXheaderItem 4 2 3 4" xfId="36822" xr:uid="{3A96AB2F-4999-466E-B288-228FB325159E}"/>
    <cellStyle name="SAPBEXheaderItem 4 2 4" xfId="8638" xr:uid="{CD912F3A-827D-446F-99DB-5C5A8D44F94C}"/>
    <cellStyle name="SAPBEXheaderItem 4 2 4 2" xfId="19298" xr:uid="{6663D579-A662-4016-89E2-842A1A050B74}"/>
    <cellStyle name="SAPBEXheaderItem 4 2 4 2 2" xfId="45712" xr:uid="{654DBF36-1F65-43DD-90EC-7E7E9C7C07BA}"/>
    <cellStyle name="SAPBEXheaderItem 4 2 4 3" xfId="16888" xr:uid="{BBA67D97-487F-4114-98BE-8B74FF55211A}"/>
    <cellStyle name="SAPBEXheaderItem 4 2 4 3 2" xfId="43306" xr:uid="{FBDB4DB8-3F78-486C-B8B3-65F02885CF8D}"/>
    <cellStyle name="SAPBEXheaderItem 4 2 4 4" xfId="35134" xr:uid="{925B04D1-50A6-48E1-9B6B-DB31C5872683}"/>
    <cellStyle name="SAPBEXheaderItem 4 2 5" xfId="14412" xr:uid="{EAD8714B-301D-413D-8B7B-4E581807712C}"/>
    <cellStyle name="SAPBEXheaderItem 4 2 5 2" xfId="40832" xr:uid="{22451030-DE6C-4149-BB98-E2B5EC777B3F}"/>
    <cellStyle name="SAPBEXheaderItem 4 2 6" xfId="24317" xr:uid="{9CAC8A75-9B54-4C9B-BB62-3DB7C85CCD8B}"/>
    <cellStyle name="SAPBEXheaderItem 4 2 6 2" xfId="50731" xr:uid="{DF4A7E7C-4A01-4842-B7CE-9BA62BBC8D80}"/>
    <cellStyle name="SAPBEXheaderItem 4 2 7" xfId="30297" xr:uid="{44841A07-6808-4C43-8923-BC2A0CE2F39B}"/>
    <cellStyle name="SAPBEXheaderItem 4 3" xfId="2695" xr:uid="{B32B889F-AF6E-4DDA-A0D2-6F43EF320205}"/>
    <cellStyle name="SAPBEXheaderItem 4 3 2" xfId="9454" xr:uid="{C6453B57-C74E-4475-A407-7D7DE43B8E54}"/>
    <cellStyle name="SAPBEXheaderItem 4 3 2 2" xfId="20114" xr:uid="{3C32E66A-A9AA-48C7-99FE-80023D576B6E}"/>
    <cellStyle name="SAPBEXheaderItem 4 3 2 2 2" xfId="46528" xr:uid="{0F86B304-F012-49E5-A5B3-86FFB7870603}"/>
    <cellStyle name="SAPBEXheaderItem 4 3 2 3" xfId="17738" xr:uid="{759E21AC-15F1-47CB-B160-860AE18D68A7}"/>
    <cellStyle name="SAPBEXheaderItem 4 3 2 3 2" xfId="44155" xr:uid="{73905FBB-4D4B-4C69-95A7-0CF146FAFF26}"/>
    <cellStyle name="SAPBEXheaderItem 4 3 2 4" xfId="35950" xr:uid="{2DA051BA-D2DF-4544-8FF1-4D103E4C6317}"/>
    <cellStyle name="SAPBEXheaderItem 4 3 3" xfId="13487" xr:uid="{8FF6851E-523C-4BFE-8078-AB856872257A}"/>
    <cellStyle name="SAPBEXheaderItem 4 3 3 2" xfId="39907" xr:uid="{E933D07E-7659-4F05-86DE-D39A5946BD09}"/>
    <cellStyle name="SAPBEXheaderItem 4 3 4" xfId="24448" xr:uid="{1892B1DC-4F07-4057-9A34-F6C10748CBF1}"/>
    <cellStyle name="SAPBEXheaderItem 4 3 4 2" xfId="50862" xr:uid="{BBED7391-EB8E-46C6-A328-693019A487F6}"/>
    <cellStyle name="SAPBEXheaderItem 4 3 5" xfId="29365" xr:uid="{3846EAF9-9611-4C3B-BF27-13A2DC5A0ED3}"/>
    <cellStyle name="SAPBEXheaderItem 4 4" xfId="4677" xr:uid="{17377485-51AA-47B4-AFAF-7065A88170F0}"/>
    <cellStyle name="SAPBEXheaderItem 4 4 2" xfId="10261" xr:uid="{42FB159E-26E4-42C8-AFA3-CA4BF1874968}"/>
    <cellStyle name="SAPBEXheaderItem 4 4 2 2" xfId="20921" xr:uid="{DDEEAE46-8BE6-4DF2-8F3A-8705B8C930C3}"/>
    <cellStyle name="SAPBEXheaderItem 4 4 2 2 2" xfId="47335" xr:uid="{9164FF82-81C7-4246-83D7-7C4B5789F043}"/>
    <cellStyle name="SAPBEXheaderItem 4 4 2 3" xfId="12832" xr:uid="{78FFE8A3-80F6-4899-B93B-E296483AD391}"/>
    <cellStyle name="SAPBEXheaderItem 4 4 2 3 2" xfId="39253" xr:uid="{7F8B8B7C-3415-48E4-8786-147CDB27FEFE}"/>
    <cellStyle name="SAPBEXheaderItem 4 4 2 4" xfId="36757" xr:uid="{6756D760-A0F3-41C6-8B72-AA9DDF5BB319}"/>
    <cellStyle name="SAPBEXheaderItem 4 4 3" xfId="15455" xr:uid="{B609C082-C425-43DC-A1E6-558D47C344B4}"/>
    <cellStyle name="SAPBEXheaderItem 4 4 3 2" xfId="41875" xr:uid="{923AC4A6-BA3F-4E38-8BCC-585FC63CB865}"/>
    <cellStyle name="SAPBEXheaderItem 4 4 4" xfId="21914" xr:uid="{A48EBD35-FE5C-47DA-AF0D-B761253E4CA2}"/>
    <cellStyle name="SAPBEXheaderItem 4 4 4 2" xfId="48328" xr:uid="{0132815E-1823-4896-BFE9-A5780A04EA02}"/>
    <cellStyle name="SAPBEXheaderItem 4 4 5" xfId="31347" xr:uid="{C7200E48-2684-4777-8C6E-887DC5B9D051}"/>
    <cellStyle name="SAPBEXheaderItem 4 5" xfId="3951" xr:uid="{19E19293-4D49-4469-934B-0A8BA9F68D0D}"/>
    <cellStyle name="SAPBEXheaderItem 4 5 2" xfId="14734" xr:uid="{E28F3C14-3366-49C7-8DB8-3E4BE9BDFED3}"/>
    <cellStyle name="SAPBEXheaderItem 4 5 2 2" xfId="41154" xr:uid="{4DD16EC1-79C6-4F52-B4D9-9A56A718E495}"/>
    <cellStyle name="SAPBEXheaderItem 4 5 3" xfId="24430" xr:uid="{F206FEBB-0F9E-455B-B635-04E43DB13CEC}"/>
    <cellStyle name="SAPBEXheaderItem 4 5 3 2" xfId="50844" xr:uid="{2312949D-D95C-4C7A-8CE1-D57CE1004AF3}"/>
    <cellStyle name="SAPBEXheaderItem 4 5 4" xfId="30621" xr:uid="{FC56A1A5-24E8-4A93-B3CC-7A968E0D99DA}"/>
    <cellStyle name="SAPBEXheaderItem 4 6" xfId="5520" xr:uid="{BD9E7BF1-4752-47EF-8197-DF104CACA740}"/>
    <cellStyle name="SAPBEXheaderItem 4 6 2" xfId="16291" xr:uid="{1F9207C0-02C2-4153-9C28-45C5E53379FB}"/>
    <cellStyle name="SAPBEXheaderItem 4 6 2 2" xfId="42710" xr:uid="{31854D7B-8DDE-40F9-8803-7F75CE8302E9}"/>
    <cellStyle name="SAPBEXheaderItem 4 6 3" xfId="26343" xr:uid="{B056F02F-E9E1-4B59-A219-36970365A5BE}"/>
    <cellStyle name="SAPBEXheaderItem 4 6 3 2" xfId="52757" xr:uid="{62D15638-0830-4357-AEDF-0B6BD3447F32}"/>
    <cellStyle name="SAPBEXheaderItem 4 6 4" xfId="32190" xr:uid="{698B2813-B88A-474F-B7C6-F6694ADFF1EF}"/>
    <cellStyle name="SAPBEXheaderItem 4 7" xfId="5692" xr:uid="{30494B88-A56E-40E0-BB50-99DBAC52A806}"/>
    <cellStyle name="SAPBEXheaderItem 4 7 2" xfId="26600" xr:uid="{10783F45-18AA-499C-B5F7-9EDE2904F98F}"/>
    <cellStyle name="SAPBEXheaderItem 4 7 2 2" xfId="53014" xr:uid="{64B5B04B-0230-4598-A848-529C5D463020}"/>
    <cellStyle name="SAPBEXheaderItem 4 7 3" xfId="32362" xr:uid="{3335CB63-229D-4DC4-BF8A-F1B0054BBE78}"/>
    <cellStyle name="SAPBEXheaderItem 4 8" xfId="5434" xr:uid="{58AF4ADD-FD8D-4A7D-A853-D478F127153E}"/>
    <cellStyle name="SAPBEXheaderItem 4 8 2" xfId="16207" xr:uid="{3A0A568A-E18C-4630-9B13-2FD0E215AD25}"/>
    <cellStyle name="SAPBEXheaderItem 4 8 2 2" xfId="42626" xr:uid="{01CD6ABD-48AB-4CE6-93E8-A41F92DD99E3}"/>
    <cellStyle name="SAPBEXheaderItem 4 8 3" xfId="28139" xr:uid="{2CC04F72-2F1E-4AFD-ABF8-002005EA2010}"/>
    <cellStyle name="SAPBEXheaderItem 4 8 3 2" xfId="54553" xr:uid="{698DD222-0CBD-4ECE-AAC3-6015A0CDA1A6}"/>
    <cellStyle name="SAPBEXheaderItem 4 8 4" xfId="32104" xr:uid="{5C97DBD9-DEF2-43F0-8EE8-E5B9A3DF58C2}"/>
    <cellStyle name="SAPBEXheaderItem 4 9" xfId="3428" xr:uid="{75D86791-62AD-43BB-A523-520783784835}"/>
    <cellStyle name="SAPBEXheaderItem 4 9 2" xfId="14213" xr:uid="{6F006D31-40B5-4C52-8C37-FF379C58CD1F}"/>
    <cellStyle name="SAPBEXheaderItem 4 9 2 2" xfId="40633" xr:uid="{0636382B-263F-48C7-A58C-29CC73184C5B}"/>
    <cellStyle name="SAPBEXheaderItem 4 9 3" xfId="25606" xr:uid="{D56D140F-EA5D-4592-846B-05E1588E9A54}"/>
    <cellStyle name="SAPBEXheaderItem 4 9 3 2" xfId="52020" xr:uid="{EDD8D4E4-5C47-46EB-B6C7-69BA8B130FE1}"/>
    <cellStyle name="SAPBEXheaderItem 4 9 4" xfId="30098" xr:uid="{117F6F9A-6C40-4C13-AA5A-AE117138E8F4}"/>
    <cellStyle name="SAPBEXheaderItem 5" xfId="1893" xr:uid="{60A8E0CE-241B-48C0-BDA2-16595F209DA9}"/>
    <cellStyle name="SAPBEXheaderItem 5 10" xfId="11687" xr:uid="{B8198B8D-6281-4760-AB5A-4E0F1437DA14}"/>
    <cellStyle name="SAPBEXheaderItem 5 10 2" xfId="38108" xr:uid="{1DB2696F-2621-47EB-8796-8E35ED75F6B0}"/>
    <cellStyle name="SAPBEXheaderItem 5 11" xfId="23364" xr:uid="{FA3EC429-FBD4-484E-828A-A84DB2E2A23B}"/>
    <cellStyle name="SAPBEXheaderItem 5 11 2" xfId="49778" xr:uid="{53596DA0-BB8F-4CD9-B42A-B4F4D5965FBF}"/>
    <cellStyle name="SAPBEXheaderItem 5 2" xfId="3870" xr:uid="{094F79F3-0609-4E95-AA9C-6D3C24EFC3AC}"/>
    <cellStyle name="SAPBEXheaderItem 5 2 2" xfId="9255" xr:uid="{A6FB68B0-A4D2-4675-8D38-04B52D3ED229}"/>
    <cellStyle name="SAPBEXheaderItem 5 2 2 2" xfId="19915" xr:uid="{BAD45DBC-60DD-4C32-9D10-F5C253A6DB81}"/>
    <cellStyle name="SAPBEXheaderItem 5 2 2 2 2" xfId="46329" xr:uid="{FC9C33A5-F463-4E5A-882B-DBDA4853343B}"/>
    <cellStyle name="SAPBEXheaderItem 5 2 2 3" xfId="12805" xr:uid="{9D18B521-89F5-4449-90D9-BD288D82B1BC}"/>
    <cellStyle name="SAPBEXheaderItem 5 2 2 3 2" xfId="39226" xr:uid="{0E2C64D3-32F2-45AF-BCCE-D6404E573B59}"/>
    <cellStyle name="SAPBEXheaderItem 5 2 2 4" xfId="35751" xr:uid="{76ADE687-41AD-420F-AE42-1022DE95DC5F}"/>
    <cellStyle name="SAPBEXheaderItem 5 2 3" xfId="14653" xr:uid="{203BC444-6ED9-4D9D-94E4-DAA5BBF79565}"/>
    <cellStyle name="SAPBEXheaderItem 5 2 3 2" xfId="41073" xr:uid="{A3F1B2CF-892D-40F1-BB7D-AA29E231BBFB}"/>
    <cellStyle name="SAPBEXheaderItem 5 2 4" xfId="25108" xr:uid="{96F383D1-2BF4-4863-8065-F2AFA61EAD67}"/>
    <cellStyle name="SAPBEXheaderItem 5 2 4 2" xfId="51522" xr:uid="{D5805F92-532D-4E7F-A2F8-A7C20C0B2E4E}"/>
    <cellStyle name="SAPBEXheaderItem 5 2 5" xfId="30540" xr:uid="{A463C4C0-04D2-4D2F-9598-43D0F2CCA765}"/>
    <cellStyle name="SAPBEXheaderItem 5 3" xfId="4597" xr:uid="{7F59611B-B2F1-4C17-BD50-5284E025A965}"/>
    <cellStyle name="SAPBEXheaderItem 5 3 2" xfId="9782" xr:uid="{DDE38BC2-F86A-483E-A1EB-0698D4E84EA6}"/>
    <cellStyle name="SAPBEXheaderItem 5 3 2 2" xfId="20442" xr:uid="{4400B6E8-B14E-4F12-B29D-05B69D4ECCA9}"/>
    <cellStyle name="SAPBEXheaderItem 5 3 2 2 2" xfId="46856" xr:uid="{289782D0-5D5C-40AA-A35C-B295EC622553}"/>
    <cellStyle name="SAPBEXheaderItem 5 3 2 3" xfId="11614" xr:uid="{E1469652-A4B2-4925-9C31-A73AAA8F1E8F}"/>
    <cellStyle name="SAPBEXheaderItem 5 3 2 3 2" xfId="38035" xr:uid="{312C3598-07BA-4775-B7EE-D383F1526704}"/>
    <cellStyle name="SAPBEXheaderItem 5 3 2 4" xfId="36278" xr:uid="{59156B0E-6915-4409-AF87-22B272FC8008}"/>
    <cellStyle name="SAPBEXheaderItem 5 3 3" xfId="15375" xr:uid="{BC61CE37-0E64-4D8D-8A52-0E6B75A4A1AF}"/>
    <cellStyle name="SAPBEXheaderItem 5 3 3 2" xfId="41795" xr:uid="{ED206003-7901-421F-980C-9458CFAE39F4}"/>
    <cellStyle name="SAPBEXheaderItem 5 3 4" xfId="27656" xr:uid="{CDA5B326-AC37-4F8C-B4DD-F2D399993182}"/>
    <cellStyle name="SAPBEXheaderItem 5 3 4 2" xfId="54070" xr:uid="{0E403CB6-FD72-49E5-B9FA-5A530BADFB62}"/>
    <cellStyle name="SAPBEXheaderItem 5 3 5" xfId="31267" xr:uid="{CB6A974D-F092-425E-BE3F-8D0134A78FCB}"/>
    <cellStyle name="SAPBEXheaderItem 5 4" xfId="3924" xr:uid="{174813E5-9F56-43F1-A9C2-3688467BC456}"/>
    <cellStyle name="SAPBEXheaderItem 5 4 2" xfId="14707" xr:uid="{86B74469-55E2-407B-B692-90841EEF7059}"/>
    <cellStyle name="SAPBEXheaderItem 5 4 2 2" xfId="41127" xr:uid="{210CA472-7CA9-4803-ACDB-BA87C675C234}"/>
    <cellStyle name="SAPBEXheaderItem 5 4 3" xfId="27928" xr:uid="{C90700F2-0C9E-4829-A1D2-8032BB4431C5}"/>
    <cellStyle name="SAPBEXheaderItem 5 4 3 2" xfId="54342" xr:uid="{EA534DAA-FE28-4C0B-BCC4-ABA3AFB7107D}"/>
    <cellStyle name="SAPBEXheaderItem 5 4 4" xfId="30594" xr:uid="{BDBB28A0-AA16-460F-8209-B1F14A6764A7}"/>
    <cellStyle name="SAPBEXheaderItem 5 5" xfId="5791" xr:uid="{BD8CAB7D-330C-41EB-A259-6F6BE129254F}"/>
    <cellStyle name="SAPBEXheaderItem 5 5 2" xfId="16550" xr:uid="{14222154-33FB-4E6E-9D8E-E6F16D00A6CC}"/>
    <cellStyle name="SAPBEXheaderItem 5 5 2 2" xfId="42968" xr:uid="{5844C311-2F71-41B6-B81D-C23AADA8DA56}"/>
    <cellStyle name="SAPBEXheaderItem 5 5 3" xfId="25676" xr:uid="{47FFCEFD-AE98-4B2B-B892-D9102489EA0A}"/>
    <cellStyle name="SAPBEXheaderItem 5 5 3 2" xfId="52090" xr:uid="{F402FF64-1645-4A1C-93F5-A532827A9995}"/>
    <cellStyle name="SAPBEXheaderItem 5 5 4" xfId="32461" xr:uid="{EA809F20-1F3C-40D4-8ABC-F9B12681AF8C}"/>
    <cellStyle name="SAPBEXheaderItem 5 6" xfId="6394" xr:uid="{45218282-C467-43AA-9C91-CDFD63C64CAE}"/>
    <cellStyle name="SAPBEXheaderItem 5 6 2" xfId="17130" xr:uid="{988BBB2A-1568-4C9F-BFF9-82A13D436BED}"/>
    <cellStyle name="SAPBEXheaderItem 5 6 2 2" xfId="43548" xr:uid="{D8C98460-7AD6-4E47-8D67-2DAADCFA5AF7}"/>
    <cellStyle name="SAPBEXheaderItem 5 6 3" xfId="23001" xr:uid="{C667DC75-9A21-4477-A51E-7BD8B08DDC55}"/>
    <cellStyle name="SAPBEXheaderItem 5 6 3 2" xfId="49415" xr:uid="{24E9843B-820D-4106-9380-E8AA3457D307}"/>
    <cellStyle name="SAPBEXheaderItem 5 6 4" xfId="33064" xr:uid="{D6390D35-638D-4293-9AC0-FFDEA810828B}"/>
    <cellStyle name="SAPBEXheaderItem 5 7" xfId="7009" xr:uid="{759B04B2-7A4F-4383-A3F3-020A1AF97669}"/>
    <cellStyle name="SAPBEXheaderItem 5 7 2" xfId="22005" xr:uid="{99BECB1A-53AD-4A82-8553-5840B75B0AFF}"/>
    <cellStyle name="SAPBEXheaderItem 5 7 2 2" xfId="48419" xr:uid="{0480EF62-0895-4A95-B99A-E5A4426CBC6D}"/>
    <cellStyle name="SAPBEXheaderItem 5 7 3" xfId="33679" xr:uid="{82D40809-B276-4E42-B280-D3994B711908}"/>
    <cellStyle name="SAPBEXheaderItem 5 8" xfId="7556" xr:uid="{48383C08-255D-4CD0-BB1E-529BCDDD124F}"/>
    <cellStyle name="SAPBEXheaderItem 5 8 2" xfId="18223" xr:uid="{F46B57FC-45E4-48DA-94F0-9A5279266D19}"/>
    <cellStyle name="SAPBEXheaderItem 5 8 2 2" xfId="44639" xr:uid="{C14DBFB3-E34C-4DB2-B3D2-E674E9602421}"/>
    <cellStyle name="SAPBEXheaderItem 5 8 3" xfId="25821" xr:uid="{D194DD90-3F02-4517-8646-4AB8D604404B}"/>
    <cellStyle name="SAPBEXheaderItem 5 8 3 2" xfId="52235" xr:uid="{D24C27E1-16F5-4228-94F7-9E6F6DE36684}"/>
    <cellStyle name="SAPBEXheaderItem 5 8 4" xfId="34226" xr:uid="{3744A937-C21A-40A8-90E6-26DE6A7E4725}"/>
    <cellStyle name="SAPBEXheaderItem 5 9" xfId="7266" xr:uid="{A29EADDB-5310-4D1E-ADB0-D2006C9009D0}"/>
    <cellStyle name="SAPBEXheaderItem 5 9 2" xfId="17933" xr:uid="{579B0F9A-5D0F-43CA-A05F-0630FFCC3DFF}"/>
    <cellStyle name="SAPBEXheaderItem 5 9 2 2" xfId="44350" xr:uid="{B2BE15A5-7962-4112-A7E9-89012EA4EEC5}"/>
    <cellStyle name="SAPBEXheaderItem 5 9 3" xfId="28043" xr:uid="{B941378F-EEEC-4ABF-9696-F67E342A0DCE}"/>
    <cellStyle name="SAPBEXheaderItem 5 9 3 2" xfId="54457" xr:uid="{4136F93E-47F1-4ED6-8624-02B9C7DA0C69}"/>
    <cellStyle name="SAPBEXheaderItem 5 9 4" xfId="33936" xr:uid="{1B99FF77-CC40-4662-947B-4EB374D74A15}"/>
    <cellStyle name="SAPBEXheaderItem 6" xfId="2079" xr:uid="{CE33403B-EBFE-419C-ADDF-BDD615D861EB}"/>
    <cellStyle name="SAPBEXheaderItem 6 10" xfId="11521" xr:uid="{5A7564FB-C108-45E9-AF7E-C697DDA6F7C2}"/>
    <cellStyle name="SAPBEXheaderItem 6 10 2" xfId="37942" xr:uid="{9601E273-BDD8-4131-AD1D-AFAEED30E91F}"/>
    <cellStyle name="SAPBEXheaderItem 6 11" xfId="24331" xr:uid="{D9429119-ED40-4348-814F-27A26D94A797}"/>
    <cellStyle name="SAPBEXheaderItem 6 11 2" xfId="50745" xr:uid="{CD05066A-A2C7-4584-B64F-DCECAF224EB5}"/>
    <cellStyle name="SAPBEXheaderItem 6 2" xfId="4044" xr:uid="{933ECF15-D9CF-4883-B23D-8837B3343BE5}"/>
    <cellStyle name="SAPBEXheaderItem 6 2 2" xfId="9863" xr:uid="{32E1AE41-BA3B-4786-8AA0-CAF53FAEFA6B}"/>
    <cellStyle name="SAPBEXheaderItem 6 2 2 2" xfId="20523" xr:uid="{4693A75F-A185-443D-BBCC-FD155396E302}"/>
    <cellStyle name="SAPBEXheaderItem 6 2 2 2 2" xfId="46937" xr:uid="{F750C64D-AB1D-4297-ADCE-F821E7F847AE}"/>
    <cellStyle name="SAPBEXheaderItem 6 2 2 3" xfId="25340" xr:uid="{9736E3FE-0758-4CD1-A793-E11C27A2A476}"/>
    <cellStyle name="SAPBEXheaderItem 6 2 2 3 2" xfId="51754" xr:uid="{E9C4BF05-2705-4091-AE58-044738030231}"/>
    <cellStyle name="SAPBEXheaderItem 6 2 2 4" xfId="36359" xr:uid="{998298C8-A28F-48B1-BE54-042F8A22FE77}"/>
    <cellStyle name="SAPBEXheaderItem 6 2 3" xfId="14826" xr:uid="{874C2C4C-99D6-4B0E-AE80-32F1CCE70DF1}"/>
    <cellStyle name="SAPBEXheaderItem 6 2 3 2" xfId="41246" xr:uid="{59D5E576-4F3E-410E-A138-333A3DF79E25}"/>
    <cellStyle name="SAPBEXheaderItem 6 2 4" xfId="26582" xr:uid="{0258D8D7-0AD4-4263-9BDC-7EEB7639DB40}"/>
    <cellStyle name="SAPBEXheaderItem 6 2 4 2" xfId="52996" xr:uid="{FCD74C77-D351-4761-AD62-01885047CFD0}"/>
    <cellStyle name="SAPBEXheaderItem 6 2 5" xfId="30714" xr:uid="{500DD78E-5F13-4E2D-9C0D-BB890A757FC5}"/>
    <cellStyle name="SAPBEXheaderItem 6 3" xfId="4772" xr:uid="{7FF67909-4761-44E8-864B-8A9264A22294}"/>
    <cellStyle name="SAPBEXheaderItem 6 3 2" xfId="10353" xr:uid="{F18056D4-EA95-4612-997C-B5552B618B1F}"/>
    <cellStyle name="SAPBEXheaderItem 6 3 2 2" xfId="21013" xr:uid="{CBFAE3DC-C9BA-4729-BE76-EB0E688262F7}"/>
    <cellStyle name="SAPBEXheaderItem 6 3 2 2 2" xfId="47427" xr:uid="{42B8A839-B1BD-4A36-A0EE-2C708A9AECD4}"/>
    <cellStyle name="SAPBEXheaderItem 6 3 2 3" xfId="28278" xr:uid="{D9890681-C850-4F1F-B758-E3AF9A979826}"/>
    <cellStyle name="SAPBEXheaderItem 6 3 2 3 2" xfId="54692" xr:uid="{5E8684C4-6218-4962-9805-2D5F53F91385}"/>
    <cellStyle name="SAPBEXheaderItem 6 3 2 4" xfId="36849" xr:uid="{A2781116-8A24-4A75-9864-490B053D827E}"/>
    <cellStyle name="SAPBEXheaderItem 6 3 3" xfId="15549" xr:uid="{D87572DD-DE11-4805-A826-D60D66E30512}"/>
    <cellStyle name="SAPBEXheaderItem 6 3 3 2" xfId="41969" xr:uid="{33B0FC0B-87BA-414C-BDCA-F0BFE7318A4D}"/>
    <cellStyle name="SAPBEXheaderItem 6 3 4" xfId="27097" xr:uid="{2EE7B3C2-AD66-4194-B1F1-5BF14F78EA63}"/>
    <cellStyle name="SAPBEXheaderItem 6 3 4 2" xfId="53511" xr:uid="{6A0B8933-8FC4-480E-AE03-152115FFD9A5}"/>
    <cellStyle name="SAPBEXheaderItem 6 3 5" xfId="31442" xr:uid="{B1CD8886-988B-4296-93CF-1EE72457E9A9}"/>
    <cellStyle name="SAPBEXheaderItem 6 4" xfId="5352" xr:uid="{744151AF-B828-4789-A373-D7B6F4DBE955}"/>
    <cellStyle name="SAPBEXheaderItem 6 4 2" xfId="16125" xr:uid="{2EDF61AB-DBB4-4B82-8E59-EF5932B43A33}"/>
    <cellStyle name="SAPBEXheaderItem 6 4 2 2" xfId="42544" xr:uid="{E6725DA6-6B6B-4AEC-B596-7A545D900556}"/>
    <cellStyle name="SAPBEXheaderItem 6 4 3" xfId="26837" xr:uid="{93DFB9F5-9C02-47C3-8D7D-560D50D526D6}"/>
    <cellStyle name="SAPBEXheaderItem 6 4 3 2" xfId="53251" xr:uid="{F2CACD69-76A0-4DD7-ACE6-E4CE8D1A4C51}"/>
    <cellStyle name="SAPBEXheaderItem 6 4 4" xfId="32022" xr:uid="{83CB16B4-B993-478D-BB81-C3F8E29070B8}"/>
    <cellStyle name="SAPBEXheaderItem 6 5" xfId="5959" xr:uid="{084086FB-0DEF-4139-ACDF-3F4ED2110F71}"/>
    <cellStyle name="SAPBEXheaderItem 6 5 2" xfId="16711" xr:uid="{85E9D8C2-4EF9-4420-AA09-7BD193E46188}"/>
    <cellStyle name="SAPBEXheaderItem 6 5 2 2" xfId="43129" xr:uid="{EDCF7B44-00F4-48D5-B5D1-0F1871C5193D}"/>
    <cellStyle name="SAPBEXheaderItem 6 5 3" xfId="23465" xr:uid="{98728F0D-855E-4258-B98A-0FF46E52B0A8}"/>
    <cellStyle name="SAPBEXheaderItem 6 5 3 2" xfId="49879" xr:uid="{B92DF4E9-C044-46B9-ADE9-34CC8A76FDDF}"/>
    <cellStyle name="SAPBEXheaderItem 6 5 4" xfId="32629" xr:uid="{31CB9452-CC67-4DFE-8239-10DCEB1F0619}"/>
    <cellStyle name="SAPBEXheaderItem 6 6" xfId="6559" xr:uid="{68FD0B36-4CFD-4741-9CEF-A4CECC5438BA}"/>
    <cellStyle name="SAPBEXheaderItem 6 6 2" xfId="17284" xr:uid="{83594C8A-ADB3-4E2E-950C-667F38CDCA6F}"/>
    <cellStyle name="SAPBEXheaderItem 6 6 2 2" xfId="43702" xr:uid="{F09A9392-58C1-49F3-A7A7-AD7FB1B66A52}"/>
    <cellStyle name="SAPBEXheaderItem 6 6 3" xfId="23638" xr:uid="{E411E2F7-508C-4D39-868C-9D972E5546F9}"/>
    <cellStyle name="SAPBEXheaderItem 6 6 3 2" xfId="50052" xr:uid="{FE5FD4C3-0A13-4A4A-A68B-D44A0B602A81}"/>
    <cellStyle name="SAPBEXheaderItem 6 6 4" xfId="33229" xr:uid="{026DE7A3-203B-413B-AC8A-C558E3F9AD2A}"/>
    <cellStyle name="SAPBEXheaderItem 6 7" xfId="7131" xr:uid="{B291F587-79C1-425F-9E86-7452AD2CBBC0}"/>
    <cellStyle name="SAPBEXheaderItem 6 7 2" xfId="23763" xr:uid="{FA455934-B515-4B48-BFC2-747F24426528}"/>
    <cellStyle name="SAPBEXheaderItem 6 7 2 2" xfId="50177" xr:uid="{6A388BEF-1EFA-456E-85F7-FC3845EB2CC0}"/>
    <cellStyle name="SAPBEXheaderItem 6 7 3" xfId="33801" xr:uid="{C7B29FD0-EF2C-46B4-B5EC-98B1DE2185BB}"/>
    <cellStyle name="SAPBEXheaderItem 6 8" xfId="7690" xr:uid="{4E00B25B-F28D-4C6D-8A9C-DE79B9E50581}"/>
    <cellStyle name="SAPBEXheaderItem 6 8 2" xfId="18357" xr:uid="{ACDE9956-5BC4-45DB-91D8-ECA0BB7E28B3}"/>
    <cellStyle name="SAPBEXheaderItem 6 8 2 2" xfId="44773" xr:uid="{D0D59D82-1509-4B84-A755-89F80C399804}"/>
    <cellStyle name="SAPBEXheaderItem 6 8 3" xfId="22135" xr:uid="{0DB41977-9A26-4AE9-9225-9384A1B0EADA}"/>
    <cellStyle name="SAPBEXheaderItem 6 8 3 2" xfId="48549" xr:uid="{4A4AC0A3-0675-4748-A721-C85D5C5DA20F}"/>
    <cellStyle name="SAPBEXheaderItem 6 8 4" xfId="34360" xr:uid="{5A369868-201A-4225-937A-19BB103E8B87}"/>
    <cellStyle name="SAPBEXheaderItem 6 9" xfId="7842" xr:uid="{E9BF19DC-E03A-48C4-8E6A-AEA4B99953C2}"/>
    <cellStyle name="SAPBEXheaderItem 6 9 2" xfId="18509" xr:uid="{157416AD-675B-44A7-B52B-933D3C290408}"/>
    <cellStyle name="SAPBEXheaderItem 6 9 2 2" xfId="44924" xr:uid="{DD282158-DF91-4FF4-860E-8ADF65FF20FA}"/>
    <cellStyle name="SAPBEXheaderItem 6 9 3" xfId="27079" xr:uid="{F4FA4FA8-4E58-49FC-B4B2-7300F9100B1B}"/>
    <cellStyle name="SAPBEXheaderItem 6 9 3 2" xfId="53493" xr:uid="{E1C3CA51-8749-48EE-A981-6987BA5F2EF2}"/>
    <cellStyle name="SAPBEXheaderItem 6 9 4" xfId="34512" xr:uid="{76BF145D-39B5-441E-8FFC-35C00282A933}"/>
    <cellStyle name="SAPBEXheaderItem 7" xfId="1815" xr:uid="{80683D43-60D5-4357-8C68-B7BC2B52E3FE}"/>
    <cellStyle name="SAPBEXheaderItem 7 10" xfId="11765" xr:uid="{C63E510B-E6E7-442F-BCCF-07746AFD7726}"/>
    <cellStyle name="SAPBEXheaderItem 7 10 2" xfId="38186" xr:uid="{60DB7952-3641-43E4-87FA-30EE1AEDE880}"/>
    <cellStyle name="SAPBEXheaderItem 7 11" xfId="23755" xr:uid="{60E10BCF-FFD6-4148-8368-CA559CD826EE}"/>
    <cellStyle name="SAPBEXheaderItem 7 11 2" xfId="50169" xr:uid="{48FC59A5-325B-4FD9-ADD6-73B1CFF3CB6D}"/>
    <cellStyle name="SAPBEXheaderItem 7 2" xfId="3792" xr:uid="{E12B0FB6-2BEF-4F8C-AA48-BE2B23F7769D}"/>
    <cellStyle name="SAPBEXheaderItem 7 2 2" xfId="14575" xr:uid="{734B6BAA-16E9-4759-9A75-B85140361610}"/>
    <cellStyle name="SAPBEXheaderItem 7 2 2 2" xfId="40995" xr:uid="{E4D45A66-B2FD-4916-82FA-CAA2E584AEE4}"/>
    <cellStyle name="SAPBEXheaderItem 7 2 3" xfId="27649" xr:uid="{6A92AC80-54B8-4DD6-9B27-9432D9750EE1}"/>
    <cellStyle name="SAPBEXheaderItem 7 2 3 2" xfId="54063" xr:uid="{0321A505-DEB0-409C-9513-D0973690579E}"/>
    <cellStyle name="SAPBEXheaderItem 7 2 4" xfId="30462" xr:uid="{A7E12EF7-916E-4B91-ABA2-6CB7B3AAF9FA}"/>
    <cellStyle name="SAPBEXheaderItem 7 3" xfId="4519" xr:uid="{3DB21681-B2B4-48FE-A51A-312C090E02A7}"/>
    <cellStyle name="SAPBEXheaderItem 7 3 2" xfId="15297" xr:uid="{60CD01E3-40E7-4432-AC98-FF62CE555C55}"/>
    <cellStyle name="SAPBEXheaderItem 7 3 2 2" xfId="41717" xr:uid="{EFA29A5A-D808-427D-B948-C704BCCBDB3F}"/>
    <cellStyle name="SAPBEXheaderItem 7 3 3" xfId="24947" xr:uid="{F88F6137-2C21-4026-9BB5-D5BB416B205B}"/>
    <cellStyle name="SAPBEXheaderItem 7 3 3 2" xfId="51361" xr:uid="{AD0BC599-CB7E-4D09-AD81-6EBE8A06BC3A}"/>
    <cellStyle name="SAPBEXheaderItem 7 3 4" xfId="31189" xr:uid="{6301D05F-3B32-4865-BF43-8485DE917642}"/>
    <cellStyle name="SAPBEXheaderItem 7 4" xfId="3170" xr:uid="{F0688A24-EC06-467C-B0CB-47B0B70FE3D3}"/>
    <cellStyle name="SAPBEXheaderItem 7 4 2" xfId="13960" xr:uid="{9725E876-E34D-4218-B615-E831BBC205FF}"/>
    <cellStyle name="SAPBEXheaderItem 7 4 2 2" xfId="40380" xr:uid="{96942307-D8C9-4518-8920-6B23F9410AEE}"/>
    <cellStyle name="SAPBEXheaderItem 7 4 3" xfId="23091" xr:uid="{D1133FA4-2C7B-4924-8FDE-C88BCE173C07}"/>
    <cellStyle name="SAPBEXheaderItem 7 4 3 2" xfId="49505" xr:uid="{4CB339E9-796F-467C-B003-366ECBF209CD}"/>
    <cellStyle name="SAPBEXheaderItem 7 4 4" xfId="29840" xr:uid="{11EDB630-A542-41E5-80EE-867463083751}"/>
    <cellStyle name="SAPBEXheaderItem 7 5" xfId="2872" xr:uid="{128A4568-D3DB-44FB-95E8-ABCF3DA63CC0}"/>
    <cellStyle name="SAPBEXheaderItem 7 5 2" xfId="13664" xr:uid="{8C31F860-36D8-42CF-9312-5DA724A8BA87}"/>
    <cellStyle name="SAPBEXheaderItem 7 5 2 2" xfId="40084" xr:uid="{F154601E-975C-4D7C-8825-7F9D5DFFB622}"/>
    <cellStyle name="SAPBEXheaderItem 7 5 3" xfId="26282" xr:uid="{C5F0835F-C270-4C56-ADDB-2F72AFC48F89}"/>
    <cellStyle name="SAPBEXheaderItem 7 5 3 2" xfId="52696" xr:uid="{3275C9A4-C818-48DF-93CC-B94406E3CF99}"/>
    <cellStyle name="SAPBEXheaderItem 7 5 4" xfId="29542" xr:uid="{B4FAF3DE-F6AE-487A-93EB-6597A1924BD8}"/>
    <cellStyle name="SAPBEXheaderItem 7 6" xfId="5732" xr:uid="{689EFB9E-F03C-4E24-8CFF-DFABE834356B}"/>
    <cellStyle name="SAPBEXheaderItem 7 6 2" xfId="16494" xr:uid="{7CC537DE-9483-4B62-B674-8A3EE03816AC}"/>
    <cellStyle name="SAPBEXheaderItem 7 6 2 2" xfId="42912" xr:uid="{F40C81A7-3064-4096-B2F1-6FEEF6388454}"/>
    <cellStyle name="SAPBEXheaderItem 7 6 3" xfId="28113" xr:uid="{7E24A443-8F65-41F2-9772-14B3514C19F2}"/>
    <cellStyle name="SAPBEXheaderItem 7 6 3 2" xfId="54527" xr:uid="{E2093489-6F35-4903-8585-BE8DD44BC2A5}"/>
    <cellStyle name="SAPBEXheaderItem 7 6 4" xfId="32402" xr:uid="{940D14C8-89F3-4DA9-BC8C-349F7881DC74}"/>
    <cellStyle name="SAPBEXheaderItem 7 7" xfId="6627" xr:uid="{AE39588C-5639-4C91-ACFC-D193A9CB14C5}"/>
    <cellStyle name="SAPBEXheaderItem 7 7 2" xfId="22818" xr:uid="{E457B7B5-65F6-47C3-8AEC-15D8C11D2696}"/>
    <cellStyle name="SAPBEXheaderItem 7 7 2 2" xfId="49232" xr:uid="{D1CD856D-B7D9-43F0-A316-84D096199BA8}"/>
    <cellStyle name="SAPBEXheaderItem 7 7 3" xfId="33297" xr:uid="{68CB8552-FA97-4F28-8558-2AA25BE6D158}"/>
    <cellStyle name="SAPBEXheaderItem 7 8" xfId="7478" xr:uid="{678F24F9-4DAF-4FF8-A612-C04A1C415BBA}"/>
    <cellStyle name="SAPBEXheaderItem 7 8 2" xfId="18145" xr:uid="{B59C8568-B74D-4F02-B705-7EBB73395421}"/>
    <cellStyle name="SAPBEXheaderItem 7 8 2 2" xfId="44561" xr:uid="{F4102170-3768-42F3-938A-940AEEF19561}"/>
    <cellStyle name="SAPBEXheaderItem 7 8 3" xfId="27074" xr:uid="{BB89860D-AE4E-414E-BA51-70D0F0FF8760}"/>
    <cellStyle name="SAPBEXheaderItem 7 8 3 2" xfId="53488" xr:uid="{9B386E57-4DED-45CD-BFB7-F30461D78093}"/>
    <cellStyle name="SAPBEXheaderItem 7 8 4" xfId="34148" xr:uid="{BB6C0AB5-CAC9-444F-8E6B-E16B9785B921}"/>
    <cellStyle name="SAPBEXheaderItem 7 9" xfId="6855" xr:uid="{4B426C60-3A77-4F38-8473-BD9A2D7583E6}"/>
    <cellStyle name="SAPBEXheaderItem 7 9 2" xfId="17560" xr:uid="{40F35430-C82E-4F3D-B3E4-5FBE812B8899}"/>
    <cellStyle name="SAPBEXheaderItem 7 9 2 2" xfId="43977" xr:uid="{1093C0D6-3B95-4CD1-B9E7-F09C7A08EC26}"/>
    <cellStyle name="SAPBEXheaderItem 7 9 3" xfId="23531" xr:uid="{A7CEBB72-6E07-45EF-84D8-276CA6E11FC4}"/>
    <cellStyle name="SAPBEXheaderItem 7 9 3 2" xfId="49945" xr:uid="{219DC7ED-CEC6-44BA-A70F-9D719E18E03D}"/>
    <cellStyle name="SAPBEXheaderItem 7 9 4" xfId="33525" xr:uid="{26E585F3-DF2E-4972-9E7E-3B8096E75521}"/>
    <cellStyle name="SAPBEXheaderItem 8" xfId="2373" xr:uid="{69793EE5-628F-43AB-91B3-DDE8E0BD5DC2}"/>
    <cellStyle name="SAPBEXheaderItem 8 2" xfId="10274" xr:uid="{184D34C3-673B-4DB6-9565-FB6EB486B840}"/>
    <cellStyle name="SAPBEXheaderItem 8 2 2" xfId="20934" xr:uid="{D402F233-F502-4C3A-9EDD-2AF87A86FAF5}"/>
    <cellStyle name="SAPBEXheaderItem 8 2 2 2" xfId="47348" xr:uid="{7B142F99-5BF0-4545-8D7D-620EFA18CAB1}"/>
    <cellStyle name="SAPBEXheaderItem 8 2 3" xfId="16994" xr:uid="{06852547-EB3C-4508-AC8F-F7F87B7CEE41}"/>
    <cellStyle name="SAPBEXheaderItem 8 2 3 2" xfId="43412" xr:uid="{6794B2E8-8695-40AB-9E90-E27F7FDE3983}"/>
    <cellStyle name="SAPBEXheaderItem 8 2 4" xfId="36770" xr:uid="{35DF639C-3500-48A1-96E7-3CAC5332D83B}"/>
    <cellStyle name="SAPBEXheaderItem 9" xfId="3228" xr:uid="{70CB7062-7A74-41BF-9554-E31753F47CEA}"/>
    <cellStyle name="SAPBEXheaderItem 9 2" xfId="14018" xr:uid="{4FBD402E-CBE4-4967-9ADE-93D79261CA92}"/>
    <cellStyle name="SAPBEXheaderItem 9 2 2" xfId="40438" xr:uid="{C405C056-D405-43CD-83FA-0DEB2B18EF77}"/>
    <cellStyle name="SAPBEXheaderItem 9 3" xfId="25294" xr:uid="{8C30C4D4-B777-48CE-A6F8-2C96F8D2CC91}"/>
    <cellStyle name="SAPBEXheaderItem 9 3 2" xfId="51708" xr:uid="{CADEB798-B8DB-4CB5-8840-842E18CBBEB2}"/>
    <cellStyle name="SAPBEXheaderItem 9 4" xfId="29898" xr:uid="{B7611A2B-0B5D-411A-81B9-BC554B43A694}"/>
    <cellStyle name="SAPBEXheaderItem_0910 GSO Capex RRP - Final (Detail) v2 220710" xfId="1202" xr:uid="{9C3489CE-0CDD-402D-8D95-5752F2C04C4A}"/>
    <cellStyle name="SAPBEXheaderText" xfId="1203" xr:uid="{E085ADD1-0F98-4D2F-A007-79506D8587B1}"/>
    <cellStyle name="SAPBEXheaderText 10" xfId="4496" xr:uid="{1CC86856-D5BE-4567-B99E-F64384D776BB}"/>
    <cellStyle name="SAPBEXheaderText 10 2" xfId="15274" xr:uid="{9043B642-3F01-4FEC-A77F-6206C64FF380}"/>
    <cellStyle name="SAPBEXheaderText 10 2 2" xfId="41694" xr:uid="{51EF7356-AD37-4AF8-86B9-B4723201CE0B}"/>
    <cellStyle name="SAPBEXheaderText 10 3" xfId="28120" xr:uid="{A261A832-0865-45FC-BE29-972D9871D62F}"/>
    <cellStyle name="SAPBEXheaderText 10 3 2" xfId="54534" xr:uid="{FC836F52-EC8D-4369-88DF-48FC41F93C1F}"/>
    <cellStyle name="SAPBEXheaderText 10 4" xfId="31166" xr:uid="{31ACA55E-8A85-4746-89DE-67D0AD2888F0}"/>
    <cellStyle name="SAPBEXheaderText 11" xfId="5466" xr:uid="{52488A95-C451-451C-A682-C95DC66BB5F1}"/>
    <cellStyle name="SAPBEXheaderText 11 2" xfId="16239" xr:uid="{65CD94D1-F5D2-48E2-9FD7-89C496A60B8B}"/>
    <cellStyle name="SAPBEXheaderText 11 2 2" xfId="42658" xr:uid="{C4F308C5-1568-4C5F-8B91-5DFECE2A86EB}"/>
    <cellStyle name="SAPBEXheaderText 11 3" xfId="28127" xr:uid="{3F10A205-5A3A-45AD-8EDC-7CD132590CA2}"/>
    <cellStyle name="SAPBEXheaderText 11 3 2" xfId="54541" xr:uid="{8BE0EDFD-A4F8-41BC-ACAB-81654675E7E1}"/>
    <cellStyle name="SAPBEXheaderText 11 4" xfId="32136" xr:uid="{DBC5D992-31A5-4978-86DA-65F98BF9C71F}"/>
    <cellStyle name="SAPBEXheaderText 12" xfId="6666" xr:uid="{3214C374-053A-4565-8C2D-AD0B25207823}"/>
    <cellStyle name="SAPBEXheaderText 12 2" xfId="24872" xr:uid="{A6BBFC98-2F7A-48D3-BBD1-4DC15888FEEE}"/>
    <cellStyle name="SAPBEXheaderText 12 2 2" xfId="51286" xr:uid="{1C7BDF69-89CD-405D-987F-472785125193}"/>
    <cellStyle name="SAPBEXheaderText 12 3" xfId="33336" xr:uid="{0AF06CB3-6649-4F6B-9177-8B3DB401EA43}"/>
    <cellStyle name="SAPBEXheaderText 13" xfId="6092" xr:uid="{E3D1CDBA-E1FE-41EB-83DD-248B8D5BDD78}"/>
    <cellStyle name="SAPBEXheaderText 13 2" xfId="16842" xr:uid="{5A1A3E75-F196-405B-9349-C26F175D7524}"/>
    <cellStyle name="SAPBEXheaderText 13 2 2" xfId="43260" xr:uid="{F7FB8EDA-8D11-43AA-B050-E2A2BCEE3036}"/>
    <cellStyle name="SAPBEXheaderText 13 3" xfId="24153" xr:uid="{ADD0519F-1487-40A6-A011-F3D2BE8A1C6F}"/>
    <cellStyle name="SAPBEXheaderText 13 3 2" xfId="50567" xr:uid="{C3F795D4-37C4-45B9-A2E6-9831A69247A8}"/>
    <cellStyle name="SAPBEXheaderText 13 4" xfId="32762" xr:uid="{4F1219EE-023C-470D-B868-0389EE6A2AF0}"/>
    <cellStyle name="SAPBEXheaderText 14" xfId="16655" xr:uid="{6048251B-09CE-4427-9272-7654D5837DFC}"/>
    <cellStyle name="SAPBEXheaderText 14 2" xfId="43073" xr:uid="{E83FD2BC-A894-495C-9CD5-0D0D17F8E305}"/>
    <cellStyle name="SAPBEXheaderText 15" xfId="22485" xr:uid="{B477EE41-3148-41EE-A398-39D2BE854F5C}"/>
    <cellStyle name="SAPBEXheaderText 15 2" xfId="48899" xr:uid="{C9DCFED8-D928-4824-AA58-0026B8A7D325}"/>
    <cellStyle name="SAPBEXheaderText 2" xfId="1204" xr:uid="{58827862-5DF9-48E2-9E7A-74A8377A07DF}"/>
    <cellStyle name="SAPBEXheaderText 3" xfId="1522" xr:uid="{1CB47158-A309-410E-82A0-F3703F7BBFFF}"/>
    <cellStyle name="SAPBEXheaderText 3 10" xfId="12019" xr:uid="{2682C533-DE24-4738-B8A3-3F299846F329}"/>
    <cellStyle name="SAPBEXheaderText 3 10 2" xfId="38440" xr:uid="{C56FDC9D-BFDF-4278-BE05-03B9A6BEA3AF}"/>
    <cellStyle name="SAPBEXheaderText 3 11" xfId="23885" xr:uid="{0A9ADA3F-5750-4E3E-B3C1-30437AB678FF}"/>
    <cellStyle name="SAPBEXheaderText 3 11 2" xfId="50299" xr:uid="{64E950E1-A532-4BD6-AFB2-C7D03D075469}"/>
    <cellStyle name="SAPBEXheaderText 3 2" xfId="3516" xr:uid="{DEB6BDAF-78F9-4036-ABDA-37562934A43E}"/>
    <cellStyle name="SAPBEXheaderText 3 2 2" xfId="8919" xr:uid="{7A27895F-5607-4E19-9CBF-91ACAEAC8DAA}"/>
    <cellStyle name="SAPBEXheaderText 3 2 2 2" xfId="19579" xr:uid="{3F6A2475-5E28-4F06-9E3F-E73AD4E7D577}"/>
    <cellStyle name="SAPBEXheaderText 3 2 2 2 2" xfId="45993" xr:uid="{6EDA80FE-4C2A-4DF5-874B-F101413AA3F2}"/>
    <cellStyle name="SAPBEXheaderText 3 2 2 3" xfId="14206" xr:uid="{CE20F253-D8E9-4382-9F38-2C0084CD48FE}"/>
    <cellStyle name="SAPBEXheaderText 3 2 2 3 2" xfId="40626" xr:uid="{4B97A635-8E30-445B-BAA7-5638561BFC5E}"/>
    <cellStyle name="SAPBEXheaderText 3 2 2 4" xfId="35415" xr:uid="{69E4D646-0A69-4B1E-9F92-7AC7870DC0F1}"/>
    <cellStyle name="SAPBEXheaderText 3 2 3" xfId="10336" xr:uid="{656883B0-2BE4-462C-82BF-302377518CA2}"/>
    <cellStyle name="SAPBEXheaderText 3 2 3 2" xfId="20996" xr:uid="{0A0A4D01-0E94-4F44-8E10-9B597F4EB0AF}"/>
    <cellStyle name="SAPBEXheaderText 3 2 3 2 2" xfId="47410" xr:uid="{1F05B511-DCE9-4F93-B892-EEBE4FDFEBB0}"/>
    <cellStyle name="SAPBEXheaderText 3 2 3 3" xfId="28261" xr:uid="{927ED261-6503-4E71-B6F3-22FF5A5D22EE}"/>
    <cellStyle name="SAPBEXheaderText 3 2 3 3 2" xfId="54675" xr:uid="{F3D34378-83A8-4950-880E-883A0E87CBA1}"/>
    <cellStyle name="SAPBEXheaderText 3 2 3 4" xfId="36832" xr:uid="{8A68DFF9-DE6C-4FA6-A060-277A415D67AE}"/>
    <cellStyle name="SAPBEXheaderText 3 2 4" xfId="8727" xr:uid="{C062BFC8-32CC-4B66-A4BF-AEE76D7879A1}"/>
    <cellStyle name="SAPBEXheaderText 3 2 4 2" xfId="19387" xr:uid="{E11598C3-2082-444E-B29D-6E54C67B6B5C}"/>
    <cellStyle name="SAPBEXheaderText 3 2 4 2 2" xfId="45801" xr:uid="{C736BAC1-426C-44AA-A6FA-53CD4A375B0D}"/>
    <cellStyle name="SAPBEXheaderText 3 2 4 3" xfId="17732" xr:uid="{63D80213-201D-421C-B799-88B22A670E51}"/>
    <cellStyle name="SAPBEXheaderText 3 2 4 3 2" xfId="44149" xr:uid="{A37222D1-9726-446C-9D8B-A5B3FDB6A7D0}"/>
    <cellStyle name="SAPBEXheaderText 3 2 4 4" xfId="35223" xr:uid="{58F045E7-794C-4A8D-8489-08905F4D8201}"/>
    <cellStyle name="SAPBEXheaderText 3 2 5" xfId="14301" xr:uid="{530CDF82-660D-45C8-81D0-CBDD71609E52}"/>
    <cellStyle name="SAPBEXheaderText 3 2 5 2" xfId="40721" xr:uid="{C3DD63C2-502B-4616-9BF6-D1B3BC85EAC1}"/>
    <cellStyle name="SAPBEXheaderText 3 2 6" xfId="27553" xr:uid="{DECF9656-0672-4DCC-A269-96A271514AF2}"/>
    <cellStyle name="SAPBEXheaderText 3 2 6 2" xfId="53967" xr:uid="{0B038B3A-1F99-4695-ADBE-6B76DD6EB610}"/>
    <cellStyle name="SAPBEXheaderText 3 2 7" xfId="30186" xr:uid="{F16784A7-779B-4A8D-8465-44734A878F75}"/>
    <cellStyle name="SAPBEXheaderText 3 3" xfId="2785" xr:uid="{90B32A25-0A9E-4AE6-8881-42EAD0A13292}"/>
    <cellStyle name="SAPBEXheaderText 3 3 2" xfId="9366" xr:uid="{76575B7E-05F5-412D-B864-ED7D3268A568}"/>
    <cellStyle name="SAPBEXheaderText 3 3 2 2" xfId="20026" xr:uid="{7658D8EF-5FC5-47BA-B6B5-5CCA4FBF35DA}"/>
    <cellStyle name="SAPBEXheaderText 3 3 2 2 2" xfId="46440" xr:uid="{D37BF7B0-2587-4E9E-A55F-A3379A46B005}"/>
    <cellStyle name="SAPBEXheaderText 3 3 2 3" xfId="12970" xr:uid="{1D382584-096D-4072-B825-D05A540C753F}"/>
    <cellStyle name="SAPBEXheaderText 3 3 2 3 2" xfId="39391" xr:uid="{E49E39BE-EA88-49F9-BEF1-2DB6328BE4D1}"/>
    <cellStyle name="SAPBEXheaderText 3 3 2 4" xfId="35862" xr:uid="{1320EB25-4A72-47EC-A864-E86AA5B88EC9}"/>
    <cellStyle name="SAPBEXheaderText 3 3 3" xfId="13577" xr:uid="{668531F2-88CF-440F-A102-24C181C8C6A5}"/>
    <cellStyle name="SAPBEXheaderText 3 3 3 2" xfId="39997" xr:uid="{B21B893E-B614-43C8-8896-566D887405FF}"/>
    <cellStyle name="SAPBEXheaderText 3 3 4" xfId="25297" xr:uid="{459131EA-8CC1-4414-881D-5017838C51E8}"/>
    <cellStyle name="SAPBEXheaderText 3 3 4 2" xfId="51711" xr:uid="{552E65B6-6EF0-4875-A3D1-6F2D8F0CF753}"/>
    <cellStyle name="SAPBEXheaderText 3 3 5" xfId="29455" xr:uid="{1169DF0F-CB83-4DD4-BE57-293BA2553ED6}"/>
    <cellStyle name="SAPBEXheaderText 3 4" xfId="5052" xr:uid="{9D5A10F6-E6DC-4AEB-BC22-8D43109B976D}"/>
    <cellStyle name="SAPBEXheaderText 3 4 2" xfId="10251" xr:uid="{AA2876C0-4153-4B7E-9E8E-D5451B1084DA}"/>
    <cellStyle name="SAPBEXheaderText 3 4 2 2" xfId="20911" xr:uid="{28DE6C41-E2C8-49C8-95B6-F4D5E51D37EC}"/>
    <cellStyle name="SAPBEXheaderText 3 4 2 2 2" xfId="47325" xr:uid="{2A52814E-AB1B-4417-8218-D25FF2F98A55}"/>
    <cellStyle name="SAPBEXheaderText 3 4 2 3" xfId="12989" xr:uid="{C2FDE57A-8D4E-4E8E-9648-D9D4C773602F}"/>
    <cellStyle name="SAPBEXheaderText 3 4 2 3 2" xfId="39410" xr:uid="{73810900-73AB-4040-A94F-C64810FF87F0}"/>
    <cellStyle name="SAPBEXheaderText 3 4 2 4" xfId="36747" xr:uid="{E4759A4C-E575-483F-AD3E-BA92336CEAA0}"/>
    <cellStyle name="SAPBEXheaderText 3 4 3" xfId="15829" xr:uid="{81FAC83A-19EE-4C80-B95E-319CDE946E95}"/>
    <cellStyle name="SAPBEXheaderText 3 4 3 2" xfId="42248" xr:uid="{975B245E-684E-4F36-98D8-8FCE9209C4C4}"/>
    <cellStyle name="SAPBEXheaderText 3 4 4" xfId="26960" xr:uid="{7E9AB60A-A1D5-4532-A3CF-8724DE4B0073}"/>
    <cellStyle name="SAPBEXheaderText 3 4 4 2" xfId="53374" xr:uid="{6FB71F0A-6C91-47EA-BEEB-65DFD021BFC0}"/>
    <cellStyle name="SAPBEXheaderText 3 4 5" xfId="31722" xr:uid="{59CFC8D1-6CAA-4DB0-AF80-AECA900AC056}"/>
    <cellStyle name="SAPBEXheaderText 3 5" xfId="3358" xr:uid="{8DABD072-536C-4931-A2B3-C89DBDD5003B}"/>
    <cellStyle name="SAPBEXheaderText 3 5 2" xfId="14145" xr:uid="{E367EBAE-5D71-4E61-AD86-89C50BA55F1C}"/>
    <cellStyle name="SAPBEXheaderText 3 5 2 2" xfId="40565" xr:uid="{40FE00CF-D2AF-4491-B8A2-B16C13B357EB}"/>
    <cellStyle name="SAPBEXheaderText 3 5 3" xfId="25607" xr:uid="{16C73755-40B4-4F1C-8112-E2B2E1328D76}"/>
    <cellStyle name="SAPBEXheaderText 3 5 3 2" xfId="52021" xr:uid="{66CDE663-28B4-46C6-9542-8D06128CC46E}"/>
    <cellStyle name="SAPBEXheaderText 3 5 4" xfId="30028" xr:uid="{29FA119A-D03E-4ECA-9A3F-DD7B570FE4DE}"/>
    <cellStyle name="SAPBEXheaderText 3 6" xfId="5877" xr:uid="{75FF6137-5C2A-483C-88B8-CA8EDE381C7B}"/>
    <cellStyle name="SAPBEXheaderText 3 6 2" xfId="16632" xr:uid="{6ED0B643-A6CD-4693-9922-69AD33CC85D4}"/>
    <cellStyle name="SAPBEXheaderText 3 6 2 2" xfId="43050" xr:uid="{B69BB962-F6F7-4454-BA5E-86938C6EAC65}"/>
    <cellStyle name="SAPBEXheaderText 3 6 3" xfId="28013" xr:uid="{4D3D1491-FB7D-4744-9B84-A0923791ED55}"/>
    <cellStyle name="SAPBEXheaderText 3 6 3 2" xfId="54427" xr:uid="{0E09CCF4-9EAF-4157-9352-CA933EB222EE}"/>
    <cellStyle name="SAPBEXheaderText 3 6 4" xfId="32547" xr:uid="{4CE4EECB-2B60-4DD2-B591-737CCC90491F}"/>
    <cellStyle name="SAPBEXheaderText 3 7" xfId="2900" xr:uid="{FA0A9512-53A9-4649-83C1-CC94747A8AD1}"/>
    <cellStyle name="SAPBEXheaderText 3 7 2" xfId="26195" xr:uid="{47A3C6DC-FF7C-4CDB-8EAE-C224C02CC422}"/>
    <cellStyle name="SAPBEXheaderText 3 7 2 2" xfId="52609" xr:uid="{603F4ADA-B178-4EC4-9CFA-799B14311327}"/>
    <cellStyle name="SAPBEXheaderText 3 7 3" xfId="29570" xr:uid="{2B848FED-C123-4282-9017-51E86CEB341E}"/>
    <cellStyle name="SAPBEXheaderText 3 8" xfId="7231" xr:uid="{16C23951-5BBB-47A5-9F32-84B69873A463}"/>
    <cellStyle name="SAPBEXheaderText 3 8 2" xfId="17898" xr:uid="{077F048E-C550-41CE-810A-9A6B730D93EC}"/>
    <cellStyle name="SAPBEXheaderText 3 8 2 2" xfId="44315" xr:uid="{19DDEE7C-BFD3-47AF-B87A-21F3692A8EAA}"/>
    <cellStyle name="SAPBEXheaderText 3 8 3" xfId="24842" xr:uid="{2F200662-72E2-4E95-9A14-69E0A7D212B2}"/>
    <cellStyle name="SAPBEXheaderText 3 8 3 2" xfId="51256" xr:uid="{1FC7D155-5EAB-48E1-AF63-196B4A0CB187}"/>
    <cellStyle name="SAPBEXheaderText 3 8 4" xfId="33901" xr:uid="{4161A7C6-5BEA-41C4-BD1A-891BFF105392}"/>
    <cellStyle name="SAPBEXheaderText 3 9" xfId="7662" xr:uid="{64E2A85D-7F00-4E37-98AA-485CBFA092FA}"/>
    <cellStyle name="SAPBEXheaderText 3 9 2" xfId="18329" xr:uid="{37BAD81E-62B2-4FA5-A9DD-62B7C7678B59}"/>
    <cellStyle name="SAPBEXheaderText 3 9 2 2" xfId="44745" xr:uid="{CA79B5EF-E951-45C4-9900-CF6DA433F1AD}"/>
    <cellStyle name="SAPBEXheaderText 3 9 3" xfId="23233" xr:uid="{91B6F6E5-4980-4550-B29A-2514E49C63BB}"/>
    <cellStyle name="SAPBEXheaderText 3 9 3 2" xfId="49647" xr:uid="{31FD20A2-173B-4F33-A2A1-2ED75E638626}"/>
    <cellStyle name="SAPBEXheaderText 3 9 4" xfId="34332" xr:uid="{D73DC735-E8F3-4A37-96AE-D2A709990CED}"/>
    <cellStyle name="SAPBEXheaderText 4" xfId="1635" xr:uid="{9F2473A1-CD4E-4682-BBA1-959AC71377B6}"/>
    <cellStyle name="SAPBEXheaderText 4 10" xfId="11928" xr:uid="{3C739FF3-E93C-42BE-B256-C80D02561DE3}"/>
    <cellStyle name="SAPBEXheaderText 4 10 2" xfId="38349" xr:uid="{FC2656A2-8185-4B26-80BE-BF805FE5B1F1}"/>
    <cellStyle name="SAPBEXheaderText 4 11" xfId="22482" xr:uid="{A46B6D38-2FAC-4993-9292-0BB4616F387E}"/>
    <cellStyle name="SAPBEXheaderText 4 11 2" xfId="48896" xr:uid="{7CC55517-3347-4CE7-96BF-AAD798E0FF47}"/>
    <cellStyle name="SAPBEXheaderText 4 2" xfId="3628" xr:uid="{DDFFF168-5AB9-4048-8C50-07BF10F83896}"/>
    <cellStyle name="SAPBEXheaderText 4 2 2" xfId="9086" xr:uid="{0D4EEA21-768C-4E26-92FA-730E0398E21A}"/>
    <cellStyle name="SAPBEXheaderText 4 2 2 2" xfId="19746" xr:uid="{BC40118B-A32D-47F2-840F-64397844644E}"/>
    <cellStyle name="SAPBEXheaderText 4 2 2 2 2" xfId="46160" xr:uid="{F490C64F-56A4-4249-825A-4AAD3D0441FC}"/>
    <cellStyle name="SAPBEXheaderText 4 2 2 3" xfId="27968" xr:uid="{C92C33FD-6882-46C6-899B-4AD56EDC7CAC}"/>
    <cellStyle name="SAPBEXheaderText 4 2 2 3 2" xfId="54382" xr:uid="{7F20F54A-26E6-4866-A846-41F27550E919}"/>
    <cellStyle name="SAPBEXheaderText 4 2 2 4" xfId="35582" xr:uid="{BE182BCB-4EC5-4C5B-9349-B16A4BD79952}"/>
    <cellStyle name="SAPBEXheaderText 4 2 3" xfId="10070" xr:uid="{6C9E445B-D318-4F78-9235-F12E93CAB56C}"/>
    <cellStyle name="SAPBEXheaderText 4 2 3 2" xfId="20730" xr:uid="{375DB640-55BE-4761-8A6A-1B8F2DD96466}"/>
    <cellStyle name="SAPBEXheaderText 4 2 3 2 2" xfId="47144" xr:uid="{D6E46A75-87C4-4085-93D6-8707B8E7F514}"/>
    <cellStyle name="SAPBEXheaderText 4 2 3 3" xfId="25884" xr:uid="{165375C9-2394-41A1-B6CB-59DE2E8DA0E8}"/>
    <cellStyle name="SAPBEXheaderText 4 2 3 3 2" xfId="52298" xr:uid="{8609A8D6-73F5-4540-8BF1-AB4E0AE62BDD}"/>
    <cellStyle name="SAPBEXheaderText 4 2 3 4" xfId="36566" xr:uid="{A633932C-A9F3-4BC3-AD3B-80BA9DE9511F}"/>
    <cellStyle name="SAPBEXheaderText 4 2 4" xfId="8637" xr:uid="{5C4F0F76-1C73-43C2-9DDB-74AF098C8EE8}"/>
    <cellStyle name="SAPBEXheaderText 4 2 4 2" xfId="19297" xr:uid="{DD0E9192-63EC-4442-B9CC-895DD19BF366}"/>
    <cellStyle name="SAPBEXheaderText 4 2 4 2 2" xfId="45711" xr:uid="{175BA785-93C8-4554-A1C5-8A4845CEF0DD}"/>
    <cellStyle name="SAPBEXheaderText 4 2 4 3" xfId="12567" xr:uid="{86832A66-2C6C-4A69-A31B-07E6312C88AE}"/>
    <cellStyle name="SAPBEXheaderText 4 2 4 3 2" xfId="38988" xr:uid="{CED611A7-D123-44D9-8B2D-5A48759EEFFC}"/>
    <cellStyle name="SAPBEXheaderText 4 2 4 4" xfId="35133" xr:uid="{31A66544-DABD-4854-A6D8-59689DD2AB6B}"/>
    <cellStyle name="SAPBEXheaderText 4 2 5" xfId="14413" xr:uid="{C39BD138-FFBC-4EE8-A8F0-06B43DE0EEAE}"/>
    <cellStyle name="SAPBEXheaderText 4 2 5 2" xfId="40833" xr:uid="{0895E2BC-4786-4C99-9FCF-5814F33785B4}"/>
    <cellStyle name="SAPBEXheaderText 4 2 6" xfId="28058" xr:uid="{6D2F9490-EABA-4199-8EB7-BB8B3F5628A9}"/>
    <cellStyle name="SAPBEXheaderText 4 2 6 2" xfId="54472" xr:uid="{5ADD30B1-9F79-42D7-BE42-9A1B7FC40955}"/>
    <cellStyle name="SAPBEXheaderText 4 2 7" xfId="30298" xr:uid="{AFDBA163-E0EC-4D09-AB36-8E26D71B41AF}"/>
    <cellStyle name="SAPBEXheaderText 4 3" xfId="4108" xr:uid="{835303B6-45E4-4116-A3D5-7020A4852AAF}"/>
    <cellStyle name="SAPBEXheaderText 4 3 2" xfId="9455" xr:uid="{1882CADD-1B09-4665-8FAA-67DA473B47A4}"/>
    <cellStyle name="SAPBEXheaderText 4 3 2 2" xfId="20115" xr:uid="{0DB3B52F-8952-487F-8F3B-C5B2CBED9F8E}"/>
    <cellStyle name="SAPBEXheaderText 4 3 2 2 2" xfId="46529" xr:uid="{04A23515-567B-41CF-9182-E9C1F99B685C}"/>
    <cellStyle name="SAPBEXheaderText 4 3 2 3" xfId="25914" xr:uid="{874F11BF-D40B-4B06-B7F6-3C750371C57F}"/>
    <cellStyle name="SAPBEXheaderText 4 3 2 3 2" xfId="52328" xr:uid="{A92B5444-A3FA-4901-8BE9-EE116F20CB71}"/>
    <cellStyle name="SAPBEXheaderText 4 3 2 4" xfId="35951" xr:uid="{F1778ABB-D52A-4393-8EB3-1F3E81B03D6B}"/>
    <cellStyle name="SAPBEXheaderText 4 3 3" xfId="14890" xr:uid="{0B75FFE4-462A-4F58-B86B-0940D80F2ADC}"/>
    <cellStyle name="SAPBEXheaderText 4 3 3 2" xfId="41310" xr:uid="{A36BBD47-682B-4EA3-AF8C-DC4616762472}"/>
    <cellStyle name="SAPBEXheaderText 4 3 4" xfId="27360" xr:uid="{49A00694-33EA-4D6B-B854-A738A43A59FA}"/>
    <cellStyle name="SAPBEXheaderText 4 3 4 2" xfId="53774" xr:uid="{BE986C23-FAEA-4C0C-BC35-5433D30F86E2}"/>
    <cellStyle name="SAPBEXheaderText 4 3 5" xfId="30778" xr:uid="{7559AC6E-9A54-4311-94E8-37F0C368088C}"/>
    <cellStyle name="SAPBEXheaderText 4 4" xfId="3973" xr:uid="{226DFD63-3ED1-4309-B017-EEFE2E208D45}"/>
    <cellStyle name="SAPBEXheaderText 4 4 2" xfId="10004" xr:uid="{179422A2-D4DE-4BE6-A458-86421874D0A9}"/>
    <cellStyle name="SAPBEXheaderText 4 4 2 2" xfId="20664" xr:uid="{2B766ABD-D52A-4890-BB0F-B91E81E02CB4}"/>
    <cellStyle name="SAPBEXheaderText 4 4 2 2 2" xfId="47078" xr:uid="{9B682740-D7AC-4EBA-98D5-509589342A86}"/>
    <cellStyle name="SAPBEXheaderText 4 4 2 3" xfId="27543" xr:uid="{85993949-0810-4CB0-9BF3-E8FC14DF1ACE}"/>
    <cellStyle name="SAPBEXheaderText 4 4 2 3 2" xfId="53957" xr:uid="{B6E80C28-F06A-47B4-8A53-B8AD9B3F0F45}"/>
    <cellStyle name="SAPBEXheaderText 4 4 2 4" xfId="36500" xr:uid="{02EFB2AD-9942-403E-A553-95D5F3681D2D}"/>
    <cellStyle name="SAPBEXheaderText 4 4 3" xfId="14756" xr:uid="{F9D10A4F-57F2-4E27-ABEA-023A37323110}"/>
    <cellStyle name="SAPBEXheaderText 4 4 3 2" xfId="41176" xr:uid="{C1035EA4-017E-4D38-B735-17014FA66C10}"/>
    <cellStyle name="SAPBEXheaderText 4 4 4" xfId="27687" xr:uid="{88831887-3548-43A3-BB50-D975C6D3C6FD}"/>
    <cellStyle name="SAPBEXheaderText 4 4 4 2" xfId="54101" xr:uid="{5E0EE3DF-58A5-4545-AA62-7DD1F5CA2814}"/>
    <cellStyle name="SAPBEXheaderText 4 4 5" xfId="30643" xr:uid="{D760F0DC-4149-4E12-B9F3-6359A7873D00}"/>
    <cellStyle name="SAPBEXheaderText 4 5" xfId="2809" xr:uid="{CF22904C-2485-43B2-95A9-2EBC469433B2}"/>
    <cellStyle name="SAPBEXheaderText 4 5 2" xfId="13601" xr:uid="{CBB3B674-106A-4164-884A-11EAEC8AE7B8}"/>
    <cellStyle name="SAPBEXheaderText 4 5 2 2" xfId="40021" xr:uid="{2D21B152-8B40-4AD7-8017-031AAA82F43A}"/>
    <cellStyle name="SAPBEXheaderText 4 5 3" xfId="26988" xr:uid="{A22B9677-D414-4AB0-87A2-1F7409C149CA}"/>
    <cellStyle name="SAPBEXheaderText 4 5 3 2" xfId="53402" xr:uid="{AA3AF9A9-2CF7-42CC-9F57-D75219DB498C}"/>
    <cellStyle name="SAPBEXheaderText 4 5 4" xfId="29479" xr:uid="{AF068504-A216-4A97-B084-F8D9C1143393}"/>
    <cellStyle name="SAPBEXheaderText 4 6" xfId="6055" xr:uid="{ED1DF4DA-A8D4-4018-9FC9-32049474D2B9}"/>
    <cellStyle name="SAPBEXheaderText 4 6 2" xfId="16806" xr:uid="{01510FDB-F8DC-4DA5-B851-2E3806B9973E}"/>
    <cellStyle name="SAPBEXheaderText 4 6 2 2" xfId="43224" xr:uid="{B655C94A-09AA-4AC0-A26F-A68095856E91}"/>
    <cellStyle name="SAPBEXheaderText 4 6 3" xfId="26948" xr:uid="{C80BE9B8-5268-4937-97A3-2DEE9880C9A5}"/>
    <cellStyle name="SAPBEXheaderText 4 6 3 2" xfId="53362" xr:uid="{DCC298BD-716F-435C-92EE-711F4D508D0D}"/>
    <cellStyle name="SAPBEXheaderText 4 6 4" xfId="32725" xr:uid="{A035B522-9E9E-4868-8604-C6F71BBD0831}"/>
    <cellStyle name="SAPBEXheaderText 4 7" xfId="6639" xr:uid="{F9F4D072-5B4E-474C-9A5E-2059A03B4763}"/>
    <cellStyle name="SAPBEXheaderText 4 7 2" xfId="11341" xr:uid="{3A0568ED-796F-49AA-8944-A76FD681D47E}"/>
    <cellStyle name="SAPBEXheaderText 4 7 2 2" xfId="37762" xr:uid="{B9A0ECAE-8CCD-4173-8A98-590922945E85}"/>
    <cellStyle name="SAPBEXheaderText 4 7 3" xfId="33309" xr:uid="{7C6BAAF6-F7A3-48DC-A89F-0E7AB5EBC935}"/>
    <cellStyle name="SAPBEXheaderText 4 8" xfId="5928" xr:uid="{AF598809-5A51-4C34-B12C-D445D4CE6A93}"/>
    <cellStyle name="SAPBEXheaderText 4 8 2" xfId="16680" xr:uid="{D40D06DB-8E98-4F96-884A-6B23359F2E01}"/>
    <cellStyle name="SAPBEXheaderText 4 8 2 2" xfId="43098" xr:uid="{4687CC80-BDE6-4979-B8A4-65C14D56B85E}"/>
    <cellStyle name="SAPBEXheaderText 4 8 3" xfId="27063" xr:uid="{E68B5822-D8F5-4D05-B9F7-E5BC6F79FE56}"/>
    <cellStyle name="SAPBEXheaderText 4 8 3 2" xfId="53477" xr:uid="{B58626D9-6F87-4E1C-8D04-0926693F09F5}"/>
    <cellStyle name="SAPBEXheaderText 4 8 4" xfId="32598" xr:uid="{1B536BFB-17FA-44F5-946A-DA84645AFAA0}"/>
    <cellStyle name="SAPBEXheaderText 4 9" xfId="7784" xr:uid="{ED4C9E34-F8C0-4B20-8642-C03E5ABF9661}"/>
    <cellStyle name="SAPBEXheaderText 4 9 2" xfId="18451" xr:uid="{C527B04F-AA6A-40F1-801D-DB0D3951490D}"/>
    <cellStyle name="SAPBEXheaderText 4 9 2 2" xfId="44866" xr:uid="{2B455797-FD27-45BA-9E54-FDB8494A474A}"/>
    <cellStyle name="SAPBEXheaderText 4 9 3" xfId="22118" xr:uid="{058C2564-D369-4657-B071-6D09336EE890}"/>
    <cellStyle name="SAPBEXheaderText 4 9 3 2" xfId="48532" xr:uid="{6EFB1119-62AD-48DD-B214-44C01CDD6905}"/>
    <cellStyle name="SAPBEXheaderText 4 9 4" xfId="34454" xr:uid="{95D31C0E-6017-4FC1-A2B3-0F0CB63C410E}"/>
    <cellStyle name="SAPBEXheaderText 5" xfId="1894" xr:uid="{CB4D422D-499C-4361-AE96-BAE55E077087}"/>
    <cellStyle name="SAPBEXheaderText 5 10" xfId="11686" xr:uid="{6F3C359B-65CB-4946-991C-160FE973C46A}"/>
    <cellStyle name="SAPBEXheaderText 5 10 2" xfId="38107" xr:uid="{E165C7E4-B456-4498-8933-423F7F35FA11}"/>
    <cellStyle name="SAPBEXheaderText 5 11" xfId="27412" xr:uid="{7399BA5A-7D92-42E5-ADD0-8E2BD2A9464C}"/>
    <cellStyle name="SAPBEXheaderText 5 11 2" xfId="53826" xr:uid="{B95EE2CA-EBCA-4B2C-9260-2248FD3D820E}"/>
    <cellStyle name="SAPBEXheaderText 5 2" xfId="3871" xr:uid="{1AEB9A8C-41F2-4667-878B-FE073979D404}"/>
    <cellStyle name="SAPBEXheaderText 5 2 2" xfId="9254" xr:uid="{2AFC06B6-684E-441C-8BEE-03A4707A7584}"/>
    <cellStyle name="SAPBEXheaderText 5 2 2 2" xfId="19914" xr:uid="{2B6B5689-C28D-42C2-B930-755444DA1A27}"/>
    <cellStyle name="SAPBEXheaderText 5 2 2 2 2" xfId="46328" xr:uid="{85DA6DC7-A789-4380-B997-D28A369AE75A}"/>
    <cellStyle name="SAPBEXheaderText 5 2 2 3" xfId="12094" xr:uid="{D52021A8-294D-4344-B127-FE2867CFFAD7}"/>
    <cellStyle name="SAPBEXheaderText 5 2 2 3 2" xfId="38515" xr:uid="{9BFFF3A2-9FC9-44A1-B019-09582D9EF634}"/>
    <cellStyle name="SAPBEXheaderText 5 2 2 4" xfId="35750" xr:uid="{1E96595C-3D2A-4C2E-BD8C-82E95E1DC450}"/>
    <cellStyle name="SAPBEXheaderText 5 2 3" xfId="14654" xr:uid="{03D445FE-60BB-4D8E-8FFD-BE9C9ED3748F}"/>
    <cellStyle name="SAPBEXheaderText 5 2 3 2" xfId="41074" xr:uid="{44A7480F-0019-46A7-A146-362B7F2FBE47}"/>
    <cellStyle name="SAPBEXheaderText 5 2 4" xfId="24638" xr:uid="{70DD02B1-573A-4CDA-8F7F-EC58A3D3EA0A}"/>
    <cellStyle name="SAPBEXheaderText 5 2 4 2" xfId="51052" xr:uid="{1D8086E7-451B-4D2F-9F6C-A18BA2CB451A}"/>
    <cellStyle name="SAPBEXheaderText 5 2 5" xfId="30541" xr:uid="{455C2E0B-91F0-4D8A-95C8-47A87F4594D1}"/>
    <cellStyle name="SAPBEXheaderText 5 3" xfId="4598" xr:uid="{6C14EAD3-0F9E-4A77-9019-43896341265C}"/>
    <cellStyle name="SAPBEXheaderText 5 3 2" xfId="10058" xr:uid="{E3E2F7D7-E20D-498A-933A-33AF950DE18E}"/>
    <cellStyle name="SAPBEXheaderText 5 3 2 2" xfId="20718" xr:uid="{63676E0A-F8A8-4480-A8BC-39605191E50D}"/>
    <cellStyle name="SAPBEXheaderText 5 3 2 2 2" xfId="47132" xr:uid="{84687120-CB1C-4B64-BB6D-F3BD3897D29C}"/>
    <cellStyle name="SAPBEXheaderText 5 3 2 3" xfId="12488" xr:uid="{C5CBF4B3-F29B-46D3-BFC8-7EAFDA9D04F2}"/>
    <cellStyle name="SAPBEXheaderText 5 3 2 3 2" xfId="38909" xr:uid="{C7A5F7FD-9D3B-4C61-A415-A4A109C87E9A}"/>
    <cellStyle name="SAPBEXheaderText 5 3 2 4" xfId="36554" xr:uid="{14EC595F-5495-4534-9D94-3045E25E7E91}"/>
    <cellStyle name="SAPBEXheaderText 5 3 3" xfId="15376" xr:uid="{36B6697A-BE6D-428F-9A48-A8A9690F94E9}"/>
    <cellStyle name="SAPBEXheaderText 5 3 3 2" xfId="41796" xr:uid="{B8E6E541-251E-4436-8C45-4F5FCF07B930}"/>
    <cellStyle name="SAPBEXheaderText 5 3 4" xfId="26590" xr:uid="{F6C70364-2A75-46F6-BD92-F8498F5166E5}"/>
    <cellStyle name="SAPBEXheaderText 5 3 4 2" xfId="53004" xr:uid="{87EF993D-537C-4917-9ACC-13FFBC1DF570}"/>
    <cellStyle name="SAPBEXheaderText 5 3 5" xfId="31268" xr:uid="{4EF63E19-027B-4643-9AAA-0221EBAFA2D6}"/>
    <cellStyle name="SAPBEXheaderText 5 4" xfId="4425" xr:uid="{E2289A0C-26B6-40B0-937C-1E92838219EA}"/>
    <cellStyle name="SAPBEXheaderText 5 4 2" xfId="15203" xr:uid="{1373C714-2B41-43F0-894F-D50E75BEF569}"/>
    <cellStyle name="SAPBEXheaderText 5 4 2 2" xfId="41623" xr:uid="{F67B6B8D-F440-48D2-AC0C-2E7F0172244A}"/>
    <cellStyle name="SAPBEXheaderText 5 4 3" xfId="25260" xr:uid="{0A625B96-B693-4327-8335-D561BBC43154}"/>
    <cellStyle name="SAPBEXheaderText 5 4 3 2" xfId="51674" xr:uid="{5E03FC97-39B2-4D1A-8344-E2FDB60B74D0}"/>
    <cellStyle name="SAPBEXheaderText 5 4 4" xfId="31095" xr:uid="{15B282AD-DABC-414C-9B83-BB4A5B229651}"/>
    <cellStyle name="SAPBEXheaderText 5 5" xfId="5792" xr:uid="{E02103A5-4443-4C98-B3A2-AB1F2DAF4169}"/>
    <cellStyle name="SAPBEXheaderText 5 5 2" xfId="16551" xr:uid="{4C5A82B2-FCC5-4EAF-B533-6FE138E65C39}"/>
    <cellStyle name="SAPBEXheaderText 5 5 2 2" xfId="42969" xr:uid="{022D60FC-B2AF-40BD-97AA-749C178DB65C}"/>
    <cellStyle name="SAPBEXheaderText 5 5 3" xfId="25572" xr:uid="{9E1A48E8-9F24-44E1-A7FF-88B87FB6B8FE}"/>
    <cellStyle name="SAPBEXheaderText 5 5 3 2" xfId="51986" xr:uid="{529D9146-69F5-46E3-86BA-46409FF1E1D6}"/>
    <cellStyle name="SAPBEXheaderText 5 5 4" xfId="32462" xr:uid="{55D6AB3A-6E4D-4861-942E-81E9099D181A}"/>
    <cellStyle name="SAPBEXheaderText 5 6" xfId="6395" xr:uid="{272F3394-A2D7-4A79-8232-AAD9A765BEEA}"/>
    <cellStyle name="SAPBEXheaderText 5 6 2" xfId="17131" xr:uid="{EFA41547-71E3-4803-96DD-596D61FA6CC3}"/>
    <cellStyle name="SAPBEXheaderText 5 6 2 2" xfId="43549" xr:uid="{48A4F94B-F37C-419F-882F-EC7A535F83A8}"/>
    <cellStyle name="SAPBEXheaderText 5 6 3" xfId="18752" xr:uid="{CC974EB8-0E5C-47E3-B8F1-980627373C38}"/>
    <cellStyle name="SAPBEXheaderText 5 6 3 2" xfId="45166" xr:uid="{4ABAB8B8-8BD0-4289-B7C4-24D1D2FCE4C9}"/>
    <cellStyle name="SAPBEXheaderText 5 6 4" xfId="33065" xr:uid="{298FA1EB-D7C7-4906-9932-3F677B6D6158}"/>
    <cellStyle name="SAPBEXheaderText 5 7" xfId="7010" xr:uid="{93654B2F-783C-4C83-B21D-30975B15F2C2}"/>
    <cellStyle name="SAPBEXheaderText 5 7 2" xfId="25730" xr:uid="{542F439B-350E-4751-A91F-69179AB9D1CF}"/>
    <cellStyle name="SAPBEXheaderText 5 7 2 2" xfId="52144" xr:uid="{115BB613-E0D5-4A80-ABD7-73ABA25ADB91}"/>
    <cellStyle name="SAPBEXheaderText 5 7 3" xfId="33680" xr:uid="{1B98868A-CF3A-4CEF-84B5-28A50D7454E8}"/>
    <cellStyle name="SAPBEXheaderText 5 8" xfId="7557" xr:uid="{02B763C0-1CFE-4050-9AD9-58E49E4CC4D5}"/>
    <cellStyle name="SAPBEXheaderText 5 8 2" xfId="18224" xr:uid="{BBF15D8E-B03A-4CC7-97E8-554A09049C0E}"/>
    <cellStyle name="SAPBEXheaderText 5 8 2 2" xfId="44640" xr:uid="{162A1C76-A5EF-49E0-B809-DC73FEA71E3E}"/>
    <cellStyle name="SAPBEXheaderText 5 8 3" xfId="25365" xr:uid="{681FA803-1403-4959-883C-52E4555BCE82}"/>
    <cellStyle name="SAPBEXheaderText 5 8 3 2" xfId="51779" xr:uid="{38F922A3-698A-49C3-AEBE-05F7D5758731}"/>
    <cellStyle name="SAPBEXheaderText 5 8 4" xfId="34227" xr:uid="{C2A064EE-FAAD-47AC-90C3-25907065A25A}"/>
    <cellStyle name="SAPBEXheaderText 5 9" xfId="7265" xr:uid="{A054BC52-49E8-4C82-BEC3-583AFCFE07DD}"/>
    <cellStyle name="SAPBEXheaderText 5 9 2" xfId="17932" xr:uid="{311E8A59-1F78-4CEB-9E13-714499D7F0B4}"/>
    <cellStyle name="SAPBEXheaderText 5 9 2 2" xfId="44349" xr:uid="{75F1B149-31DA-4D01-AD8C-1126C09E4A9B}"/>
    <cellStyle name="SAPBEXheaderText 5 9 3" xfId="24282" xr:uid="{20F17350-AB14-43A6-8E9B-C7B5A4FBA468}"/>
    <cellStyle name="SAPBEXheaderText 5 9 3 2" xfId="50696" xr:uid="{C2F0A1EA-7FB9-42AA-85EA-A496E1DE4F00}"/>
    <cellStyle name="SAPBEXheaderText 5 9 4" xfId="33935" xr:uid="{D6160DEE-3449-47E3-ADAE-7EBB53C5EAA7}"/>
    <cellStyle name="SAPBEXheaderText 6" xfId="2080" xr:uid="{B1FA133E-D591-4E75-BA21-C0EAF4569B16}"/>
    <cellStyle name="SAPBEXheaderText 6 10" xfId="11520" xr:uid="{5083A02B-48AF-480B-B99B-F0490C92DE8B}"/>
    <cellStyle name="SAPBEXheaderText 6 10 2" xfId="37941" xr:uid="{DB835CDD-B153-4CEF-A3E6-6D3D206208E1}"/>
    <cellStyle name="SAPBEXheaderText 6 11" xfId="23874" xr:uid="{F6F2131A-DF84-4668-B614-CDBB3EAACCD7}"/>
    <cellStyle name="SAPBEXheaderText 6 11 2" xfId="50288" xr:uid="{45115358-DBEC-4DFF-8EA6-A27A4EDF446E}"/>
    <cellStyle name="SAPBEXheaderText 6 2" xfId="4045" xr:uid="{80EC3989-B3D3-49F0-8832-19007ECE5F16}"/>
    <cellStyle name="SAPBEXheaderText 6 2 2" xfId="9862" xr:uid="{83FAF0C0-D122-400A-9DA6-7654E8028488}"/>
    <cellStyle name="SAPBEXheaderText 6 2 2 2" xfId="20522" xr:uid="{CFE675B2-CFFF-465B-B757-CEF5099347A1}"/>
    <cellStyle name="SAPBEXheaderText 6 2 2 2 2" xfId="46936" xr:uid="{B51D7E22-6582-4501-A8B5-9B1036706EB3}"/>
    <cellStyle name="SAPBEXheaderText 6 2 2 3" xfId="25815" xr:uid="{0D61B6F5-C852-414D-8CE0-ADE4FD48900D}"/>
    <cellStyle name="SAPBEXheaderText 6 2 2 3 2" xfId="52229" xr:uid="{EB05C2A9-B87E-45FD-BA05-28FD7BE3A136}"/>
    <cellStyle name="SAPBEXheaderText 6 2 2 4" xfId="36358" xr:uid="{472DD28A-310C-4479-880C-5F662A209D26}"/>
    <cellStyle name="SAPBEXheaderText 6 2 3" xfId="14827" xr:uid="{82E8D076-3861-4EF9-A4C7-3B84A82E79BA}"/>
    <cellStyle name="SAPBEXheaderText 6 2 3 2" xfId="41247" xr:uid="{79C770D6-A219-4FED-BBDF-0AA9F21F46C7}"/>
    <cellStyle name="SAPBEXheaderText 6 2 4" xfId="22458" xr:uid="{17ED6CB1-9965-43BE-A386-AB077564C917}"/>
    <cellStyle name="SAPBEXheaderText 6 2 4 2" xfId="48872" xr:uid="{57BE838C-77E3-44C6-A8AB-8368805DAC1F}"/>
    <cellStyle name="SAPBEXheaderText 6 2 5" xfId="30715" xr:uid="{FBE092D8-AEBB-46A7-ADE4-F9AECF334C85}"/>
    <cellStyle name="SAPBEXheaderText 6 3" xfId="4773" xr:uid="{56F55982-EE6A-49BD-9C94-BF3992EC4297}"/>
    <cellStyle name="SAPBEXheaderText 6 3 2" xfId="10097" xr:uid="{1411483D-58CA-450D-BCC7-45999F79EC05}"/>
    <cellStyle name="SAPBEXheaderText 6 3 2 2" xfId="20757" xr:uid="{9BDB1CB3-1CAA-49AD-B309-56C85FE96218}"/>
    <cellStyle name="SAPBEXheaderText 6 3 2 2 2" xfId="47171" xr:uid="{8C16C61C-61F5-4DC3-A228-D6B914D86896}"/>
    <cellStyle name="SAPBEXheaderText 6 3 2 3" xfId="27746" xr:uid="{9126B269-7FF7-4D0B-B03F-E618FC590015}"/>
    <cellStyle name="SAPBEXheaderText 6 3 2 3 2" xfId="54160" xr:uid="{BFDB52A9-4BF8-4893-8444-F01A108593CE}"/>
    <cellStyle name="SAPBEXheaderText 6 3 2 4" xfId="36593" xr:uid="{62DBA795-DE16-4BE8-A66F-86A1AF5DB081}"/>
    <cellStyle name="SAPBEXheaderText 6 3 3" xfId="15550" xr:uid="{14138D3A-2CC5-49CE-A894-7B1AEB92E3A2}"/>
    <cellStyle name="SAPBEXheaderText 6 3 3 2" xfId="41970" xr:uid="{84CD2CAF-DBBC-4F74-AA5B-EA97BB9448E8}"/>
    <cellStyle name="SAPBEXheaderText 6 3 4" xfId="27143" xr:uid="{31ABB8FA-BE61-45E4-B791-2C5818D9C7F2}"/>
    <cellStyle name="SAPBEXheaderText 6 3 4 2" xfId="53557" xr:uid="{39B9BE3E-6DA1-4210-B865-43531149A3B0}"/>
    <cellStyle name="SAPBEXheaderText 6 3 5" xfId="31443" xr:uid="{54AAB104-30FA-41EF-B6CD-157CC5D1C100}"/>
    <cellStyle name="SAPBEXheaderText 6 4" xfId="5353" xr:uid="{B1AA0F9D-A1CE-4CC0-8359-E3C24D095523}"/>
    <cellStyle name="SAPBEXheaderText 6 4 2" xfId="16126" xr:uid="{1DBCFAA3-D69A-4D01-82B6-E4DE0B3185C7}"/>
    <cellStyle name="SAPBEXheaderText 6 4 2 2" xfId="42545" xr:uid="{C6B11B42-D8F3-4087-AF09-0D0E92DFF028}"/>
    <cellStyle name="SAPBEXheaderText 6 4 3" xfId="23276" xr:uid="{74B4F1E0-E993-4773-A2CC-91D0EC235EC6}"/>
    <cellStyle name="SAPBEXheaderText 6 4 3 2" xfId="49690" xr:uid="{11D7C0CA-4116-4F96-8CF7-E321D1725887}"/>
    <cellStyle name="SAPBEXheaderText 6 4 4" xfId="32023" xr:uid="{5689D6EC-8815-4406-B9FF-E7FF2990D42B}"/>
    <cellStyle name="SAPBEXheaderText 6 5" xfId="5960" xr:uid="{693695B5-FFCB-4A8C-BC73-EC45D5E1A231}"/>
    <cellStyle name="SAPBEXheaderText 6 5 2" xfId="16712" xr:uid="{F36372C3-070E-412F-B915-FD48491A9DAF}"/>
    <cellStyle name="SAPBEXheaderText 6 5 2 2" xfId="43130" xr:uid="{411C063D-DCC0-41C3-8390-621E68A7CE92}"/>
    <cellStyle name="SAPBEXheaderText 6 5 3" xfId="26911" xr:uid="{62A1D5CD-4FB9-44E7-9B2A-072E0FB08F40}"/>
    <cellStyle name="SAPBEXheaderText 6 5 3 2" xfId="53325" xr:uid="{43CCA052-3A19-4C1F-B5A8-09B66F50EF24}"/>
    <cellStyle name="SAPBEXheaderText 6 5 4" xfId="32630" xr:uid="{81020600-F8CB-4C2D-AD32-8543D4BBAE54}"/>
    <cellStyle name="SAPBEXheaderText 6 6" xfId="6560" xr:uid="{FD51D682-8C60-4BE0-8979-2FAEE38D011C}"/>
    <cellStyle name="SAPBEXheaderText 6 6 2" xfId="17285" xr:uid="{7E8D16A6-AB8C-46CE-8DCB-20B10068EFFE}"/>
    <cellStyle name="SAPBEXheaderText 6 6 2 2" xfId="43703" xr:uid="{7797CC06-15D3-4E4E-8E79-8625B3682159}"/>
    <cellStyle name="SAPBEXheaderText 6 6 3" xfId="22390" xr:uid="{C9E25762-A5C2-497F-95B7-27C8D24DDF88}"/>
    <cellStyle name="SAPBEXheaderText 6 6 3 2" xfId="48804" xr:uid="{21DE06AD-9F23-495C-8F71-BB9481217371}"/>
    <cellStyle name="SAPBEXheaderText 6 6 4" xfId="33230" xr:uid="{CF84369E-65A0-4496-8C27-1EBA5807ADDB}"/>
    <cellStyle name="SAPBEXheaderText 6 7" xfId="7132" xr:uid="{56ECE43C-65D3-4937-AF2D-958A5D6D8996}"/>
    <cellStyle name="SAPBEXheaderText 6 7 2" xfId="27389" xr:uid="{AFE8DE7F-C340-4391-A15E-0FF056F3750B}"/>
    <cellStyle name="SAPBEXheaderText 6 7 2 2" xfId="53803" xr:uid="{45CA7F7A-79B0-4700-9668-BF6BD3967589}"/>
    <cellStyle name="SAPBEXheaderText 6 7 3" xfId="33802" xr:uid="{160CE143-936A-441C-A750-71194F495993}"/>
    <cellStyle name="SAPBEXheaderText 6 8" xfId="7691" xr:uid="{30495C89-0AEE-49D0-91D7-86C6D2D7B3D0}"/>
    <cellStyle name="SAPBEXheaderText 6 8 2" xfId="18358" xr:uid="{37C5B48A-4038-4C13-8EA6-CBF380F7CCD9}"/>
    <cellStyle name="SAPBEXheaderText 6 8 2 2" xfId="44774" xr:uid="{41CAFE94-E137-4F30-A444-DD8B74FBDBB1}"/>
    <cellStyle name="SAPBEXheaderText 6 8 3" xfId="27494" xr:uid="{B58E6646-36B5-4945-8D55-BD5FDD0B139A}"/>
    <cellStyle name="SAPBEXheaderText 6 8 3 2" xfId="53908" xr:uid="{DC2E7F2C-FDF1-4E54-94FD-DC6FD23837EF}"/>
    <cellStyle name="SAPBEXheaderText 6 8 4" xfId="34361" xr:uid="{62F6F57F-BAFB-4264-999C-D32F412045BC}"/>
    <cellStyle name="SAPBEXheaderText 6 9" xfId="7843" xr:uid="{E856BC65-3C4F-4A63-97E4-9AE05E85871D}"/>
    <cellStyle name="SAPBEXheaderText 6 9 2" xfId="18510" xr:uid="{D2722F57-BB24-4A08-97B6-996EF55BDA4E}"/>
    <cellStyle name="SAPBEXheaderText 6 9 2 2" xfId="44925" xr:uid="{15259BCA-BF2E-4E71-BF1F-80854467F0C0}"/>
    <cellStyle name="SAPBEXheaderText 6 9 3" xfId="22117" xr:uid="{9476A81D-F819-449F-85CB-7FCBA816BB25}"/>
    <cellStyle name="SAPBEXheaderText 6 9 3 2" xfId="48531" xr:uid="{90AF4330-6257-426D-ABBB-0A67E03E5F0B}"/>
    <cellStyle name="SAPBEXheaderText 6 9 4" xfId="34513" xr:uid="{3BA33E0E-F4F9-40AC-882F-DE0D75050C98}"/>
    <cellStyle name="SAPBEXheaderText 7" xfId="1816" xr:uid="{D55B0019-317A-47C3-A322-D0179479B22A}"/>
    <cellStyle name="SAPBEXheaderText 7 10" xfId="11764" xr:uid="{EF151CED-EFBD-4819-9E34-280BEC4FFBF8}"/>
    <cellStyle name="SAPBEXheaderText 7 10 2" xfId="38185" xr:uid="{C34A704C-6261-406B-9EE6-6032BACA0FF5}"/>
    <cellStyle name="SAPBEXheaderText 7 11" xfId="27620" xr:uid="{54F7A520-6799-44DD-B640-C3703343F625}"/>
    <cellStyle name="SAPBEXheaderText 7 11 2" xfId="54034" xr:uid="{3D22FC24-F817-4E97-9448-434C33E395AA}"/>
    <cellStyle name="SAPBEXheaderText 7 2" xfId="3793" xr:uid="{0F691BD3-3C0D-4B91-BCF8-33E612872373}"/>
    <cellStyle name="SAPBEXheaderText 7 2 2" xfId="14576" xr:uid="{30C3BEC4-729D-45C8-BB2E-648E79D856ED}"/>
    <cellStyle name="SAPBEXheaderText 7 2 2 2" xfId="40996" xr:uid="{8C8236D5-116B-4D68-9C91-74EDF80318B5}"/>
    <cellStyle name="SAPBEXheaderText 7 2 3" xfId="23289" xr:uid="{E56F1E86-0B38-4C25-836D-70140B34CCA3}"/>
    <cellStyle name="SAPBEXheaderText 7 2 3 2" xfId="49703" xr:uid="{6B9A7DFD-D49C-417F-9B4F-125A372AC8DB}"/>
    <cellStyle name="SAPBEXheaderText 7 2 4" xfId="30463" xr:uid="{6C4D8193-5EA3-41D3-9DEF-85A7CC2F9E57}"/>
    <cellStyle name="SAPBEXheaderText 7 3" xfId="4520" xr:uid="{F6ABD9B5-1E5C-47A6-928E-0018D70F512C}"/>
    <cellStyle name="SAPBEXheaderText 7 3 2" xfId="15298" xr:uid="{B69F0BE1-367D-40C2-B00B-DF67687563FE}"/>
    <cellStyle name="SAPBEXheaderText 7 3 2 2" xfId="41718" xr:uid="{3F667ADB-CA6B-4501-8AE0-610DC72ED7A3}"/>
    <cellStyle name="SAPBEXheaderText 7 3 3" xfId="24082" xr:uid="{AE4E83CA-5184-4591-B7F6-9D61EA754775}"/>
    <cellStyle name="SAPBEXheaderText 7 3 3 2" xfId="50496" xr:uid="{212BBA5A-6843-4E0D-894D-C8BB090ABF59}"/>
    <cellStyle name="SAPBEXheaderText 7 3 4" xfId="31190" xr:uid="{ED4D86E8-F8AA-4DFA-A920-72B22A5E3320}"/>
    <cellStyle name="SAPBEXheaderText 7 4" xfId="3171" xr:uid="{0F36D759-E35D-43FA-9F67-88DCEFE1D787}"/>
    <cellStyle name="SAPBEXheaderText 7 4 2" xfId="13961" xr:uid="{25EEF642-60AF-4D27-BED5-95D55DFDA355}"/>
    <cellStyle name="SAPBEXheaderText 7 4 2 2" xfId="40381" xr:uid="{44653B28-5C2D-446E-B8B6-05998B74E37D}"/>
    <cellStyle name="SAPBEXheaderText 7 4 3" xfId="24434" xr:uid="{FC55F898-F391-444A-9684-1C1F92F8AD8B}"/>
    <cellStyle name="SAPBEXheaderText 7 4 3 2" xfId="50848" xr:uid="{D56A274E-7CF3-41EE-918E-C95274A49F0B}"/>
    <cellStyle name="SAPBEXheaderText 7 4 4" xfId="29841" xr:uid="{854F0BD3-5D53-4C18-A2FE-F1E3696B18CB}"/>
    <cellStyle name="SAPBEXheaderText 7 5" xfId="4341" xr:uid="{1072606A-EBBA-4416-95ED-40DFF042CF28}"/>
    <cellStyle name="SAPBEXheaderText 7 5 2" xfId="15119" xr:uid="{39E67082-34D2-4CC8-A927-EB29393603C4}"/>
    <cellStyle name="SAPBEXheaderText 7 5 2 2" xfId="41539" xr:uid="{CFD8FE4F-07F2-4733-A060-6D378A7EFBE1}"/>
    <cellStyle name="SAPBEXheaderText 7 5 3" xfId="24222" xr:uid="{6A334950-0225-4894-BDBD-61E6C163DA1B}"/>
    <cellStyle name="SAPBEXheaderText 7 5 3 2" xfId="50636" xr:uid="{FA073D15-F953-4B46-8F5A-A3834274BE01}"/>
    <cellStyle name="SAPBEXheaderText 7 5 4" xfId="31011" xr:uid="{C224AA50-EE81-4237-9D79-F55F6A73B03F}"/>
    <cellStyle name="SAPBEXheaderText 7 6" xfId="5733" xr:uid="{7B3BD4F0-E4DA-48E9-B479-3071FB281653}"/>
    <cellStyle name="SAPBEXheaderText 7 6 2" xfId="16495" xr:uid="{0E1A3840-E858-457A-960D-1BFFFA10695A}"/>
    <cellStyle name="SAPBEXheaderText 7 6 2 2" xfId="42913" xr:uid="{F9861BB5-86A9-42F3-A1ED-4915BA466DB4}"/>
    <cellStyle name="SAPBEXheaderText 7 6 3" xfId="27010" xr:uid="{84C753C2-B094-44BD-AAD0-4C46C2C44763}"/>
    <cellStyle name="SAPBEXheaderText 7 6 3 2" xfId="53424" xr:uid="{759557A0-C510-4DF2-97CC-7885E7300A74}"/>
    <cellStyle name="SAPBEXheaderText 7 6 4" xfId="32403" xr:uid="{8A4A3C0A-BBE6-4DC5-A30E-20A0F1C985B2}"/>
    <cellStyle name="SAPBEXheaderText 7 7" xfId="6338" xr:uid="{FC36DC4E-F933-468B-B0DF-BE3DE76FEFA5}"/>
    <cellStyle name="SAPBEXheaderText 7 7 2" xfId="23921" xr:uid="{5750BF25-9180-4A68-97FA-4405A8180FF2}"/>
    <cellStyle name="SAPBEXheaderText 7 7 2 2" xfId="50335" xr:uid="{D9BE5D91-B0EA-459C-825B-94FEA42B235E}"/>
    <cellStyle name="SAPBEXheaderText 7 7 3" xfId="33008" xr:uid="{FE14F7E7-A7AE-4479-B4C1-68F0A459AF4E}"/>
    <cellStyle name="SAPBEXheaderText 7 8" xfId="7479" xr:uid="{F5E5CF4F-D8B7-4F03-8A51-19E873F2BF6A}"/>
    <cellStyle name="SAPBEXheaderText 7 8 2" xfId="18146" xr:uid="{DDE72315-AB26-49E7-9459-D6890EEED5C8}"/>
    <cellStyle name="SAPBEXheaderText 7 8 2 2" xfId="44562" xr:uid="{740EB77D-677B-4AA5-8DD9-FAC11C82CBBC}"/>
    <cellStyle name="SAPBEXheaderText 7 8 3" xfId="22122" xr:uid="{240CE315-F399-4A8E-9AF9-AA052877511F}"/>
    <cellStyle name="SAPBEXheaderText 7 8 3 2" xfId="48536" xr:uid="{07736034-1B7E-408C-9B8C-005EB2CC46FF}"/>
    <cellStyle name="SAPBEXheaderText 7 8 4" xfId="34149" xr:uid="{29056B1F-C11B-42EF-A28C-F00967650280}"/>
    <cellStyle name="SAPBEXheaderText 7 9" xfId="7245" xr:uid="{46A1FEF8-4A88-4495-9B64-BAAE7DA59E95}"/>
    <cellStyle name="SAPBEXheaderText 7 9 2" xfId="17912" xr:uid="{B6706D7E-2CB0-476F-B9EF-7DD376484005}"/>
    <cellStyle name="SAPBEXheaderText 7 9 2 2" xfId="44329" xr:uid="{54D34833-622A-4661-9DAC-061CB39020AD}"/>
    <cellStyle name="SAPBEXheaderText 7 9 3" xfId="26136" xr:uid="{457C0BD4-767B-469E-961B-73B327A3A3CC}"/>
    <cellStyle name="SAPBEXheaderText 7 9 3 2" xfId="52550" xr:uid="{82CD48BE-E13B-498A-B99C-AB5BD1D0D933}"/>
    <cellStyle name="SAPBEXheaderText 7 9 4" xfId="33915" xr:uid="{5EC8270B-DADB-43A9-874C-75B7A80FFCBD}"/>
    <cellStyle name="SAPBEXheaderText 8" xfId="2374" xr:uid="{EC01D7F1-EA8C-4850-AD71-9EED2E61F3CF}"/>
    <cellStyle name="SAPBEXheaderText 8 2" xfId="10142" xr:uid="{124EF670-E3C5-483A-9E31-FC575FE4368D}"/>
    <cellStyle name="SAPBEXheaderText 8 2 2" xfId="20802" xr:uid="{62481D03-B77B-444E-A05E-8FDD6FD6E6DC}"/>
    <cellStyle name="SAPBEXheaderText 8 2 2 2" xfId="47216" xr:uid="{A015738C-395F-4CA4-B8B1-D696FF7D2E8A}"/>
    <cellStyle name="SAPBEXheaderText 8 2 3" xfId="17757" xr:uid="{DA7226D4-CA23-41C8-8E24-7F00D7112603}"/>
    <cellStyle name="SAPBEXheaderText 8 2 3 2" xfId="44174" xr:uid="{072AFDE1-C9AF-4DB8-8283-429CA1677193}"/>
    <cellStyle name="SAPBEXheaderText 8 2 4" xfId="36638" xr:uid="{C0FDDFD1-5B85-456B-9021-A33C1A6A13B9}"/>
    <cellStyle name="SAPBEXheaderText 9" xfId="3230" xr:uid="{4CDA364C-BBE4-4586-8EBE-0C47D9E7C205}"/>
    <cellStyle name="SAPBEXheaderText 9 2" xfId="14020" xr:uid="{B8EFF925-5919-4005-88A5-A2A8EAFDFCDD}"/>
    <cellStyle name="SAPBEXheaderText 9 2 2" xfId="40440" xr:uid="{B5A84A00-8A9B-4CCD-850D-5DFB83CE24A6}"/>
    <cellStyle name="SAPBEXheaderText 9 3" xfId="25117" xr:uid="{E57C55AB-2350-45EA-8F04-378798762F95}"/>
    <cellStyle name="SAPBEXheaderText 9 3 2" xfId="51531" xr:uid="{84648985-2DB2-42AB-B536-FE4972CA05C6}"/>
    <cellStyle name="SAPBEXheaderText 9 4" xfId="29900" xr:uid="{4FACD3CA-20C4-4D43-8D55-450D8A2DD6BB}"/>
    <cellStyle name="SAPBEXheaderText_0910 GSO Capex RRP - Final (Detail) v2 220710" xfId="1205" xr:uid="{86071B4F-230E-40E7-AC6E-46042BB4D756}"/>
    <cellStyle name="SAPBEXHLevel0" xfId="1206" xr:uid="{06A773C9-7FFF-4F1E-9253-CB1AEABFFF22}"/>
    <cellStyle name="SAPBEXHLevel0 10" xfId="5775" xr:uid="{FBC57F38-08B1-4080-A375-8F5BF2485A44}"/>
    <cellStyle name="SAPBEXHLevel0 10 2" xfId="9610" xr:uid="{DD0C6786-F61C-4895-A8B6-81B376DAE4CE}"/>
    <cellStyle name="SAPBEXHLevel0 10 2 2" xfId="20270" xr:uid="{31317A1F-1E46-499F-BD35-58A5530F5C5C}"/>
    <cellStyle name="SAPBEXHLevel0 10 2 2 2" xfId="46684" xr:uid="{45A830EC-7607-41A7-98BE-695FB69BF6D0}"/>
    <cellStyle name="SAPBEXHLevel0 10 2 3" xfId="12531" xr:uid="{D693DB74-C2B9-45F2-880D-B4E8BF3B347A}"/>
    <cellStyle name="SAPBEXHLevel0 10 2 3 2" xfId="38952" xr:uid="{73463B50-B63C-4B1C-9C3D-6248ED3CD603}"/>
    <cellStyle name="SAPBEXHLevel0 10 2 4" xfId="36106" xr:uid="{B0FBEB45-7368-4463-A262-194290C316D3}"/>
    <cellStyle name="SAPBEXHLevel0 10 3" xfId="16534" xr:uid="{E072C115-49BA-412A-8F8D-29799DCE81CF}"/>
    <cellStyle name="SAPBEXHLevel0 10 3 2" xfId="42952" xr:uid="{F9E5046C-916C-4396-9718-40BF1EB79189}"/>
    <cellStyle name="SAPBEXHLevel0 10 4" xfId="25794" xr:uid="{D35D67CF-DF8A-4B88-B390-6F3CF103EEE9}"/>
    <cellStyle name="SAPBEXHLevel0 10 4 2" xfId="52208" xr:uid="{63830E50-38B2-4426-99A5-909CB892915E}"/>
    <cellStyle name="SAPBEXHLevel0 10 5" xfId="32445" xr:uid="{9F5DC24D-AFD2-4E8A-8AFC-9194621602FF}"/>
    <cellStyle name="SAPBEXHLevel0 11" xfId="6250" xr:uid="{07754268-81FF-4B8B-A884-DE2127F5F204}"/>
    <cellStyle name="SAPBEXHLevel0 11 2" xfId="21963" xr:uid="{53B2210B-81BB-4FA8-A6B4-CE805B3A90EF}"/>
    <cellStyle name="SAPBEXHLevel0 11 2 2" xfId="48377" xr:uid="{7C0EDF2E-052C-43AB-A584-3F7798C79C32}"/>
    <cellStyle name="SAPBEXHLevel0 11 3" xfId="32920" xr:uid="{0A3B4347-5FA2-4BD3-9CCE-B2E6B6DE8B60}"/>
    <cellStyle name="SAPBEXHLevel0 12" xfId="7376" xr:uid="{72BBF2E6-3134-4EF5-BDAC-4B6B4AF17955}"/>
    <cellStyle name="SAPBEXHLevel0 12 2" xfId="18043" xr:uid="{FD7EDF1A-05BF-4AD3-AFE8-883068FBF90E}"/>
    <cellStyle name="SAPBEXHLevel0 12 2 2" xfId="44459" xr:uid="{EAB4E0AC-6985-4E31-AD28-D75CC395DD40}"/>
    <cellStyle name="SAPBEXHLevel0 12 3" xfId="28078" xr:uid="{32AA0E2C-C0CC-4CCE-A454-2F49F4CA775C}"/>
    <cellStyle name="SAPBEXHLevel0 12 3 2" xfId="54492" xr:uid="{881AFC88-4694-486D-A341-371A085C3AE5}"/>
    <cellStyle name="SAPBEXHLevel0 12 4" xfId="34046" xr:uid="{FB0FB274-EAF0-4714-9F10-B6C874106523}"/>
    <cellStyle name="SAPBEXHLevel0 13" xfId="8266" xr:uid="{84E533C9-8FC4-4C6E-92F3-EF276C7293F4}"/>
    <cellStyle name="SAPBEXHLevel0 13 2" xfId="18927" xr:uid="{C4384B02-E3EE-4A79-8396-13EE35C6EA6F}"/>
    <cellStyle name="SAPBEXHLevel0 13 2 2" xfId="45341" xr:uid="{3A881879-3099-42DB-A2F2-E6F4C4F2FED1}"/>
    <cellStyle name="SAPBEXHLevel0 13 3" xfId="11196" xr:uid="{B18A6D21-7927-4B7F-BE6E-664B2FBDA30D}"/>
    <cellStyle name="SAPBEXHLevel0 13 3 2" xfId="37617" xr:uid="{7942572C-866C-4236-A069-BD8CC2B7CA80}"/>
    <cellStyle name="SAPBEXHLevel0 13 4" xfId="34779" xr:uid="{08C92A78-D242-4594-83AE-83F3545F443C}"/>
    <cellStyle name="SAPBEXHLevel0 14" xfId="13769" xr:uid="{A265A56A-D59C-4D1D-99D5-8F57854906C6}"/>
    <cellStyle name="SAPBEXHLevel0 14 2" xfId="40189" xr:uid="{7A2CF487-50C0-45F5-84BB-46B128F0FC0F}"/>
    <cellStyle name="SAPBEXHLevel0 15" xfId="25638" xr:uid="{A21ADF2A-3C3A-49D8-A1A3-BF12072FD337}"/>
    <cellStyle name="SAPBEXHLevel0 15 2" xfId="52052" xr:uid="{21CB0E33-68CF-4D85-8930-56E87D0D0D4D}"/>
    <cellStyle name="SAPBEXHLevel0 2" xfId="1207" xr:uid="{9D4B79E9-CDCF-4906-8F52-8475BEF35520}"/>
    <cellStyle name="SAPBEXHLevel0 2 10" xfId="5778" xr:uid="{567D922D-DE0B-4596-90EF-B582C1033429}"/>
    <cellStyle name="SAPBEXHLevel0 2 10 2" xfId="16537" xr:uid="{0CD4D05D-5846-41E9-83E8-BEEAA5575AA7}"/>
    <cellStyle name="SAPBEXHLevel0 2 10 2 2" xfId="42955" xr:uid="{5D3205BD-5C5E-4E98-9973-7C4AB6899DD5}"/>
    <cellStyle name="SAPBEXHLevel0 2 10 3" xfId="24463" xr:uid="{46BD88F2-7021-4419-AE7C-F97359603619}"/>
    <cellStyle name="SAPBEXHLevel0 2 10 3 2" xfId="50877" xr:uid="{7F8707F0-5786-4F72-9F54-3E9ED7641892}"/>
    <cellStyle name="SAPBEXHLevel0 2 10 4" xfId="32448" xr:uid="{7267B843-3021-4EB7-BAC7-65DF4B759734}"/>
    <cellStyle name="SAPBEXHLevel0 2 11" xfId="5483" xr:uid="{597C6B63-C6B4-42D9-839A-AE4535E5088E}"/>
    <cellStyle name="SAPBEXHLevel0 2 11 2" xfId="22346" xr:uid="{BAF4C32B-6837-42AE-82F5-40BCFD62C5A6}"/>
    <cellStyle name="SAPBEXHLevel0 2 11 2 2" xfId="48760" xr:uid="{9B3FE0C8-AEA0-45F1-B897-7F32AA77E0CD}"/>
    <cellStyle name="SAPBEXHLevel0 2 11 3" xfId="32153" xr:uid="{E0418896-F478-4A30-9C6F-7518A4F7653E}"/>
    <cellStyle name="SAPBEXHLevel0 2 12" xfId="12518" xr:uid="{CB5FCDE1-CF68-40CF-B7B2-EAB9014CCB8C}"/>
    <cellStyle name="SAPBEXHLevel0 2 12 2" xfId="38939" xr:uid="{7DA8F056-697D-4261-A8D4-897F82200532}"/>
    <cellStyle name="SAPBEXHLevel0 2 13" xfId="12112" xr:uid="{F248C7AB-2538-4137-A6AD-1DFE6BB907EE}"/>
    <cellStyle name="SAPBEXHLevel0 2 13 2" xfId="38533" xr:uid="{C566C69F-8F78-4432-9F2A-AB9BAA3E5DE3}"/>
    <cellStyle name="SAPBEXHLevel0 2 2" xfId="1524" xr:uid="{F588BE76-B6AD-47A5-8CF5-4C6A96AAD827}"/>
    <cellStyle name="SAPBEXHLevel0 2 2 10" xfId="8416" xr:uid="{09F36DAD-29C4-4C6F-95AB-7D495A33B1DE}"/>
    <cellStyle name="SAPBEXHLevel0 2 2 10 2" xfId="19076" xr:uid="{41993AF5-1FCC-48DE-A5CA-D7F0D02852C7}"/>
    <cellStyle name="SAPBEXHLevel0 2 2 10 2 2" xfId="45490" xr:uid="{25B09730-2606-4063-867A-9306AFB2ABC4}"/>
    <cellStyle name="SAPBEXHLevel0 2 2 10 3" xfId="17811" xr:uid="{97E7C3B6-4E7F-4D08-9DF6-9E7BDE0908A5}"/>
    <cellStyle name="SAPBEXHLevel0 2 2 10 3 2" xfId="44228" xr:uid="{BA9E87A9-461F-4CA7-A0C2-9B0619EEDD85}"/>
    <cellStyle name="SAPBEXHLevel0 2 2 10 4" xfId="34912" xr:uid="{BE6B8233-9462-4852-B11F-B4805B5E683E}"/>
    <cellStyle name="SAPBEXHLevel0 2 2 11" xfId="12017" xr:uid="{735D1615-9011-4FB3-A1E6-2673FE3A4DA7}"/>
    <cellStyle name="SAPBEXHLevel0 2 2 11 2" xfId="38438" xr:uid="{CF9E72CD-4876-4055-941C-162EF3D1D5C3}"/>
    <cellStyle name="SAPBEXHLevel0 2 2 12" xfId="23448" xr:uid="{4FF6C5D8-A4FD-4E11-81B7-EE2ADDAC7FEC}"/>
    <cellStyle name="SAPBEXHLevel0 2 2 12 2" xfId="49862" xr:uid="{84570D44-0C4F-4E54-854A-B9A56730B310}"/>
    <cellStyle name="SAPBEXHLevel0 2 2 2" xfId="3518" xr:uid="{6B47C2D6-A936-4617-A9C7-EDDCD421894F}"/>
    <cellStyle name="SAPBEXHLevel0 2 2 2 2" xfId="9006" xr:uid="{73CB1CE3-4F7D-450F-A7C5-7DEACFAAB1CA}"/>
    <cellStyle name="SAPBEXHLevel0 2 2 2 2 2" xfId="19666" xr:uid="{F2F6E9BE-B0DA-4C5C-86F9-061849259732}"/>
    <cellStyle name="SAPBEXHLevel0 2 2 2 2 2 2" xfId="46080" xr:uid="{89DD0EDA-938F-4738-BBE2-40B2E08C97BC}"/>
    <cellStyle name="SAPBEXHLevel0 2 2 2 2 3" xfId="17354" xr:uid="{0807F195-723A-433A-A50D-2997FB191CF2}"/>
    <cellStyle name="SAPBEXHLevel0 2 2 2 2 3 2" xfId="43772" xr:uid="{20114402-9E6E-4386-BA7F-BAB29A2613C4}"/>
    <cellStyle name="SAPBEXHLevel0 2 2 2 2 4" xfId="35502" xr:uid="{48C81CB2-FECE-430B-B18C-4ECA9961AB81}"/>
    <cellStyle name="SAPBEXHLevel0 2 2 2 3" xfId="10367" xr:uid="{82FA7C36-A105-468A-8EF7-302294EE31C4}"/>
    <cellStyle name="SAPBEXHLevel0 2 2 2 3 2" xfId="21027" xr:uid="{E148AB56-818E-4835-8C52-B27DB24F5E93}"/>
    <cellStyle name="SAPBEXHLevel0 2 2 2 3 2 2" xfId="47441" xr:uid="{4311CB56-92F3-4F00-91E2-4600E644AD07}"/>
    <cellStyle name="SAPBEXHLevel0 2 2 2 3 3" xfId="28292" xr:uid="{79EF8DF7-509A-4B01-BC2F-30896A4D0640}"/>
    <cellStyle name="SAPBEXHLevel0 2 2 2 3 3 2" xfId="54706" xr:uid="{9B115EC7-3F88-4FC4-B71D-B255DF458B2C}"/>
    <cellStyle name="SAPBEXHLevel0 2 2 2 3 4" xfId="36863" xr:uid="{551A8557-397B-40B7-BF87-82DEBB5E12E9}"/>
    <cellStyle name="SAPBEXHLevel0 2 2 2 4" xfId="8729" xr:uid="{90BFA037-79A4-46C6-911E-20FBD991E5A8}"/>
    <cellStyle name="SAPBEXHLevel0 2 2 2 4 2" xfId="19389" xr:uid="{B69991D4-5738-4B34-B5DA-369BD026C27B}"/>
    <cellStyle name="SAPBEXHLevel0 2 2 2 4 2 2" xfId="45803" xr:uid="{C0140456-B21D-46E4-8C78-5186092377B7}"/>
    <cellStyle name="SAPBEXHLevel0 2 2 2 4 3" xfId="16651" xr:uid="{CBB44889-400A-4807-B699-C12D1C1F8001}"/>
    <cellStyle name="SAPBEXHLevel0 2 2 2 4 3 2" xfId="43069" xr:uid="{E2C333A9-60C9-447E-8CD7-E56DC0649F37}"/>
    <cellStyle name="SAPBEXHLevel0 2 2 2 4 4" xfId="35225" xr:uid="{D54AA2F3-1F6F-487D-A077-906BD04BC899}"/>
    <cellStyle name="SAPBEXHLevel0 2 2 2 5" xfId="14303" xr:uid="{C270DFF9-6009-427A-8E9D-58345B9A6694}"/>
    <cellStyle name="SAPBEXHLevel0 2 2 2 5 2" xfId="40723" xr:uid="{E4A28CE7-138F-4626-93EF-B4822373C0AC}"/>
    <cellStyle name="SAPBEXHLevel0 2 2 2 6" xfId="26748" xr:uid="{2D2A11A2-1A0B-4F11-9F3A-6FB17B597980}"/>
    <cellStyle name="SAPBEXHLevel0 2 2 2 6 2" xfId="53162" xr:uid="{CD6D5355-48E4-4934-87BC-E5272762CD1E}"/>
    <cellStyle name="SAPBEXHLevel0 2 2 2 7" xfId="30188" xr:uid="{2EE62917-46FE-44CA-85EB-BF4E307D9D0E}"/>
    <cellStyle name="SAPBEXHLevel0 2 2 3" xfId="2784" xr:uid="{FEBE692C-C801-4B1B-A95A-44E8BFD39063}"/>
    <cellStyle name="SAPBEXHLevel0 2 2 3 2" xfId="9364" xr:uid="{FF00623D-1646-40B5-8466-4263BC0D221E}"/>
    <cellStyle name="SAPBEXHLevel0 2 2 3 2 2" xfId="20024" xr:uid="{5F6BDF71-0052-49A7-9A93-5F80E1A1E940}"/>
    <cellStyle name="SAPBEXHLevel0 2 2 3 2 2 2" xfId="46438" xr:uid="{DCFD5976-7130-4BEF-B959-D1746F48303E}"/>
    <cellStyle name="SAPBEXHLevel0 2 2 3 2 3" xfId="11571" xr:uid="{0E1CB7B5-7D00-40E3-AE9E-DEADDF4BE7ED}"/>
    <cellStyle name="SAPBEXHLevel0 2 2 3 2 3 2" xfId="37992" xr:uid="{DC43A084-AE9C-4DB2-AB4C-A973B3DA6B83}"/>
    <cellStyle name="SAPBEXHLevel0 2 2 3 2 4" xfId="35860" xr:uid="{2F475BB5-DD7F-4ECD-900F-1CE07FF967F6}"/>
    <cellStyle name="SAPBEXHLevel0 2 2 3 3" xfId="13576" xr:uid="{6075D908-725E-4769-AABC-E9CAA680BEB1}"/>
    <cellStyle name="SAPBEXHLevel0 2 2 3 3 2" xfId="39996" xr:uid="{1B3A3299-9820-430B-AD95-B1B67A87DA6E}"/>
    <cellStyle name="SAPBEXHLevel0 2 2 3 4" xfId="26281" xr:uid="{AA371659-F74E-48C2-90BB-301365504B6D}"/>
    <cellStyle name="SAPBEXHLevel0 2 2 3 4 2" xfId="52695" xr:uid="{4679C33C-E098-46BB-9AF5-4FE2A2E2A452}"/>
    <cellStyle name="SAPBEXHLevel0 2 2 3 5" xfId="29454" xr:uid="{594C307A-D41F-4352-83C4-BC1AED5A90F7}"/>
    <cellStyle name="SAPBEXHLevel0 2 2 4" xfId="4697" xr:uid="{6D8B17A3-619D-469C-9954-7DD93FAF2709}"/>
    <cellStyle name="SAPBEXHLevel0 2 2 4 2" xfId="10280" xr:uid="{F2361587-A35B-4871-9BA0-9AA743145CCF}"/>
    <cellStyle name="SAPBEXHLevel0 2 2 4 2 2" xfId="20940" xr:uid="{106953EE-6BE1-4D69-89CB-72698266C51E}"/>
    <cellStyle name="SAPBEXHLevel0 2 2 4 2 2 2" xfId="47354" xr:uid="{020BB513-93B6-43B7-BB5A-44FE6FE56A1D}"/>
    <cellStyle name="SAPBEXHLevel0 2 2 4 2 3" xfId="17765" xr:uid="{3FDEA6D8-0BBE-4F65-B44B-EE9003E0E760}"/>
    <cellStyle name="SAPBEXHLevel0 2 2 4 2 3 2" xfId="44182" xr:uid="{6EE19171-6B58-47CA-9C4A-825BAA262412}"/>
    <cellStyle name="SAPBEXHLevel0 2 2 4 2 4" xfId="36776" xr:uid="{4A0F3DAE-4D55-4363-8F81-C1CFF2DC321C}"/>
    <cellStyle name="SAPBEXHLevel0 2 2 4 3" xfId="15474" xr:uid="{63CEEF00-9E2D-40E1-81B8-1D47421D1865}"/>
    <cellStyle name="SAPBEXHLevel0 2 2 4 3 2" xfId="41894" xr:uid="{61B33DCE-CB56-4B96-9B00-B80EBC9A3BD7}"/>
    <cellStyle name="SAPBEXHLevel0 2 2 4 4" xfId="27219" xr:uid="{A8EB6918-3D2B-48E2-B7F1-C55D9558D5CF}"/>
    <cellStyle name="SAPBEXHLevel0 2 2 4 4 2" xfId="53633" xr:uid="{DA87D9E7-1D69-4940-B21B-C4034C2DC0DC}"/>
    <cellStyle name="SAPBEXHLevel0 2 2 4 5" xfId="31367" xr:uid="{F0465B7B-63BE-41D0-AB8D-E3EA57517149}"/>
    <cellStyle name="SAPBEXHLevel0 2 2 5" xfId="243" xr:uid="{C7141C33-3E14-4F3D-BA65-0FD2D3F88E96}"/>
    <cellStyle name="SAPBEXHLevel0 2 2 5 2" xfId="11306" xr:uid="{1C6B2F55-09E4-4614-A2C4-1A01CB63ED77}"/>
    <cellStyle name="SAPBEXHLevel0 2 2 5 2 2" xfId="37727" xr:uid="{0BCED05B-12F5-40DD-B629-875FA26B2C1D}"/>
    <cellStyle name="SAPBEXHLevel0 2 2 5 3" xfId="23199" xr:uid="{48D3F526-ED1D-4039-94BD-BEDDBA5DAD2F}"/>
    <cellStyle name="SAPBEXHLevel0 2 2 5 3 2" xfId="49613" xr:uid="{14D75160-2FCD-4048-BAC1-1A0037BECAEB}"/>
    <cellStyle name="SAPBEXHLevel0 2 2 5 4" xfId="28751" xr:uid="{0EFB5290-5E92-475F-9418-D00D735794B5}"/>
    <cellStyle name="SAPBEXHLevel0 2 2 6" xfId="5167" xr:uid="{ECBC999D-DF2B-4AB4-9749-0E545E8F069F}"/>
    <cellStyle name="SAPBEXHLevel0 2 2 6 2" xfId="15944" xr:uid="{BFF1EA1B-3861-4AC3-84AA-317D65DBB60E}"/>
    <cellStyle name="SAPBEXHLevel0 2 2 6 2 2" xfId="42363" xr:uid="{EDC15EE7-A4F4-49C3-AD5B-7FD9930A66F6}"/>
    <cellStyle name="SAPBEXHLevel0 2 2 6 3" xfId="24924" xr:uid="{241ADB5E-2CA3-44F5-ABC8-4712915D6C6F}"/>
    <cellStyle name="SAPBEXHLevel0 2 2 6 3 2" xfId="51338" xr:uid="{625842D6-63E3-4088-BE9C-A9788D402E8B}"/>
    <cellStyle name="SAPBEXHLevel0 2 2 6 4" xfId="31837" xr:uid="{C184E0BB-8208-4A7A-A1E3-85B3C20F8D27}"/>
    <cellStyle name="SAPBEXHLevel0 2 2 7" xfId="5707" xr:uid="{14067181-9919-47DF-8EBC-060699AB0230}"/>
    <cellStyle name="SAPBEXHLevel0 2 2 7 2" xfId="27283" xr:uid="{C56A5D3F-CBDC-4495-81A6-A357372BFF4A}"/>
    <cellStyle name="SAPBEXHLevel0 2 2 7 2 2" xfId="53697" xr:uid="{15733B6C-4125-4CAC-BAF8-9DD523A55095}"/>
    <cellStyle name="SAPBEXHLevel0 2 2 7 3" xfId="32377" xr:uid="{D15C69A0-6E86-4922-B527-9724170100E3}"/>
    <cellStyle name="SAPBEXHLevel0 2 2 8" xfId="7230" xr:uid="{A36A35D0-68D3-4C36-A362-23AAAA63DBB3}"/>
    <cellStyle name="SAPBEXHLevel0 2 2 8 2" xfId="17897" xr:uid="{44B63058-B702-47B5-9CEA-F2EECBC819F7}"/>
    <cellStyle name="SAPBEXHLevel0 2 2 8 2 2" xfId="44314" xr:uid="{3BDFAB95-635A-4AD5-B87B-9B29DAE07D60}"/>
    <cellStyle name="SAPBEXHLevel0 2 2 8 3" xfId="25562" xr:uid="{3EB14F90-F66A-4D73-9961-8E113DC48EC5}"/>
    <cellStyle name="SAPBEXHLevel0 2 2 8 3 2" xfId="51976" xr:uid="{1E10339E-5779-439A-9623-04B340A1EAA3}"/>
    <cellStyle name="SAPBEXHLevel0 2 2 8 4" xfId="33900" xr:uid="{A7E263EE-4125-42AA-B8E4-E49E091A5FB4}"/>
    <cellStyle name="SAPBEXHLevel0 2 2 9" xfId="4170" xr:uid="{6401180C-4A41-4078-B528-DBED8198DA58}"/>
    <cellStyle name="SAPBEXHLevel0 2 2 9 2" xfId="14950" xr:uid="{47ED498B-A218-4B4D-815A-5117A45C65C7}"/>
    <cellStyle name="SAPBEXHLevel0 2 2 9 2 2" xfId="41370" xr:uid="{DF43BF82-3F28-423B-8EF8-3CC0764FB55B}"/>
    <cellStyle name="SAPBEXHLevel0 2 2 9 3" xfId="26672" xr:uid="{7D283281-586C-4805-AE20-92E8FE256A88}"/>
    <cellStyle name="SAPBEXHLevel0 2 2 9 3 2" xfId="53086" xr:uid="{D54E6922-0D5E-4D63-943A-24D1A89C1901}"/>
    <cellStyle name="SAPBEXHLevel0 2 2 9 4" xfId="30840" xr:uid="{68DE7574-8733-42EA-B0BF-DFC46D05F5FB}"/>
    <cellStyle name="SAPBEXHLevel0 2 3" xfId="1637" xr:uid="{747F5BA6-C143-4BB9-A368-76CD387C49C3}"/>
    <cellStyle name="SAPBEXHLevel0 2 3 10" xfId="8334" xr:uid="{210F3F19-6D9D-4CED-9424-8BCD8860BC27}"/>
    <cellStyle name="SAPBEXHLevel0 2 3 10 2" xfId="18994" xr:uid="{74FAD249-F49B-4B70-8D7C-316CF185EF95}"/>
    <cellStyle name="SAPBEXHLevel0 2 3 10 2 2" xfId="45408" xr:uid="{57F8390E-89D7-4DD0-9678-6211A8E18A73}"/>
    <cellStyle name="SAPBEXHLevel0 2 3 10 3" xfId="17702" xr:uid="{21404C6E-4422-4DE7-B023-5FC9FF967BC3}"/>
    <cellStyle name="SAPBEXHLevel0 2 3 10 3 2" xfId="44119" xr:uid="{C2F37300-0A06-4707-BECC-79DE347F942F}"/>
    <cellStyle name="SAPBEXHLevel0 2 3 10 4" xfId="34830" xr:uid="{D14FB8EC-C423-47CE-BFE2-178F52FE361B}"/>
    <cellStyle name="SAPBEXHLevel0 2 3 11" xfId="11926" xr:uid="{3352D8AB-C56A-4FEC-8FE0-14145D179887}"/>
    <cellStyle name="SAPBEXHLevel0 2 3 11 2" xfId="38347" xr:uid="{AFFF00C4-6106-4DEB-B14C-814120C33195}"/>
    <cellStyle name="SAPBEXHLevel0 2 3 12" xfId="22362" xr:uid="{5BEEFF87-0556-443F-B5C0-5A859F7B3F18}"/>
    <cellStyle name="SAPBEXHLevel0 2 3 12 2" xfId="48776" xr:uid="{9B141B2E-3F1D-4CDE-87F9-DF6B80478DFE}"/>
    <cellStyle name="SAPBEXHLevel0 2 3 2" xfId="3630" xr:uid="{2B272126-112E-4C66-A4B2-44DD01E811E6}"/>
    <cellStyle name="SAPBEXHLevel0 2 3 2 2" xfId="9088" xr:uid="{E805BE6C-A7D3-4FBC-A174-3B0C4D7768C8}"/>
    <cellStyle name="SAPBEXHLevel0 2 3 2 2 2" xfId="19748" xr:uid="{90AE2461-6D2B-4952-A3BB-EDC2AD41B2B6}"/>
    <cellStyle name="SAPBEXHLevel0 2 3 2 2 2 2" xfId="46162" xr:uid="{E637CA7F-F798-4AAE-9B2C-F318C3534562}"/>
    <cellStyle name="SAPBEXHLevel0 2 3 2 2 3" xfId="12276" xr:uid="{12A53DA1-98D5-4A6F-A422-49E09B895783}"/>
    <cellStyle name="SAPBEXHLevel0 2 3 2 2 3 2" xfId="38697" xr:uid="{7C8A3202-C2FA-422F-9AA1-BCB63AE60C2D}"/>
    <cellStyle name="SAPBEXHLevel0 2 3 2 2 4" xfId="35584" xr:uid="{1E666A54-E496-4A4F-B638-84521341A50D}"/>
    <cellStyle name="SAPBEXHLevel0 2 3 2 3" xfId="10419" xr:uid="{2F736FE0-B7B4-4C0D-9B26-E7171A07564A}"/>
    <cellStyle name="SAPBEXHLevel0 2 3 2 3 2" xfId="21079" xr:uid="{2A0A19C5-1031-448E-B2BD-16D3A21B8204}"/>
    <cellStyle name="SAPBEXHLevel0 2 3 2 3 2 2" xfId="47493" xr:uid="{A5B6DE79-1DC6-4A4D-A626-A93E101DCE3F}"/>
    <cellStyle name="SAPBEXHLevel0 2 3 2 3 3" xfId="28344" xr:uid="{FC53DD31-F6B3-4AF5-804F-F178199A5E9F}"/>
    <cellStyle name="SAPBEXHLevel0 2 3 2 3 3 2" xfId="54758" xr:uid="{7C4F6BE6-AFC8-4F0C-B751-0DB3CEDC7B38}"/>
    <cellStyle name="SAPBEXHLevel0 2 3 2 3 4" xfId="36915" xr:uid="{D5C5F0DD-D223-4D64-B250-CF6AD19B8D7C}"/>
    <cellStyle name="SAPBEXHLevel0 2 3 2 4" xfId="8635" xr:uid="{9B234BBA-CFEE-4CE0-8539-F01D231C829C}"/>
    <cellStyle name="SAPBEXHLevel0 2 3 2 4 2" xfId="19295" xr:uid="{C02E92B7-6465-45B1-9C91-505999C03E7B}"/>
    <cellStyle name="SAPBEXHLevel0 2 3 2 4 2 2" xfId="45709" xr:uid="{7B3E11D0-76C7-48EC-8A5C-5A6497047ED9}"/>
    <cellStyle name="SAPBEXHLevel0 2 3 2 4 3" xfId="12476" xr:uid="{B3D9C242-9088-464C-869E-25B3AAE59378}"/>
    <cellStyle name="SAPBEXHLevel0 2 3 2 4 3 2" xfId="38897" xr:uid="{DD3AED90-F237-4ECE-96FA-79EAE91BC9D8}"/>
    <cellStyle name="SAPBEXHLevel0 2 3 2 4 4" xfId="35131" xr:uid="{6105E6A8-3E76-4630-9B1C-F9E90D38F618}"/>
    <cellStyle name="SAPBEXHLevel0 2 3 2 5" xfId="14415" xr:uid="{3A660B1F-3487-4DED-8A28-B78838787B75}"/>
    <cellStyle name="SAPBEXHLevel0 2 3 2 5 2" xfId="40835" xr:uid="{EC9C03F3-6353-4BE2-B542-8F5C4E78D690}"/>
    <cellStyle name="SAPBEXHLevel0 2 3 2 6" xfId="27117" xr:uid="{2E069358-C2EC-47F4-BF2F-8B50F6B4B3AF}"/>
    <cellStyle name="SAPBEXHLevel0 2 3 2 6 2" xfId="53531" xr:uid="{C388C9B4-517F-486E-9012-3790156461F1}"/>
    <cellStyle name="SAPBEXHLevel0 2 3 2 7" xfId="30300" xr:uid="{EDCD972F-DC7F-439F-B07B-21C8F37A9308}"/>
    <cellStyle name="SAPBEXHLevel0 2 3 3" xfId="3942" xr:uid="{78681825-D7BF-42E0-B7B3-D424EFA92B67}"/>
    <cellStyle name="SAPBEXHLevel0 2 3 3 2" xfId="9457" xr:uid="{8C4D381A-B0CE-4506-BE1F-6E27410D3BD7}"/>
    <cellStyle name="SAPBEXHLevel0 2 3 3 2 2" xfId="20117" xr:uid="{BD184FC6-DE90-489D-9812-1C760E97BA1F}"/>
    <cellStyle name="SAPBEXHLevel0 2 3 3 2 2 2" xfId="46531" xr:uid="{D2589B87-DE54-458E-9C5E-6452BDFE1256}"/>
    <cellStyle name="SAPBEXHLevel0 2 3 3 2 3" xfId="27831" xr:uid="{E01DD7F1-9AC3-4231-9411-96B274EB0861}"/>
    <cellStyle name="SAPBEXHLevel0 2 3 3 2 3 2" xfId="54245" xr:uid="{33627981-9E00-4508-AB3B-19C139135A95}"/>
    <cellStyle name="SAPBEXHLevel0 2 3 3 2 4" xfId="35953" xr:uid="{07B3FDD4-D7DA-46A8-8552-80468C107F91}"/>
    <cellStyle name="SAPBEXHLevel0 2 3 3 3" xfId="14725" xr:uid="{70841DEF-2DAA-4B34-B869-29422A24386D}"/>
    <cellStyle name="SAPBEXHLevel0 2 3 3 3 2" xfId="41145" xr:uid="{0EAE381E-B4AE-4CD7-85B9-501B6F6FD632}"/>
    <cellStyle name="SAPBEXHLevel0 2 3 3 4" xfId="24191" xr:uid="{F7177AD3-87AF-4AE6-9CDD-90A1447FA9BE}"/>
    <cellStyle name="SAPBEXHLevel0 2 3 3 4 2" xfId="50605" xr:uid="{963A8EB9-002E-4FD7-A0DA-79D1141674D8}"/>
    <cellStyle name="SAPBEXHLevel0 2 3 3 5" xfId="30612" xr:uid="{7294A01D-4B1D-4CEC-B39F-44EE04F3D842}"/>
    <cellStyle name="SAPBEXHLevel0 2 3 4" xfId="4876" xr:uid="{596D2105-2489-4696-B377-3AAC9FB3C477}"/>
    <cellStyle name="SAPBEXHLevel0 2 3 4 2" xfId="10030" xr:uid="{9F56A810-F335-4565-8AE1-85BDA692EC5F}"/>
    <cellStyle name="SAPBEXHLevel0 2 3 4 2 2" xfId="20690" xr:uid="{CBB98DF8-671C-4DC0-8F73-DC4115F02BBB}"/>
    <cellStyle name="SAPBEXHLevel0 2 3 4 2 2 2" xfId="47104" xr:uid="{9EFF8FFF-EB33-465E-9BE7-7B924584387A}"/>
    <cellStyle name="SAPBEXHLevel0 2 3 4 2 3" xfId="17685" xr:uid="{C8F94863-0F3E-4CE0-9901-79AFFB188885}"/>
    <cellStyle name="SAPBEXHLevel0 2 3 4 2 3 2" xfId="44102" xr:uid="{6EAB724F-00A5-4B86-AE48-A7CE5F8FD8C8}"/>
    <cellStyle name="SAPBEXHLevel0 2 3 4 2 4" xfId="36526" xr:uid="{C4CA8B91-9295-498A-B6EF-71D69AFF207B}"/>
    <cellStyle name="SAPBEXHLevel0 2 3 4 3" xfId="15653" xr:uid="{46404EE0-CEA0-4C82-950D-5316EE32EF49}"/>
    <cellStyle name="SAPBEXHLevel0 2 3 4 3 2" xfId="42073" xr:uid="{9A25928B-83D3-43DA-BC8E-595CF27ADBC8}"/>
    <cellStyle name="SAPBEXHLevel0 2 3 4 4" xfId="25360" xr:uid="{CCA6AF8F-18D7-48D6-A6CF-B017F09A5427}"/>
    <cellStyle name="SAPBEXHLevel0 2 3 4 4 2" xfId="51774" xr:uid="{A8B29B3D-D700-41FB-BE12-E46DF420AE0A}"/>
    <cellStyle name="SAPBEXHLevel0 2 3 4 5" xfId="31546" xr:uid="{87D30076-674F-4715-A98A-C0E61A7E3FF2}"/>
    <cellStyle name="SAPBEXHLevel0 2 3 5" xfId="5633" xr:uid="{A35AB9A3-60BC-40CE-9B59-A0623F332C57}"/>
    <cellStyle name="SAPBEXHLevel0 2 3 5 2" xfId="16397" xr:uid="{41574054-03B2-4C4C-AD13-EB9162EF9007}"/>
    <cellStyle name="SAPBEXHLevel0 2 3 5 2 2" xfId="42815" xr:uid="{0927B180-5D5B-4DE9-BE67-B71F11E17659}"/>
    <cellStyle name="SAPBEXHLevel0 2 3 5 3" xfId="27282" xr:uid="{2519F594-3D30-491B-8611-C03B13A5B754}"/>
    <cellStyle name="SAPBEXHLevel0 2 3 5 3 2" xfId="53696" xr:uid="{287827EC-2E0E-4930-BDF1-761D83847118}"/>
    <cellStyle name="SAPBEXHLevel0 2 3 5 4" xfId="32303" xr:uid="{111E6010-62F7-4E14-BF3B-87BC18AFE587}"/>
    <cellStyle name="SAPBEXHLevel0 2 3 6" xfId="6054" xr:uid="{DD25129F-9972-4069-9C76-D72AECE5A09C}"/>
    <cellStyle name="SAPBEXHLevel0 2 3 6 2" xfId="16805" xr:uid="{95775394-9696-42D7-A864-33E77E1440DC}"/>
    <cellStyle name="SAPBEXHLevel0 2 3 6 2 2" xfId="43223" xr:uid="{79178277-3D64-463B-8BB4-BB806193B127}"/>
    <cellStyle name="SAPBEXHLevel0 2 3 6 3" xfId="21891" xr:uid="{9DE91285-FBD0-4697-B7E9-6CBF94B8BA40}"/>
    <cellStyle name="SAPBEXHLevel0 2 3 6 3 2" xfId="48305" xr:uid="{1418A3BC-C390-4BF4-8067-907EDD497E2F}"/>
    <cellStyle name="SAPBEXHLevel0 2 3 6 4" xfId="32724" xr:uid="{F4BACB94-CB92-480B-90BD-04A38188DB3F}"/>
    <cellStyle name="SAPBEXHLevel0 2 3 7" xfId="6129" xr:uid="{5E314899-6CB1-4EE5-9B10-DC52058F64CB}"/>
    <cellStyle name="SAPBEXHLevel0 2 3 7 2" xfId="24909" xr:uid="{186A48BF-3E10-4A03-BA5C-09DE2CDA833F}"/>
    <cellStyle name="SAPBEXHLevel0 2 3 7 2 2" xfId="51323" xr:uid="{D830EAD3-420F-4778-9392-0417589037FE}"/>
    <cellStyle name="SAPBEXHLevel0 2 3 7 3" xfId="32799" xr:uid="{77B94F67-0809-46F5-B02C-DE359E474390}"/>
    <cellStyle name="SAPBEXHLevel0 2 3 8" xfId="5904" xr:uid="{BD8DBA3F-EBBA-4271-AEAE-29D874898CD5}"/>
    <cellStyle name="SAPBEXHLevel0 2 3 8 2" xfId="16656" xr:uid="{92957AE4-A2E8-4D6B-8003-07A59A1835E8}"/>
    <cellStyle name="SAPBEXHLevel0 2 3 8 2 2" xfId="43074" xr:uid="{C0991701-7ABE-4DCD-B5EF-7332B8E8C1B0}"/>
    <cellStyle name="SAPBEXHLevel0 2 3 8 3" xfId="26107" xr:uid="{E3B0A8F3-9AA6-4B63-A3DA-ABDCFA397DF5}"/>
    <cellStyle name="SAPBEXHLevel0 2 3 8 3 2" xfId="52521" xr:uid="{7D80AA86-540E-4123-9120-A1C6DFB7A3C8}"/>
    <cellStyle name="SAPBEXHLevel0 2 3 8 4" xfId="32574" xr:uid="{FA422D7E-8A96-4F43-80BE-9D621A0D5997}"/>
    <cellStyle name="SAPBEXHLevel0 2 3 9" xfId="7645" xr:uid="{507B41E8-067F-45D7-8FE6-81FE9710994F}"/>
    <cellStyle name="SAPBEXHLevel0 2 3 9 2" xfId="18312" xr:uid="{083A5666-C632-42D1-9D95-D8F3BB54FF00}"/>
    <cellStyle name="SAPBEXHLevel0 2 3 9 2 2" xfId="44728" xr:uid="{7BB9BC1E-4432-4DF2-8C7D-D4F0214C5764}"/>
    <cellStyle name="SAPBEXHLevel0 2 3 9 3" xfId="22300" xr:uid="{AAA7839B-725F-4CFD-A82A-8FB98B431862}"/>
    <cellStyle name="SAPBEXHLevel0 2 3 9 3 2" xfId="48714" xr:uid="{B6A41940-87AB-4DDF-BE5C-73C3F7CE6003}"/>
    <cellStyle name="SAPBEXHLevel0 2 3 9 4" xfId="34315" xr:uid="{9CB30FF2-9DEE-424B-9B52-4CEE2794F3F2}"/>
    <cellStyle name="SAPBEXHLevel0 2 4" xfId="1896" xr:uid="{EE053A81-6E50-43C4-AAEB-7D177C439AA1}"/>
    <cellStyle name="SAPBEXHLevel0 2 4 10" xfId="8543" xr:uid="{5273CF25-6E38-4A6E-A762-2C25F8CD915F}"/>
    <cellStyle name="SAPBEXHLevel0 2 4 10 2" xfId="19203" xr:uid="{17258D41-F54E-4169-8815-F4CECE0F6770}"/>
    <cellStyle name="SAPBEXHLevel0 2 4 10 2 2" xfId="45617" xr:uid="{2BDAC948-9D61-410A-9305-C6413B41F496}"/>
    <cellStyle name="SAPBEXHLevel0 2 4 10 3" xfId="12787" xr:uid="{FE55DA1F-CEF3-44E5-BC5F-7E595A391651}"/>
    <cellStyle name="SAPBEXHLevel0 2 4 10 3 2" xfId="39208" xr:uid="{3AA1A901-EE48-4DFF-AED0-BB11471603E6}"/>
    <cellStyle name="SAPBEXHLevel0 2 4 10 4" xfId="35039" xr:uid="{5931C85D-DD33-40A1-910E-A19E7D84DDD6}"/>
    <cellStyle name="SAPBEXHLevel0 2 4 11" xfId="11684" xr:uid="{2027ACDF-1A6D-4399-971D-9B11E5E8BA86}"/>
    <cellStyle name="SAPBEXHLevel0 2 4 11 2" xfId="38105" xr:uid="{5D84A525-F6AD-457F-965A-23AA594E05CB}"/>
    <cellStyle name="SAPBEXHLevel0 2 4 12" xfId="26849" xr:uid="{7AC08761-CBAC-4569-9691-27642E8421CB}"/>
    <cellStyle name="SAPBEXHLevel0 2 4 12 2" xfId="53263" xr:uid="{AE363701-ADCF-463D-BE23-E88CECA79411}"/>
    <cellStyle name="SAPBEXHLevel0 2 4 2" xfId="3873" xr:uid="{5E225BF8-2B0D-4925-8DA0-0A07B35BD6E2}"/>
    <cellStyle name="SAPBEXHLevel0 2 4 2 2" xfId="9252" xr:uid="{18439D89-196B-49D3-BB19-794B17784D9B}"/>
    <cellStyle name="SAPBEXHLevel0 2 4 2 2 2" xfId="19912" xr:uid="{7325D1E1-C99B-43FB-9181-280145C21CA5}"/>
    <cellStyle name="SAPBEXHLevel0 2 4 2 2 2 2" xfId="46326" xr:uid="{CD42E310-9925-4A91-9D65-5ADDCE336AF5}"/>
    <cellStyle name="SAPBEXHLevel0 2 4 2 2 3" xfId="26783" xr:uid="{93C1F1BE-17F4-4BAA-96E8-E1336C5FD3FD}"/>
    <cellStyle name="SAPBEXHLevel0 2 4 2 2 3 2" xfId="53197" xr:uid="{1C4DFD50-52FC-468D-B457-A587BC0A21EE}"/>
    <cellStyle name="SAPBEXHLevel0 2 4 2 2 4" xfId="35748" xr:uid="{AA5B3D16-6644-49CD-BEDA-8ABB768DD94F}"/>
    <cellStyle name="SAPBEXHLevel0 2 4 2 3" xfId="14656" xr:uid="{D5F55749-0AEE-4198-8B3B-024CAB912F93}"/>
    <cellStyle name="SAPBEXHLevel0 2 4 2 3 2" xfId="41076" xr:uid="{BB3479DB-E60F-46B1-A74A-4E3F553A7556}"/>
    <cellStyle name="SAPBEXHLevel0 2 4 2 4" xfId="23067" xr:uid="{7A8B6AF9-3D67-4EB9-BCFF-A7461BEAF687}"/>
    <cellStyle name="SAPBEXHLevel0 2 4 2 4 2" xfId="49481" xr:uid="{E8E767CB-F6B1-46BC-8231-B7982ACAEDEE}"/>
    <cellStyle name="SAPBEXHLevel0 2 4 2 5" xfId="30543" xr:uid="{6A575B3A-8137-4A82-A178-C262CEA8F2A9}"/>
    <cellStyle name="SAPBEXHLevel0 2 4 3" xfId="4600" xr:uid="{2839E39A-A751-44F6-A06D-BDD6C7569540}"/>
    <cellStyle name="SAPBEXHLevel0 2 4 3 2" xfId="10104" xr:uid="{B63CF328-FDD8-4E77-A274-C7CCCDE4F54D}"/>
    <cellStyle name="SAPBEXHLevel0 2 4 3 2 2" xfId="20764" xr:uid="{FF3F97BA-5787-4812-8AF6-3F42DD6D4F55}"/>
    <cellStyle name="SAPBEXHLevel0 2 4 3 2 2 2" xfId="47178" xr:uid="{B76C03DD-E35E-41BA-84B8-F60C55C587F3}"/>
    <cellStyle name="SAPBEXHLevel0 2 4 3 2 3" xfId="27772" xr:uid="{BED707FC-4FD7-4D0B-8388-51CE19506BBE}"/>
    <cellStyle name="SAPBEXHLevel0 2 4 3 2 3 2" xfId="54186" xr:uid="{F5913C79-08EA-4314-938B-31E2CF5A9B0E}"/>
    <cellStyle name="SAPBEXHLevel0 2 4 3 2 4" xfId="36600" xr:uid="{26A07CB8-3E14-46BA-93A9-F35EF4D753A7}"/>
    <cellStyle name="SAPBEXHLevel0 2 4 3 3" xfId="15378" xr:uid="{BFA40EDF-CC4E-4A71-BA23-316902502437}"/>
    <cellStyle name="SAPBEXHLevel0 2 4 3 3 2" xfId="41798" xr:uid="{88B8F120-FD16-4355-99EE-0AEB274E229C}"/>
    <cellStyle name="SAPBEXHLevel0 2 4 3 4" xfId="26171" xr:uid="{500C7234-22EB-4AD4-9753-90A715DC599C}"/>
    <cellStyle name="SAPBEXHLevel0 2 4 3 4 2" xfId="52585" xr:uid="{7FBBB83B-133E-4E33-A2B6-AF6C621588B6}"/>
    <cellStyle name="SAPBEXHLevel0 2 4 3 5" xfId="31270" xr:uid="{BAEA60F2-E1BB-469F-B1B4-DDFF49082E6C}"/>
    <cellStyle name="SAPBEXHLevel0 2 4 4" xfId="3286" xr:uid="{48A696AA-5A6D-45B8-8D44-F1682ECC0B65}"/>
    <cellStyle name="SAPBEXHLevel0 2 4 4 2" xfId="14076" xr:uid="{B7B8700A-E456-4375-B521-A26A12D946A7}"/>
    <cellStyle name="SAPBEXHLevel0 2 4 4 2 2" xfId="40496" xr:uid="{4941DED2-EABD-4889-BED6-94065997A670}"/>
    <cellStyle name="SAPBEXHLevel0 2 4 4 3" xfId="27033" xr:uid="{D83D7CB0-A319-4607-B832-6F37B16293E4}"/>
    <cellStyle name="SAPBEXHLevel0 2 4 4 3 2" xfId="53447" xr:uid="{59765050-9ECE-42C9-A911-B99ECEDA291D}"/>
    <cellStyle name="SAPBEXHLevel0 2 4 4 4" xfId="29956" xr:uid="{E4F5794A-EC1A-40BD-BD16-1E3796F51507}"/>
    <cellStyle name="SAPBEXHLevel0 2 4 5" xfId="5794" xr:uid="{0E3925EB-0658-42E5-8D4E-3E2913AC6D04}"/>
    <cellStyle name="SAPBEXHLevel0 2 4 5 2" xfId="16553" xr:uid="{B01F445E-4255-4646-8792-B4BCCC20B72A}"/>
    <cellStyle name="SAPBEXHLevel0 2 4 5 2 2" xfId="42971" xr:uid="{2B41E901-E4A0-4822-9838-FED6CBFB4D7F}"/>
    <cellStyle name="SAPBEXHLevel0 2 4 5 3" xfId="24730" xr:uid="{15E9DDB3-256E-4157-B0F8-2235C6837F66}"/>
    <cellStyle name="SAPBEXHLevel0 2 4 5 3 2" xfId="51144" xr:uid="{F05D721A-FDFD-4118-A433-1C732787FCFD}"/>
    <cellStyle name="SAPBEXHLevel0 2 4 5 4" xfId="32464" xr:uid="{2BF241BA-B3ED-471D-BAEA-1D34678E3008}"/>
    <cellStyle name="SAPBEXHLevel0 2 4 6" xfId="6397" xr:uid="{C2A5EE11-9390-4B3F-B070-F6F6223E3B38}"/>
    <cellStyle name="SAPBEXHLevel0 2 4 6 2" xfId="17133" xr:uid="{995B03C1-1FA5-43A1-9C5E-8801732AFF1D}"/>
    <cellStyle name="SAPBEXHLevel0 2 4 6 2 2" xfId="43551" xr:uid="{DE053142-FBF8-4859-9B36-3FE0D3C26E4E}"/>
    <cellStyle name="SAPBEXHLevel0 2 4 6 3" xfId="24954" xr:uid="{6674A17E-CD35-48D9-AADE-1DE755BCF803}"/>
    <cellStyle name="SAPBEXHLevel0 2 4 6 3 2" xfId="51368" xr:uid="{3A9DBD5B-D152-45CC-9440-9400733D607E}"/>
    <cellStyle name="SAPBEXHLevel0 2 4 6 4" xfId="33067" xr:uid="{910DB281-48ED-41A8-BF7C-5F53E70E3876}"/>
    <cellStyle name="SAPBEXHLevel0 2 4 7" xfId="7012" xr:uid="{3F47A0B6-29C6-4DC0-9498-AA7F54E67983}"/>
    <cellStyle name="SAPBEXHLevel0 2 4 7 2" xfId="23520" xr:uid="{33FD09C7-4820-480E-8CDB-09E5AFA42612}"/>
    <cellStyle name="SAPBEXHLevel0 2 4 7 2 2" xfId="49934" xr:uid="{F576FCC8-DF39-4DAA-8D44-BBA9FF9A233F}"/>
    <cellStyle name="SAPBEXHLevel0 2 4 7 3" xfId="33682" xr:uid="{EED057DC-97C6-45D3-BC9B-C2A1890397F4}"/>
    <cellStyle name="SAPBEXHLevel0 2 4 8" xfId="7559" xr:uid="{49C192A8-F152-4B58-B7F1-D421D02EE1EA}"/>
    <cellStyle name="SAPBEXHLevel0 2 4 8 2" xfId="18226" xr:uid="{71350905-5E80-466E-A083-B80F89A37976}"/>
    <cellStyle name="SAPBEXHLevel0 2 4 8 2 2" xfId="44642" xr:uid="{F9D0CD1E-6131-442E-9419-1697CFD66A14}"/>
    <cellStyle name="SAPBEXHLevel0 2 4 8 3" xfId="28164" xr:uid="{B888C4F9-EB8D-456E-A9E2-C5AC44717D4D}"/>
    <cellStyle name="SAPBEXHLevel0 2 4 8 3 2" xfId="54578" xr:uid="{E466DFDB-22E7-485C-BEDC-5AD15EF63A45}"/>
    <cellStyle name="SAPBEXHLevel0 2 4 8 4" xfId="34229" xr:uid="{1912408C-4EEC-4C89-9BA1-6E280F0399B2}"/>
    <cellStyle name="SAPBEXHLevel0 2 4 9" xfId="7264" xr:uid="{C0F0803B-B442-446C-818F-9BB4C09550A3}"/>
    <cellStyle name="SAPBEXHLevel0 2 4 9 2" xfId="17931" xr:uid="{94573D8E-5A99-47FC-88BA-00B8CA7D10F2}"/>
    <cellStyle name="SAPBEXHLevel0 2 4 9 2 2" xfId="44348" xr:uid="{54145377-3B6A-40E4-8FB2-7C2FF2E6FAE9}"/>
    <cellStyle name="SAPBEXHLevel0 2 4 9 3" xfId="24724" xr:uid="{CE694679-1772-441E-9B17-6FF149BFE4A5}"/>
    <cellStyle name="SAPBEXHLevel0 2 4 9 3 2" xfId="51138" xr:uid="{F2B89FF0-041E-4600-9108-6476B1A49733}"/>
    <cellStyle name="SAPBEXHLevel0 2 4 9 4" xfId="33934" xr:uid="{D9E7614C-A7BB-4CFE-9A31-219E36A29A79}"/>
    <cellStyle name="SAPBEXHLevel0 2 5" xfId="2082" xr:uid="{05EAF210-F371-4A47-80E1-956F67B54C7E}"/>
    <cellStyle name="SAPBEXHLevel0 2 5 10" xfId="8878" xr:uid="{FC039962-F796-4E1B-940B-7910999FD739}"/>
    <cellStyle name="SAPBEXHLevel0 2 5 10 2" xfId="19538" xr:uid="{DE4B7B96-642F-4777-8CE4-910523CB902A}"/>
    <cellStyle name="SAPBEXHLevel0 2 5 10 2 2" xfId="45952" xr:uid="{CC560DC2-9352-4FBE-A304-67D99E2B43FD}"/>
    <cellStyle name="SAPBEXHLevel0 2 5 10 3" xfId="22048" xr:uid="{E77A7544-231E-4BAC-AC75-13B1F5D2E855}"/>
    <cellStyle name="SAPBEXHLevel0 2 5 10 3 2" xfId="48462" xr:uid="{DBF4A2BB-CA7F-47E6-BFD1-87C6CC9620DC}"/>
    <cellStyle name="SAPBEXHLevel0 2 5 10 4" xfId="35374" xr:uid="{D2210D10-5D1B-4D53-BBE3-86CC36B63177}"/>
    <cellStyle name="SAPBEXHLevel0 2 5 11" xfId="11518" xr:uid="{238D30AD-0BD3-4C3F-AA0F-00CDE0E6010B}"/>
    <cellStyle name="SAPBEXHLevel0 2 5 11 2" xfId="37939" xr:uid="{205837D5-9DAD-4362-8E0A-CA5E47391DD1}"/>
    <cellStyle name="SAPBEXHLevel0 2 5 12" xfId="23437" xr:uid="{3216527E-FC20-4760-87D6-BB7F17EB29CD}"/>
    <cellStyle name="SAPBEXHLevel0 2 5 12 2" xfId="49851" xr:uid="{9F6152E7-64D2-47BA-B511-05EE13BAFFB8}"/>
    <cellStyle name="SAPBEXHLevel0 2 5 2" xfId="4047" xr:uid="{AAAD5C74-0B25-4C40-B600-C10695071DE8}"/>
    <cellStyle name="SAPBEXHLevel0 2 5 2 2" xfId="9860" xr:uid="{117C993C-D88A-43FF-951B-60A0D443B6B2}"/>
    <cellStyle name="SAPBEXHLevel0 2 5 2 2 2" xfId="20520" xr:uid="{9762FA62-0194-4C82-8553-8DBC78E55D3D}"/>
    <cellStyle name="SAPBEXHLevel0 2 5 2 2 2 2" xfId="46934" xr:uid="{8E7C7F63-494E-4370-AFA3-F6263DC632D1}"/>
    <cellStyle name="SAPBEXHLevel0 2 5 2 2 3" xfId="27186" xr:uid="{E523E3D4-52A9-4131-A3CA-AF5F09F0BCBF}"/>
    <cellStyle name="SAPBEXHLevel0 2 5 2 2 3 2" xfId="53600" xr:uid="{95C6B549-5C47-4253-9940-F5FE1592F71F}"/>
    <cellStyle name="SAPBEXHLevel0 2 5 2 2 4" xfId="36356" xr:uid="{561F4FB3-3930-4D81-8789-C082565A686F}"/>
    <cellStyle name="SAPBEXHLevel0 2 5 2 3" xfId="14829" xr:uid="{04B062FA-A806-4035-9A11-9BAFB33C0DE2}"/>
    <cellStyle name="SAPBEXHLevel0 2 5 2 3 2" xfId="41249" xr:uid="{9DCC334B-B1D3-4887-933D-1039F52C3B59}"/>
    <cellStyle name="SAPBEXHLevel0 2 5 2 4" xfId="24675" xr:uid="{D45FF2BF-5E0F-4927-AA33-A8D003E7E304}"/>
    <cellStyle name="SAPBEXHLevel0 2 5 2 4 2" xfId="51089" xr:uid="{4F8B8FCE-EA0D-4131-BA68-85EF68AEEDE9}"/>
    <cellStyle name="SAPBEXHLevel0 2 5 2 5" xfId="30717" xr:uid="{C4353BAF-4A8F-443E-9D41-606D646B5C63}"/>
    <cellStyle name="SAPBEXHLevel0 2 5 3" xfId="4775" xr:uid="{759DA670-38B5-416A-8E85-CBADA1F90B7B}"/>
    <cellStyle name="SAPBEXHLevel0 2 5 3 2" xfId="9926" xr:uid="{1FB3337D-AF67-4DD3-9208-EE3E585E6007}"/>
    <cellStyle name="SAPBEXHLevel0 2 5 3 2 2" xfId="20586" xr:uid="{AC45ABB8-0779-4292-9870-A53CB5D0B91F}"/>
    <cellStyle name="SAPBEXHLevel0 2 5 3 2 2 2" xfId="47000" xr:uid="{F37D81FF-2666-4794-8B18-38F1D5FE7EE2}"/>
    <cellStyle name="SAPBEXHLevel0 2 5 3 2 3" xfId="28087" xr:uid="{069A1077-F8D9-464A-A6D5-A0253A6AA311}"/>
    <cellStyle name="SAPBEXHLevel0 2 5 3 2 3 2" xfId="54501" xr:uid="{F2437683-8FAE-4BFE-9D5F-65B9F2EA25E3}"/>
    <cellStyle name="SAPBEXHLevel0 2 5 3 2 4" xfId="36422" xr:uid="{B806D9BB-193C-44B1-9163-D943295DE6BC}"/>
    <cellStyle name="SAPBEXHLevel0 2 5 3 3" xfId="15552" xr:uid="{CCD02840-2CE6-4864-A3D5-40478958FE5D}"/>
    <cellStyle name="SAPBEXHLevel0 2 5 3 3 2" xfId="41972" xr:uid="{EABD995F-D5C4-4ED3-9F6C-A039F7F2C4C3}"/>
    <cellStyle name="SAPBEXHLevel0 2 5 3 4" xfId="26155" xr:uid="{1D3625DC-3FEC-4F8B-99C7-1531DE18B88B}"/>
    <cellStyle name="SAPBEXHLevel0 2 5 3 4 2" xfId="52569" xr:uid="{42C4AA78-754D-4FEC-8B55-9CC07297E9C3}"/>
    <cellStyle name="SAPBEXHLevel0 2 5 3 5" xfId="31445" xr:uid="{C0EF1436-0FD1-492F-AE9C-7802C7023919}"/>
    <cellStyle name="SAPBEXHLevel0 2 5 4" xfId="5355" xr:uid="{87FC37F3-D765-4DF0-B57C-65798AFD72B5}"/>
    <cellStyle name="SAPBEXHLevel0 2 5 4 2" xfId="16128" xr:uid="{68A9568D-A522-4929-9350-F5F079203178}"/>
    <cellStyle name="SAPBEXHLevel0 2 5 4 2 2" xfId="42547" xr:uid="{90AD1D1E-A06B-4DD7-B49A-A0DCCDFDFAA0}"/>
    <cellStyle name="SAPBEXHLevel0 2 5 4 3" xfId="28140" xr:uid="{9F712C42-91BD-4AC6-87FB-1962AF751E39}"/>
    <cellStyle name="SAPBEXHLevel0 2 5 4 3 2" xfId="54554" xr:uid="{6605E506-2C1A-4474-BEB4-1EABB35D28D9}"/>
    <cellStyle name="SAPBEXHLevel0 2 5 4 4" xfId="32025" xr:uid="{5E33F702-403F-4328-AD38-E473B8106C84}"/>
    <cellStyle name="SAPBEXHLevel0 2 5 5" xfId="5962" xr:uid="{E59DD821-C9DC-48BD-8F0B-6D23E13566C5}"/>
    <cellStyle name="SAPBEXHLevel0 2 5 5 2" xfId="16714" xr:uid="{A5CC4BC9-0E1E-48C7-8785-0620A5324F2E}"/>
    <cellStyle name="SAPBEXHLevel0 2 5 5 2 2" xfId="43132" xr:uid="{487EC41D-1E1B-481D-9CE6-E4F5F7A766CC}"/>
    <cellStyle name="SAPBEXHLevel0 2 5 5 3" xfId="26389" xr:uid="{5239AA0F-3AC4-4BB8-9ABC-191BA1089B42}"/>
    <cellStyle name="SAPBEXHLevel0 2 5 5 3 2" xfId="52803" xr:uid="{5A7B404C-22CD-434B-B837-034467A6211A}"/>
    <cellStyle name="SAPBEXHLevel0 2 5 5 4" xfId="32632" xr:uid="{6836F3DA-C07F-4619-BC8A-CE87AD4BF8A5}"/>
    <cellStyle name="SAPBEXHLevel0 2 5 6" xfId="6562" xr:uid="{6C61E760-6A8B-403A-8195-98BFCB423BC4}"/>
    <cellStyle name="SAPBEXHLevel0 2 5 6 2" xfId="17287" xr:uid="{C56C8C7F-4DF3-49D6-8873-8CB9857D7D22}"/>
    <cellStyle name="SAPBEXHLevel0 2 5 6 2 2" xfId="43705" xr:uid="{6849750F-C22A-4671-8153-0CED679E31BA}"/>
    <cellStyle name="SAPBEXHLevel0 2 5 6 3" xfId="25760" xr:uid="{AC30F1B8-8D09-4CBD-BA0B-614B2875C2A2}"/>
    <cellStyle name="SAPBEXHLevel0 2 5 6 3 2" xfId="52174" xr:uid="{E5B6F83A-7535-47EC-8A55-128DD5A6F3B9}"/>
    <cellStyle name="SAPBEXHLevel0 2 5 6 4" xfId="33232" xr:uid="{E52EE4AC-1187-4A1D-98D4-AA8E8CD957B1}"/>
    <cellStyle name="SAPBEXHLevel0 2 5 7" xfId="7134" xr:uid="{902CB4A1-8A3F-4BC0-878B-BB734E77A2C6}"/>
    <cellStyle name="SAPBEXHLevel0 2 5 7 2" xfId="26947" xr:uid="{61A9AF25-2843-4D0E-92F4-9C8C6456D7A2}"/>
    <cellStyle name="SAPBEXHLevel0 2 5 7 2 2" xfId="53361" xr:uid="{32788416-3A6B-459F-8232-7CCFE5563668}"/>
    <cellStyle name="SAPBEXHLevel0 2 5 7 3" xfId="33804" xr:uid="{198E697C-8DBE-401D-8FA7-7D986252AC67}"/>
    <cellStyle name="SAPBEXHLevel0 2 5 8" xfId="7693" xr:uid="{7E03F80C-732C-4AAE-9C80-1100160C6416}"/>
    <cellStyle name="SAPBEXHLevel0 2 5 8 2" xfId="18360" xr:uid="{048F310E-94E5-4725-A98A-0B1BB395447A}"/>
    <cellStyle name="SAPBEXHLevel0 2 5 8 2 2" xfId="44776" xr:uid="{6CEBA520-D250-4769-BC16-008C63AD38A3}"/>
    <cellStyle name="SAPBEXHLevel0 2 5 8 3" xfId="26919" xr:uid="{098AD09B-3E1F-4734-96A5-764FCA728BE4}"/>
    <cellStyle name="SAPBEXHLevel0 2 5 8 3 2" xfId="53333" xr:uid="{427BF830-6D9C-404E-B9FD-5B207021123A}"/>
    <cellStyle name="SAPBEXHLevel0 2 5 8 4" xfId="34363" xr:uid="{6F9AD53F-F9B2-4507-B734-4F67AE99F121}"/>
    <cellStyle name="SAPBEXHLevel0 2 5 9" xfId="7845" xr:uid="{4859D0C5-2B47-4D31-9DFB-5EEE8B2E6583}"/>
    <cellStyle name="SAPBEXHLevel0 2 5 9 2" xfId="18512" xr:uid="{40C928F2-698C-4FFC-A266-1D16CAC2F12A}"/>
    <cellStyle name="SAPBEXHLevel0 2 5 9 2 2" xfId="44927" xr:uid="{8DEC9656-4989-4F19-B807-2EFD2FE923F0}"/>
    <cellStyle name="SAPBEXHLevel0 2 5 9 3" xfId="25361" xr:uid="{CCB386A4-6A3C-4026-B84D-A718FFBB5200}"/>
    <cellStyle name="SAPBEXHLevel0 2 5 9 3 2" xfId="51775" xr:uid="{E7537F58-2DAD-4A1C-888E-078C84814F51}"/>
    <cellStyle name="SAPBEXHLevel0 2 5 9 4" xfId="34515" xr:uid="{EB8279B2-0AA1-4D34-AA55-865C4EA92FE1}"/>
    <cellStyle name="SAPBEXHLevel0 2 6" xfId="1817" xr:uid="{D2F1CDC8-95C2-41E1-A880-374005D45D23}"/>
    <cellStyle name="SAPBEXHLevel0 2 6 10" xfId="9567" xr:uid="{A7BEFA60-B6C2-4FCA-BBF3-EDD993FA6F1D}"/>
    <cellStyle name="SAPBEXHLevel0 2 6 10 2" xfId="20227" xr:uid="{F1027BAB-52C9-44DB-B3CB-0C97EBB6285D}"/>
    <cellStyle name="SAPBEXHLevel0 2 6 10 2 2" xfId="46641" xr:uid="{7276EE28-478D-42E6-A091-0D0186D32DAE}"/>
    <cellStyle name="SAPBEXHLevel0 2 6 10 3" xfId="27843" xr:uid="{E1AABEC6-1E03-4B32-B1C2-52588B8B18AD}"/>
    <cellStyle name="SAPBEXHLevel0 2 6 10 3 2" xfId="54257" xr:uid="{B04497A1-B5F9-4F21-A330-6D70109E2C76}"/>
    <cellStyle name="SAPBEXHLevel0 2 6 10 4" xfId="36063" xr:uid="{D7378806-0F27-455B-9F55-02AF1CD56A81}"/>
    <cellStyle name="SAPBEXHLevel0 2 6 11" xfId="11763" xr:uid="{0AA67ED3-8242-42D1-BA53-88DAD8C045C2}"/>
    <cellStyle name="SAPBEXHLevel0 2 6 11 2" xfId="38184" xr:uid="{67C2AE74-EDAF-45BF-B834-B216192F42BD}"/>
    <cellStyle name="SAPBEXHLevel0 2 6 12" xfId="23322" xr:uid="{8A4726D7-C59C-4DA8-BCCE-AC1A4638828E}"/>
    <cellStyle name="SAPBEXHLevel0 2 6 12 2" xfId="49736" xr:uid="{4C1755F9-342A-4729-AD87-9AA9A94498CB}"/>
    <cellStyle name="SAPBEXHLevel0 2 6 2" xfId="3794" xr:uid="{9D6E74BF-4D59-46BF-9953-4552A3E46870}"/>
    <cellStyle name="SAPBEXHLevel0 2 6 2 2" xfId="10703" xr:uid="{C837739B-BC36-4BCC-855B-CD8D9E99D22F}"/>
    <cellStyle name="SAPBEXHLevel0 2 6 2 2 2" xfId="21348" xr:uid="{D7378625-136C-4BE2-BF31-3BE6254099C2}"/>
    <cellStyle name="SAPBEXHLevel0 2 6 2 2 2 2" xfId="47762" xr:uid="{E16FC653-BC61-4FED-B85E-B477EB9894AD}"/>
    <cellStyle name="SAPBEXHLevel0 2 6 2 2 3" xfId="28446" xr:uid="{D0F801AC-4EF5-4668-9970-1631A5CB0B47}"/>
    <cellStyle name="SAPBEXHLevel0 2 6 2 2 3 2" xfId="54860" xr:uid="{70A99631-6445-4D25-ABDA-1CA8265DF80B}"/>
    <cellStyle name="SAPBEXHLevel0 2 6 2 2 4" xfId="37127" xr:uid="{18F6B215-97BA-4E97-B7D2-9838324AEF50}"/>
    <cellStyle name="SAPBEXHLevel0 2 6 2 3" xfId="14577" xr:uid="{BBFCF54E-B205-4B75-8E11-B09A0570606E}"/>
    <cellStyle name="SAPBEXHLevel0 2 6 2 3 2" xfId="40997" xr:uid="{71E541F1-C915-4756-A5FF-521B675DE03E}"/>
    <cellStyle name="SAPBEXHLevel0 2 6 2 4" xfId="26805" xr:uid="{0220F671-B328-44E8-8C34-60CC68C7C3AB}"/>
    <cellStyle name="SAPBEXHLevel0 2 6 2 4 2" xfId="53219" xr:uid="{5AF91F7B-D66A-4F0F-8D8E-9D4C578AD651}"/>
    <cellStyle name="SAPBEXHLevel0 2 6 2 5" xfId="30464" xr:uid="{7CEDABA6-4145-47C3-AA0F-5CC6136AED27}"/>
    <cellStyle name="SAPBEXHLevel0 2 6 3" xfId="4521" xr:uid="{167995D9-80BC-4FE7-ACE4-D3863832B06C}"/>
    <cellStyle name="SAPBEXHLevel0 2 6 3 2" xfId="15299" xr:uid="{8AFD6388-EE03-467A-9714-4FFE20939E9A}"/>
    <cellStyle name="SAPBEXHLevel0 2 6 3 2 2" xfId="41719" xr:uid="{53B0C9FB-1627-44AF-9F77-6563C8B3B752}"/>
    <cellStyle name="SAPBEXHLevel0 2 6 3 3" xfId="27962" xr:uid="{FDC3109F-0BB6-48F1-BDBA-620254F7C300}"/>
    <cellStyle name="SAPBEXHLevel0 2 6 3 3 2" xfId="54376" xr:uid="{4302C39D-80B0-4AAF-95A3-64DF3DF30087}"/>
    <cellStyle name="SAPBEXHLevel0 2 6 3 4" xfId="31191" xr:uid="{F43A63C7-E944-4DDC-BCDD-B5477A5D9484}"/>
    <cellStyle name="SAPBEXHLevel0 2 6 4" xfId="3172" xr:uid="{B4E4888A-FDE9-4051-B839-22B452CCACF8}"/>
    <cellStyle name="SAPBEXHLevel0 2 6 4 2" xfId="13962" xr:uid="{471A8719-91ED-4F3B-9BE0-43DC57FC0111}"/>
    <cellStyle name="SAPBEXHLevel0 2 6 4 2 2" xfId="40382" xr:uid="{19411F0E-0DE8-464A-982E-5B0B912846EB}"/>
    <cellStyle name="SAPBEXHLevel0 2 6 4 3" xfId="23978" xr:uid="{3DD25BE9-736A-4423-AF13-FB0B4C50A8D8}"/>
    <cellStyle name="SAPBEXHLevel0 2 6 4 3 2" xfId="50392" xr:uid="{FD30C954-8175-4452-8621-04CF0B5EE246}"/>
    <cellStyle name="SAPBEXHLevel0 2 6 4 4" xfId="29842" xr:uid="{C45E1D7B-A145-4984-AD00-BCD50B58AE35}"/>
    <cellStyle name="SAPBEXHLevel0 2 6 5" xfId="3749" xr:uid="{B051365F-36A5-40B0-B4A9-9C2DE821C64A}"/>
    <cellStyle name="SAPBEXHLevel0 2 6 5 2" xfId="14532" xr:uid="{8B936FCD-B998-425E-96FE-46352761713F}"/>
    <cellStyle name="SAPBEXHLevel0 2 6 5 2 2" xfId="40952" xr:uid="{30C1DB38-0FA8-454A-B71B-F5E214AF791B}"/>
    <cellStyle name="SAPBEXHLevel0 2 6 5 3" xfId="22462" xr:uid="{4395D596-388C-4BF8-B5D5-E9D0898252B8}"/>
    <cellStyle name="SAPBEXHLevel0 2 6 5 3 2" xfId="48876" xr:uid="{F96D8680-AA55-4AD5-9400-AEB569C3DE4D}"/>
    <cellStyle name="SAPBEXHLevel0 2 6 5 4" xfId="30419" xr:uid="{83707F64-3BC8-452F-A2B2-EF935C8795BD}"/>
    <cellStyle name="SAPBEXHLevel0 2 6 6" xfId="5734" xr:uid="{FE6645D6-CCD9-4B47-9234-0695868872EA}"/>
    <cellStyle name="SAPBEXHLevel0 2 6 6 2" xfId="16496" xr:uid="{B64DB84D-8391-4A9B-94E0-4F5E4E818B88}"/>
    <cellStyle name="SAPBEXHLevel0 2 6 6 2 2" xfId="42914" xr:uid="{72980122-3737-4AAE-BBBB-3C6E3C4C7F11}"/>
    <cellStyle name="SAPBEXHLevel0 2 6 6 3" xfId="26607" xr:uid="{3D4CC993-B9F5-415A-900D-D7CB8197EB1B}"/>
    <cellStyle name="SAPBEXHLevel0 2 6 6 3 2" xfId="53021" xr:uid="{8A354B2B-6B13-4376-AA6D-47DE1CA7F79F}"/>
    <cellStyle name="SAPBEXHLevel0 2 6 6 4" xfId="32404" xr:uid="{E663E94A-A248-4AB1-9AAF-CAB0E0018FA8}"/>
    <cellStyle name="SAPBEXHLevel0 2 6 7" xfId="5842" xr:uid="{23720E93-C855-463C-80AB-119800124D5D}"/>
    <cellStyle name="SAPBEXHLevel0 2 6 7 2" xfId="23887" xr:uid="{E77D2832-BD51-475D-AFB7-3600E553AF8D}"/>
    <cellStyle name="SAPBEXHLevel0 2 6 7 2 2" xfId="50301" xr:uid="{620C919C-183E-4A26-85FD-CB8E8C90854E}"/>
    <cellStyle name="SAPBEXHLevel0 2 6 7 3" xfId="32512" xr:uid="{DCB1A658-5630-4110-8639-FCC0D8221384}"/>
    <cellStyle name="SAPBEXHLevel0 2 6 8" xfId="7480" xr:uid="{9BD7F316-7F02-46DC-950A-2D267CC75390}"/>
    <cellStyle name="SAPBEXHLevel0 2 6 8 2" xfId="18147" xr:uid="{FE6C5346-B533-43BE-A86B-9A6173D519F3}"/>
    <cellStyle name="SAPBEXHLevel0 2 6 8 2 2" xfId="44563" xr:uid="{E7366EB6-CE5C-46B8-89CC-1210B888655E}"/>
    <cellStyle name="SAPBEXHLevel0 2 6 8 3" xfId="25822" xr:uid="{30BE30C9-AF08-4C61-9062-E54330C28E2D}"/>
    <cellStyle name="SAPBEXHLevel0 2 6 8 3 2" xfId="52236" xr:uid="{F78770A1-B9AC-4FDC-B517-8DDC32E5953C}"/>
    <cellStyle name="SAPBEXHLevel0 2 6 8 4" xfId="34150" xr:uid="{3310160F-5456-4339-BF41-B50AE8A3FE20}"/>
    <cellStyle name="SAPBEXHLevel0 2 6 9" xfId="5721" xr:uid="{2E3DDC62-A12E-494D-95F4-0DB902550D89}"/>
    <cellStyle name="SAPBEXHLevel0 2 6 9 2" xfId="16483" xr:uid="{C7B5C3D7-CAD0-404A-8C87-2E6DAA18E2F5}"/>
    <cellStyle name="SAPBEXHLevel0 2 6 9 2 2" xfId="42901" xr:uid="{27C5FA68-38AC-4469-BCC9-B8DACE421FB5}"/>
    <cellStyle name="SAPBEXHLevel0 2 6 9 3" xfId="25272" xr:uid="{140FCE2C-2BAF-4556-BFE8-28C3D76A451B}"/>
    <cellStyle name="SAPBEXHLevel0 2 6 9 3 2" xfId="51686" xr:uid="{A5A6EA3E-B526-484E-A4CA-5950F799EFF8}"/>
    <cellStyle name="SAPBEXHLevel0 2 6 9 4" xfId="32391" xr:uid="{807B6F3B-19A2-4FD4-AB46-8B9637C79745}"/>
    <cellStyle name="SAPBEXHLevel0 2 7" xfId="2486" xr:uid="{99F8CD8B-3310-4530-AD19-9C4034C9D8CE}"/>
    <cellStyle name="SAPBEXHLevel0 2 7 10" xfId="26200" xr:uid="{0AD9679D-011D-4671-B256-13E1AB86F81A}"/>
    <cellStyle name="SAPBEXHLevel0 2 7 10 2" xfId="52614" xr:uid="{F97227AA-06D0-4432-B3FF-250091FDA071}"/>
    <cellStyle name="SAPBEXHLevel0 2 7 2" xfId="4381" xr:uid="{28FE10CD-3194-43C5-9B95-E55E229681AC}"/>
    <cellStyle name="SAPBEXHLevel0 2 7 2 2" xfId="15159" xr:uid="{65EE8E8A-DB70-4EA9-B476-27151EDC18F5}"/>
    <cellStyle name="SAPBEXHLevel0 2 7 2 2 2" xfId="41579" xr:uid="{79590C1E-8225-43E4-93CA-70CE1034AEC6}"/>
    <cellStyle name="SAPBEXHLevel0 2 7 2 3" xfId="27344" xr:uid="{CFFBB2A1-B4F0-46FD-903D-1A9EC43E99CF}"/>
    <cellStyle name="SAPBEXHLevel0 2 7 2 3 2" xfId="53758" xr:uid="{534199C7-67BF-4F42-BE24-44BC31BC0090}"/>
    <cellStyle name="SAPBEXHLevel0 2 7 2 4" xfId="31051" xr:uid="{37D222D1-22EA-486C-ADE1-B301A735E16B}"/>
    <cellStyle name="SAPBEXHLevel0 2 7 3" xfId="5114" xr:uid="{AB64709C-A31D-4715-9076-D93513A123A6}"/>
    <cellStyle name="SAPBEXHLevel0 2 7 3 2" xfId="15891" xr:uid="{395AA0EA-677F-4A7C-B942-4C641B0B5141}"/>
    <cellStyle name="SAPBEXHLevel0 2 7 3 2 2" xfId="42310" xr:uid="{C12AD47C-F14C-4FA9-837A-29E7957D0C08}"/>
    <cellStyle name="SAPBEXHLevel0 2 7 3 3" xfId="22791" xr:uid="{C85D4BC0-F09D-4C44-A4C5-19D47642AA4C}"/>
    <cellStyle name="SAPBEXHLevel0 2 7 3 3 2" xfId="49205" xr:uid="{D901D57A-4FBA-4140-981E-A519D6773EB3}"/>
    <cellStyle name="SAPBEXHLevel0 2 7 3 4" xfId="31784" xr:uid="{A694EF29-EACB-421D-A8D4-EE5C20FC636A}"/>
    <cellStyle name="SAPBEXHLevel0 2 7 4" xfId="6296" xr:uid="{319709AD-0A9D-4205-A883-E995657D784E}"/>
    <cellStyle name="SAPBEXHLevel0 2 7 4 2" xfId="17035" xr:uid="{3B0EF079-09D0-4974-9B0B-B71CA3A4C135}"/>
    <cellStyle name="SAPBEXHLevel0 2 7 4 2 2" xfId="43453" xr:uid="{75D9ED0E-8054-46DF-8102-2ADE1D42525C}"/>
    <cellStyle name="SAPBEXHLevel0 2 7 4 3" xfId="24245" xr:uid="{76CC253C-BBD5-4455-903C-90F3A4E47E1D}"/>
    <cellStyle name="SAPBEXHLevel0 2 7 4 3 2" xfId="50659" xr:uid="{C7D8F048-2C8A-4883-B60F-CEE6C1F4951C}"/>
    <cellStyle name="SAPBEXHLevel0 2 7 4 4" xfId="32966" xr:uid="{36DF1ABA-169F-44D5-AD64-69B5E981D798}"/>
    <cellStyle name="SAPBEXHLevel0 2 7 5" xfId="6872" xr:uid="{7B263BE7-38DE-4377-B9C4-528C5AE45DAF}"/>
    <cellStyle name="SAPBEXHLevel0 2 7 5 2" xfId="17577" xr:uid="{4232E68B-21D6-4D46-AAC9-29C25F37AB62}"/>
    <cellStyle name="SAPBEXHLevel0 2 7 5 2 2" xfId="43994" xr:uid="{BF3667DE-D2D6-46F5-9A8D-3EA8EB5C141E}"/>
    <cellStyle name="SAPBEXHLevel0 2 7 5 3" xfId="24375" xr:uid="{8B275800-416F-4318-B40B-15080A39FFC2}"/>
    <cellStyle name="SAPBEXHLevel0 2 7 5 3 2" xfId="50789" xr:uid="{1A010326-6900-43F1-A778-9615BC43D210}"/>
    <cellStyle name="SAPBEXHLevel0 2 7 5 4" xfId="33542" xr:uid="{85FD3FF1-2524-41AA-B229-F61604C50119}"/>
    <cellStyle name="SAPBEXHLevel0 2 7 6" xfId="7396" xr:uid="{AAB4A8AA-8809-4D3D-B313-E2A43BE0A319}"/>
    <cellStyle name="SAPBEXHLevel0 2 7 6 2" xfId="18063" xr:uid="{F2AD1545-C8CA-43FB-B951-09A7EA40893A}"/>
    <cellStyle name="SAPBEXHLevel0 2 7 6 2 2" xfId="44479" xr:uid="{67E6ADAD-C482-44A6-9413-53C4D0BC13B4}"/>
    <cellStyle name="SAPBEXHLevel0 2 7 6 3" xfId="26142" xr:uid="{65CE6D62-C16B-45AF-9432-99241AA77386}"/>
    <cellStyle name="SAPBEXHLevel0 2 7 6 3 2" xfId="52556" xr:uid="{F267C5B1-EE79-4C25-BF55-1D52FF6A3E5F}"/>
    <cellStyle name="SAPBEXHLevel0 2 7 6 4" xfId="34066" xr:uid="{6C93792B-E24F-494D-A0F2-284FB61B6264}"/>
    <cellStyle name="SAPBEXHLevel0 2 7 7" xfId="8019" xr:uid="{A8931A0E-8D48-485A-BC6E-2F49F5CDB7F6}"/>
    <cellStyle name="SAPBEXHLevel0 2 7 7 2" xfId="18686" xr:uid="{35344D4D-951E-4631-893A-FD4EE48F5DBA}"/>
    <cellStyle name="SAPBEXHLevel0 2 7 7 2 2" xfId="45100" xr:uid="{CFFF953E-F615-4F82-B97E-BE6900CDAA17}"/>
    <cellStyle name="SAPBEXHLevel0 2 7 7 3" xfId="21195" xr:uid="{99F3D3F1-0D1B-4516-91B7-6CF171614340}"/>
    <cellStyle name="SAPBEXHLevel0 2 7 7 3 2" xfId="47609" xr:uid="{0AC9F881-E6E8-49DE-8F9A-EDFA3C1A0DE7}"/>
    <cellStyle name="SAPBEXHLevel0 2 7 7 4" xfId="34623" xr:uid="{67F7CB72-CD22-4F20-9F59-2952C73D7BD4}"/>
    <cellStyle name="SAPBEXHLevel0 2 7 8" xfId="13282" xr:uid="{5920D4CA-53C1-4122-8EDA-EA286CF65916}"/>
    <cellStyle name="SAPBEXHLevel0 2 7 8 2" xfId="39702" xr:uid="{945B9976-C8D5-45D6-A59A-AFF6AB068861}"/>
    <cellStyle name="SAPBEXHLevel0 2 7 9" xfId="18763" xr:uid="{01E564DE-E2AA-4A03-8046-9026E781A7A9}"/>
    <cellStyle name="SAPBEXHLevel0 2 7 9 2" xfId="45177" xr:uid="{99F52F58-2CA9-4647-9572-853C11013E23}"/>
    <cellStyle name="SAPBEXHLevel0 2 8" xfId="3233" xr:uid="{08581C21-D730-4AD6-AA46-D462AC993D92}"/>
    <cellStyle name="SAPBEXHLevel0 2 8 2" xfId="14023" xr:uid="{595BCC3A-80D2-43DF-B88A-38F4354A8D9A}"/>
    <cellStyle name="SAPBEXHLevel0 2 8 2 2" xfId="40443" xr:uid="{2B0FAF58-61F2-43E5-B4A2-2A93103BD528}"/>
    <cellStyle name="SAPBEXHLevel0 2 8 3" xfId="23740" xr:uid="{A7B5BBCC-324C-437C-90F7-6D770161BE54}"/>
    <cellStyle name="SAPBEXHLevel0 2 8 3 2" xfId="50154" xr:uid="{C45F56D2-EB37-496E-A851-5EBF99478BC0}"/>
    <cellStyle name="SAPBEXHLevel0 2 8 4" xfId="29903" xr:uid="{D82AC0FC-CCEC-45F0-951C-3FCFD1B27C55}"/>
    <cellStyle name="SAPBEXHLevel0 2 9" xfId="4499" xr:uid="{878CA9D5-4AD3-477F-9E61-BF471B5F24BE}"/>
    <cellStyle name="SAPBEXHLevel0 2 9 2" xfId="15277" xr:uid="{1931DAC8-3580-42F0-A247-98BE2EDF66D2}"/>
    <cellStyle name="SAPBEXHLevel0 2 9 2 2" xfId="41697" xr:uid="{51E22544-09B6-491B-9AB4-CCE2C76FA74B}"/>
    <cellStyle name="SAPBEXHLevel0 2 9 3" xfId="22716" xr:uid="{638740B8-7F67-40DD-B279-97F112E7005E}"/>
    <cellStyle name="SAPBEXHLevel0 2 9 3 2" xfId="49130" xr:uid="{5836762B-90CE-4F98-9EA3-74C3C8E42655}"/>
    <cellStyle name="SAPBEXHLevel0 2 9 4" xfId="31169" xr:uid="{1DA78D50-10D4-4FE9-83D7-216A8F8E1EF4}"/>
    <cellStyle name="SAPBEXHLevel0 3" xfId="1523" xr:uid="{90614383-4FA2-47F9-B2DA-4CAA25B137F3}"/>
    <cellStyle name="SAPBEXHLevel0 3 10" xfId="8415" xr:uid="{AA4AE1AA-E0BD-455D-B532-D0D7D6074E1A}"/>
    <cellStyle name="SAPBEXHLevel0 3 10 2" xfId="19075" xr:uid="{EB07C46F-B65D-47F9-8D19-78452E159EAD}"/>
    <cellStyle name="SAPBEXHLevel0 3 10 2 2" xfId="45489" xr:uid="{D9692C17-4748-4106-87CB-B3E3FA96B85D}"/>
    <cellStyle name="SAPBEXHLevel0 3 10 3" xfId="12943" xr:uid="{74DBFC25-5855-4A65-A459-8FDC48E1051F}"/>
    <cellStyle name="SAPBEXHLevel0 3 10 3 2" xfId="39364" xr:uid="{2E88F224-3A0C-463E-8106-6E743A75BC8E}"/>
    <cellStyle name="SAPBEXHLevel0 3 10 4" xfId="34911" xr:uid="{F3B01C08-34B2-4EC6-AD49-C61182B936D5}"/>
    <cellStyle name="SAPBEXHLevel0 3 11" xfId="12018" xr:uid="{BA127561-54C2-4289-9BE3-80B09F84365C}"/>
    <cellStyle name="SAPBEXHLevel0 3 11 2" xfId="38439" xr:uid="{C8C82D34-41C2-4FF0-9308-420FA868AFD0}"/>
    <cellStyle name="SAPBEXHLevel0 3 12" xfId="27445" xr:uid="{F1F6C997-6E4C-4696-BE1B-ACEAC4F8A721}"/>
    <cellStyle name="SAPBEXHLevel0 3 12 2" xfId="53859" xr:uid="{EF49B445-3F08-4C60-9349-0A3794E06DBB}"/>
    <cellStyle name="SAPBEXHLevel0 3 2" xfId="3517" xr:uid="{30B098ED-997F-4964-BB63-CC617CBC4F85}"/>
    <cellStyle name="SAPBEXHLevel0 3 2 2" xfId="8921" xr:uid="{4F485C60-00A5-4A79-BE1B-CB4C4B7EBFC8}"/>
    <cellStyle name="SAPBEXHLevel0 3 2 2 2" xfId="19581" xr:uid="{D19CE3C9-914F-4F18-AB83-4DF214726EFE}"/>
    <cellStyle name="SAPBEXHLevel0 3 2 2 2 2" xfId="45995" xr:uid="{98A113A3-4EB5-48C8-9019-8D5C64091CE2}"/>
    <cellStyle name="SAPBEXHLevel0 3 2 2 3" xfId="17372" xr:uid="{281B4D6B-77E7-4FC1-BE12-E393D089394F}"/>
    <cellStyle name="SAPBEXHLevel0 3 2 2 3 2" xfId="43790" xr:uid="{D52FB37A-2324-4CA8-8D76-2DF2C2C16AEE}"/>
    <cellStyle name="SAPBEXHLevel0 3 2 2 4" xfId="35417" xr:uid="{E3A557A3-827B-4AFC-BBE9-76D1F1E0D086}"/>
    <cellStyle name="SAPBEXHLevel0 3 2 3" xfId="10112" xr:uid="{4E957D35-B89E-4674-877C-74AD97E9337F}"/>
    <cellStyle name="SAPBEXHLevel0 3 2 3 2" xfId="20772" xr:uid="{DD7B8807-E265-407C-86BE-44F70009CE0D}"/>
    <cellStyle name="SAPBEXHLevel0 3 2 3 2 2" xfId="47186" xr:uid="{CB9CF713-1003-4F3C-86DD-21A81C9EFB01}"/>
    <cellStyle name="SAPBEXHLevel0 3 2 3 3" xfId="17756" xr:uid="{17077B36-CCE1-4D4F-8986-1F7CD9173F5D}"/>
    <cellStyle name="SAPBEXHLevel0 3 2 3 3 2" xfId="44173" xr:uid="{179292CB-231F-499A-8CE5-6F03CCD3553F}"/>
    <cellStyle name="SAPBEXHLevel0 3 2 3 4" xfId="36608" xr:uid="{0D847BC2-A125-4419-99FA-9577914D5FE2}"/>
    <cellStyle name="SAPBEXHLevel0 3 2 4" xfId="10946" xr:uid="{F8382E88-8223-4171-9F61-AEC0F3E83D87}"/>
    <cellStyle name="SAPBEXHLevel0 3 2 4 2" xfId="21591" xr:uid="{71277705-0910-46D2-A1D1-4B1B292AAD3A}"/>
    <cellStyle name="SAPBEXHLevel0 3 2 4 2 2" xfId="48005" xr:uid="{8A644B81-6DE2-4ABC-BF69-278A56F0CBDA}"/>
    <cellStyle name="SAPBEXHLevel0 3 2 4 3" xfId="28680" xr:uid="{DE8BAD2D-55BB-4F1D-BBB3-F511BF1B1E66}"/>
    <cellStyle name="SAPBEXHLevel0 3 2 4 3 2" xfId="55094" xr:uid="{747C66DF-CCEB-48EC-9EEB-680F62E9A4BF}"/>
    <cellStyle name="SAPBEXHLevel0 3 2 4 4" xfId="37367" xr:uid="{FDDCE218-4F8A-4E6C-9403-FBECF31D3B5C}"/>
    <cellStyle name="SAPBEXHLevel0 3 2 5" xfId="8728" xr:uid="{AE5D0F19-C46A-48C8-95C7-8C723B006FB7}"/>
    <cellStyle name="SAPBEXHLevel0 3 2 5 2" xfId="19388" xr:uid="{4348AD7D-12CC-43D5-8FFA-F205EB280FC4}"/>
    <cellStyle name="SAPBEXHLevel0 3 2 5 2 2" xfId="45802" xr:uid="{141A90AA-2137-4770-93A3-EC266B6FBBB1}"/>
    <cellStyle name="SAPBEXHLevel0 3 2 5 3" xfId="25877" xr:uid="{C60595CA-F30E-432B-A8FB-0866C76FE6B5}"/>
    <cellStyle name="SAPBEXHLevel0 3 2 5 3 2" xfId="52291" xr:uid="{AA8FA3D6-51B6-4188-AB53-CFB2E3E1A15D}"/>
    <cellStyle name="SAPBEXHLevel0 3 2 5 4" xfId="35224" xr:uid="{B52D0A30-8E46-48F8-82D7-22B63CB0B1A5}"/>
    <cellStyle name="SAPBEXHLevel0 3 2 6" xfId="14302" xr:uid="{8C25C84F-9774-455E-B2F2-80B98EF5AA61}"/>
    <cellStyle name="SAPBEXHLevel0 3 2 6 2" xfId="40722" xr:uid="{1C7EF8CA-ED65-4579-BF3A-87C63293A3D4}"/>
    <cellStyle name="SAPBEXHLevel0 3 2 7" xfId="23303" xr:uid="{118F20EA-6219-4408-9FB0-F5C837A4AA91}"/>
    <cellStyle name="SAPBEXHLevel0 3 2 7 2" xfId="49717" xr:uid="{95186AFE-7EFB-4E46-A261-3F3202EC61BF}"/>
    <cellStyle name="SAPBEXHLevel0 3 2 8" xfId="30187" xr:uid="{0616C573-8BB7-4CDF-B14D-13A48E4731A7}"/>
    <cellStyle name="SAPBEXHLevel0 3 3" xfId="4146" xr:uid="{548E41E5-EA57-410C-8543-4133A3D0F135}"/>
    <cellStyle name="SAPBEXHLevel0 3 3 2" xfId="9365" xr:uid="{6252CD64-82B2-4B10-A82C-F6D81E82BAED}"/>
    <cellStyle name="SAPBEXHLevel0 3 3 2 2" xfId="20025" xr:uid="{8A4F6CD9-5CCA-4915-A8FE-A432BFA42DB0}"/>
    <cellStyle name="SAPBEXHLevel0 3 3 2 2 2" xfId="46439" xr:uid="{AF8513F9-1AC7-4C96-8AA2-76A2F1204868}"/>
    <cellStyle name="SAPBEXHLevel0 3 3 2 3" xfId="12616" xr:uid="{047280E6-7393-418E-ABAC-C21E4A0F87A2}"/>
    <cellStyle name="SAPBEXHLevel0 3 3 2 3 2" xfId="39037" xr:uid="{CDF7FA5F-320C-4953-A09D-A7288D815245}"/>
    <cellStyle name="SAPBEXHLevel0 3 3 2 4" xfId="35861" xr:uid="{25566CA2-9AF1-465A-9617-BFF791D812C7}"/>
    <cellStyle name="SAPBEXHLevel0 3 3 3" xfId="14928" xr:uid="{83A42318-344C-40BB-BF6E-240A3CE24A65}"/>
    <cellStyle name="SAPBEXHLevel0 3 3 3 2" xfId="41348" xr:uid="{A5B7DF4C-66A5-47AC-9149-8DBFF9A9A927}"/>
    <cellStyle name="SAPBEXHLevel0 3 3 4" xfId="22859" xr:uid="{B05B19C8-A668-4E8E-AEC7-22BC10155C8B}"/>
    <cellStyle name="SAPBEXHLevel0 3 3 4 2" xfId="49273" xr:uid="{136B72D1-860C-4A3B-AF11-9C7BB006DABA}"/>
    <cellStyle name="SAPBEXHLevel0 3 3 5" xfId="30816" xr:uid="{13825542-BB8B-471D-BF68-AB4A5F819527}"/>
    <cellStyle name="SAPBEXHLevel0 3 4" xfId="4117" xr:uid="{8BF657D6-21B0-44EB-A5FA-AF89CB33FD00}"/>
    <cellStyle name="SAPBEXHLevel0 3 4 2" xfId="10026" xr:uid="{DE4C245B-FE3E-4827-B5F6-464B15062467}"/>
    <cellStyle name="SAPBEXHLevel0 3 4 2 2" xfId="20686" xr:uid="{F5DFA25E-F987-47D8-9846-08E1BB9AE4D4}"/>
    <cellStyle name="SAPBEXHLevel0 3 4 2 2 2" xfId="47100" xr:uid="{2EDBC676-15CE-4194-AB00-BC8E2CDB1053}"/>
    <cellStyle name="SAPBEXHLevel0 3 4 2 3" xfId="25896" xr:uid="{841DE220-C828-49E6-A7A6-17DE1156EC26}"/>
    <cellStyle name="SAPBEXHLevel0 3 4 2 3 2" xfId="52310" xr:uid="{BD927A5E-39F9-4AAD-893F-76EC572254EA}"/>
    <cellStyle name="SAPBEXHLevel0 3 4 2 4" xfId="36522" xr:uid="{B2991A03-09B6-44A1-B260-F52411B2C343}"/>
    <cellStyle name="SAPBEXHLevel0 3 4 3" xfId="14899" xr:uid="{D24093D7-BB88-4C06-85B7-B7F28F31D21D}"/>
    <cellStyle name="SAPBEXHLevel0 3 4 3 2" xfId="41319" xr:uid="{80C32A29-384A-4952-956D-482C1FF4439A}"/>
    <cellStyle name="SAPBEXHLevel0 3 4 4" xfId="24010" xr:uid="{8868DB7B-8915-4A6E-B6B7-D63A5F7D1997}"/>
    <cellStyle name="SAPBEXHLevel0 3 4 4 2" xfId="50424" xr:uid="{06ACC747-15A0-494C-8CC8-C855F6036CEA}"/>
    <cellStyle name="SAPBEXHLevel0 3 4 5" xfId="30787" xr:uid="{4F1BA603-4F9B-4BCB-9E5E-E94D93BC8E50}"/>
    <cellStyle name="SAPBEXHLevel0 3 5" xfId="5647" xr:uid="{71255151-88E4-4D63-A4CE-54A8ADCBCE75}"/>
    <cellStyle name="SAPBEXHLevel0 3 5 2" xfId="10736" xr:uid="{8E5E6DD6-FC57-431A-B113-BCF7EE719D91}"/>
    <cellStyle name="SAPBEXHLevel0 3 5 2 2" xfId="21381" xr:uid="{86EAF143-6444-437C-AFE1-130BA204270F}"/>
    <cellStyle name="SAPBEXHLevel0 3 5 2 2 2" xfId="47795" xr:uid="{EAFEC42A-2634-45F2-B050-F1970BF405D7}"/>
    <cellStyle name="SAPBEXHLevel0 3 5 2 3" xfId="28476" xr:uid="{5EC03472-0B93-4279-83F5-B6B3146C32A7}"/>
    <cellStyle name="SAPBEXHLevel0 3 5 2 3 2" xfId="54890" xr:uid="{2C67B78D-E2DE-4B28-8070-37347CD014C2}"/>
    <cellStyle name="SAPBEXHLevel0 3 5 2 4" xfId="37157" xr:uid="{100350A1-E3C2-4CD0-8B1F-4F6DF03541BA}"/>
    <cellStyle name="SAPBEXHLevel0 3 5 3" xfId="16411" xr:uid="{4F5C53C5-E6CB-481E-A0FA-4E6907F2A20B}"/>
    <cellStyle name="SAPBEXHLevel0 3 5 3 2" xfId="42829" xr:uid="{6D3E4B17-37AE-4595-AB1A-605017A37091}"/>
    <cellStyle name="SAPBEXHLevel0 3 5 4" xfId="25271" xr:uid="{E0A2D844-AAFE-4D80-84E5-778D57211F0E}"/>
    <cellStyle name="SAPBEXHLevel0 3 5 4 2" xfId="51685" xr:uid="{E389B282-927B-4B0A-9E45-D52A89A06269}"/>
    <cellStyle name="SAPBEXHLevel0 3 5 5" xfId="32317" xr:uid="{BAB55678-C965-4BB4-B2E4-FA444D543C27}"/>
    <cellStyle name="SAPBEXHLevel0 3 6" xfId="5672" xr:uid="{41F0405C-B3AA-4B1B-96C4-C93BA7B61933}"/>
    <cellStyle name="SAPBEXHLevel0 3 6 2" xfId="16436" xr:uid="{96E5602A-784E-4DF8-B3DA-D248B55E741D}"/>
    <cellStyle name="SAPBEXHLevel0 3 6 2 2" xfId="42854" xr:uid="{76D714FE-E677-4D51-8A13-1723D4C84D6C}"/>
    <cellStyle name="SAPBEXHLevel0 3 6 3" xfId="21793" xr:uid="{098804D1-9373-4DF6-B606-FB249C8E8F0A}"/>
    <cellStyle name="SAPBEXHLevel0 3 6 3 2" xfId="48207" xr:uid="{95D7528F-C179-40A6-ABB9-62CC61F29019}"/>
    <cellStyle name="SAPBEXHLevel0 3 6 4" xfId="32342" xr:uid="{A6F650C5-28E6-4D6E-87C5-91030BF422A9}"/>
    <cellStyle name="SAPBEXHLevel0 3 7" xfId="6810" xr:uid="{D33FEBEE-EE36-4B08-8155-4F3278348EBD}"/>
    <cellStyle name="SAPBEXHLevel0 3 7 2" xfId="23539" xr:uid="{6ACCD2FA-318E-4579-B18E-CFE59A79FB6B}"/>
    <cellStyle name="SAPBEXHLevel0 3 7 2 2" xfId="49953" xr:uid="{3EE0653B-9A37-4FDD-A70E-803246B9C596}"/>
    <cellStyle name="SAPBEXHLevel0 3 7 3" xfId="33480" xr:uid="{40D1307E-0605-4F9A-AE8E-B7E2A1F9325B}"/>
    <cellStyle name="SAPBEXHLevel0 3 8" xfId="6366" xr:uid="{1FD1E152-010A-4BCC-9771-46D2B3FC028A}"/>
    <cellStyle name="SAPBEXHLevel0 3 8 2" xfId="17102" xr:uid="{01BC2889-FC22-4995-A2B8-05B73246F943}"/>
    <cellStyle name="SAPBEXHLevel0 3 8 2 2" xfId="43520" xr:uid="{05883364-E1B9-49F1-B996-40F208F7BD4C}"/>
    <cellStyle name="SAPBEXHLevel0 3 8 3" xfId="25142" xr:uid="{FFEB229E-189B-4E92-A2F3-C2B671C859D7}"/>
    <cellStyle name="SAPBEXHLevel0 3 8 3 2" xfId="51556" xr:uid="{7515D622-FE97-4334-B645-C84EAB1F021E}"/>
    <cellStyle name="SAPBEXHLevel0 3 8 4" xfId="33036" xr:uid="{155E1182-4F82-435F-B7C8-B3C4C2A81E2B}"/>
    <cellStyle name="SAPBEXHLevel0 3 9" xfId="4917" xr:uid="{FDEFEA6F-E4E3-407C-B11D-16498F967783}"/>
    <cellStyle name="SAPBEXHLevel0 3 9 2" xfId="15694" xr:uid="{0B33EDF4-EFFF-407B-B395-498E629EE90F}"/>
    <cellStyle name="SAPBEXHLevel0 3 9 2 2" xfId="42114" xr:uid="{5441A9F6-79C1-49A0-AB40-B25A233E54E7}"/>
    <cellStyle name="SAPBEXHLevel0 3 9 3" xfId="12764" xr:uid="{39C37CED-1668-4B5F-9EDA-343B253FA201}"/>
    <cellStyle name="SAPBEXHLevel0 3 9 3 2" xfId="39185" xr:uid="{611BDE58-27F4-49C6-948C-7A2E85A93CAD}"/>
    <cellStyle name="SAPBEXHLevel0 3 9 4" xfId="31587" xr:uid="{F6CC6792-194E-4D7A-B6F1-2E100B4A934C}"/>
    <cellStyle name="SAPBEXHLevel0 4" xfId="1636" xr:uid="{E5FC3FD6-2282-4BF2-BD64-6C29CEDFA7E4}"/>
    <cellStyle name="SAPBEXHLevel0 4 10" xfId="8335" xr:uid="{788AE5AB-DDD1-4DE3-918F-5846BD44E866}"/>
    <cellStyle name="SAPBEXHLevel0 4 10 2" xfId="18995" xr:uid="{AF057228-6438-4FB1-9ABF-359642AB32E2}"/>
    <cellStyle name="SAPBEXHLevel0 4 10 2 2" xfId="45409" xr:uid="{713CD715-0C19-4EF8-BC34-01B2028C1B52}"/>
    <cellStyle name="SAPBEXHLevel0 4 10 3" xfId="12936" xr:uid="{C8A6E210-E14F-4F47-A204-C426D54A8653}"/>
    <cellStyle name="SAPBEXHLevel0 4 10 3 2" xfId="39357" xr:uid="{6233A5E3-FF26-4D4D-AB60-E9EB751E73F8}"/>
    <cellStyle name="SAPBEXHLevel0 4 10 4" xfId="34831" xr:uid="{431FE4D7-BFDB-4EB9-9EDE-47E63FDDB8A9}"/>
    <cellStyle name="SAPBEXHLevel0 4 11" xfId="11927" xr:uid="{A620D8A9-6159-44E8-ACC2-B7BD9AEA1D92}"/>
    <cellStyle name="SAPBEXHLevel0 4 11 2" xfId="38348" xr:uid="{868DC51E-7330-4CE6-B243-1526E1FF35FA}"/>
    <cellStyle name="SAPBEXHLevel0 4 12" xfId="26205" xr:uid="{932E031F-7FB3-4492-A2F5-3FF43B5CD2CE}"/>
    <cellStyle name="SAPBEXHLevel0 4 12 2" xfId="52619" xr:uid="{96F22A17-4457-4DBE-82EF-6016967CE908}"/>
    <cellStyle name="SAPBEXHLevel0 4 2" xfId="3629" xr:uid="{3B6079DF-D6D3-40FD-B81F-3ECA7717463C}"/>
    <cellStyle name="SAPBEXHLevel0 4 2 2" xfId="9087" xr:uid="{B897775A-FAD0-464D-A193-49584261374B}"/>
    <cellStyle name="SAPBEXHLevel0 4 2 2 2" xfId="19747" xr:uid="{536B2BA2-75B3-4035-97F5-8FE4E43987BA}"/>
    <cellStyle name="SAPBEXHLevel0 4 2 2 2 2" xfId="46161" xr:uid="{32FEFAC1-D9C2-4AE7-B754-BE6F4810B132}"/>
    <cellStyle name="SAPBEXHLevel0 4 2 2 3" xfId="27131" xr:uid="{5788322E-E393-476C-872D-09E78CF634A7}"/>
    <cellStyle name="SAPBEXHLevel0 4 2 2 3 2" xfId="53545" xr:uid="{875EB43A-703C-4A87-AF33-F055B2A47763}"/>
    <cellStyle name="SAPBEXHLevel0 4 2 2 4" xfId="35583" xr:uid="{A37185DE-A6E5-464D-8380-CF760D8BC95E}"/>
    <cellStyle name="SAPBEXHLevel0 4 2 3" xfId="9645" xr:uid="{5ACE4A32-29FE-4673-AD30-D6C008CCDE93}"/>
    <cellStyle name="SAPBEXHLevel0 4 2 3 2" xfId="20305" xr:uid="{A89C7225-32C7-42DF-B853-78D16722CAFA}"/>
    <cellStyle name="SAPBEXHLevel0 4 2 3 2 2" xfId="46719" xr:uid="{3D0DA588-9541-455A-BAF1-F64E4E95E111}"/>
    <cellStyle name="SAPBEXHLevel0 4 2 3 3" xfId="11599" xr:uid="{1DE5426B-19B8-4B04-B05E-8282309EA542}"/>
    <cellStyle name="SAPBEXHLevel0 4 2 3 3 2" xfId="38020" xr:uid="{D98CEA92-4715-4DD5-BB32-9153BD186359}"/>
    <cellStyle name="SAPBEXHLevel0 4 2 3 4" xfId="36141" xr:uid="{2877897C-2F0F-42A6-A0CE-67019F956C45}"/>
    <cellStyle name="SAPBEXHLevel0 4 2 4" xfId="10873" xr:uid="{90E1417D-FF12-4FB2-8CF7-564E04A6FEBF}"/>
    <cellStyle name="SAPBEXHLevel0 4 2 4 2" xfId="21518" xr:uid="{B1205473-1F8D-4ABB-A4EA-6E16C731898A}"/>
    <cellStyle name="SAPBEXHLevel0 4 2 4 2 2" xfId="47932" xr:uid="{D01C961F-11D1-483D-902F-1FF0E3EE12EE}"/>
    <cellStyle name="SAPBEXHLevel0 4 2 4 3" xfId="28607" xr:uid="{BD456F32-619D-46BB-BB11-248FAA0D12D7}"/>
    <cellStyle name="SAPBEXHLevel0 4 2 4 3 2" xfId="55021" xr:uid="{2C82109D-AAF2-4E00-BB4A-68BD7A60B55F}"/>
    <cellStyle name="SAPBEXHLevel0 4 2 4 4" xfId="37294" xr:uid="{53ADBA9B-55EC-48A5-BF4F-EBD38F0C0B82}"/>
    <cellStyle name="SAPBEXHLevel0 4 2 5" xfId="8636" xr:uid="{507879E8-7B62-4571-93D3-BFB4F7AD07D0}"/>
    <cellStyle name="SAPBEXHLevel0 4 2 5 2" xfId="19296" xr:uid="{6B6A8357-A4BA-4AAD-9279-75FB11DA7A91}"/>
    <cellStyle name="SAPBEXHLevel0 4 2 5 2 2" xfId="45710" xr:uid="{3940C010-404E-4BBC-B9A4-2C0BBA09D5F1}"/>
    <cellStyle name="SAPBEXHLevel0 4 2 5 3" xfId="17374" xr:uid="{EEBF2AD9-39BF-4F50-B1FB-122D8EE20F20}"/>
    <cellStyle name="SAPBEXHLevel0 4 2 5 3 2" xfId="43792" xr:uid="{E78789BC-F79A-4CD7-9D36-40671B7077A0}"/>
    <cellStyle name="SAPBEXHLevel0 4 2 5 4" xfId="35132" xr:uid="{3C487000-111B-4CD4-9E1E-8366E6409B30}"/>
    <cellStyle name="SAPBEXHLevel0 4 2 6" xfId="14414" xr:uid="{230E1B3B-F19A-42CC-BD29-2ED2BFCBB25D}"/>
    <cellStyle name="SAPBEXHLevel0 4 2 6 2" xfId="40834" xr:uid="{C7C2D1DF-1F7D-4B15-BBE4-2707F40C4EB9}"/>
    <cellStyle name="SAPBEXHLevel0 4 2 7" xfId="23860" xr:uid="{B2A3C160-87BB-4C92-9ED8-C400A2DE3C45}"/>
    <cellStyle name="SAPBEXHLevel0 4 2 7 2" xfId="50274" xr:uid="{A6AAD474-50D0-4542-A49A-FF373452A5B8}"/>
    <cellStyle name="SAPBEXHLevel0 4 2 8" xfId="30299" xr:uid="{864F997F-3198-4FE7-8896-0D25F797DE07}"/>
    <cellStyle name="SAPBEXHLevel0 4 3" xfId="4107" xr:uid="{ABC86247-CF46-4EE2-8609-D5A252FC3EAD}"/>
    <cellStyle name="SAPBEXHLevel0 4 3 2" xfId="9456" xr:uid="{0EE1BDF8-C2B2-46B6-A849-EFF9BACA4CAD}"/>
    <cellStyle name="SAPBEXHLevel0 4 3 2 2" xfId="20116" xr:uid="{152DAF60-AF5B-4D2E-80D4-790FE74F7EF5}"/>
    <cellStyle name="SAPBEXHLevel0 4 3 2 2 2" xfId="46530" xr:uid="{C30B75F1-8C7C-410F-8979-A1975244ADFA}"/>
    <cellStyle name="SAPBEXHLevel0 4 3 2 3" xfId="28190" xr:uid="{27BD5BA9-B12E-454E-B3CB-48A6D650A73D}"/>
    <cellStyle name="SAPBEXHLevel0 4 3 2 3 2" xfId="54604" xr:uid="{15A03CB7-6E01-44D1-9476-0777BCA45A56}"/>
    <cellStyle name="SAPBEXHLevel0 4 3 2 4" xfId="35952" xr:uid="{A8388580-7200-4C90-B3A6-A5EF2E90DBAE}"/>
    <cellStyle name="SAPBEXHLevel0 4 3 3" xfId="14889" xr:uid="{6C0A84B6-F641-4BF6-ADC7-0D80029FDED6}"/>
    <cellStyle name="SAPBEXHLevel0 4 3 3 2" xfId="41309" xr:uid="{CEDF433B-7D56-41A9-AF55-E6C1AFD035DE}"/>
    <cellStyle name="SAPBEXHLevel0 4 3 4" xfId="23652" xr:uid="{E4F420E2-4280-4980-999D-DE94DC0BFAEF}"/>
    <cellStyle name="SAPBEXHLevel0 4 3 4 2" xfId="50066" xr:uid="{A92C963B-DAB3-4F1B-86CA-B6288F226671}"/>
    <cellStyle name="SAPBEXHLevel0 4 3 5" xfId="30777" xr:uid="{ECA944A9-F9EE-45CD-A210-97AD54E0E06B}"/>
    <cellStyle name="SAPBEXHLevel0 4 4" xfId="3079" xr:uid="{90B6FCFD-EC7F-43F5-85FA-FD20CA2CE414}"/>
    <cellStyle name="SAPBEXHLevel0 4 4 2" xfId="10285" xr:uid="{FC86BCD1-AC6F-44E7-ABA2-912C845D6492}"/>
    <cellStyle name="SAPBEXHLevel0 4 4 2 2" xfId="20945" xr:uid="{6588364D-DA45-40FE-8835-1631144C0511}"/>
    <cellStyle name="SAPBEXHLevel0 4 4 2 2 2" xfId="47359" xr:uid="{CCC64B27-DD90-4E1F-B91B-CA961AAD0890}"/>
    <cellStyle name="SAPBEXHLevel0 4 4 2 3" xfId="12245" xr:uid="{E49260EA-FFA8-4AAB-9DAD-2A0EA3B96FD8}"/>
    <cellStyle name="SAPBEXHLevel0 4 4 2 3 2" xfId="38666" xr:uid="{3EDD63A3-D77E-4640-96A4-A7F082EA6A86}"/>
    <cellStyle name="SAPBEXHLevel0 4 4 2 4" xfId="36781" xr:uid="{D7BED17B-1E4C-4981-9C2B-D95CC5AD1E21}"/>
    <cellStyle name="SAPBEXHLevel0 4 4 3" xfId="13871" xr:uid="{2C983763-997E-4B71-A69F-25B2F70E56F7}"/>
    <cellStyle name="SAPBEXHLevel0 4 4 3 2" xfId="40291" xr:uid="{EB986CA5-2588-4507-988E-6456C88D37F1}"/>
    <cellStyle name="SAPBEXHLevel0 4 4 4" xfId="25202" xr:uid="{465ADEC9-F550-4B22-B35B-F11C2166D3EA}"/>
    <cellStyle name="SAPBEXHLevel0 4 4 4 2" xfId="51616" xr:uid="{C76CA469-BD96-4B6D-A55E-2ED7600DD27D}"/>
    <cellStyle name="SAPBEXHLevel0 4 4 5" xfId="29749" xr:uid="{E5A146EF-E4EA-4D2B-94C7-1927FF0AEAF5}"/>
    <cellStyle name="SAPBEXHLevel0 4 5" xfId="5634" xr:uid="{D0E2094C-2FAC-47B1-B80F-FCAA9EEC8507}"/>
    <cellStyle name="SAPBEXHLevel0 4 5 2" xfId="10765" xr:uid="{EF82037A-C28F-45A6-98C8-1B16998AF8CE}"/>
    <cellStyle name="SAPBEXHLevel0 4 5 2 2" xfId="21410" xr:uid="{BB5384B7-2B39-432C-9AD3-9F57BDA7F4C7}"/>
    <cellStyle name="SAPBEXHLevel0 4 5 2 2 2" xfId="47824" xr:uid="{E1023A02-5EE6-4C64-B4E3-E649FA13FCC6}"/>
    <cellStyle name="SAPBEXHLevel0 4 5 2 3" xfId="28499" xr:uid="{5A3D0AE7-D62A-4CFF-8811-C45FB81BE92C}"/>
    <cellStyle name="SAPBEXHLevel0 4 5 2 3 2" xfId="54913" xr:uid="{CF022D50-2342-4C35-9F5B-B60E0476ABE9}"/>
    <cellStyle name="SAPBEXHLevel0 4 5 2 4" xfId="37186" xr:uid="{E6BD81EE-1241-4D25-BE10-7A887A950CD4}"/>
    <cellStyle name="SAPBEXHLevel0 4 5 3" xfId="16398" xr:uid="{DF120E29-048C-4799-85E7-589F9618B921}"/>
    <cellStyle name="SAPBEXHLevel0 4 5 3 2" xfId="42816" xr:uid="{F31689D1-436F-43F5-9950-04AAAB204DD7}"/>
    <cellStyle name="SAPBEXHLevel0 4 5 4" xfId="23024" xr:uid="{BA9F19D6-D5CC-4A8B-A7D4-21672F336C95}"/>
    <cellStyle name="SAPBEXHLevel0 4 5 4 2" xfId="49438" xr:uid="{345527F8-6723-4B2F-82D2-5F8BCF71B693}"/>
    <cellStyle name="SAPBEXHLevel0 4 5 5" xfId="32304" xr:uid="{000FAE7D-5A27-46F6-BCA6-2A872243B063}"/>
    <cellStyle name="SAPBEXHLevel0 4 6" xfId="5500" xr:uid="{2AD66156-2E29-45BE-BAE8-6C2FA5224683}"/>
    <cellStyle name="SAPBEXHLevel0 4 6 2" xfId="16271" xr:uid="{0E422C9A-4382-4FC4-96F8-33FC219F211D}"/>
    <cellStyle name="SAPBEXHLevel0 4 6 2 2" xfId="42690" xr:uid="{70BE1F0F-874F-4E0C-AE77-8B3EF8DBAD01}"/>
    <cellStyle name="SAPBEXHLevel0 4 6 3" xfId="22839" xr:uid="{C3FD7D32-35B8-4A21-99E6-D9802661DBE7}"/>
    <cellStyle name="SAPBEXHLevel0 4 6 3 2" xfId="49253" xr:uid="{A3FF8C9E-C037-4872-AE82-96DC2EC21D1B}"/>
    <cellStyle name="SAPBEXHLevel0 4 6 4" xfId="32170" xr:uid="{9BDF8DA7-F45C-4C7B-946B-D843250BDD8D}"/>
    <cellStyle name="SAPBEXHLevel0 4 7" xfId="6130" xr:uid="{19630FF2-1359-45C7-B2F7-7F6265958B0B}"/>
    <cellStyle name="SAPBEXHLevel0 4 7 2" xfId="23582" xr:uid="{E18A1B26-6416-4B80-A600-4E3A96CE2E10}"/>
    <cellStyle name="SAPBEXHLevel0 4 7 2 2" xfId="49996" xr:uid="{EE2C86EF-123F-4B25-B679-902E90E3709C}"/>
    <cellStyle name="SAPBEXHLevel0 4 7 3" xfId="32800" xr:uid="{8E4FC2F5-D5B4-4D47-8DB9-0F2BFC6C3469}"/>
    <cellStyle name="SAPBEXHLevel0 4 8" xfId="7211" xr:uid="{5479F6E8-098D-4EC8-9B7D-7B352B9461D3}"/>
    <cellStyle name="SAPBEXHLevel0 4 8 2" xfId="17878" xr:uid="{182209BC-A75A-412C-9109-A6DB1B0046EE}"/>
    <cellStyle name="SAPBEXHLevel0 4 8 2 2" xfId="44295" xr:uid="{37689411-DEA6-4406-AC8D-4E8548D8CEBD}"/>
    <cellStyle name="SAPBEXHLevel0 4 8 3" xfId="26111" xr:uid="{DE480369-AEBD-4AF0-8EF1-51740CB98A55}"/>
    <cellStyle name="SAPBEXHLevel0 4 8 3 2" xfId="52525" xr:uid="{FEE8F197-D9FD-4398-BF25-99924006DAB0}"/>
    <cellStyle name="SAPBEXHLevel0 4 8 4" xfId="33881" xr:uid="{53FFB362-774D-4F6A-B1BA-B772734381C7}"/>
    <cellStyle name="SAPBEXHLevel0 4 9" xfId="7205" xr:uid="{DB76F756-ED03-4282-AF94-EB41FA8AEAA5}"/>
    <cellStyle name="SAPBEXHLevel0 4 9 2" xfId="17872" xr:uid="{D9C94684-C3EE-4C05-A976-0919F9D924DF}"/>
    <cellStyle name="SAPBEXHLevel0 4 9 2 2" xfId="44289" xr:uid="{3D6BB20C-71D5-441D-8FC8-9C627E777ACE}"/>
    <cellStyle name="SAPBEXHLevel0 4 9 3" xfId="26946" xr:uid="{EC2A7F4F-9728-4B07-A2D3-8C1121CD2504}"/>
    <cellStyle name="SAPBEXHLevel0 4 9 3 2" xfId="53360" xr:uid="{548FD927-5E87-4C07-9D6F-50C3897FF842}"/>
    <cellStyle name="SAPBEXHLevel0 4 9 4" xfId="33875" xr:uid="{A912BD8B-220D-4B22-93C6-BB5398415711}"/>
    <cellStyle name="SAPBEXHLevel0 5" xfId="1895" xr:uid="{1749F186-0028-4504-A0CA-06AF520D632F}"/>
    <cellStyle name="SAPBEXHLevel0 5 10" xfId="8400" xr:uid="{29B28321-8F88-4EB2-8594-FD49DB4D3FAC}"/>
    <cellStyle name="SAPBEXHLevel0 5 10 2" xfId="19060" xr:uid="{C5DA28FB-5CF1-4E24-AAB3-62FD3A7F274E}"/>
    <cellStyle name="SAPBEXHLevel0 5 10 2 2" xfId="45474" xr:uid="{62115C96-3BE6-4A41-8185-5B70B4C5A2B8}"/>
    <cellStyle name="SAPBEXHLevel0 5 10 3" xfId="14163" xr:uid="{29B3FA20-D5C0-4412-97EF-A8C4DFFAD70C}"/>
    <cellStyle name="SAPBEXHLevel0 5 10 3 2" xfId="40583" xr:uid="{91F6E3E6-9FFA-4189-88ED-124B9F28962A}"/>
    <cellStyle name="SAPBEXHLevel0 5 10 4" xfId="34896" xr:uid="{0487C094-5FBD-491F-BAED-FC51DB95EEEF}"/>
    <cellStyle name="SAPBEXHLevel0 5 11" xfId="11685" xr:uid="{F3DA8CF6-B82A-42F4-93A9-9A3FAC1C9194}"/>
    <cellStyle name="SAPBEXHLevel0 5 11 2" xfId="38106" xr:uid="{83D64EF8-0C9D-4880-B1B6-12F4FB894BAE}"/>
    <cellStyle name="SAPBEXHLevel0 5 12" xfId="23623" xr:uid="{0F62D0FE-5086-4A16-8D74-4EC07C4B08A5}"/>
    <cellStyle name="SAPBEXHLevel0 5 12 2" xfId="50037" xr:uid="{89636E14-4E63-4D0F-AB07-2EBAE72859FF}"/>
    <cellStyle name="SAPBEXHLevel0 5 2" xfId="3872" xr:uid="{D4004ED3-5622-44EA-912A-F81CF3ABF834}"/>
    <cellStyle name="SAPBEXHLevel0 5 2 2" xfId="9664" xr:uid="{827EFE74-A53C-4CEC-A8AE-E96FBFE09101}"/>
    <cellStyle name="SAPBEXHLevel0 5 2 2 2" xfId="20324" xr:uid="{BBD3F802-2A94-491A-B8AF-513DEDC13977}"/>
    <cellStyle name="SAPBEXHLevel0 5 2 2 2 2" xfId="46738" xr:uid="{2A23B9F8-C429-4397-82AD-DEAC2513C24F}"/>
    <cellStyle name="SAPBEXHLevel0 5 2 2 3" xfId="12100" xr:uid="{D16023AF-DFCC-494D-8219-AFB825E73CC2}"/>
    <cellStyle name="SAPBEXHLevel0 5 2 2 3 2" xfId="38521" xr:uid="{7A4E3885-FD63-411F-BF31-A9B40D8FCD51}"/>
    <cellStyle name="SAPBEXHLevel0 5 2 2 4" xfId="36160" xr:uid="{0AEAA2D1-6B70-4F75-BCC3-6B5E08D1DA63}"/>
    <cellStyle name="SAPBEXHLevel0 5 2 3" xfId="9586" xr:uid="{2F390049-8BF7-4FA9-B4F5-E372FA99ABA8}"/>
    <cellStyle name="SAPBEXHLevel0 5 2 3 2" xfId="20246" xr:uid="{32353941-90E9-441E-8496-0C831404C766}"/>
    <cellStyle name="SAPBEXHLevel0 5 2 3 2 2" xfId="46660" xr:uid="{0F0FAB48-E0FF-499D-98D0-4CE648CB6A95}"/>
    <cellStyle name="SAPBEXHLevel0 5 2 3 3" xfId="28202" xr:uid="{DBF72F82-E476-4F8F-97F6-7799D0E50DC5}"/>
    <cellStyle name="SAPBEXHLevel0 5 2 3 3 2" xfId="54616" xr:uid="{199633E5-5987-49CC-A204-0A5A1FFE0618}"/>
    <cellStyle name="SAPBEXHLevel0 5 2 3 4" xfId="36082" xr:uid="{4FE1886A-D888-4639-ABA7-482446046451}"/>
    <cellStyle name="SAPBEXHLevel0 5 2 4" xfId="10932" xr:uid="{994D6978-AB6C-4647-A61B-499195DCDF24}"/>
    <cellStyle name="SAPBEXHLevel0 5 2 4 2" xfId="21577" xr:uid="{92D80DEF-605C-466F-8544-3D62EC4102A0}"/>
    <cellStyle name="SAPBEXHLevel0 5 2 4 2 2" xfId="47991" xr:uid="{206868D1-B80A-48DE-965E-02B96821FBEC}"/>
    <cellStyle name="SAPBEXHLevel0 5 2 4 3" xfId="28666" xr:uid="{B7312729-BB12-47AB-903C-49E5AFEF9072}"/>
    <cellStyle name="SAPBEXHLevel0 5 2 4 3 2" xfId="55080" xr:uid="{FE7C38E6-E724-48A8-84A4-BE07AAAC2289}"/>
    <cellStyle name="SAPBEXHLevel0 5 2 4 4" xfId="37353" xr:uid="{303738D5-03B6-4673-8455-ECB49D8C95D0}"/>
    <cellStyle name="SAPBEXHLevel0 5 2 5" xfId="8707" xr:uid="{EBE5F22B-798C-4587-8CB0-EAC0F75CC548}"/>
    <cellStyle name="SAPBEXHLevel0 5 2 5 2" xfId="19367" xr:uid="{CF98A461-6B73-4ED9-B54C-618D6EEDD137}"/>
    <cellStyle name="SAPBEXHLevel0 5 2 5 2 2" xfId="45781" xr:uid="{B8CF1E73-1F79-4FD7-B092-19F12482431D}"/>
    <cellStyle name="SAPBEXHLevel0 5 2 5 3" xfId="12385" xr:uid="{CEF23F4E-CB44-4658-A1C6-0210EC829723}"/>
    <cellStyle name="SAPBEXHLevel0 5 2 5 3 2" xfId="38806" xr:uid="{499B487B-8D78-47EB-AE53-E8954BBA74F4}"/>
    <cellStyle name="SAPBEXHLevel0 5 2 5 4" xfId="35203" xr:uid="{63DE62CB-9589-4B17-AA9C-2A1E4531E420}"/>
    <cellStyle name="SAPBEXHLevel0 5 2 6" xfId="14655" xr:uid="{33BAB817-B703-4FE6-ACBE-644454F690EA}"/>
    <cellStyle name="SAPBEXHLevel0 5 2 6 2" xfId="41075" xr:uid="{3A0E458B-4E28-4C9B-BB9C-758330BEC4AD}"/>
    <cellStyle name="SAPBEXHLevel0 5 2 7" xfId="24192" xr:uid="{E9205E5B-FCA9-4CE9-AECB-6B3706E1D655}"/>
    <cellStyle name="SAPBEXHLevel0 5 2 7 2" xfId="50606" xr:uid="{F5CAE3BB-0ABA-4A21-8D9A-6E7BC5D66C8D}"/>
    <cellStyle name="SAPBEXHLevel0 5 2 8" xfId="30542" xr:uid="{F13CB034-8477-4E34-9FBE-53FDF2347199}"/>
    <cellStyle name="SAPBEXHLevel0 5 3" xfId="4599" xr:uid="{FCE8DFD9-DA8C-4B3F-8303-88D3B41F02AD}"/>
    <cellStyle name="SAPBEXHLevel0 5 3 2" xfId="9386" xr:uid="{F00D8D3C-89ED-4CBB-AA7A-3F38A2270687}"/>
    <cellStyle name="SAPBEXHLevel0 5 3 2 2" xfId="20046" xr:uid="{04328785-38F0-4211-AAD3-C905318ED7A4}"/>
    <cellStyle name="SAPBEXHLevel0 5 3 2 2 2" xfId="46460" xr:uid="{4104E63D-EC2D-489E-BB9D-15D87EE719D8}"/>
    <cellStyle name="SAPBEXHLevel0 5 3 2 3" xfId="11818" xr:uid="{F3FA1456-7727-427A-B409-510225897E93}"/>
    <cellStyle name="SAPBEXHLevel0 5 3 2 3 2" xfId="38239" xr:uid="{90DFC6E3-FD44-4393-8F83-951B3A9E889A}"/>
    <cellStyle name="SAPBEXHLevel0 5 3 2 4" xfId="35882" xr:uid="{DB1318A5-BB52-4851-BEEA-D1BEE2974F27}"/>
    <cellStyle name="SAPBEXHLevel0 5 3 3" xfId="15377" xr:uid="{E7BEDE23-527B-4F44-82C0-96F6DFA36370}"/>
    <cellStyle name="SAPBEXHLevel0 5 3 3 2" xfId="41797" xr:uid="{8318DB1D-D938-4A33-B281-658D91E7CCFD}"/>
    <cellStyle name="SAPBEXHLevel0 5 3 4" xfId="22450" xr:uid="{254D10F3-FB0F-4628-AF74-AD9D36F4ADB9}"/>
    <cellStyle name="SAPBEXHLevel0 5 3 4 2" xfId="48864" xr:uid="{2388C0FB-DFF9-45BE-901E-EB64FA8DE004}"/>
    <cellStyle name="SAPBEXHLevel0 5 3 5" xfId="31269" xr:uid="{D538B64C-4CAE-460A-81DC-E06BEEFC11F5}"/>
    <cellStyle name="SAPBEXHLevel0 5 4" xfId="4842" xr:uid="{F90D768B-439D-4270-9488-78745CF9FBAB}"/>
    <cellStyle name="SAPBEXHLevel0 5 4 2" xfId="10444" xr:uid="{820C994B-F1F5-432F-9AEB-0C1C18F9AD50}"/>
    <cellStyle name="SAPBEXHLevel0 5 4 2 2" xfId="21104" xr:uid="{C9713576-A296-4662-987B-E037E54CD863}"/>
    <cellStyle name="SAPBEXHLevel0 5 4 2 2 2" xfId="47518" xr:uid="{AD54D12E-AD8F-4062-A9B5-A21991CA5091}"/>
    <cellStyle name="SAPBEXHLevel0 5 4 2 3" xfId="28368" xr:uid="{AB36CF35-5D3F-4B1B-920C-28A0DC53923E}"/>
    <cellStyle name="SAPBEXHLevel0 5 4 2 3 2" xfId="54782" xr:uid="{35F984F2-0B37-4000-A7A7-97A12F319AED}"/>
    <cellStyle name="SAPBEXHLevel0 5 4 2 4" xfId="36940" xr:uid="{19BAE384-154C-468B-9F6D-34AD9F52E4B6}"/>
    <cellStyle name="SAPBEXHLevel0 5 4 3" xfId="15619" xr:uid="{8DEA43E4-5B30-40B1-BAB7-AB747FC3D72E}"/>
    <cellStyle name="SAPBEXHLevel0 5 4 3 2" xfId="42039" xr:uid="{F733C2BB-A56F-4185-BA30-B4D44642026D}"/>
    <cellStyle name="SAPBEXHLevel0 5 4 4" xfId="22712" xr:uid="{ED39FE42-F4A8-4CE5-AFA9-ACFD04D3B01D}"/>
    <cellStyle name="SAPBEXHLevel0 5 4 4 2" xfId="49126" xr:uid="{58331D37-27A7-48B2-A2F6-6D3F3C871292}"/>
    <cellStyle name="SAPBEXHLevel0 5 4 5" xfId="31512" xr:uid="{C2493165-5C9D-436D-97B7-1EDB4A3893F5}"/>
    <cellStyle name="SAPBEXHLevel0 5 5" xfId="5793" xr:uid="{43C03764-7B40-4877-8BA9-88FCEB3A9F14}"/>
    <cellStyle name="SAPBEXHLevel0 5 5 2" xfId="10813" xr:uid="{DBAD25E7-BE9B-4132-BE5D-24C65115DE6B}"/>
    <cellStyle name="SAPBEXHLevel0 5 5 2 2" xfId="21458" xr:uid="{0C58279C-FB78-486A-A65E-56532F6D9F5F}"/>
    <cellStyle name="SAPBEXHLevel0 5 5 2 2 2" xfId="47872" xr:uid="{08A7FA2E-8CE7-4DC0-930D-4D77AE3BBE33}"/>
    <cellStyle name="SAPBEXHLevel0 5 5 2 3" xfId="28547" xr:uid="{3A5D14C3-7477-4454-AD68-3DBDBB3F2666}"/>
    <cellStyle name="SAPBEXHLevel0 5 5 2 3 2" xfId="54961" xr:uid="{9AC2A655-29B2-456F-BF04-68E50888C4A0}"/>
    <cellStyle name="SAPBEXHLevel0 5 5 2 4" xfId="37234" xr:uid="{C8294765-CA2D-4BB0-966A-465667391746}"/>
    <cellStyle name="SAPBEXHLevel0 5 5 3" xfId="16552" xr:uid="{004969C1-20B8-4697-B138-D6376FEE26C7}"/>
    <cellStyle name="SAPBEXHLevel0 5 5 3 2" xfId="42970" xr:uid="{106867E7-5469-4564-9E55-48434D5575C0}"/>
    <cellStyle name="SAPBEXHLevel0 5 5 4" xfId="25163" xr:uid="{4BC0A655-EB3B-4E74-92A4-75BFDBA01BCD}"/>
    <cellStyle name="SAPBEXHLevel0 5 5 4 2" xfId="51577" xr:uid="{E37F7A0B-CE1C-499F-9635-FEE44D5889E9}"/>
    <cellStyle name="SAPBEXHLevel0 5 5 5" xfId="32463" xr:uid="{C7C8AE57-651E-483D-92D3-B2FA4EC17903}"/>
    <cellStyle name="SAPBEXHLevel0 5 6" xfId="6396" xr:uid="{BE8A4790-8BB8-43F7-B506-24DF390688CD}"/>
    <cellStyle name="SAPBEXHLevel0 5 6 2" xfId="17132" xr:uid="{28D6CA9E-71D6-477F-B69E-163879C479FD}"/>
    <cellStyle name="SAPBEXHLevel0 5 6 2 2" xfId="43550" xr:uid="{30DD001C-9088-4BD2-8D79-1B4A2F493311}"/>
    <cellStyle name="SAPBEXHLevel0 5 6 3" xfId="25253" xr:uid="{3C2101AC-A933-4E81-ABAA-309FFFBA3EF0}"/>
    <cellStyle name="SAPBEXHLevel0 5 6 3 2" xfId="51667" xr:uid="{6271046B-8DA7-43F9-B62F-56C9B92B1147}"/>
    <cellStyle name="SAPBEXHLevel0 5 6 4" xfId="33066" xr:uid="{C4D84AE4-6CDD-49BE-A398-C2A5EF8465E7}"/>
    <cellStyle name="SAPBEXHLevel0 5 7" xfId="7011" xr:uid="{6A688C55-38F6-4DD4-B922-03D3EE9336BE}"/>
    <cellStyle name="SAPBEXHLevel0 5 7 2" xfId="24850" xr:uid="{4D2611D7-8013-4E82-8BB7-67EE6477ED1F}"/>
    <cellStyle name="SAPBEXHLevel0 5 7 2 2" xfId="51264" xr:uid="{86B2390F-6B10-41AD-8BDF-5E0E83E58ADE}"/>
    <cellStyle name="SAPBEXHLevel0 5 7 3" xfId="33681" xr:uid="{C14FB0D1-B1B6-4BC4-B03D-5D8B555F5056}"/>
    <cellStyle name="SAPBEXHLevel0 5 8" xfId="7558" xr:uid="{D4B347EA-6EF1-4558-A71A-6EB7AC4086B7}"/>
    <cellStyle name="SAPBEXHLevel0 5 8 2" xfId="18225" xr:uid="{AECF86D4-C418-4B21-8976-78BFA44D39F0}"/>
    <cellStyle name="SAPBEXHLevel0 5 8 2 2" xfId="44641" xr:uid="{14948D1F-2D1F-4908-93A2-8C224CE1DC4F}"/>
    <cellStyle name="SAPBEXHLevel0 5 8 3" xfId="24993" xr:uid="{F8F616D5-7E52-498C-816A-F874BFE0C622}"/>
    <cellStyle name="SAPBEXHLevel0 5 8 3 2" xfId="51407" xr:uid="{C69B1CD2-4B1E-4C7C-AC71-3B679FE20BCA}"/>
    <cellStyle name="SAPBEXHLevel0 5 8 4" xfId="34228" xr:uid="{01606831-02B3-4D1F-9199-D70B13F719D5}"/>
    <cellStyle name="SAPBEXHLevel0 5 9" xfId="7267" xr:uid="{A239A46E-CD2D-4671-AE1B-775536F53791}"/>
    <cellStyle name="SAPBEXHLevel0 5 9 2" xfId="17934" xr:uid="{86B6F56A-3CDE-482A-BD91-BA5191834275}"/>
    <cellStyle name="SAPBEXHLevel0 5 9 2 2" xfId="44351" xr:uid="{8576B78D-8085-480F-8375-504333194328}"/>
    <cellStyle name="SAPBEXHLevel0 5 9 3" xfId="23826" xr:uid="{70451010-21BD-4989-A667-1798A9892F84}"/>
    <cellStyle name="SAPBEXHLevel0 5 9 3 2" xfId="50240" xr:uid="{FA96EC3B-3B0C-4029-A48E-2E5E151F27E0}"/>
    <cellStyle name="SAPBEXHLevel0 5 9 4" xfId="33937" xr:uid="{FC346407-5130-493C-B4F7-1F6CAF967347}"/>
    <cellStyle name="SAPBEXHLevel0 6" xfId="2081" xr:uid="{C438CD43-BB0A-49C6-BC9A-B0EEFE5C0C7B}"/>
    <cellStyle name="SAPBEXHLevel0 6 10" xfId="8542" xr:uid="{1A1427FD-1DD3-4F5D-930B-AD96F89FBD4C}"/>
    <cellStyle name="SAPBEXHLevel0 6 10 2" xfId="19202" xr:uid="{71697FDB-A187-4F43-98EE-E8EA5FF166EA}"/>
    <cellStyle name="SAPBEXHLevel0 6 10 2 2" xfId="45616" xr:uid="{3FF0C6DD-19E0-412A-9243-D2E782C0C64F}"/>
    <cellStyle name="SAPBEXHLevel0 6 10 3" xfId="16882" xr:uid="{3197C568-71E3-405D-A248-7F1651C9FB76}"/>
    <cellStyle name="SAPBEXHLevel0 6 10 3 2" xfId="43300" xr:uid="{864B427E-E0A9-48A9-B994-6DDB04FCFB5E}"/>
    <cellStyle name="SAPBEXHLevel0 6 10 4" xfId="35038" xr:uid="{2C7CB984-A2E3-40A9-8020-4885DED8421D}"/>
    <cellStyle name="SAPBEXHLevel0 6 11" xfId="11519" xr:uid="{DB11D0A4-279A-46B6-BF97-189FC24577A7}"/>
    <cellStyle name="SAPBEXHLevel0 6 11 2" xfId="37940" xr:uid="{5F994759-63BF-47FF-A96D-659C357767E7}"/>
    <cellStyle name="SAPBEXHLevel0 6 12" xfId="27469" xr:uid="{09640567-1A01-402E-B287-EDA352B22C5F}"/>
    <cellStyle name="SAPBEXHLevel0 6 12 2" xfId="53883" xr:uid="{3FDBDF21-E1AE-455B-9403-56450B36BB90}"/>
    <cellStyle name="SAPBEXHLevel0 6 2" xfId="4046" xr:uid="{8BCF3B04-FE59-4F2A-8F9C-6098A1DDB898}"/>
    <cellStyle name="SAPBEXHLevel0 6 2 2" xfId="9253" xr:uid="{A83C8E53-B072-4B75-A12D-AB88100AC94D}"/>
    <cellStyle name="SAPBEXHLevel0 6 2 2 2" xfId="19913" xr:uid="{D575BCCB-5900-4500-B63A-DEE26B636F8F}"/>
    <cellStyle name="SAPBEXHLevel0 6 2 2 2 2" xfId="46327" xr:uid="{025326E3-28F1-47A0-9465-7CC5BA46F6EF}"/>
    <cellStyle name="SAPBEXHLevel0 6 2 2 3" xfId="11560" xr:uid="{6FAB98C1-4889-49DE-8ECA-91E8504CEDB2}"/>
    <cellStyle name="SAPBEXHLevel0 6 2 2 3 2" xfId="37981" xr:uid="{6CC0DD9A-CB31-4DB5-803F-567C11491ED4}"/>
    <cellStyle name="SAPBEXHLevel0 6 2 2 4" xfId="35749" xr:uid="{9287CAD3-492A-41FF-ABCB-A322C54E0CD2}"/>
    <cellStyle name="SAPBEXHLevel0 6 2 3" xfId="14828" xr:uid="{7C2A3D56-EF9A-41E4-B17D-1BE433612995}"/>
    <cellStyle name="SAPBEXHLevel0 6 2 3 2" xfId="41248" xr:uid="{FD3D1CFC-E215-4DC2-A7C4-FE744A23A0CE}"/>
    <cellStyle name="SAPBEXHLevel0 6 2 4" xfId="26179" xr:uid="{8F2A1263-4C85-4235-857E-B44980E45480}"/>
    <cellStyle name="SAPBEXHLevel0 6 2 4 2" xfId="52593" xr:uid="{59322294-009E-413B-B4DF-CC673E9B88AD}"/>
    <cellStyle name="SAPBEXHLevel0 6 2 5" xfId="30716" xr:uid="{1C876DBF-8D9D-480D-B8DC-DA7321C71B8C}"/>
    <cellStyle name="SAPBEXHLevel0 6 3" xfId="4774" xr:uid="{D8F33E1D-B271-45E1-BAC2-7A4EF997409B}"/>
    <cellStyle name="SAPBEXHLevel0 6 3 2" xfId="10313" xr:uid="{E3F3A674-0706-46E3-95D6-E83C01CD567F}"/>
    <cellStyle name="SAPBEXHLevel0 6 3 2 2" xfId="20973" xr:uid="{FF70F135-0F06-4B05-848A-0B079E306778}"/>
    <cellStyle name="SAPBEXHLevel0 6 3 2 2 2" xfId="47387" xr:uid="{9D0CBFF3-FDDD-4492-B5CE-B7DF7E868306}"/>
    <cellStyle name="SAPBEXHLevel0 6 3 2 3" xfId="12250" xr:uid="{02099028-CC8F-4203-8B53-5F6680E89ACF}"/>
    <cellStyle name="SAPBEXHLevel0 6 3 2 3 2" xfId="38671" xr:uid="{F4572E59-C059-43FC-80DB-AED4529BFF21}"/>
    <cellStyle name="SAPBEXHLevel0 6 3 2 4" xfId="36809" xr:uid="{A170F8EC-348D-4FF7-BA31-31F1581A4F24}"/>
    <cellStyle name="SAPBEXHLevel0 6 3 3" xfId="15551" xr:uid="{3F8085BD-8690-4D66-BFDD-B69C72A6E41D}"/>
    <cellStyle name="SAPBEXHLevel0 6 3 3 2" xfId="41971" xr:uid="{F0A63274-5FFB-4F75-988C-DBCF44A3E222}"/>
    <cellStyle name="SAPBEXHLevel0 6 3 4" xfId="22713" xr:uid="{29A9F149-1F26-4AE5-A10C-1F9444A29F77}"/>
    <cellStyle name="SAPBEXHLevel0 6 3 4 2" xfId="49127" xr:uid="{C19C9842-8C89-4055-BAC2-AC584CF80006}"/>
    <cellStyle name="SAPBEXHLevel0 6 3 5" xfId="31444" xr:uid="{5AEFD844-5619-4AA7-A934-D3E275E62613}"/>
    <cellStyle name="SAPBEXHLevel0 6 4" xfId="5354" xr:uid="{AC4D8BC2-D458-4D67-91BC-117A3C044F35}"/>
    <cellStyle name="SAPBEXHLevel0 6 4 2" xfId="10862" xr:uid="{13B47C15-3850-4DC2-A343-CC94316F2CCB}"/>
    <cellStyle name="SAPBEXHLevel0 6 4 2 2" xfId="21507" xr:uid="{F942C90D-C73A-4465-8FDC-07D78F26990F}"/>
    <cellStyle name="SAPBEXHLevel0 6 4 2 2 2" xfId="47921" xr:uid="{059187C9-FA3C-4A99-879C-E42C1A508E76}"/>
    <cellStyle name="SAPBEXHLevel0 6 4 2 3" xfId="28596" xr:uid="{A5390D94-3C81-4C6B-A1AD-1D8189D2DC30}"/>
    <cellStyle name="SAPBEXHLevel0 6 4 2 3 2" xfId="55010" xr:uid="{6811B0E5-C976-4BD2-B33A-F4F9960D102D}"/>
    <cellStyle name="SAPBEXHLevel0 6 4 2 4" xfId="37283" xr:uid="{B51D118D-1977-4046-8201-5F78F2AB79D3}"/>
    <cellStyle name="SAPBEXHLevel0 6 4 3" xfId="16127" xr:uid="{F67E282B-C5B7-4DEB-A24F-18FCB4E397E0}"/>
    <cellStyle name="SAPBEXHLevel0 6 4 3 2" xfId="42546" xr:uid="{B86A416B-71BA-4F63-8904-91C4D009CE50}"/>
    <cellStyle name="SAPBEXHLevel0 6 4 4" xfId="26459" xr:uid="{25F055D5-7B64-424F-A294-FBB87259BF2F}"/>
    <cellStyle name="SAPBEXHLevel0 6 4 4 2" xfId="52873" xr:uid="{D393F47B-87D6-4AE2-8CED-E906525B6D11}"/>
    <cellStyle name="SAPBEXHLevel0 6 4 5" xfId="32024" xr:uid="{3FB58AB0-0C84-4FE7-B204-E7EDB6E58615}"/>
    <cellStyle name="SAPBEXHLevel0 6 5" xfId="5961" xr:uid="{C8A2E65C-EF56-49FC-B757-24DA775EB19A}"/>
    <cellStyle name="SAPBEXHLevel0 6 5 2" xfId="16713" xr:uid="{0637A7F3-7F9A-4F1F-97CC-27A7E98617AA}"/>
    <cellStyle name="SAPBEXHLevel0 6 5 2 2" xfId="43131" xr:uid="{5B61E482-659E-4561-BC9D-52B798DA2B51}"/>
    <cellStyle name="SAPBEXHLevel0 6 5 3" xfId="23268" xr:uid="{3F93494F-2B43-4ACC-BA51-1205D3F4A40A}"/>
    <cellStyle name="SAPBEXHLevel0 6 5 3 2" xfId="49682" xr:uid="{37409ADE-6A68-48CA-B4E3-3E93BF530408}"/>
    <cellStyle name="SAPBEXHLevel0 6 5 4" xfId="32631" xr:uid="{CE2D6497-0DE0-40AC-9E90-88A9EB5E7484}"/>
    <cellStyle name="SAPBEXHLevel0 6 6" xfId="6561" xr:uid="{2DC64987-F6CF-4BB5-9C53-37828890A6DB}"/>
    <cellStyle name="SAPBEXHLevel0 6 6 2" xfId="17286" xr:uid="{11ECFFBA-21C2-40C0-A155-F061EA50CF2F}"/>
    <cellStyle name="SAPBEXHLevel0 6 6 2 2" xfId="43704" xr:uid="{7430A0AA-94EB-402B-B436-4B0C2011E3D7}"/>
    <cellStyle name="SAPBEXHLevel0 6 6 3" xfId="12066" xr:uid="{22E603F9-DCE5-478A-98E6-65517E478762}"/>
    <cellStyle name="SAPBEXHLevel0 6 6 3 2" xfId="38487" xr:uid="{8D19D4E3-C1D1-4A30-8EC1-2F1AAA2092FB}"/>
    <cellStyle name="SAPBEXHLevel0 6 6 4" xfId="33231" xr:uid="{7C88E62A-9BBF-4590-941F-62547C79724A}"/>
    <cellStyle name="SAPBEXHLevel0 6 7" xfId="7133" xr:uid="{C27BC91F-7DD8-4CE4-AD09-1AD036E07582}"/>
    <cellStyle name="SAPBEXHLevel0 6 7 2" xfId="23338" xr:uid="{FBDCC72B-D6C9-4E2B-997E-C05739ED1A31}"/>
    <cellStyle name="SAPBEXHLevel0 6 7 2 2" xfId="49752" xr:uid="{7CB5FC30-4EC6-46D0-B525-D6D99C436307}"/>
    <cellStyle name="SAPBEXHLevel0 6 7 3" xfId="33803" xr:uid="{0A0F0AA2-B651-416A-AC32-535C2E83FE6E}"/>
    <cellStyle name="SAPBEXHLevel0 6 8" xfId="7692" xr:uid="{6DE8BBB2-F1D6-490A-A786-4D6E199CD4BF}"/>
    <cellStyle name="SAPBEXHLevel0 6 8 2" xfId="18359" xr:uid="{50ED867E-D4EC-4A5C-BE04-89C6629EA8AD}"/>
    <cellStyle name="SAPBEXHLevel0 6 8 2 2" xfId="44775" xr:uid="{8E3A09BE-50EC-45E2-BAE1-C2E799996DF4}"/>
    <cellStyle name="SAPBEXHLevel0 6 8 3" xfId="23362" xr:uid="{AA4147EA-6098-4B24-A9F4-7179FA41019B}"/>
    <cellStyle name="SAPBEXHLevel0 6 8 3 2" xfId="49776" xr:uid="{6C2349D5-5CFD-465B-917B-7A74129E23A6}"/>
    <cellStyle name="SAPBEXHLevel0 6 8 4" xfId="34362" xr:uid="{7B267CD3-6095-4D81-AF75-9A45A051104F}"/>
    <cellStyle name="SAPBEXHLevel0 6 9" xfId="7844" xr:uid="{03822129-A2BF-41FE-917A-B7EFA7AA67EB}"/>
    <cellStyle name="SAPBEXHLevel0 6 9 2" xfId="18511" xr:uid="{4DE5AB51-D784-4FA1-B6CB-BE7CD814D364}"/>
    <cellStyle name="SAPBEXHLevel0 6 9 2 2" xfId="44926" xr:uid="{B730D094-9E38-49E7-A2C7-F7A217BECBCC}"/>
    <cellStyle name="SAPBEXHLevel0 6 9 3" xfId="25818" xr:uid="{5930666E-67EC-458D-ABED-A5D643B2D452}"/>
    <cellStyle name="SAPBEXHLevel0 6 9 3 2" xfId="52232" xr:uid="{1805623F-ECC0-48E4-BA42-39442435A7C3}"/>
    <cellStyle name="SAPBEXHLevel0 6 9 4" xfId="34514" xr:uid="{AFBEEA45-BC1E-4678-AFE4-FF99787FC475}"/>
    <cellStyle name="SAPBEXHLevel0 7" xfId="2375" xr:uid="{B1D61776-618D-45D0-B782-5EEB675E7AD1}"/>
    <cellStyle name="SAPBEXHLevel0 7 10" xfId="21208" xr:uid="{F5B4FB06-76C3-4D54-BAB6-2D9DECE0DAC8}"/>
    <cellStyle name="SAPBEXHLevel0 7 10 2" xfId="47622" xr:uid="{DFDF48F5-E60A-4852-A165-5BC940A24BFA}"/>
    <cellStyle name="SAPBEXHLevel0 7 11" xfId="27232" xr:uid="{419E052C-A1D1-49A3-A94D-775016279D52}"/>
    <cellStyle name="SAPBEXHLevel0 7 11 2" xfId="53646" xr:uid="{BFA74069-CAD7-4AF2-95AD-6867CF815372}"/>
    <cellStyle name="SAPBEXHLevel0 7 2" xfId="4282" xr:uid="{0DB63FAD-BE32-4C6B-9786-05CC4D944FB0}"/>
    <cellStyle name="SAPBEXHLevel0 7 2 2" xfId="9861" xr:uid="{23D965F3-BC23-4178-8F19-90A2BAE749F7}"/>
    <cellStyle name="SAPBEXHLevel0 7 2 2 2" xfId="20521" xr:uid="{6541195C-7716-4CA4-A711-41D63C1BFB80}"/>
    <cellStyle name="SAPBEXHLevel0 7 2 2 2 2" xfId="46935" xr:uid="{526811A1-B0BB-4368-A744-2F1A9A5F68CD}"/>
    <cellStyle name="SAPBEXHLevel0 7 2 2 3" xfId="21849" xr:uid="{4D6B1D97-E319-4A40-BE68-12088027BBC6}"/>
    <cellStyle name="SAPBEXHLevel0 7 2 2 3 2" xfId="48263" xr:uid="{08716BEA-66C3-403F-AA2A-F3032B2905E9}"/>
    <cellStyle name="SAPBEXHLevel0 7 2 2 4" xfId="36357" xr:uid="{CC1CA0B0-FB45-4D64-94AD-AD831984FBF8}"/>
    <cellStyle name="SAPBEXHLevel0 7 2 3" xfId="15061" xr:uid="{1A50A824-35FC-4276-AAC8-72DB36117438}"/>
    <cellStyle name="SAPBEXHLevel0 7 2 3 2" xfId="41481" xr:uid="{888A7B1D-8BA3-4240-AAE5-6DB8E75ECB73}"/>
    <cellStyle name="SAPBEXHLevel0 7 2 4" xfId="23853" xr:uid="{2B3965E4-084B-4DDE-82EC-ED73449D57DF}"/>
    <cellStyle name="SAPBEXHLevel0 7 2 4 2" xfId="50267" xr:uid="{FA93C0D1-130D-44A8-BA17-46626355B920}"/>
    <cellStyle name="SAPBEXHLevel0 7 2 5" xfId="30952" xr:uid="{ADB136C9-D550-4B12-A463-B73D93FAE0B6}"/>
    <cellStyle name="SAPBEXHLevel0 7 3" xfId="5009" xr:uid="{F2194628-B7B3-447E-8E6C-5E85A3F92612}"/>
    <cellStyle name="SAPBEXHLevel0 7 3 2" xfId="9927" xr:uid="{F1644E2C-B194-4A4D-824C-B41F52BFAD1B}"/>
    <cellStyle name="SAPBEXHLevel0 7 3 2 2" xfId="20587" xr:uid="{E4389DB3-B2A8-4378-B7DD-06D683686689}"/>
    <cellStyle name="SAPBEXHLevel0 7 3 2 2 2" xfId="47001" xr:uid="{B8AE2D9C-BC9A-4229-90DC-D72DA28BE2DE}"/>
    <cellStyle name="SAPBEXHLevel0 7 3 2 3" xfId="27524" xr:uid="{04293743-75A5-4BAA-A03B-6B99B9A025CD}"/>
    <cellStyle name="SAPBEXHLevel0 7 3 2 3 2" xfId="53938" xr:uid="{2E42A41D-AA9C-4CA6-B973-2C96E2313E5A}"/>
    <cellStyle name="SAPBEXHLevel0 7 3 2 4" xfId="36423" xr:uid="{30C40EF8-4903-44C0-B429-C83E099666F1}"/>
    <cellStyle name="SAPBEXHLevel0 7 3 3" xfId="15786" xr:uid="{D3CE5A22-F2E7-49E1-A814-94CF6710E9AB}"/>
    <cellStyle name="SAPBEXHLevel0 7 3 3 2" xfId="42205" xr:uid="{39A3D162-014F-4D40-B7CB-4425A0494D1F}"/>
    <cellStyle name="SAPBEXHLevel0 7 3 4" xfId="24926" xr:uid="{FF912E27-F254-4B19-8B89-A7E2D30100BD}"/>
    <cellStyle name="SAPBEXHLevel0 7 3 4 2" xfId="51340" xr:uid="{9D59F2B0-31A9-465F-AE5C-6506F8D2758A}"/>
    <cellStyle name="SAPBEXHLevel0 7 3 5" xfId="31679" xr:uid="{6EE833A3-DD04-4877-B81F-6E7F8DD6EA82}"/>
    <cellStyle name="SAPBEXHLevel0 7 4" xfId="6198" xr:uid="{174A193F-6E6D-43AA-A47D-461DE4C6178E}"/>
    <cellStyle name="SAPBEXHLevel0 7 4 2" xfId="10980" xr:uid="{6A6DD028-E173-471F-9C68-096F470F99BA}"/>
    <cellStyle name="SAPBEXHLevel0 7 4 2 2" xfId="21625" xr:uid="{A2070322-9E38-4A42-BCAA-0E7A9AEBB0A2}"/>
    <cellStyle name="SAPBEXHLevel0 7 4 2 2 2" xfId="48039" xr:uid="{585B353E-DF55-4FE7-B974-27A96B6C9E3E}"/>
    <cellStyle name="SAPBEXHLevel0 7 4 2 3" xfId="28714" xr:uid="{1E5506BE-17CA-4EFE-B39A-1E73C3FDD260}"/>
    <cellStyle name="SAPBEXHLevel0 7 4 2 3 2" xfId="55128" xr:uid="{5997C581-6FFC-4041-B797-62CE152B184F}"/>
    <cellStyle name="SAPBEXHLevel0 7 4 2 4" xfId="37401" xr:uid="{58ED2E4C-90A8-4D33-86A3-065D71DE2EEE}"/>
    <cellStyle name="SAPBEXHLevel0 7 4 3" xfId="16939" xr:uid="{CCD9F503-A220-4D71-BD4A-1509C1986851}"/>
    <cellStyle name="SAPBEXHLevel0 7 4 3 2" xfId="43357" xr:uid="{E424142E-3309-4B4D-963D-EFBD4C81C913}"/>
    <cellStyle name="SAPBEXHLevel0 7 4 4" xfId="16652" xr:uid="{1EA2E601-B8BE-4886-8F17-CB5EA0D94BF6}"/>
    <cellStyle name="SAPBEXHLevel0 7 4 4 2" xfId="43070" xr:uid="{FFAEE460-392D-48F5-93C7-E385026CD6F9}"/>
    <cellStyle name="SAPBEXHLevel0 7 4 5" xfId="32868" xr:uid="{EB83372D-BF44-4557-928F-42B0E1F18493}"/>
    <cellStyle name="SAPBEXHLevel0 7 5" xfId="6784" xr:uid="{D61F5983-90C5-490A-89FB-95A32D6368E5}"/>
    <cellStyle name="SAPBEXHLevel0 7 5 2" xfId="17496" xr:uid="{0DA160A2-FF84-4102-AEE6-34598090B003}"/>
    <cellStyle name="SAPBEXHLevel0 7 5 2 2" xfId="43913" xr:uid="{AC9ABD4A-CD72-499A-95C2-DD584436769C}"/>
    <cellStyle name="SAPBEXHLevel0 7 5 3" xfId="23804" xr:uid="{A0DA7B3D-192F-4A04-AF92-BE39CCDF5636}"/>
    <cellStyle name="SAPBEXHLevel0 7 5 3 2" xfId="50218" xr:uid="{35EA261D-75F0-4F49-8B9D-46DFC4699B0E}"/>
    <cellStyle name="SAPBEXHLevel0 7 5 4" xfId="33454" xr:uid="{49F9C15F-95F2-41ED-BDCB-3AAEB3AF30EE}"/>
    <cellStyle name="SAPBEXHLevel0 7 6" xfId="7340" xr:uid="{1E2A8696-D6BC-47D8-8D56-9B0CDD2180AA}"/>
    <cellStyle name="SAPBEXHLevel0 7 6 2" xfId="18007" xr:uid="{C1279472-1E1B-4A7C-B60B-7A821E878484}"/>
    <cellStyle name="SAPBEXHLevel0 7 6 2 2" xfId="44423" xr:uid="{5FBC1E86-76F7-4A02-9611-8C27D14DC903}"/>
    <cellStyle name="SAPBEXHLevel0 7 6 3" xfId="24005" xr:uid="{968A0127-D2E1-4E1A-BE5E-637FB0730876}"/>
    <cellStyle name="SAPBEXHLevel0 7 6 3 2" xfId="50419" xr:uid="{4E19FCA6-8A2F-408D-957A-5191011253A6}"/>
    <cellStyle name="SAPBEXHLevel0 7 6 4" xfId="34010" xr:uid="{F29BE929-5172-469F-AE15-C6358CAB1FFB}"/>
    <cellStyle name="SAPBEXHLevel0 7 7" xfId="7984" xr:uid="{6C6CFF96-A70D-4CBF-8BDB-B069B3D9B930}"/>
    <cellStyle name="SAPBEXHLevel0 7 7 2" xfId="18651" xr:uid="{9427517A-695A-46D2-9F40-30AB29AE6623}"/>
    <cellStyle name="SAPBEXHLevel0 7 7 2 2" xfId="45065" xr:uid="{1D0F11F0-39E6-48B9-9C35-342CF3393738}"/>
    <cellStyle name="SAPBEXHLevel0 7 7 3" xfId="14945" xr:uid="{27136025-A357-4AE3-8F8C-786E32DAC53F}"/>
    <cellStyle name="SAPBEXHLevel0 7 7 3 2" xfId="41365" xr:uid="{1253B582-A0F1-4BD1-8100-3F627444B49A}"/>
    <cellStyle name="SAPBEXHLevel0 7 7 4" xfId="34590" xr:uid="{0ADC4F8C-E738-45DF-9B3C-EF67C68212C5}"/>
    <cellStyle name="SAPBEXHLevel0 7 8" xfId="8879" xr:uid="{CC7C5215-8D96-4368-B601-27FA4B08C460}"/>
    <cellStyle name="SAPBEXHLevel0 7 8 2" xfId="19539" xr:uid="{CA048FBD-485F-43F6-A20F-B5B052712C6F}"/>
    <cellStyle name="SAPBEXHLevel0 7 8 2 2" xfId="45953" xr:uid="{5BE71E2C-2429-4510-A9F0-03E4568ADCE7}"/>
    <cellStyle name="SAPBEXHLevel0 7 8 3" xfId="26935" xr:uid="{18589B94-F49B-40DD-A374-C4BF0EFC1636}"/>
    <cellStyle name="SAPBEXHLevel0 7 8 3 2" xfId="53349" xr:uid="{4ADA66EC-E5A3-4DB6-B251-C9F2F481B7AF}"/>
    <cellStyle name="SAPBEXHLevel0 7 8 4" xfId="35375" xr:uid="{9A6750AC-2756-476E-B06E-EBEC634C73B4}"/>
    <cellStyle name="SAPBEXHLevel0 7 9" xfId="13172" xr:uid="{8B362ADD-EDB8-45F2-B186-4EF32D09D3F6}"/>
    <cellStyle name="SAPBEXHLevel0 7 9 2" xfId="39592" xr:uid="{638599AD-6425-4EFB-8BFE-62946C7C12C6}"/>
    <cellStyle name="SAPBEXHLevel0 8" xfId="3232" xr:uid="{B3ADC735-9DF8-4900-B6F6-A6F85865F570}"/>
    <cellStyle name="SAPBEXHLevel0 8 2" xfId="9568" xr:uid="{80671036-9278-48C5-8A9D-FC10B34953C4}"/>
    <cellStyle name="SAPBEXHLevel0 8 2 2" xfId="20228" xr:uid="{8D57A402-7B46-4798-BBAB-24338D276D35}"/>
    <cellStyle name="SAPBEXHLevel0 8 2 2 2" xfId="46642" xr:uid="{D044FFBA-813E-40C2-81A1-143CDD3E9FBD}"/>
    <cellStyle name="SAPBEXHLevel0 8 2 3" xfId="11830" xr:uid="{F65A8AEF-5882-4E8D-A382-ED9DCFE96CEE}"/>
    <cellStyle name="SAPBEXHLevel0 8 2 3 2" xfId="38251" xr:uid="{3CEA4E70-B8E3-4697-8445-FB6898C50C7A}"/>
    <cellStyle name="SAPBEXHLevel0 8 2 4" xfId="36064" xr:uid="{DF646155-7C31-45F2-807B-65A3C9B71AF8}"/>
    <cellStyle name="SAPBEXHLevel0 8 3" xfId="14022" xr:uid="{D9772915-9663-4B68-A872-8168A80ADE0D}"/>
    <cellStyle name="SAPBEXHLevel0 8 3 2" xfId="40442" xr:uid="{992696E2-B597-4BAD-8DB0-EC05AC5746D9}"/>
    <cellStyle name="SAPBEXHLevel0 8 4" xfId="24201" xr:uid="{CDA74600-9E45-47BB-B2A0-B9654D04B8E2}"/>
    <cellStyle name="SAPBEXHLevel0 8 4 2" xfId="50615" xr:uid="{D67A954A-E2B8-4579-957A-748EF0570C24}"/>
    <cellStyle name="SAPBEXHLevel0 8 5" xfId="29902" xr:uid="{955C7F9E-2A1F-4E7D-967A-3F6E3147379F}"/>
    <cellStyle name="SAPBEXHLevel0 9" xfId="4890" xr:uid="{5343DD6D-9873-40BC-A9FF-DFD9B9647F4A}"/>
    <cellStyle name="SAPBEXHLevel0 9 2" xfId="10019" xr:uid="{F02C1A47-392B-486C-94F4-5C6EAEDEB7AA}"/>
    <cellStyle name="SAPBEXHLevel0 9 2 2" xfId="20679" xr:uid="{DAE7442E-A8C2-4C32-934D-E8E0527951AD}"/>
    <cellStyle name="SAPBEXHLevel0 9 2 2 2" xfId="47093" xr:uid="{9EC64EB9-E1EE-49CE-92A2-F30B63F06C98}"/>
    <cellStyle name="SAPBEXHLevel0 9 2 3" xfId="12814" xr:uid="{B0E3A6F4-F5E1-4FC8-8CEC-578474C7AF8E}"/>
    <cellStyle name="SAPBEXHLevel0 9 2 3 2" xfId="39235" xr:uid="{83BB229E-4713-4133-A5E6-8F97F7751119}"/>
    <cellStyle name="SAPBEXHLevel0 9 2 4" xfId="36515" xr:uid="{AE095C59-434D-4470-B8A0-A236A6B6FBC5}"/>
    <cellStyle name="SAPBEXHLevel0 9 3" xfId="15667" xr:uid="{370ED63C-9782-4117-B822-7E7178BB2102}"/>
    <cellStyle name="SAPBEXHLevel0 9 3 2" xfId="42087" xr:uid="{0C88AB88-048E-4F09-B941-CA93EC3459C0}"/>
    <cellStyle name="SAPBEXHLevel0 9 4" xfId="27480" xr:uid="{6D9023AF-5821-40A3-A6F7-761A01E1F74C}"/>
    <cellStyle name="SAPBEXHLevel0 9 4 2" xfId="53894" xr:uid="{456CC1BE-04DC-46B5-BD76-B855861F78D4}"/>
    <cellStyle name="SAPBEXHLevel0 9 5" xfId="31560" xr:uid="{BBD58EC7-AE20-4376-A59A-542A0716581C}"/>
    <cellStyle name="SAPBEXHLevel0_0910 GSO Capex RRP - Final (Detail) v2 220710" xfId="1208" xr:uid="{CDCAA299-B4EC-4239-9057-91B35984D166}"/>
    <cellStyle name="SAPBEXHLevel0X" xfId="1209" xr:uid="{6DACBBBD-5866-4D13-AD95-D025574C1D38}"/>
    <cellStyle name="SAPBEXHLevel0X 10" xfId="3234" xr:uid="{D8BA39CE-E610-4ADD-BDAB-6425C723DB75}"/>
    <cellStyle name="SAPBEXHLevel0X 10 2" xfId="14024" xr:uid="{F7102A40-D1F4-4795-9784-85E1E3BAAB8F}"/>
    <cellStyle name="SAPBEXHLevel0X 10 2 2" xfId="40444" xr:uid="{877315E3-AD1F-49DA-95FB-8D14EDC0A6CA}"/>
    <cellStyle name="SAPBEXHLevel0X 10 3" xfId="27420" xr:uid="{D34024F3-5CFD-4248-9A87-1BDAB683B216}"/>
    <cellStyle name="SAPBEXHLevel0X 10 3 2" xfId="53834" xr:uid="{8D8AAA0A-ED86-4740-BF41-A09698B4AC7A}"/>
    <cellStyle name="SAPBEXHLevel0X 10 4" xfId="29904" xr:uid="{AA57BEEC-C958-49CA-A404-9108C275DA7F}"/>
    <cellStyle name="SAPBEXHLevel0X 11" xfId="4891" xr:uid="{E979586C-7CE0-4F01-AEE9-BBA61A56D138}"/>
    <cellStyle name="SAPBEXHLevel0X 11 2" xfId="15668" xr:uid="{0C3D7B38-F0FD-4209-9C21-F20007CF7A6A}"/>
    <cellStyle name="SAPBEXHLevel0X 11 2 2" xfId="42088" xr:uid="{5A261408-C0C6-4C22-BD2A-20B6F93845D2}"/>
    <cellStyle name="SAPBEXHLevel0X 11 3" xfId="23406" xr:uid="{4052158F-7EA6-4EC4-BA00-7FAEEAB91C41}"/>
    <cellStyle name="SAPBEXHLevel0X 11 3 2" xfId="49820" xr:uid="{4C8DCCDB-049D-456A-A57B-9EB30174FA7E}"/>
    <cellStyle name="SAPBEXHLevel0X 11 4" xfId="31561" xr:uid="{C491DFA6-3B67-4907-BEDB-4621B62F7960}"/>
    <cellStyle name="SAPBEXHLevel0X 12" xfId="5465" xr:uid="{F98B43AD-268A-471E-9136-1D4860B00A70}"/>
    <cellStyle name="SAPBEXHLevel0X 12 2" xfId="16238" xr:uid="{D438C3B5-D90B-4DE3-9BE8-B4C22C4E6F70}"/>
    <cellStyle name="SAPBEXHLevel0X 12 2 2" xfId="42657" xr:uid="{A44968A4-6B36-4AFD-96E5-3043A2E0B462}"/>
    <cellStyle name="SAPBEXHLevel0X 12 3" xfId="26406" xr:uid="{5F9B88D8-4799-4814-B87C-C0CA71AA0385}"/>
    <cellStyle name="SAPBEXHLevel0X 12 3 2" xfId="52820" xr:uid="{92908693-A013-415A-B37B-C6D1CE943AE7}"/>
    <cellStyle name="SAPBEXHLevel0X 12 4" xfId="32135" xr:uid="{1163C516-41E3-44F6-B635-0ABA7BF816BB}"/>
    <cellStyle name="SAPBEXHLevel0X 13" xfId="3778" xr:uid="{419A7878-018B-42AD-8772-2D84CF59782F}"/>
    <cellStyle name="SAPBEXHLevel0X 13 2" xfId="24749" xr:uid="{427579B1-3F20-4557-8570-D38CDCA04A3A}"/>
    <cellStyle name="SAPBEXHLevel0X 13 2 2" xfId="51163" xr:uid="{2CB34BB9-57A1-4286-A216-293890A0F207}"/>
    <cellStyle name="SAPBEXHLevel0X 13 3" xfId="30448" xr:uid="{5FECB35B-5506-482D-9FA6-576D51E84E02}"/>
    <cellStyle name="SAPBEXHLevel0X 14" xfId="11130" xr:uid="{4CB6255B-E6C1-4F03-BB52-17D350A6F1B8}"/>
    <cellStyle name="SAPBEXHLevel0X 14 2" xfId="37551" xr:uid="{68EBB05B-3FAB-41F1-9D45-42F2A752A9D9}"/>
    <cellStyle name="SAPBEXHLevel0X 15" xfId="25813" xr:uid="{28F96ABA-E9FD-4452-9EA6-FFF03531B28D}"/>
    <cellStyle name="SAPBEXHLevel0X 15 2" xfId="52227" xr:uid="{465620ED-6415-4EA6-A9AE-D0387DDA7EF3}"/>
    <cellStyle name="SAPBEXHLevel0X 2" xfId="1210" xr:uid="{DDCAD967-E7C2-4706-A36B-C0FFAC6E5288}"/>
    <cellStyle name="SAPBEXHLevel0X 2 10" xfId="4465" xr:uid="{8A4E4D92-A552-46C8-8F96-B5C0180E752C}"/>
    <cellStyle name="SAPBEXHLevel0X 2 10 2" xfId="15243" xr:uid="{01996FEC-7348-43FF-8CF5-0207CDF10F99}"/>
    <cellStyle name="SAPBEXHLevel0X 2 10 2 2" xfId="41663" xr:uid="{977865B1-6F17-43F1-B8F6-2AE526A0D844}"/>
    <cellStyle name="SAPBEXHLevel0X 2 10 3" xfId="25331" xr:uid="{CE1DA671-F0E0-4F52-B683-32058AFFFED4}"/>
    <cellStyle name="SAPBEXHLevel0X 2 10 3 2" xfId="51745" xr:uid="{C831C5D2-5901-4D50-8568-F96641EDC3F8}"/>
    <cellStyle name="SAPBEXHLevel0X 2 10 4" xfId="31135" xr:uid="{8AB16C8E-3DE5-4245-B5D5-EEA971BD8188}"/>
    <cellStyle name="SAPBEXHLevel0X 2 11" xfId="6946" xr:uid="{7BEFCE94-23A7-4AF1-8E38-4FD8D94DEC24}"/>
    <cellStyle name="SAPBEXHLevel0X 2 11 2" xfId="13806" xr:uid="{64DDAFA9-90AB-49F0-8D67-B3C3692CFBB9}"/>
    <cellStyle name="SAPBEXHLevel0X 2 11 2 2" xfId="40226" xr:uid="{33BAB735-1715-4AD2-A474-B11708ABD735}"/>
    <cellStyle name="SAPBEXHLevel0X 2 11 3" xfId="33616" xr:uid="{FE8F8406-0DD2-473E-B36D-8F6BCD6F142F}"/>
    <cellStyle name="SAPBEXHLevel0X 2 12" xfId="17223" xr:uid="{319C3BDA-F2C3-4A9D-9EBB-12839ECD5AA5}"/>
    <cellStyle name="SAPBEXHLevel0X 2 12 2" xfId="43641" xr:uid="{6DAF69A0-D139-4B3D-9B82-A046FC8F11D5}"/>
    <cellStyle name="SAPBEXHLevel0X 2 13" xfId="25338" xr:uid="{B18BE91E-8A42-44B5-A521-D397F49515F8}"/>
    <cellStyle name="SAPBEXHLevel0X 2 13 2" xfId="51752" xr:uid="{33BB6DBA-A211-4E5B-8840-C71DF806491B}"/>
    <cellStyle name="SAPBEXHLevel0X 2 2" xfId="1526" xr:uid="{6BEC2893-992D-436F-8C00-D33F624DE32C}"/>
    <cellStyle name="SAPBEXHLevel0X 2 2 10" xfId="8418" xr:uid="{1D9508A9-861F-439D-9827-1B110AD0F0D2}"/>
    <cellStyle name="SAPBEXHLevel0X 2 2 10 2" xfId="19078" xr:uid="{6E9B07B9-38D3-4EF4-85C6-DC37D3326283}"/>
    <cellStyle name="SAPBEXHLevel0X 2 2 10 2 2" xfId="45492" xr:uid="{2AAE4C9A-8F90-41C9-AC36-D1D336B764E6}"/>
    <cellStyle name="SAPBEXHLevel0X 2 2 10 3" xfId="16960" xr:uid="{949962DF-74B5-440C-AD65-A49B6FD97C5E}"/>
    <cellStyle name="SAPBEXHLevel0X 2 2 10 3 2" xfId="43378" xr:uid="{ADB3631E-9632-4BC7-BC1A-CF02AC9644CE}"/>
    <cellStyle name="SAPBEXHLevel0X 2 2 10 4" xfId="34914" xr:uid="{8BF3EE10-31DE-4193-9FC9-6182AE7032F6}"/>
    <cellStyle name="SAPBEXHLevel0X 2 2 11" xfId="12015" xr:uid="{C796C2A6-961D-4998-9B23-842646E04DFD}"/>
    <cellStyle name="SAPBEXHLevel0X 2 2 11 2" xfId="38436" xr:uid="{039B0A82-7A0D-4F80-B156-581439FB2676}"/>
    <cellStyle name="SAPBEXHLevel0X 2 2 12" xfId="22890" xr:uid="{EA413164-5667-467C-9CBE-8442B5F9144E}"/>
    <cellStyle name="SAPBEXHLevel0X 2 2 12 2" xfId="49304" xr:uid="{EBF4438D-1503-46F5-ACBF-297EDE680A43}"/>
    <cellStyle name="SAPBEXHLevel0X 2 2 2" xfId="3520" xr:uid="{FAB72C1A-00F4-4EE4-84CF-BBC36445C0EE}"/>
    <cellStyle name="SAPBEXHLevel0X 2 2 2 2" xfId="9004" xr:uid="{35F65A2D-C2E2-48A0-ACD0-41C1034B541B}"/>
    <cellStyle name="SAPBEXHLevel0X 2 2 2 2 2" xfId="19664" xr:uid="{D72963B6-7492-4D51-88F6-C2F5635475E5}"/>
    <cellStyle name="SAPBEXHLevel0X 2 2 2 2 2 2" xfId="46078" xr:uid="{449D2331-FD1E-4535-A041-B4C92C2DCCC2}"/>
    <cellStyle name="SAPBEXHLevel0X 2 2 2 2 3" xfId="25972" xr:uid="{6B8D0C92-8461-4F37-B989-CFA65E07128F}"/>
    <cellStyle name="SAPBEXHLevel0X 2 2 2 2 3 2" xfId="52386" xr:uid="{36FF7CF9-6385-4266-8A1E-F2D186D63344}"/>
    <cellStyle name="SAPBEXHLevel0X 2 2 2 2 4" xfId="35500" xr:uid="{26526526-A673-4A68-8F01-2C43BAE9A6B9}"/>
    <cellStyle name="SAPBEXHLevel0X 2 2 2 3" xfId="10413" xr:uid="{160519B7-EDB9-4962-910B-342BB73474E1}"/>
    <cellStyle name="SAPBEXHLevel0X 2 2 2 3 2" xfId="21073" xr:uid="{428AEAE2-B7D6-4E46-8423-C075966D6CDA}"/>
    <cellStyle name="SAPBEXHLevel0X 2 2 2 3 2 2" xfId="47487" xr:uid="{CAA41CDF-B190-4861-9119-DBB53745A644}"/>
    <cellStyle name="SAPBEXHLevel0X 2 2 2 3 3" xfId="28338" xr:uid="{B24E1E0A-CCAD-464B-831A-5A5EC056404E}"/>
    <cellStyle name="SAPBEXHLevel0X 2 2 2 3 3 2" xfId="54752" xr:uid="{63E711FB-0262-4C12-B6EB-98C3E917F684}"/>
    <cellStyle name="SAPBEXHLevel0X 2 2 2 3 4" xfId="36909" xr:uid="{A08D9046-D1BE-44FD-829F-7F12D6EDC696}"/>
    <cellStyle name="SAPBEXHLevel0X 2 2 2 4" xfId="8731" xr:uid="{1D59DB42-88D0-4785-B40F-A75B1C396D2B}"/>
    <cellStyle name="SAPBEXHLevel0X 2 2 2 4 2" xfId="19391" xr:uid="{4D566768-B5F9-44E1-BACC-41AE6F3C9599}"/>
    <cellStyle name="SAPBEXHLevel0X 2 2 2 4 2 2" xfId="45805" xr:uid="{883351CE-9163-4EF8-9D00-AF9212285CA9}"/>
    <cellStyle name="SAPBEXHLevel0X 2 2 2 4 3" xfId="12260" xr:uid="{5CE24B88-E71A-43A6-B355-BFB862D3968C}"/>
    <cellStyle name="SAPBEXHLevel0X 2 2 2 4 3 2" xfId="38681" xr:uid="{4814C032-06F8-4108-8496-BA40C6A8D362}"/>
    <cellStyle name="SAPBEXHLevel0X 2 2 2 4 4" xfId="35227" xr:uid="{91714AA4-DB59-490F-9DC0-5CB7288EFA60}"/>
    <cellStyle name="SAPBEXHLevel0X 2 2 2 5" xfId="14305" xr:uid="{95AA70D3-7910-49FB-A5DC-AE56C7EB0CE4}"/>
    <cellStyle name="SAPBEXHLevel0X 2 2 2 5 2" xfId="40725" xr:uid="{32F0790E-9DA5-4E38-9CF6-0EF2CDB8FB84}"/>
    <cellStyle name="SAPBEXHLevel0X 2 2 2 6" xfId="26273" xr:uid="{1A007AA1-BF1A-48B8-A27E-75856A4012BC}"/>
    <cellStyle name="SAPBEXHLevel0X 2 2 2 6 2" xfId="52687" xr:uid="{3113A4A0-1A49-4767-B8C7-B68A7735D05E}"/>
    <cellStyle name="SAPBEXHLevel0X 2 2 2 7" xfId="30190" xr:uid="{7753E663-3F51-41DF-B852-4D70161C9E6E}"/>
    <cellStyle name="SAPBEXHLevel0X 2 2 3" xfId="2783" xr:uid="{1E2D934B-DA5A-4D76-BEB5-7AB42C58C442}"/>
    <cellStyle name="SAPBEXHLevel0X 2 2 3 2" xfId="9362" xr:uid="{1E405F33-C8B9-446D-8E93-76564CF820E1}"/>
    <cellStyle name="SAPBEXHLevel0X 2 2 3 2 2" xfId="20022" xr:uid="{5191A9B8-B7E7-4509-AFA6-1273E451F0B3}"/>
    <cellStyle name="SAPBEXHLevel0X 2 2 3 2 2 2" xfId="46436" xr:uid="{865830B1-C56F-47EF-B058-677C60491979}"/>
    <cellStyle name="SAPBEXHLevel0X 2 2 3 2 3" xfId="11809" xr:uid="{2C109EF1-2623-467E-8EA4-309C9EA1C593}"/>
    <cellStyle name="SAPBEXHLevel0X 2 2 3 2 3 2" xfId="38230" xr:uid="{74FDC91E-5E8C-42D6-966A-D0CC648182DC}"/>
    <cellStyle name="SAPBEXHLevel0X 2 2 3 2 4" xfId="35858" xr:uid="{7E37EB96-DC9D-449A-9380-323E3CDE3488}"/>
    <cellStyle name="SAPBEXHLevel0X 2 2 3 3" xfId="13575" xr:uid="{8E348113-89B1-4BAF-9AE6-B257914DB50B}"/>
    <cellStyle name="SAPBEXHLevel0X 2 2 3 3 2" xfId="39995" xr:uid="{4A3D45A8-D217-4203-A776-5378EB802A8E}"/>
    <cellStyle name="SAPBEXHLevel0X 2 2 3 4" xfId="22876" xr:uid="{D951EAC5-B7C2-4274-9EBB-C16985846D9F}"/>
    <cellStyle name="SAPBEXHLevel0X 2 2 3 4 2" xfId="49290" xr:uid="{4C5A6672-D33E-4982-BDBE-A8ECAECBDA4D}"/>
    <cellStyle name="SAPBEXHLevel0X 2 2 3 5" xfId="29453" xr:uid="{43AF06FE-8499-490A-BB1F-F8AB1275C8C0}"/>
    <cellStyle name="SAPBEXHLevel0X 2 2 4" xfId="3059" xr:uid="{FC02FAF5-CD41-4E1C-9485-902A2EA8F8D9}"/>
    <cellStyle name="SAPBEXHLevel0X 2 2 4 2" xfId="10442" xr:uid="{6F009128-3218-4AF2-A4A4-D89B529C8A3A}"/>
    <cellStyle name="SAPBEXHLevel0X 2 2 4 2 2" xfId="21102" xr:uid="{0BF49CD7-D354-4D36-AFAE-E4F7EB8DEEA0}"/>
    <cellStyle name="SAPBEXHLevel0X 2 2 4 2 2 2" xfId="47516" xr:uid="{51816A79-57D4-4766-9B5A-914FB4749AD8}"/>
    <cellStyle name="SAPBEXHLevel0X 2 2 4 2 3" xfId="28366" xr:uid="{630665E9-B31E-496F-94F4-11AB31C40422}"/>
    <cellStyle name="SAPBEXHLevel0X 2 2 4 2 3 2" xfId="54780" xr:uid="{FD61E0B9-623F-4AE4-9E12-99ADF77BFF20}"/>
    <cellStyle name="SAPBEXHLevel0X 2 2 4 2 4" xfId="36938" xr:uid="{31329270-D120-4E20-A115-E12CCD46FF36}"/>
    <cellStyle name="SAPBEXHLevel0X 2 2 4 3" xfId="13851" xr:uid="{EB49187A-1F64-4D64-9E3F-1B2D693CFF84}"/>
    <cellStyle name="SAPBEXHLevel0X 2 2 4 3 2" xfId="40271" xr:uid="{9B9A5197-8961-4657-82C8-E4C0D56DFF0E}"/>
    <cellStyle name="SAPBEXHLevel0X 2 2 4 4" xfId="22028" xr:uid="{EF91E4CF-829F-4042-857A-F77F461FADDA}"/>
    <cellStyle name="SAPBEXHLevel0X 2 2 4 4 2" xfId="48442" xr:uid="{CACB739D-394F-4810-98FB-2EEF786752D5}"/>
    <cellStyle name="SAPBEXHLevel0X 2 2 4 5" xfId="29729" xr:uid="{08F4B9CC-3AE6-4460-BE60-993E25A669D6}"/>
    <cellStyle name="SAPBEXHLevel0X 2 2 5" xfId="4478" xr:uid="{6137F2A4-5269-40A8-9FA6-781D91916B7A}"/>
    <cellStyle name="SAPBEXHLevel0X 2 2 5 2" xfId="15256" xr:uid="{E3F31071-73F4-447E-B803-0E66B1E9D93B}"/>
    <cellStyle name="SAPBEXHLevel0X 2 2 5 2 2" xfId="41676" xr:uid="{B8B99DDA-DA87-439A-94F6-1B9736BA239A}"/>
    <cellStyle name="SAPBEXHLevel0X 2 2 5 3" xfId="28057" xr:uid="{61E3D088-1F47-4F70-9887-C28FC502E721}"/>
    <cellStyle name="SAPBEXHLevel0X 2 2 5 3 2" xfId="54471" xr:uid="{97286E64-10CC-4BFF-8E63-DEBF93D1C69F}"/>
    <cellStyle name="SAPBEXHLevel0X 2 2 5 4" xfId="31148" xr:uid="{D0E9A81E-445D-4228-A68A-FE336AC57126}"/>
    <cellStyle name="SAPBEXHLevel0X 2 2 6" xfId="3379" xr:uid="{EA44C3F8-739D-488A-A659-052753833D41}"/>
    <cellStyle name="SAPBEXHLevel0X 2 2 6 2" xfId="14166" xr:uid="{1B3BD5FA-A65E-4051-B667-792D5B57279F}"/>
    <cellStyle name="SAPBEXHLevel0X 2 2 6 2 2" xfId="40586" xr:uid="{417A82D5-B217-45FE-8C68-36532C0CEDBB}"/>
    <cellStyle name="SAPBEXHLevel0X 2 2 6 3" xfId="22637" xr:uid="{5F22DB20-E8DA-418A-B100-0F344B07FFE6}"/>
    <cellStyle name="SAPBEXHLevel0X 2 2 6 3 2" xfId="49051" xr:uid="{01972ABF-4499-4760-89B0-3DFB955820C1}"/>
    <cellStyle name="SAPBEXHLevel0X 2 2 6 4" xfId="30049" xr:uid="{7AFFD0E8-4F17-40D1-AFD1-FC5F0B65D5DE}"/>
    <cellStyle name="SAPBEXHLevel0X 2 2 7" xfId="5491" xr:uid="{145307D8-6F5B-4021-90A9-BCBB100001CB}"/>
    <cellStyle name="SAPBEXHLevel0X 2 2 7 2" xfId="25680" xr:uid="{087276EA-C171-4BEB-8B17-78E99D9907DB}"/>
    <cellStyle name="SAPBEXHLevel0X 2 2 7 2 2" xfId="52094" xr:uid="{A5072227-4224-4B09-9B99-E12BDE6E8815}"/>
    <cellStyle name="SAPBEXHLevel0X 2 2 7 3" xfId="32161" xr:uid="{7C75335A-7CD7-47BF-9BD6-DDCFCD41D505}"/>
    <cellStyle name="SAPBEXHLevel0X 2 2 8" xfId="7229" xr:uid="{45650F28-706A-4DE6-9960-B823BAD44F64}"/>
    <cellStyle name="SAPBEXHLevel0X 2 2 8 2" xfId="17896" xr:uid="{A403445C-27D4-47B6-9837-CD2C38B2525B}"/>
    <cellStyle name="SAPBEXHLevel0X 2 2 8 2 2" xfId="44313" xr:uid="{5C6AF006-3C6D-4A6C-9011-236F91F21D9C}"/>
    <cellStyle name="SAPBEXHLevel0X 2 2 8 3" xfId="25875" xr:uid="{A3A0E8FA-6B27-4DB2-855E-4D6293FEFC0B}"/>
    <cellStyle name="SAPBEXHLevel0X 2 2 8 3 2" xfId="52289" xr:uid="{34240968-3912-4785-ABDE-6D993601008A}"/>
    <cellStyle name="SAPBEXHLevel0X 2 2 8 4" xfId="33899" xr:uid="{1EF6EB7B-38E3-49E0-9849-C4D66A6D190B}"/>
    <cellStyle name="SAPBEXHLevel0X 2 2 9" xfId="5911" xr:uid="{9A2BFA18-BF2E-4FEA-83AD-FF50F51F724D}"/>
    <cellStyle name="SAPBEXHLevel0X 2 2 9 2" xfId="16663" xr:uid="{E7A6CB05-92A4-4257-BE44-B523C228E7B4}"/>
    <cellStyle name="SAPBEXHLevel0X 2 2 9 2 2" xfId="43081" xr:uid="{85198BF8-BE10-41B7-A47D-6D0BBCA048AE}"/>
    <cellStyle name="SAPBEXHLevel0X 2 2 9 3" xfId="27404" xr:uid="{C51F171B-34A2-42AA-9BCC-927058CCC918}"/>
    <cellStyle name="SAPBEXHLevel0X 2 2 9 3 2" xfId="53818" xr:uid="{6FF6BD22-121A-4A4C-B5CF-D3A14575A68C}"/>
    <cellStyle name="SAPBEXHLevel0X 2 2 9 4" xfId="32581" xr:uid="{0551B262-9B1B-40F2-82E4-1F666F38B2AC}"/>
    <cellStyle name="SAPBEXHLevel0X 2 3" xfId="1639" xr:uid="{AA327ADC-2DDC-4492-B1F2-8CC501B2C1DE}"/>
    <cellStyle name="SAPBEXHLevel0X 2 3 10" xfId="8332" xr:uid="{6B0D118E-ED42-46D8-8294-108A0A9EBB63}"/>
    <cellStyle name="SAPBEXHLevel0X 2 3 10 2" xfId="18992" xr:uid="{05AF43C8-7B7F-4124-9574-C902BE8973B5}"/>
    <cellStyle name="SAPBEXHLevel0X 2 3 10 2 2" xfId="45406" xr:uid="{18845971-E836-4238-B17C-94AF0E16757F}"/>
    <cellStyle name="SAPBEXHLevel0X 2 3 10 3" xfId="16870" xr:uid="{659EBBE9-F226-49C9-AE95-E0A347160D36}"/>
    <cellStyle name="SAPBEXHLevel0X 2 3 10 3 2" xfId="43288" xr:uid="{3FBFEA75-5E49-487D-9F0F-360F4C93047C}"/>
    <cellStyle name="SAPBEXHLevel0X 2 3 10 4" xfId="34828" xr:uid="{E85C5D6F-71F5-4068-A206-5069ED1E820B}"/>
    <cellStyle name="SAPBEXHLevel0X 2 3 11" xfId="11924" xr:uid="{76FE5C01-38E2-48E4-A9C0-8CC69C939B6F}"/>
    <cellStyle name="SAPBEXHLevel0X 2 3 11 2" xfId="38345" xr:uid="{2838E0BB-6484-4671-93E7-A825CB17B5D7}"/>
    <cellStyle name="SAPBEXHLevel0X 2 3 12" xfId="23661" xr:uid="{C32CC398-4AF0-4DF6-9436-77C655A182DF}"/>
    <cellStyle name="SAPBEXHLevel0X 2 3 12 2" xfId="50075" xr:uid="{119B3F07-B27D-40C1-B1F9-89130C649185}"/>
    <cellStyle name="SAPBEXHLevel0X 2 3 2" xfId="3632" xr:uid="{865BEADB-667D-49F0-81CC-B6FA92B6032D}"/>
    <cellStyle name="SAPBEXHLevel0X 2 3 2 2" xfId="9090" xr:uid="{06252779-8FA2-40EA-8C2A-6F7D7073113A}"/>
    <cellStyle name="SAPBEXHLevel0X 2 3 2 2 2" xfId="19750" xr:uid="{94A8EF34-8770-45A9-89AD-2D1E6C76BA15}"/>
    <cellStyle name="SAPBEXHLevel0X 2 3 2 2 2 2" xfId="46164" xr:uid="{22C9A333-6589-4FBC-8E8F-C19858C11E75}"/>
    <cellStyle name="SAPBEXHLevel0X 2 3 2 2 3" xfId="16886" xr:uid="{540BE54F-AF6B-4AA2-B4A8-D8D1A3437D57}"/>
    <cellStyle name="SAPBEXHLevel0X 2 3 2 2 3 2" xfId="43304" xr:uid="{97B1D110-8B8A-4C97-91D9-35F61134A216}"/>
    <cellStyle name="SAPBEXHLevel0X 2 3 2 2 4" xfId="35586" xr:uid="{D2438CF1-D54A-4E85-9265-365AC2018745}"/>
    <cellStyle name="SAPBEXHLevel0X 2 3 2 3" xfId="10225" xr:uid="{E9FA4A79-2295-40D8-829C-583259E8792D}"/>
    <cellStyle name="SAPBEXHLevel0X 2 3 2 3 2" xfId="20885" xr:uid="{8E91E3CD-4358-4CF9-9C03-7B179C144083}"/>
    <cellStyle name="SAPBEXHLevel0X 2 3 2 3 2 2" xfId="47299" xr:uid="{F8FDB797-1544-4538-9D7E-04CF4008AA9A}"/>
    <cellStyle name="SAPBEXHLevel0X 2 3 2 3 3" xfId="12592" xr:uid="{E8C45AC0-7A71-4A20-929D-2E701C9D6226}"/>
    <cellStyle name="SAPBEXHLevel0X 2 3 2 3 3 2" xfId="39013" xr:uid="{EC2A92D2-5448-4CA6-9AB0-06A254F5634C}"/>
    <cellStyle name="SAPBEXHLevel0X 2 3 2 3 4" xfId="36721" xr:uid="{881101A7-01EC-48AD-806E-2256931ADAD1}"/>
    <cellStyle name="SAPBEXHLevel0X 2 3 2 4" xfId="8633" xr:uid="{B13E83B4-767C-47DE-8107-D3F8432613AB}"/>
    <cellStyle name="SAPBEXHLevel0X 2 3 2 4 2" xfId="19293" xr:uid="{8371999D-1781-4014-BC68-A556EF91D6B1}"/>
    <cellStyle name="SAPBEXHLevel0X 2 3 2 4 2 2" xfId="45707" xr:uid="{7CBBD88B-2F88-41C7-955D-46F901759F6E}"/>
    <cellStyle name="SAPBEXHLevel0X 2 3 2 4 3" xfId="12204" xr:uid="{C133C686-A76E-40F7-B348-92722E89B2D3}"/>
    <cellStyle name="SAPBEXHLevel0X 2 3 2 4 3 2" xfId="38625" xr:uid="{42D64CD6-4532-460F-84AF-3110DED1554C}"/>
    <cellStyle name="SAPBEXHLevel0X 2 3 2 4 4" xfId="35129" xr:uid="{0990B951-068A-49EA-AB6A-6A0F609E13F6}"/>
    <cellStyle name="SAPBEXHLevel0X 2 3 2 5" xfId="14417" xr:uid="{24D85B77-D2A9-4D02-8E5F-316E383D66F3}"/>
    <cellStyle name="SAPBEXHLevel0X 2 3 2 5 2" xfId="40837" xr:uid="{E6DE1356-7F21-4521-BC26-D436E66B141C}"/>
    <cellStyle name="SAPBEXHLevel0X 2 3 2 6" xfId="26757" xr:uid="{360090AD-0ED2-449A-B2CE-76FD0D34D851}"/>
    <cellStyle name="SAPBEXHLevel0X 2 3 2 6 2" xfId="53171" xr:uid="{77007DEE-F14E-468C-8D72-3E7CCEA7B886}"/>
    <cellStyle name="SAPBEXHLevel0X 2 3 2 7" xfId="30302" xr:uid="{64CDBBE2-6C2B-4DE2-95C1-C51E7DD93B49}"/>
    <cellStyle name="SAPBEXHLevel0X 2 3 3" xfId="3579" xr:uid="{1633693F-9F6A-4C47-A1C8-292350030605}"/>
    <cellStyle name="SAPBEXHLevel0X 2 3 3 2" xfId="9459" xr:uid="{8FCA488D-A97B-4B2A-96C8-38D45918926E}"/>
    <cellStyle name="SAPBEXHLevel0X 2 3 3 2 2" xfId="20119" xr:uid="{35B6BE4E-AA11-4965-8D7A-3751C50133D4}"/>
    <cellStyle name="SAPBEXHLevel0X 2 3 3 2 2 2" xfId="46533" xr:uid="{7F93E8ED-47CD-4A43-9A2F-1904841BDF50}"/>
    <cellStyle name="SAPBEXHLevel0X 2 3 3 2 3" xfId="26716" xr:uid="{D9F5E3E6-B656-4430-862C-D7CB5BCB4752}"/>
    <cellStyle name="SAPBEXHLevel0X 2 3 3 2 3 2" xfId="53130" xr:uid="{1C56BDD5-198F-4746-AE67-71B9F6219DA2}"/>
    <cellStyle name="SAPBEXHLevel0X 2 3 3 2 4" xfId="35955" xr:uid="{8B5BCE25-8448-4807-A8F1-8A20BEBBBBCA}"/>
    <cellStyle name="SAPBEXHLevel0X 2 3 3 3" xfId="14364" xr:uid="{BAB9B57A-E74A-4915-9507-C35277FD2678}"/>
    <cellStyle name="SAPBEXHLevel0X 2 3 3 3 2" xfId="40784" xr:uid="{0A2ADA8B-5E7A-493D-B38B-177D37C7CD67}"/>
    <cellStyle name="SAPBEXHLevel0X 2 3 3 4" xfId="22302" xr:uid="{60FEBCFF-444C-4004-8A17-2636D9648D87}"/>
    <cellStyle name="SAPBEXHLevel0X 2 3 3 4 2" xfId="48716" xr:uid="{ED0D1383-F7DC-45FB-9328-587A23871A84}"/>
    <cellStyle name="SAPBEXHLevel0X 2 3 3 5" xfId="30249" xr:uid="{9B979912-85F9-4946-AAB8-7497158E7CBD}"/>
    <cellStyle name="SAPBEXHLevel0X 2 3 4" xfId="4676" xr:uid="{51EFAFEE-20EA-4A29-B1ED-8DC0B5966A74}"/>
    <cellStyle name="SAPBEXHLevel0X 2 3 4 2" xfId="10452" xr:uid="{C438690B-DDEE-47DE-B366-829E073615F6}"/>
    <cellStyle name="SAPBEXHLevel0X 2 3 4 2 2" xfId="21112" xr:uid="{2CA4ED57-2A18-42F4-A935-B17739D71383}"/>
    <cellStyle name="SAPBEXHLevel0X 2 3 4 2 2 2" xfId="47526" xr:uid="{AD0D50A4-BE1F-48EF-BECD-1B827B74412A}"/>
    <cellStyle name="SAPBEXHLevel0X 2 3 4 2 3" xfId="28376" xr:uid="{ECE93F41-76B1-4528-BE06-521520BF6665}"/>
    <cellStyle name="SAPBEXHLevel0X 2 3 4 2 3 2" xfId="54790" xr:uid="{FA89592D-6157-4D24-B46E-478799BE918D}"/>
    <cellStyle name="SAPBEXHLevel0X 2 3 4 2 4" xfId="36948" xr:uid="{162E7945-391B-4951-B681-C9AB41F2AF6C}"/>
    <cellStyle name="SAPBEXHLevel0X 2 3 4 3" xfId="15454" xr:uid="{F76D2A91-F54D-4085-B663-F2CC75BBEABA}"/>
    <cellStyle name="SAPBEXHLevel0X 2 3 4 3 2" xfId="41874" xr:uid="{6A02B6EE-9816-429A-A9A3-F2B4AE093D7B}"/>
    <cellStyle name="SAPBEXHLevel0X 2 3 4 4" xfId="24133" xr:uid="{CB087F7F-B8BD-4359-8E13-FD7F39B5F494}"/>
    <cellStyle name="SAPBEXHLevel0X 2 3 4 4 2" xfId="50547" xr:uid="{2D106202-FE2C-48D9-B115-459D4ED6E3EE}"/>
    <cellStyle name="SAPBEXHLevel0X 2 3 4 5" xfId="31346" xr:uid="{F7959719-57CA-4805-896D-0CB5D78B7A89}"/>
    <cellStyle name="SAPBEXHLevel0X 2 3 5" xfId="3953" xr:uid="{7FD8151F-407D-436A-94B9-F732C346E209}"/>
    <cellStyle name="SAPBEXHLevel0X 2 3 5 2" xfId="14736" xr:uid="{ED7B7CEE-21C7-4B79-BE92-E19D431A259C}"/>
    <cellStyle name="SAPBEXHLevel0X 2 3 5 2 2" xfId="41156" xr:uid="{8412C972-B818-42CA-BBEF-DB92C05C136D}"/>
    <cellStyle name="SAPBEXHLevel0X 2 3 5 3" xfId="23914" xr:uid="{46C78A87-F48B-42EB-AE48-DEBD70074B7F}"/>
    <cellStyle name="SAPBEXHLevel0X 2 3 5 3 2" xfId="50328" xr:uid="{95762FB8-AF8C-4510-9C47-C1E075A7BD7E}"/>
    <cellStyle name="SAPBEXHLevel0X 2 3 5 4" xfId="30623" xr:uid="{3F4547E0-57B9-4EB3-A4C9-38020EED6B28}"/>
    <cellStyle name="SAPBEXHLevel0X 2 3 6" xfId="6053" xr:uid="{CC04B86A-EE63-43F5-97CC-280D22F59809}"/>
    <cellStyle name="SAPBEXHLevel0X 2 3 6 2" xfId="16804" xr:uid="{4C6D9B50-1FED-4084-BE7D-20BDEC3C4F4F}"/>
    <cellStyle name="SAPBEXHLevel0X 2 3 6 2 2" xfId="43222" xr:uid="{AE010AD5-244B-46AF-81FA-0877F645E5AC}"/>
    <cellStyle name="SAPBEXHLevel0X 2 3 6 3" xfId="27572" xr:uid="{5CD437D7-E250-4ACA-8A6F-5A3749A5F45E}"/>
    <cellStyle name="SAPBEXHLevel0X 2 3 6 3 2" xfId="53986" xr:uid="{76C4B3D2-D00B-43C0-8C69-669BF1835471}"/>
    <cellStyle name="SAPBEXHLevel0X 2 3 6 4" xfId="32723" xr:uid="{15826E53-5881-4B1B-8084-6170646EB4FD}"/>
    <cellStyle name="SAPBEXHLevel0X 2 3 7" xfId="4853" xr:uid="{7FFF6A61-DCF9-480C-96DE-F24B399E3B8F}"/>
    <cellStyle name="SAPBEXHLevel0X 2 3 7 2" xfId="27546" xr:uid="{E36B578C-BF93-4672-A7B9-9B17A76E3F9C}"/>
    <cellStyle name="SAPBEXHLevel0X 2 3 7 2 2" xfId="53960" xr:uid="{FCC5EFC2-CD5C-4351-A1C7-43290D250745}"/>
    <cellStyle name="SAPBEXHLevel0X 2 3 7 3" xfId="31523" xr:uid="{DCEF168A-DA4E-489A-B8E7-A33F5E4BCE4D}"/>
    <cellStyle name="SAPBEXHLevel0X 2 3 8" xfId="7213" xr:uid="{BE3EA850-04E6-4DCB-8170-70152ABA6B65}"/>
    <cellStyle name="SAPBEXHLevel0X 2 3 8 2" xfId="17880" xr:uid="{5773B8A0-B857-4737-8823-4BABDFF2AFB6}"/>
    <cellStyle name="SAPBEXHLevel0X 2 3 8 2 2" xfId="44297" xr:uid="{98C15096-523A-4CC2-BE08-44F2C496DE61}"/>
    <cellStyle name="SAPBEXHLevel0X 2 3 8 3" xfId="25149" xr:uid="{B9EE5F19-6241-4D85-AF67-0283669FB0EE}"/>
    <cellStyle name="SAPBEXHLevel0X 2 3 8 3 2" xfId="51563" xr:uid="{863E7107-55A4-475A-846D-E4C6AEF349E3}"/>
    <cellStyle name="SAPBEXHLevel0X 2 3 8 4" xfId="33883" xr:uid="{1F2F591A-A2C6-4B3F-AE55-A7F13B338983}"/>
    <cellStyle name="SAPBEXHLevel0X 2 3 9" xfId="7243" xr:uid="{A4175A96-088A-4A5E-8A39-5F13779756C2}"/>
    <cellStyle name="SAPBEXHLevel0X 2 3 9 2" xfId="17910" xr:uid="{E1D236E3-B248-414F-9B6E-F61D5F23309E}"/>
    <cellStyle name="SAPBEXHLevel0X 2 3 9 2 2" xfId="44327" xr:uid="{FA50703A-D347-4674-BEE5-20644FBDCE44}"/>
    <cellStyle name="SAPBEXHLevel0X 2 3 9 3" xfId="26536" xr:uid="{C91BD776-8ECC-4CDD-AFA2-A60807DB8488}"/>
    <cellStyle name="SAPBEXHLevel0X 2 3 9 3 2" xfId="52950" xr:uid="{3F6529AF-2EFD-4BD3-ABBD-50E415284FD1}"/>
    <cellStyle name="SAPBEXHLevel0X 2 3 9 4" xfId="33913" xr:uid="{F705F070-D9E9-4147-819F-31CECE607B8A}"/>
    <cellStyle name="SAPBEXHLevel0X 2 4" xfId="1898" xr:uid="{BDE68F9F-EEA2-472A-BC74-0847BB220C5A}"/>
    <cellStyle name="SAPBEXHLevel0X 2 4 10" xfId="8545" xr:uid="{F08FBB1A-3135-4467-A896-95A312D20FE7}"/>
    <cellStyle name="SAPBEXHLevel0X 2 4 10 2" xfId="19205" xr:uid="{CB737013-73AE-4100-B8B6-75C05CCCE78A}"/>
    <cellStyle name="SAPBEXHLevel0X 2 4 10 2 2" xfId="45619" xr:uid="{48D9D9A8-D005-4222-8032-1E332DA70495}"/>
    <cellStyle name="SAPBEXHLevel0X 2 4 10 3" xfId="12954" xr:uid="{FEBBE18E-96DE-43D9-BA5F-0A47F0C7D5CF}"/>
    <cellStyle name="SAPBEXHLevel0X 2 4 10 3 2" xfId="39375" xr:uid="{4580E85C-F52B-4B76-8620-6EDEF7A2E085}"/>
    <cellStyle name="SAPBEXHLevel0X 2 4 10 4" xfId="35041" xr:uid="{3576D789-164E-4BA5-9795-FC9FEAF63710}"/>
    <cellStyle name="SAPBEXHLevel0X 2 4 11" xfId="11682" xr:uid="{8CC0DB0F-9711-4830-9322-7360990391A1}"/>
    <cellStyle name="SAPBEXHLevel0X 2 4 11 2" xfId="38103" xr:uid="{211D0D08-3871-42E4-AFE2-7BE9787A69BA}"/>
    <cellStyle name="SAPBEXHLevel0X 2 4 12" xfId="26448" xr:uid="{3B4067F0-DD2F-426F-B704-69A7C6B51CA2}"/>
    <cellStyle name="SAPBEXHLevel0X 2 4 12 2" xfId="52862" xr:uid="{7B2D0787-49FD-4166-9F0F-1C2E8C913204}"/>
    <cellStyle name="SAPBEXHLevel0X 2 4 2" xfId="3875" xr:uid="{0BB1B088-43B8-41EB-BAB1-71FB8FC6B883}"/>
    <cellStyle name="SAPBEXHLevel0X 2 4 2 2" xfId="9250" xr:uid="{49A7F2D4-15BC-4DF5-9343-C820F159F575}"/>
    <cellStyle name="SAPBEXHLevel0X 2 4 2 2 2" xfId="19910" xr:uid="{85A9E172-0F84-408F-A893-5378E9D6FFDF}"/>
    <cellStyle name="SAPBEXHLevel0X 2 4 2 2 2 2" xfId="46324" xr:uid="{642C5C2D-0D87-4DF2-B7CC-63AB7C877764}"/>
    <cellStyle name="SAPBEXHLevel0X 2 4 2 2 3" xfId="27876" xr:uid="{3CF4E95C-C947-4688-B9D0-1BD7182F7BEE}"/>
    <cellStyle name="SAPBEXHLevel0X 2 4 2 2 3 2" xfId="54290" xr:uid="{84509D0F-BE65-42DA-80B3-2694C92CDB96}"/>
    <cellStyle name="SAPBEXHLevel0X 2 4 2 2 4" xfId="35746" xr:uid="{B4022046-F3A6-4EF8-90C4-C022594C0583}"/>
    <cellStyle name="SAPBEXHLevel0X 2 4 2 3" xfId="14658" xr:uid="{A0B357FD-C331-4ED5-A92E-362A965771BB}"/>
    <cellStyle name="SAPBEXHLevel0X 2 4 2 3 2" xfId="41078" xr:uid="{13026CDF-AFBB-496C-AC79-06AD81CD1B81}"/>
    <cellStyle name="SAPBEXHLevel0X 2 4 2 4" xfId="23298" xr:uid="{860E87AA-8EFF-40A4-8E90-E7585650AAAC}"/>
    <cellStyle name="SAPBEXHLevel0X 2 4 2 4 2" xfId="49712" xr:uid="{7ED036E0-9CB9-43DF-8041-6F2E39E9246B}"/>
    <cellStyle name="SAPBEXHLevel0X 2 4 2 5" xfId="30545" xr:uid="{F646C362-68CF-46A2-8C06-67E39F03597D}"/>
    <cellStyle name="SAPBEXHLevel0X 2 4 3" xfId="4602" xr:uid="{C097AD7F-3E63-4AB8-B7BF-B1688757A3C5}"/>
    <cellStyle name="SAPBEXHLevel0X 2 4 3 2" xfId="10175" xr:uid="{1B57F9C5-58B6-4D26-A6C5-7514C6576C75}"/>
    <cellStyle name="SAPBEXHLevel0X 2 4 3 2 2" xfId="20835" xr:uid="{CE8C0076-293F-4EE0-B669-1E3F7D14E943}"/>
    <cellStyle name="SAPBEXHLevel0X 2 4 3 2 2 2" xfId="47249" xr:uid="{8DB7251D-D639-4542-9A21-098DF361C5B8}"/>
    <cellStyle name="SAPBEXHLevel0X 2 4 3 2 3" xfId="12589" xr:uid="{1CC7CB90-1438-4DFF-A2F9-5C5EB2B0C2A0}"/>
    <cellStyle name="SAPBEXHLevel0X 2 4 3 2 3 2" xfId="39010" xr:uid="{4DF24A0C-59B6-4850-9FE8-39BF98DD5307}"/>
    <cellStyle name="SAPBEXHLevel0X 2 4 3 2 4" xfId="36671" xr:uid="{601591F2-28C9-43FC-B654-982E1F4ADEEF}"/>
    <cellStyle name="SAPBEXHLevel0X 2 4 3 3" xfId="15380" xr:uid="{433BF371-841C-432B-9980-03EBFE8EBAFE}"/>
    <cellStyle name="SAPBEXHLevel0X 2 4 3 3 2" xfId="41800" xr:uid="{0A5BAD3D-4366-4FE1-8FEE-5DD051CB22A5}"/>
    <cellStyle name="SAPBEXHLevel0X 2 4 3 4" xfId="24167" xr:uid="{0487DDEB-F254-4E5A-927D-2F0F8ADA93BF}"/>
    <cellStyle name="SAPBEXHLevel0X 2 4 3 4 2" xfId="50581" xr:uid="{7D99AD5C-30F7-415D-8BF2-062D0FCBAAC7}"/>
    <cellStyle name="SAPBEXHLevel0X 2 4 3 5" xfId="31272" xr:uid="{328BF175-946A-44D6-A754-2FFE7AD2D987}"/>
    <cellStyle name="SAPBEXHLevel0X 2 4 4" xfId="4426" xr:uid="{BADEC669-8221-45E9-BF8F-CFE87E07AA40}"/>
    <cellStyle name="SAPBEXHLevel0X 2 4 4 2" xfId="15204" xr:uid="{41F45FB8-D7AA-4DB3-8677-E66D4ECB41A6}"/>
    <cellStyle name="SAPBEXHLevel0X 2 4 4 2 2" xfId="41624" xr:uid="{1AF7CF77-04FF-4830-B73B-2FB21E4D3137}"/>
    <cellStyle name="SAPBEXHLevel0X 2 4 4 3" xfId="25233" xr:uid="{F2A1C501-D80E-4521-8AB4-689A2B6843C0}"/>
    <cellStyle name="SAPBEXHLevel0X 2 4 4 3 2" xfId="51647" xr:uid="{ECBB21A7-A06C-4113-BDF6-B82E2C08CEAE}"/>
    <cellStyle name="SAPBEXHLevel0X 2 4 4 4" xfId="31096" xr:uid="{248DAA32-210E-4890-9AE8-B014F09FAF25}"/>
    <cellStyle name="SAPBEXHLevel0X 2 4 5" xfId="5796" xr:uid="{206B66AC-63CB-4E56-9634-972F5E3B3A09}"/>
    <cellStyle name="SAPBEXHLevel0X 2 4 5 2" xfId="16555" xr:uid="{BC4E06BD-4A87-4275-9CF1-D4C1D870A8FB}"/>
    <cellStyle name="SAPBEXHLevel0X 2 4 5 2 2" xfId="42973" xr:uid="{450F2D59-43AD-47BD-BEDF-B718DA24F170}"/>
    <cellStyle name="SAPBEXHLevel0X 2 4 5 3" xfId="23832" xr:uid="{2406859F-F146-41D9-BE0A-F0BD70445FBC}"/>
    <cellStyle name="SAPBEXHLevel0X 2 4 5 3 2" xfId="50246" xr:uid="{633D6AC1-DEA6-409F-9EAC-69A0AF3F7571}"/>
    <cellStyle name="SAPBEXHLevel0X 2 4 5 4" xfId="32466" xr:uid="{D310435D-2F8F-47DD-A0DD-0BD325938898}"/>
    <cellStyle name="SAPBEXHLevel0X 2 4 6" xfId="6399" xr:uid="{9721EA22-EE29-4D39-B872-5E9BCCAF9597}"/>
    <cellStyle name="SAPBEXHLevel0X 2 4 6 2" xfId="17135" xr:uid="{6DCBB816-8C25-4CD0-AA0A-74F91A030490}"/>
    <cellStyle name="SAPBEXHLevel0X 2 4 6 2 2" xfId="43553" xr:uid="{AACDEA01-6C3F-465D-AB77-7F3E3B2286FB}"/>
    <cellStyle name="SAPBEXHLevel0X 2 4 6 3" xfId="23518" xr:uid="{5FD9E8FF-CA85-4F87-9A94-B3F7FF107D0C}"/>
    <cellStyle name="SAPBEXHLevel0X 2 4 6 3 2" xfId="49932" xr:uid="{02A93CDE-0BD6-4E5E-BE38-D0BD213312F0}"/>
    <cellStyle name="SAPBEXHLevel0X 2 4 6 4" xfId="33069" xr:uid="{52D51DC1-C6FD-41F7-8929-0BBDE94DAD3F}"/>
    <cellStyle name="SAPBEXHLevel0X 2 4 7" xfId="7014" xr:uid="{59736665-6642-4368-AA64-380FB6C4A4B0}"/>
    <cellStyle name="SAPBEXHLevel0X 2 4 7 2" xfId="11421" xr:uid="{63762A10-63AD-4CDF-8442-C5FA59221049}"/>
    <cellStyle name="SAPBEXHLevel0X 2 4 7 2 2" xfId="37842" xr:uid="{56A6067D-9330-4853-A2DE-0F8C7E3971E1}"/>
    <cellStyle name="SAPBEXHLevel0X 2 4 7 3" xfId="33684" xr:uid="{E8E059F5-425F-406C-A0DB-8CA54B87EDED}"/>
    <cellStyle name="SAPBEXHLevel0X 2 4 8" xfId="7561" xr:uid="{8959F91B-A698-4D8A-AF93-1647289C24E5}"/>
    <cellStyle name="SAPBEXHLevel0X 2 4 8 2" xfId="18228" xr:uid="{37AB9E39-1DAE-46EC-AEE3-6740A5F5BFB5}"/>
    <cellStyle name="SAPBEXHLevel0X 2 4 8 2 2" xfId="44644" xr:uid="{49E34671-0D1D-4020-8994-C047CB271AF7}"/>
    <cellStyle name="SAPBEXHLevel0X 2 4 8 3" xfId="27323" xr:uid="{5151A8CD-292B-4BCA-98CC-5E75972B1CE4}"/>
    <cellStyle name="SAPBEXHLevel0X 2 4 8 3 2" xfId="53737" xr:uid="{6AA06BE9-BCB0-4F2C-A5D2-477A5226F854}"/>
    <cellStyle name="SAPBEXHLevel0X 2 4 8 4" xfId="34231" xr:uid="{BF26CB3F-2129-4C7B-A5EC-90219B6451A2}"/>
    <cellStyle name="SAPBEXHLevel0X 2 4 9" xfId="7322" xr:uid="{0804FF84-0AB4-42D5-B88C-E1A3AE5F535F}"/>
    <cellStyle name="SAPBEXHLevel0X 2 4 9 2" xfId="17989" xr:uid="{57C016EC-86EE-4398-8697-349C04708B87}"/>
    <cellStyle name="SAPBEXHLevel0X 2 4 9 2 2" xfId="44406" xr:uid="{06BE0C02-F2F4-45DA-BBDD-904A673521BE}"/>
    <cellStyle name="SAPBEXHLevel0X 2 4 9 3" xfId="27008" xr:uid="{567C59A6-98F3-46C4-AD47-943A8D1CEC3E}"/>
    <cellStyle name="SAPBEXHLevel0X 2 4 9 3 2" xfId="53422" xr:uid="{40DE3F01-8A71-4168-9F31-3413FCD26A41}"/>
    <cellStyle name="SAPBEXHLevel0X 2 4 9 4" xfId="33992" xr:uid="{0053C064-FA35-4D1B-AF85-5A089673A756}"/>
    <cellStyle name="SAPBEXHLevel0X 2 5" xfId="2084" xr:uid="{6F81B93B-2211-4698-9B47-605127471368}"/>
    <cellStyle name="SAPBEXHLevel0X 2 5 10" xfId="8876" xr:uid="{A97ABB22-47E5-4893-92ED-FF8A405AF7CC}"/>
    <cellStyle name="SAPBEXHLevel0X 2 5 10 2" xfId="19536" xr:uid="{76F1FB0A-7CCA-4F74-9972-48259BAF231A}"/>
    <cellStyle name="SAPBEXHLevel0X 2 5 10 2 2" xfId="45950" xr:uid="{E95DFFA7-4C71-456D-8C22-6289AF49EAE5}"/>
    <cellStyle name="SAPBEXHLevel0X 2 5 10 3" xfId="23791" xr:uid="{32442614-6E21-4637-8EE2-36EE76D20B8F}"/>
    <cellStyle name="SAPBEXHLevel0X 2 5 10 3 2" xfId="50205" xr:uid="{54598E0E-B158-4A6B-BDB6-3A43182C363D}"/>
    <cellStyle name="SAPBEXHLevel0X 2 5 10 4" xfId="35372" xr:uid="{69F5AEF7-9F92-41F8-9AED-DF371B7C220F}"/>
    <cellStyle name="SAPBEXHLevel0X 2 5 11" xfId="11516" xr:uid="{1C6F696C-3BF7-4936-BC73-C00F660464C0}"/>
    <cellStyle name="SAPBEXHLevel0X 2 5 11 2" xfId="37937" xr:uid="{6AF02661-055E-4900-8433-18F374054A92}"/>
    <cellStyle name="SAPBEXHLevel0X 2 5 12" xfId="22878" xr:uid="{92939BB8-7BC0-465A-9E46-E9B17FE3E70C}"/>
    <cellStyle name="SAPBEXHLevel0X 2 5 12 2" xfId="49292" xr:uid="{96453C4B-7FB3-4828-B2EB-1BFA91964691}"/>
    <cellStyle name="SAPBEXHLevel0X 2 5 2" xfId="4049" xr:uid="{355EC99E-6EFF-48A2-96B4-F0F9ECA9AB22}"/>
    <cellStyle name="SAPBEXHLevel0X 2 5 2 2" xfId="9858" xr:uid="{57F7EB11-828C-49FB-9D73-EFECC4ACD825}"/>
    <cellStyle name="SAPBEXHLevel0X 2 5 2 2 2" xfId="20518" xr:uid="{8D04B7B3-7DBD-40BA-AB85-8103CF2B4B5F}"/>
    <cellStyle name="SAPBEXHLevel0X 2 5 2 2 2 2" xfId="46932" xr:uid="{5EC780CC-847C-4AB7-A0B3-38673C2062E6}"/>
    <cellStyle name="SAPBEXHLevel0X 2 5 2 2 3" xfId="27156" xr:uid="{118CD592-0A22-41F2-8DDF-B0C87D71C8EA}"/>
    <cellStyle name="SAPBEXHLevel0X 2 5 2 2 3 2" xfId="53570" xr:uid="{3C1B2279-3CC4-4937-A774-AD404A37DA10}"/>
    <cellStyle name="SAPBEXHLevel0X 2 5 2 2 4" xfId="36354" xr:uid="{8801DCF1-0307-4617-8C40-7A4B4625B62C}"/>
    <cellStyle name="SAPBEXHLevel0X 2 5 2 3" xfId="14831" xr:uid="{D3D49AB4-CE70-4CBF-BE21-2019552A8BB4}"/>
    <cellStyle name="SAPBEXHLevel0X 2 5 2 3 2" xfId="41251" xr:uid="{679D5E39-FBD8-4589-AC0A-A6EFEA5B99DD}"/>
    <cellStyle name="SAPBEXHLevel0X 2 5 2 4" xfId="23205" xr:uid="{69941BF9-0CC3-4066-9F42-E6667112D5EF}"/>
    <cellStyle name="SAPBEXHLevel0X 2 5 2 4 2" xfId="49619" xr:uid="{A0ECA396-CBA5-4BE4-AB73-8BA7337C5209}"/>
    <cellStyle name="SAPBEXHLevel0X 2 5 2 5" xfId="30719" xr:uid="{2DE7820D-31F1-40F2-99D7-6743108F0446}"/>
    <cellStyle name="SAPBEXHLevel0X 2 5 3" xfId="4777" xr:uid="{EDD417A9-3739-4BF3-BAEA-301CE9AAD938}"/>
    <cellStyle name="SAPBEXHLevel0X 2 5 3 2" xfId="10213" xr:uid="{E01204B3-5013-4436-9DA9-54EA0164A756}"/>
    <cellStyle name="SAPBEXHLevel0X 2 5 3 2 2" xfId="20873" xr:uid="{58302C6A-5CF7-4205-B87F-C6B6A380B0AD}"/>
    <cellStyle name="SAPBEXHLevel0X 2 5 3 2 2 2" xfId="47287" xr:uid="{31BC5059-97C7-4966-A4E8-EE7643552A0D}"/>
    <cellStyle name="SAPBEXHLevel0X 2 5 3 2 3" xfId="17760" xr:uid="{574F81CD-F456-4BFE-AC67-B52143377EDF}"/>
    <cellStyle name="SAPBEXHLevel0X 2 5 3 2 3 2" xfId="44177" xr:uid="{2AC0FD7F-F4A7-4F14-A012-1A9EA320DC9E}"/>
    <cellStyle name="SAPBEXHLevel0X 2 5 3 2 4" xfId="36709" xr:uid="{38EF156C-E7C0-4C2D-AC52-76D77C6C16D6}"/>
    <cellStyle name="SAPBEXHLevel0X 2 5 3 3" xfId="15554" xr:uid="{BD141B6A-0B8C-4FF6-9EA0-5AF5A00763DD}"/>
    <cellStyle name="SAPBEXHLevel0X 2 5 3 3 2" xfId="41974" xr:uid="{F989F9F6-F6CF-4FBC-89D4-050FB7BD547B}"/>
    <cellStyle name="SAPBEXHLevel0X 2 5 3 4" xfId="24600" xr:uid="{48CC8B83-2E79-47A4-BBDE-05C5ED5D0E8B}"/>
    <cellStyle name="SAPBEXHLevel0X 2 5 3 4 2" xfId="51014" xr:uid="{1D7A0257-71FB-4461-BFA6-61A95B04CDA9}"/>
    <cellStyle name="SAPBEXHLevel0X 2 5 3 5" xfId="31447" xr:uid="{EFA90025-1492-48BD-B529-A5C28A9DFDF1}"/>
    <cellStyle name="SAPBEXHLevel0X 2 5 4" xfId="5357" xr:uid="{7572C056-694D-4A2E-AF05-CA992E6B6BA9}"/>
    <cellStyle name="SAPBEXHLevel0X 2 5 4 2" xfId="16130" xr:uid="{63B892D7-20D3-4434-924E-1083CE63C06F}"/>
    <cellStyle name="SAPBEXHLevel0X 2 5 4 2 2" xfId="42549" xr:uid="{5189C5BD-820B-44B4-B060-35D5874921BD}"/>
    <cellStyle name="SAPBEXHLevel0X 2 5 4 3" xfId="27129" xr:uid="{7A67EF13-F0A7-49AE-BB8C-AD2F6811159E}"/>
    <cellStyle name="SAPBEXHLevel0X 2 5 4 3 2" xfId="53543" xr:uid="{34BE7579-15EB-4DC9-BB5C-55894CD22D09}"/>
    <cellStyle name="SAPBEXHLevel0X 2 5 4 4" xfId="32027" xr:uid="{54003DBC-5821-4257-BACC-BF2F9A7E923E}"/>
    <cellStyle name="SAPBEXHLevel0X 2 5 5" xfId="5964" xr:uid="{1283287C-41F3-4F2B-A947-B6B27E84C1D8}"/>
    <cellStyle name="SAPBEXHLevel0X 2 5 5 2" xfId="16716" xr:uid="{F03F8294-B004-4C34-8812-139FA95478B1}"/>
    <cellStyle name="SAPBEXHLevel0X 2 5 5 2 2" xfId="43134" xr:uid="{ED3EA992-6C8E-4FEE-B772-1ABB3E473D08}"/>
    <cellStyle name="SAPBEXHLevel0X 2 5 5 3" xfId="27125" xr:uid="{F78B79B4-C61F-48D1-873D-0BE36ED5C334}"/>
    <cellStyle name="SAPBEXHLevel0X 2 5 5 3 2" xfId="53539" xr:uid="{DA13441D-7833-4771-80CE-33876C7A0223}"/>
    <cellStyle name="SAPBEXHLevel0X 2 5 5 4" xfId="32634" xr:uid="{BD624334-CE99-4E34-8CA8-742472D7154E}"/>
    <cellStyle name="SAPBEXHLevel0X 2 5 6" xfId="6564" xr:uid="{63C85EB2-1CFB-4025-9404-CF82BE7E1E06}"/>
    <cellStyle name="SAPBEXHLevel0X 2 5 6 2" xfId="17289" xr:uid="{84F650CE-4D81-49B6-877A-469A8B413AD3}"/>
    <cellStyle name="SAPBEXHLevel0X 2 5 6 2 2" xfId="43707" xr:uid="{A23E6962-77CC-44AE-A9E9-A7EADE96F9DC}"/>
    <cellStyle name="SAPBEXHLevel0X 2 5 6 3" xfId="23554" xr:uid="{7FC97E7F-3528-4059-ABC0-AAF622873466}"/>
    <cellStyle name="SAPBEXHLevel0X 2 5 6 3 2" xfId="49968" xr:uid="{CA037578-239F-4F86-A733-574CFC501584}"/>
    <cellStyle name="SAPBEXHLevel0X 2 5 6 4" xfId="33234" xr:uid="{B3EC78F5-FEB7-46A3-8D7B-E8F73DB3CEB2}"/>
    <cellStyle name="SAPBEXHLevel0X 2 5 7" xfId="7136" xr:uid="{B7BBE480-2751-4ECB-A018-94F89CF4FE24}"/>
    <cellStyle name="SAPBEXHLevel0X 2 5 7 2" xfId="26351" xr:uid="{C26A17C7-579D-4EBD-8B1A-60B07146A4F3}"/>
    <cellStyle name="SAPBEXHLevel0X 2 5 7 2 2" xfId="52765" xr:uid="{DA64CE78-CBE2-4002-B470-ED1AC32D0BAD}"/>
    <cellStyle name="SAPBEXHLevel0X 2 5 7 3" xfId="33806" xr:uid="{9F20F08C-5419-4F7C-A2B4-991A8AF98680}"/>
    <cellStyle name="SAPBEXHLevel0X 2 5 8" xfId="7695" xr:uid="{33FED3C3-A246-49BB-9367-7BF63F9EF77D}"/>
    <cellStyle name="SAPBEXHLevel0X 2 5 8 2" xfId="18362" xr:uid="{03399BF7-FC87-4E67-B982-CB0CD3351728}"/>
    <cellStyle name="SAPBEXHLevel0X 2 5 8 2 2" xfId="44778" xr:uid="{447EB70A-2413-44C7-A50E-91B760D2BCFC}"/>
    <cellStyle name="SAPBEXHLevel0X 2 5 8 3" xfId="26380" xr:uid="{FFEA7EE0-68A1-4C19-86E9-4F748FB0DBAD}"/>
    <cellStyle name="SAPBEXHLevel0X 2 5 8 3 2" xfId="52794" xr:uid="{920C3684-D22A-42C0-8DDF-BB0CDB2C2D78}"/>
    <cellStyle name="SAPBEXHLevel0X 2 5 8 4" xfId="34365" xr:uid="{FFB0C615-3428-4848-A49A-CEE7D608BEB2}"/>
    <cellStyle name="SAPBEXHLevel0X 2 5 9" xfId="7847" xr:uid="{7CBE4EB8-8FAD-4469-9BF2-58FA93BB4EC0}"/>
    <cellStyle name="SAPBEXHLevel0X 2 5 9 2" xfId="18514" xr:uid="{E2F97959-9B3D-4DFA-BD89-C55A9701D78E}"/>
    <cellStyle name="SAPBEXHLevel0X 2 5 9 2 2" xfId="44929" xr:uid="{D6B0BC28-2792-455B-BEC7-A94EDA5D672E}"/>
    <cellStyle name="SAPBEXHLevel0X 2 5 9 3" xfId="28168" xr:uid="{26615421-8942-4CDF-82AA-018DC3805743}"/>
    <cellStyle name="SAPBEXHLevel0X 2 5 9 3 2" xfId="54582" xr:uid="{5AFFD4B9-C314-4563-8415-FE9ED5BF4A77}"/>
    <cellStyle name="SAPBEXHLevel0X 2 5 9 4" xfId="34517" xr:uid="{10371699-3A4A-41B3-9AF5-21CDCDD80AE6}"/>
    <cellStyle name="SAPBEXHLevel0X 2 6" xfId="1962" xr:uid="{62AE5733-20AC-4AB6-B8C2-327A08417403}"/>
    <cellStyle name="SAPBEXHLevel0X 2 6 10" xfId="9565" xr:uid="{4E911501-484A-474E-987A-D3602A472D64}"/>
    <cellStyle name="SAPBEXHLevel0X 2 6 10 2" xfId="20225" xr:uid="{4ED38AD9-5D89-46D6-BAB6-0C541D14718F}"/>
    <cellStyle name="SAPBEXHLevel0X 2 6 10 2 2" xfId="46639" xr:uid="{3DED6278-0911-4848-9A40-8E86165556AB}"/>
    <cellStyle name="SAPBEXHLevel0X 2 6 10 3" xfId="28203" xr:uid="{3C7494F8-5D7C-4FFD-9C9D-1A7857F63811}"/>
    <cellStyle name="SAPBEXHLevel0X 2 6 10 3 2" xfId="54617" xr:uid="{E66182B5-67BE-4A73-8BFD-4B6E56651211}"/>
    <cellStyle name="SAPBEXHLevel0X 2 6 10 4" xfId="36061" xr:uid="{3FF4C223-04CE-4CC1-BD5C-6B4975031504}"/>
    <cellStyle name="SAPBEXHLevel0X 2 6 11" xfId="11626" xr:uid="{70C9F9F8-D57C-4DFF-B099-4FE481D40095}"/>
    <cellStyle name="SAPBEXHLevel0X 2 6 11 2" xfId="38047" xr:uid="{2C51A5C1-E1B4-4F68-9839-34691E2401B2}"/>
    <cellStyle name="SAPBEXHLevel0X 2 6 12" xfId="28061" xr:uid="{1FD0B2FC-0311-494D-A983-52C7129D7914}"/>
    <cellStyle name="SAPBEXHLevel0X 2 6 12 2" xfId="54475" xr:uid="{F6E90FE7-EC82-4433-ABD6-D0889D29142F}"/>
    <cellStyle name="SAPBEXHLevel0X 2 6 2" xfId="3939" xr:uid="{E2367F56-D4A5-4B7F-8151-89882AFFED9E}"/>
    <cellStyle name="SAPBEXHLevel0X 2 6 2 2" xfId="10701" xr:uid="{D1E06AA0-75C9-4423-BD52-1F5900C9E973}"/>
    <cellStyle name="SAPBEXHLevel0X 2 6 2 2 2" xfId="21346" xr:uid="{8A8665EA-6EE6-49CF-8350-7D86422CB9AB}"/>
    <cellStyle name="SAPBEXHLevel0X 2 6 2 2 2 2" xfId="47760" xr:uid="{AA97C52E-E839-4921-BC2F-74D21C17E4F8}"/>
    <cellStyle name="SAPBEXHLevel0X 2 6 2 2 3" xfId="28444" xr:uid="{9106CA9D-0AD8-46E1-843D-EFC703E51D84}"/>
    <cellStyle name="SAPBEXHLevel0X 2 6 2 2 3 2" xfId="54858" xr:uid="{E10138F4-DE93-4971-95CC-A450C315EADD}"/>
    <cellStyle name="SAPBEXHLevel0X 2 6 2 2 4" xfId="37125" xr:uid="{4D8683D9-2A30-4E81-8011-50AADC8EC0E7}"/>
    <cellStyle name="SAPBEXHLevel0X 2 6 2 3" xfId="14722" xr:uid="{A01AF3D4-3931-4C59-BE09-2483618097F6}"/>
    <cellStyle name="SAPBEXHLevel0X 2 6 2 3 2" xfId="41142" xr:uid="{CAC92C50-1CED-4AE6-AE9D-B1E7AFF3FA51}"/>
    <cellStyle name="SAPBEXHLevel0X 2 6 2 4" xfId="25504" xr:uid="{322CEDEA-4345-46EC-9F86-1B7EDEA86052}"/>
    <cellStyle name="SAPBEXHLevel0X 2 6 2 4 2" xfId="51918" xr:uid="{C6EE2571-3AAF-4B7B-97E4-B0908E5B7E19}"/>
    <cellStyle name="SAPBEXHLevel0X 2 6 2 5" xfId="30609" xr:uid="{091FA242-007B-41DA-A4F7-C38C15091B21}"/>
    <cellStyle name="SAPBEXHLevel0X 2 6 3" xfId="4666" xr:uid="{4FF6800A-43EA-4E06-B553-98D4F5432BD2}"/>
    <cellStyle name="SAPBEXHLevel0X 2 6 3 2" xfId="15444" xr:uid="{EAEAAF72-7336-4561-B97E-8F86BC95ED3E}"/>
    <cellStyle name="SAPBEXHLevel0X 2 6 3 2 2" xfId="41864" xr:uid="{5CF17DCF-2B2A-4716-B91D-DD08BF829B83}"/>
    <cellStyle name="SAPBEXHLevel0X 2 6 3 3" xfId="24398" xr:uid="{996B4CAA-12BD-40A8-B0B1-7225E9BFB4DC}"/>
    <cellStyle name="SAPBEXHLevel0X 2 6 3 3 2" xfId="50812" xr:uid="{0AE2FE92-DADF-44A8-8D21-97D4941EB5F0}"/>
    <cellStyle name="SAPBEXHLevel0X 2 6 3 4" xfId="31336" xr:uid="{8FDED500-2BFA-494B-917E-588B0F45BA2A}"/>
    <cellStyle name="SAPBEXHLevel0X 2 6 4" xfId="5244" xr:uid="{DB49B10A-6E29-4EC8-99E2-9601EC151FA5}"/>
    <cellStyle name="SAPBEXHLevel0X 2 6 4 2" xfId="16019" xr:uid="{21078195-A341-4006-90B8-C1FE8ACF6445}"/>
    <cellStyle name="SAPBEXHLevel0X 2 6 4 2 2" xfId="42438" xr:uid="{2D812F20-3BFA-4F1F-A52B-D555425F40C5}"/>
    <cellStyle name="SAPBEXHLevel0X 2 6 4 3" xfId="25800" xr:uid="{0CA7228D-98D1-4C56-A055-3D08110630C6}"/>
    <cellStyle name="SAPBEXHLevel0X 2 6 4 3 2" xfId="52214" xr:uid="{9E93DD23-2022-4ADF-9515-490CE5CEABF9}"/>
    <cellStyle name="SAPBEXHLevel0X 2 6 4 4" xfId="31914" xr:uid="{1866DDDA-2652-4129-B232-5EFDA656F4D3}"/>
    <cellStyle name="SAPBEXHLevel0X 2 6 5" xfId="5855" xr:uid="{28310E5E-2C92-46F7-BBBC-59C3AD4CC53F}"/>
    <cellStyle name="SAPBEXHLevel0X 2 6 5 2" xfId="16611" xr:uid="{7E81B501-7884-488C-9C32-2C25DC7BA44E}"/>
    <cellStyle name="SAPBEXHLevel0X 2 6 5 2 2" xfId="43029" xr:uid="{E06F1431-D3E6-4196-AC30-3433EDCD5BEF}"/>
    <cellStyle name="SAPBEXHLevel0X 2 6 5 3" xfId="28159" xr:uid="{DFF7AFF3-E51F-4772-B9DD-EA5AB3423E1F}"/>
    <cellStyle name="SAPBEXHLevel0X 2 6 5 3 2" xfId="54573" xr:uid="{D01E5FB0-9E07-4BA6-B8E1-E93201B0659D}"/>
    <cellStyle name="SAPBEXHLevel0X 2 6 5 4" xfId="32525" xr:uid="{92FF9D90-75D2-49C5-A95D-0402AC917B10}"/>
    <cellStyle name="SAPBEXHLevel0X 2 6 6" xfId="6463" xr:uid="{98CDDCB1-34FE-4675-BC08-8BEE5B62D104}"/>
    <cellStyle name="SAPBEXHLevel0X 2 6 6 2" xfId="17199" xr:uid="{A32DD842-C9C1-41CF-BC8B-4D1AAE17F760}"/>
    <cellStyle name="SAPBEXHLevel0X 2 6 6 2 2" xfId="43617" xr:uid="{0CEC73F0-58DE-4999-A32D-58D64C339A78}"/>
    <cellStyle name="SAPBEXHLevel0X 2 6 6 3" xfId="23562" xr:uid="{792DB780-7E3B-4CD9-B6E3-999C3CDB78BA}"/>
    <cellStyle name="SAPBEXHLevel0X 2 6 6 3 2" xfId="49976" xr:uid="{B2202624-3380-4029-90B2-2F7937FAA6D3}"/>
    <cellStyle name="SAPBEXHLevel0X 2 6 6 4" xfId="33133" xr:uid="{97844A2A-60F5-4A49-ABAD-676100BBFE7D}"/>
    <cellStyle name="SAPBEXHLevel0X 2 6 7" xfId="7078" xr:uid="{262245E9-6CFA-4642-8F1F-4725877B75AA}"/>
    <cellStyle name="SAPBEXHLevel0X 2 6 7 2" xfId="12424" xr:uid="{A2877D31-7578-44B4-B2B3-50215AC3EA76}"/>
    <cellStyle name="SAPBEXHLevel0X 2 6 7 2 2" xfId="38845" xr:uid="{23A0E394-6F51-49B2-B447-C7C02F45E155}"/>
    <cellStyle name="SAPBEXHLevel0X 2 6 7 3" xfId="33748" xr:uid="{9404E645-D07E-4BC3-B39E-58C7544824C0}"/>
    <cellStyle name="SAPBEXHLevel0X 2 6 8" xfId="7625" xr:uid="{EB8DEBD4-B82D-4F0E-99EC-0CBCD8D8A5AE}"/>
    <cellStyle name="SAPBEXHLevel0X 2 6 8 2" xfId="18292" xr:uid="{FA521368-B995-429D-B23D-D5EEB8AC3DBA}"/>
    <cellStyle name="SAPBEXHLevel0X 2 6 8 2 2" xfId="44708" xr:uid="{B7398F9F-51A2-44F2-912E-3518CF7B128C}"/>
    <cellStyle name="SAPBEXHLevel0X 2 6 8 3" xfId="22570" xr:uid="{CD9EAF80-9C27-4B6C-B2D4-DE14A20316EB}"/>
    <cellStyle name="SAPBEXHLevel0X 2 6 8 3 2" xfId="48984" xr:uid="{8326A527-8404-4591-B4FC-91F4B793E881}"/>
    <cellStyle name="SAPBEXHLevel0X 2 6 8 4" xfId="34295" xr:uid="{7C3138D3-0874-48C1-8A41-5CF6468CFCAE}"/>
    <cellStyle name="SAPBEXHLevel0X 2 6 9" xfId="7320" xr:uid="{5BF9C3BD-D69C-4627-BFC9-B5FE33DB4CA3}"/>
    <cellStyle name="SAPBEXHLevel0X 2 6 9 2" xfId="17987" xr:uid="{22A4C434-F418-427A-B9A0-FEEB7B07F1C8}"/>
    <cellStyle name="SAPBEXHLevel0X 2 6 9 2 2" xfId="44404" xr:uid="{CF7B3A57-6FDD-4864-853A-FB7E67E86B24}"/>
    <cellStyle name="SAPBEXHLevel0X 2 6 9 3" xfId="26143" xr:uid="{833F4CA1-B4B8-4827-830D-91846FDC375E}"/>
    <cellStyle name="SAPBEXHLevel0X 2 6 9 3 2" xfId="52557" xr:uid="{1BDC9BA7-52CE-4C40-A46E-9C51B8E8A6E8}"/>
    <cellStyle name="SAPBEXHLevel0X 2 6 9 4" xfId="33990" xr:uid="{F1F439AA-F138-46C3-9F17-E5D8961183DD}"/>
    <cellStyle name="SAPBEXHLevel0X 2 7" xfId="2487" xr:uid="{C7B91726-1FA3-432A-88ED-1AB625EDDB43}"/>
    <cellStyle name="SAPBEXHLevel0X 2 7 10" xfId="24971" xr:uid="{90F00297-5EB4-4E36-BF04-7B6F8734700B}"/>
    <cellStyle name="SAPBEXHLevel0X 2 7 10 2" xfId="51385" xr:uid="{FFAB5B08-107B-4117-8377-9FCEBE3AD727}"/>
    <cellStyle name="SAPBEXHLevel0X 2 7 2" xfId="4382" xr:uid="{24696B9D-6C2F-42D3-B632-5E2CE74825A1}"/>
    <cellStyle name="SAPBEXHLevel0X 2 7 2 2" xfId="15160" xr:uid="{67EAE325-F342-4E15-978A-B7DE24D21618}"/>
    <cellStyle name="SAPBEXHLevel0X 2 7 2 2 2" xfId="41580" xr:uid="{EE8FC3D0-9AE0-4558-9D61-5B3DF6938B55}"/>
    <cellStyle name="SAPBEXHLevel0X 2 7 2 3" xfId="26669" xr:uid="{340D3A7B-5557-4BCE-8ACA-E1BBA08BFC26}"/>
    <cellStyle name="SAPBEXHLevel0X 2 7 2 3 2" xfId="53083" xr:uid="{2535693D-EA77-474D-9A12-0C3ADACDB7A9}"/>
    <cellStyle name="SAPBEXHLevel0X 2 7 2 4" xfId="31052" xr:uid="{60D9B07F-335C-4CD6-9696-779E638E233B}"/>
    <cellStyle name="SAPBEXHLevel0X 2 7 3" xfId="5115" xr:uid="{2D70B2CD-9609-4DC1-9856-A02C6F69C0F8}"/>
    <cellStyle name="SAPBEXHLevel0X 2 7 3 2" xfId="15892" xr:uid="{C7483999-EF97-46DA-87CB-F50B7DFF6E32}"/>
    <cellStyle name="SAPBEXHLevel0X 2 7 3 2 2" xfId="42311" xr:uid="{14D16159-9B61-4F75-BA80-2D6B9EA10892}"/>
    <cellStyle name="SAPBEXHLevel0X 2 7 3 3" xfId="26905" xr:uid="{EC963C76-F319-41E8-9EFD-C0B2A8ED0D18}"/>
    <cellStyle name="SAPBEXHLevel0X 2 7 3 3 2" xfId="53319" xr:uid="{A3528D70-CA80-423C-8C87-D532C8459FDF}"/>
    <cellStyle name="SAPBEXHLevel0X 2 7 3 4" xfId="31785" xr:uid="{F2838F63-323D-4393-A8C6-9E93AB6F25BE}"/>
    <cellStyle name="SAPBEXHLevel0X 2 7 4" xfId="6297" xr:uid="{31ECDA67-5011-4EF2-BEFE-1B28701AC0ED}"/>
    <cellStyle name="SAPBEXHLevel0X 2 7 4 2" xfId="17036" xr:uid="{9F932D08-EC5A-421C-8005-E02E732D6262}"/>
    <cellStyle name="SAPBEXHLevel0X 2 7 4 2 2" xfId="43454" xr:uid="{05F35E79-8268-49C3-BA5F-5138B59A9546}"/>
    <cellStyle name="SAPBEXHLevel0X 2 7 4 3" xfId="22930" xr:uid="{009DF0A2-2494-4C5D-AA11-102FA00F2898}"/>
    <cellStyle name="SAPBEXHLevel0X 2 7 4 3 2" xfId="49344" xr:uid="{5C65E5F0-C4CF-4667-9E12-295C9D2C6843}"/>
    <cellStyle name="SAPBEXHLevel0X 2 7 4 4" xfId="32967" xr:uid="{9087D8B8-0D29-410F-9863-FA0F4389EC19}"/>
    <cellStyle name="SAPBEXHLevel0X 2 7 5" xfId="6873" xr:uid="{26E78E7A-81D3-4A10-BCD3-BD8CD2EA8770}"/>
    <cellStyle name="SAPBEXHLevel0X 2 7 5 2" xfId="17578" xr:uid="{21581485-F44F-4FD9-B6D0-88DADAFAE683}"/>
    <cellStyle name="SAPBEXHLevel0X 2 7 5 2 2" xfId="43995" xr:uid="{8328D2BE-3F24-4CF6-81D8-BFA21736A994}"/>
    <cellStyle name="SAPBEXHLevel0X 2 7 5 3" xfId="24169" xr:uid="{83FC2F92-8473-4543-BAFA-DF22C5C750FA}"/>
    <cellStyle name="SAPBEXHLevel0X 2 7 5 3 2" xfId="50583" xr:uid="{9E29F252-3D51-4A67-BEA4-9C2BF0BE84FB}"/>
    <cellStyle name="SAPBEXHLevel0X 2 7 5 4" xfId="33543" xr:uid="{99B4102F-BDE5-4C76-87BE-EE3DF7F10C6C}"/>
    <cellStyle name="SAPBEXHLevel0X 2 7 6" xfId="7397" xr:uid="{6217DF7A-B569-4194-8DAF-A712258B94E3}"/>
    <cellStyle name="SAPBEXHLevel0X 2 7 6 2" xfId="18064" xr:uid="{DCE4634A-018F-46D8-9E60-708ADCD127B3}"/>
    <cellStyle name="SAPBEXHLevel0X 2 7 6 2 2" xfId="44480" xr:uid="{858C9F9D-93FA-4C73-9F60-F3D3EB39F29E}"/>
    <cellStyle name="SAPBEXHLevel0X 2 7 6 3" xfId="24039" xr:uid="{8B05FA01-913F-4B40-A85E-D05314BE6D31}"/>
    <cellStyle name="SAPBEXHLevel0X 2 7 6 3 2" xfId="50453" xr:uid="{FC2A180C-1237-4C2E-8E50-027C031819AF}"/>
    <cellStyle name="SAPBEXHLevel0X 2 7 6 4" xfId="34067" xr:uid="{579DC3F5-2F2B-4A8E-A710-1F4B4A0EF59C}"/>
    <cellStyle name="SAPBEXHLevel0X 2 7 7" xfId="8020" xr:uid="{CA6BA38F-DE94-41F3-B3D9-65310349B72D}"/>
    <cellStyle name="SAPBEXHLevel0X 2 7 7 2" xfId="18687" xr:uid="{198337E7-A282-4613-A323-136FC8C79FD4}"/>
    <cellStyle name="SAPBEXHLevel0X 2 7 7 2 2" xfId="45101" xr:uid="{85FBCDA2-B7B6-44CD-AC40-80965711F434}"/>
    <cellStyle name="SAPBEXHLevel0X 2 7 7 3" xfId="11453" xr:uid="{D455FBC5-5315-4581-99BD-CA3A99D1CE6D}"/>
    <cellStyle name="SAPBEXHLevel0X 2 7 7 3 2" xfId="37874" xr:uid="{4F2E3C65-BB30-4B10-9EC9-F5393A0F68F5}"/>
    <cellStyle name="SAPBEXHLevel0X 2 7 7 4" xfId="34624" xr:uid="{085BFB3F-A20A-4681-96FF-6DFCFDCA9A45}"/>
    <cellStyle name="SAPBEXHLevel0X 2 7 8" xfId="13283" xr:uid="{2EDB78AC-684D-4870-B119-0B15CD396144}"/>
    <cellStyle name="SAPBEXHLevel0X 2 7 8 2" xfId="39703" xr:uid="{2FD3132C-8298-4A77-98C7-A705F5A5981B}"/>
    <cellStyle name="SAPBEXHLevel0X 2 7 9" xfId="11236" xr:uid="{A7ABA104-0038-451B-B1A8-C2DE0EDABA6C}"/>
    <cellStyle name="SAPBEXHLevel0X 2 7 9 2" xfId="37657" xr:uid="{1BEEE8DF-5C24-4F1D-8E6A-2CC483AA12EE}"/>
    <cellStyle name="SAPBEXHLevel0X 2 8" xfId="3235" xr:uid="{6624A142-CACF-4207-8A38-81C721CEA1C8}"/>
    <cellStyle name="SAPBEXHLevel0X 2 8 2" xfId="14025" xr:uid="{8E89E859-2A85-467E-B507-642F06F0C490}"/>
    <cellStyle name="SAPBEXHLevel0X 2 8 2 2" xfId="40445" xr:uid="{5470C44A-1A92-4D07-BCC8-2B3B8ECF2FB1}"/>
    <cellStyle name="SAPBEXHLevel0X 2 8 3" xfId="23307" xr:uid="{F4C03B5B-2E83-4164-BEB3-1DEBA4393155}"/>
    <cellStyle name="SAPBEXHLevel0X 2 8 3 2" xfId="49721" xr:uid="{765ED212-4A0D-48FD-AB4D-14F1B00F9BD9}"/>
    <cellStyle name="SAPBEXHLevel0X 2 8 4" xfId="29905" xr:uid="{F609BD93-CBCA-4977-BADA-8F9A6A8FC453}"/>
    <cellStyle name="SAPBEXHLevel0X 2 9" xfId="4742" xr:uid="{4A25DD8E-A5CC-469A-B2FA-5C77B2069238}"/>
    <cellStyle name="SAPBEXHLevel0X 2 9 2" xfId="15519" xr:uid="{65170A27-84CC-4C57-AF7C-5BD557F0BC83}"/>
    <cellStyle name="SAPBEXHLevel0X 2 9 2 2" xfId="41939" xr:uid="{D4C5693E-D627-47DB-8448-67710D5214C7}"/>
    <cellStyle name="SAPBEXHLevel0X 2 9 3" xfId="28150" xr:uid="{988F5FB3-DC81-4BC4-B9EE-15876AB3703A}"/>
    <cellStyle name="SAPBEXHLevel0X 2 9 3 2" xfId="54564" xr:uid="{D46ED932-838E-4BA0-8234-2BF9633DAF78}"/>
    <cellStyle name="SAPBEXHLevel0X 2 9 4" xfId="31412" xr:uid="{EE7E6FB7-1DF1-4FB3-BBB4-EB91E2324051}"/>
    <cellStyle name="SAPBEXHLevel0X 3" xfId="1211" xr:uid="{E984E89C-A20F-4927-8C34-532E78CA0D7A}"/>
    <cellStyle name="SAPBEXHLevel0X 3 10" xfId="1640" xr:uid="{2D3B0A56-8BA9-49B3-BA53-7E1C5E6CD59E}"/>
    <cellStyle name="SAPBEXHLevel0X 3 10 10" xfId="8331" xr:uid="{27B5701C-1C5A-468F-AEB2-0A36918215B1}"/>
    <cellStyle name="SAPBEXHLevel0X 3 10 10 2" xfId="18991" xr:uid="{8673957B-1554-4A36-BB5E-94039F5E1BC6}"/>
    <cellStyle name="SAPBEXHLevel0X 3 10 10 2 2" xfId="45405" xr:uid="{C3B224D8-1C23-47A8-962A-B8BD268117BF}"/>
    <cellStyle name="SAPBEXHLevel0X 3 10 10 3" xfId="12543" xr:uid="{8A2A59E4-2380-46CE-B51D-C7AC3C28910F}"/>
    <cellStyle name="SAPBEXHLevel0X 3 10 10 3 2" xfId="38964" xr:uid="{DEF5D6D4-CC4C-427F-9F38-EF47EA54D667}"/>
    <cellStyle name="SAPBEXHLevel0X 3 10 10 4" xfId="34827" xr:uid="{B921AA6F-FF1F-4248-93AD-760FF86AEDAB}"/>
    <cellStyle name="SAPBEXHLevel0X 3 10 11" xfId="11923" xr:uid="{8938EEF5-F4C2-422F-88AF-38B8FBF22B4E}"/>
    <cellStyle name="SAPBEXHLevel0X 3 10 11 2" xfId="38344" xr:uid="{3FF1C64F-852D-41FD-98D3-59538DFD7F79}"/>
    <cellStyle name="SAPBEXHLevel0X 3 10 12" xfId="22247" xr:uid="{5661FDFA-3017-47E8-88BD-DFB0B3E8399B}"/>
    <cellStyle name="SAPBEXHLevel0X 3 10 12 2" xfId="48661" xr:uid="{73D0BA35-7662-4D80-A699-7FF3AB6B86F0}"/>
    <cellStyle name="SAPBEXHLevel0X 3 10 2" xfId="3633" xr:uid="{A403D27C-A709-4D02-A41F-679677D1EAEF}"/>
    <cellStyle name="SAPBEXHLevel0X 3 10 2 2" xfId="9091" xr:uid="{A6F2C022-BD5A-4EB5-9F29-52AFCC55F22E}"/>
    <cellStyle name="SAPBEXHLevel0X 3 10 2 2 2" xfId="19751" xr:uid="{A831558B-976A-4542-9760-7175979A485D}"/>
    <cellStyle name="SAPBEXHLevel0X 3 10 2 2 2 2" xfId="46165" xr:uid="{97144933-0C21-41C0-AA0C-04918F4FCF9D}"/>
    <cellStyle name="SAPBEXHLevel0X 3 10 2 2 3" xfId="27906" xr:uid="{2A4750A8-3740-4F1F-BF23-6BB77098A036}"/>
    <cellStyle name="SAPBEXHLevel0X 3 10 2 2 3 2" xfId="54320" xr:uid="{AFCC008B-5C19-4F52-8E14-E6A8FF274F0E}"/>
    <cellStyle name="SAPBEXHLevel0X 3 10 2 2 4" xfId="35587" xr:uid="{B8B41025-0FE7-4B0A-A6EA-9FE1B2F548C9}"/>
    <cellStyle name="SAPBEXHLevel0X 3 10 2 3" xfId="9966" xr:uid="{5F64B51D-5A83-4625-8FFC-E98597D0F6C5}"/>
    <cellStyle name="SAPBEXHLevel0X 3 10 2 3 2" xfId="20626" xr:uid="{CFC89A0E-3EDA-407C-B8C3-9D050C8FB2E5}"/>
    <cellStyle name="SAPBEXHLevel0X 3 10 2 3 2 2" xfId="47040" xr:uid="{797BB346-5F31-4039-962E-0DF294626C51}"/>
    <cellStyle name="SAPBEXHLevel0X 3 10 2 3 3" xfId="23470" xr:uid="{5BEAFF7B-9D46-4396-977C-9EACBAE4145A}"/>
    <cellStyle name="SAPBEXHLevel0X 3 10 2 3 3 2" xfId="49884" xr:uid="{D27EF2F9-E474-4FD9-AB4C-68E8E2EDFCAB}"/>
    <cellStyle name="SAPBEXHLevel0X 3 10 2 3 4" xfId="36462" xr:uid="{2AE2EAD1-71BA-491F-99E3-D4EECCA20398}"/>
    <cellStyle name="SAPBEXHLevel0X 3 10 2 4" xfId="8632" xr:uid="{7A7A4C74-BC00-4593-BEA4-6EDA5D051EBB}"/>
    <cellStyle name="SAPBEXHLevel0X 3 10 2 4 2" xfId="19292" xr:uid="{639823DE-B770-42C8-93F1-E92E576F4364}"/>
    <cellStyle name="SAPBEXHLevel0X 3 10 2 4 2 2" xfId="45706" xr:uid="{CCF03A67-2756-42E8-8789-613801DEC3C8}"/>
    <cellStyle name="SAPBEXHLevel0X 3 10 2 4 3" xfId="15684" xr:uid="{2D72A54F-BDBC-4AAB-8145-BD2EA28313C7}"/>
    <cellStyle name="SAPBEXHLevel0X 3 10 2 4 3 2" xfId="42104" xr:uid="{0823A081-3EFD-404F-8F0D-14EC3768769D}"/>
    <cellStyle name="SAPBEXHLevel0X 3 10 2 4 4" xfId="35128" xr:uid="{69AE8CFC-B82A-4700-BF09-EFE5FD7FD205}"/>
    <cellStyle name="SAPBEXHLevel0X 3 10 2 5" xfId="14418" xr:uid="{1EFAF3EE-2F96-4BA3-A40A-7021275C830B}"/>
    <cellStyle name="SAPBEXHLevel0X 3 10 2 5 2" xfId="40838" xr:uid="{DFA42CCF-D853-4479-B7E2-44678F925286}"/>
    <cellStyle name="SAPBEXHLevel0X 3 10 2 6" xfId="22864" xr:uid="{02B98B12-F297-41EC-ADDD-93BA9A4A843B}"/>
    <cellStyle name="SAPBEXHLevel0X 3 10 2 6 2" xfId="49278" xr:uid="{DBF8A912-14B0-4323-B2DF-B257AAB323F3}"/>
    <cellStyle name="SAPBEXHLevel0X 3 10 2 7" xfId="30303" xr:uid="{F4FB1396-D33F-425A-90C8-D560BE23B0BF}"/>
    <cellStyle name="SAPBEXHLevel0X 3 10 3" xfId="3347" xr:uid="{21387A55-6290-4D10-80E3-BCB7557BF16B}"/>
    <cellStyle name="SAPBEXHLevel0X 3 10 3 2" xfId="9460" xr:uid="{16DD854A-5AA2-4DFE-AEE8-CC6ADFC8B406}"/>
    <cellStyle name="SAPBEXHLevel0X 3 10 3 2 2" xfId="20120" xr:uid="{AB3E3DAA-089E-4344-B89E-5D00716F4D6E}"/>
    <cellStyle name="SAPBEXHLevel0X 3 10 3 2 2 2" xfId="46534" xr:uid="{796A4C42-F5D7-492B-9CC3-EF9AC642F854}"/>
    <cellStyle name="SAPBEXHLevel0X 3 10 3 2 3" xfId="11605" xr:uid="{2BB4BF5B-6556-47E4-9F7C-E320BEF5A87F}"/>
    <cellStyle name="SAPBEXHLevel0X 3 10 3 2 3 2" xfId="38026" xr:uid="{BF2A6341-82C7-469E-9540-5973E97B71DA}"/>
    <cellStyle name="SAPBEXHLevel0X 3 10 3 2 4" xfId="35956" xr:uid="{4A99DEF8-4914-44D3-97CD-8753F0345543}"/>
    <cellStyle name="SAPBEXHLevel0X 3 10 3 3" xfId="14134" xr:uid="{83D6F35A-D087-420D-8D7C-A832782A9007}"/>
    <cellStyle name="SAPBEXHLevel0X 3 10 3 3 2" xfId="40554" xr:uid="{0E65E7D2-1321-4CE5-8088-499DF4A182BE}"/>
    <cellStyle name="SAPBEXHLevel0X 3 10 3 4" xfId="25632" xr:uid="{0A777DD0-6C6C-45B5-BD40-29A7C59DB036}"/>
    <cellStyle name="SAPBEXHLevel0X 3 10 3 4 2" xfId="52046" xr:uid="{0E5FC3E2-AE7F-49D8-AAE0-6258B1A9ECF7}"/>
    <cellStyle name="SAPBEXHLevel0X 3 10 3 5" xfId="30017" xr:uid="{E75A2ED5-7DD9-4A4A-A2A4-5A3AC5D9018E}"/>
    <cellStyle name="SAPBEXHLevel0X 3 10 4" xfId="3733" xr:uid="{2A6C5652-1447-4057-A060-6FD161878C41}"/>
    <cellStyle name="SAPBEXHLevel0X 3 10 4 2" xfId="10146" xr:uid="{1D8F55CB-0386-40C3-B62E-2CB0E7E0F528}"/>
    <cellStyle name="SAPBEXHLevel0X 3 10 4 2 2" xfId="20806" xr:uid="{3A8438E6-D701-4818-8A01-DFBA39484200}"/>
    <cellStyle name="SAPBEXHLevel0X 3 10 4 2 2 2" xfId="47220" xr:uid="{F3E3090B-B3E9-4099-9737-FDF462978B8B}"/>
    <cellStyle name="SAPBEXHLevel0X 3 10 4 2 3" xfId="25897" xr:uid="{D4B245A0-2F97-4838-887A-25DD05A0A27A}"/>
    <cellStyle name="SAPBEXHLevel0X 3 10 4 2 3 2" xfId="52311" xr:uid="{74F7DCBA-F4B9-4B90-99EB-F4F7B422047D}"/>
    <cellStyle name="SAPBEXHLevel0X 3 10 4 2 4" xfId="36642" xr:uid="{87490C95-AF5D-42CC-A545-D2A4B3ACBB88}"/>
    <cellStyle name="SAPBEXHLevel0X 3 10 4 3" xfId="14516" xr:uid="{4173A871-4B58-449D-9559-A7707FDCF1E0}"/>
    <cellStyle name="SAPBEXHLevel0X 3 10 4 3 2" xfId="40936" xr:uid="{7C0671C8-AA77-4FD4-A00B-2D7C0B68D7E7}"/>
    <cellStyle name="SAPBEXHLevel0X 3 10 4 4" xfId="27426" xr:uid="{6582A340-187E-416E-9B6B-3143B02B7F3C}"/>
    <cellStyle name="SAPBEXHLevel0X 3 10 4 4 2" xfId="53840" xr:uid="{EBB59B8E-2BBB-4DE6-AF90-68B3E95D38EA}"/>
    <cellStyle name="SAPBEXHLevel0X 3 10 4 5" xfId="30403" xr:uid="{4A562048-3B64-4701-9ED1-021CCB5B4A35}"/>
    <cellStyle name="SAPBEXHLevel0X 3 10 5" xfId="4357" xr:uid="{3F85EE59-2439-4F3B-A88A-C3064D98795B}"/>
    <cellStyle name="SAPBEXHLevel0X 3 10 5 2" xfId="15135" xr:uid="{29D01C71-9DAA-4D74-A37C-EBD449920BCA}"/>
    <cellStyle name="SAPBEXHLevel0X 3 10 5 2 2" xfId="41555" xr:uid="{CC53299D-15DF-4A28-B0DB-088952DE9AF8}"/>
    <cellStyle name="SAPBEXHLevel0X 3 10 5 3" xfId="27263" xr:uid="{21F94BEB-3A40-4E14-BE82-D5813E6E51F4}"/>
    <cellStyle name="SAPBEXHLevel0X 3 10 5 3 2" xfId="53677" xr:uid="{88B68CF0-2163-45B3-A082-F98EA1FD18F1}"/>
    <cellStyle name="SAPBEXHLevel0X 3 10 5 4" xfId="31027" xr:uid="{4F0E16AA-B17A-40F5-BEB4-846BB9BAA40C}"/>
    <cellStyle name="SAPBEXHLevel0X 3 10 6" xfId="2985" xr:uid="{5D7C583D-2762-412C-B9F4-2B92A616BDD7}"/>
    <cellStyle name="SAPBEXHLevel0X 3 10 6 2" xfId="13777" xr:uid="{D2327B2E-3AE7-409B-AA70-1E3CA8C6F576}"/>
    <cellStyle name="SAPBEXHLevel0X 3 10 6 2 2" xfId="40197" xr:uid="{241000AA-2557-4C25-8A6F-B5972750F70B}"/>
    <cellStyle name="SAPBEXHLevel0X 3 10 6 3" xfId="27531" xr:uid="{2B14D9A6-9899-497E-86FB-F0D7F69E5C11}"/>
    <cellStyle name="SAPBEXHLevel0X 3 10 6 3 2" xfId="53945" xr:uid="{EE0CE67B-89B5-4D88-AB96-FB6C85BAABD7}"/>
    <cellStyle name="SAPBEXHLevel0X 3 10 6 4" xfId="29655" xr:uid="{0EAB42B8-7199-4BEB-A61C-6B5F7F9A1338}"/>
    <cellStyle name="SAPBEXHLevel0X 3 10 7" xfId="6132" xr:uid="{1700775E-BA74-414F-B37D-603626741C3D}"/>
    <cellStyle name="SAPBEXHLevel0X 3 10 7 2" xfId="21210" xr:uid="{98B28902-E00D-4F49-8668-5B50A4ACD069}"/>
    <cellStyle name="SAPBEXHLevel0X 3 10 7 2 2" xfId="47624" xr:uid="{E0D32962-352A-4BCE-ACA4-FD21E0749393}"/>
    <cellStyle name="SAPBEXHLevel0X 3 10 7 3" xfId="32802" xr:uid="{7CB6BC53-F80A-4857-AA82-D16CFB45CF12}"/>
    <cellStyle name="SAPBEXHLevel0X 3 10 8" xfId="2946" xr:uid="{0D03F7B3-9329-4CA5-8892-28EA717FCA08}"/>
    <cellStyle name="SAPBEXHLevel0X 3 10 8 2" xfId="13738" xr:uid="{53B0F1F9-2989-4DF0-808E-EAA7B7438529}"/>
    <cellStyle name="SAPBEXHLevel0X 3 10 8 2 2" xfId="40158" xr:uid="{BE4C4BE0-E439-49A7-A0A1-127733D49338}"/>
    <cellStyle name="SAPBEXHLevel0X 3 10 8 3" xfId="26271" xr:uid="{9AAB4486-4ADB-4F18-92F2-177C22790D3F}"/>
    <cellStyle name="SAPBEXHLevel0X 3 10 8 3 2" xfId="52685" xr:uid="{8C41CEE0-17E3-448B-9C7D-57C9C84E6581}"/>
    <cellStyle name="SAPBEXHLevel0X 3 10 8 4" xfId="29616" xr:uid="{1FD01AF3-1067-4ADA-90C2-DA7DD5375EA2}"/>
    <cellStyle name="SAPBEXHLevel0X 3 10 9" xfId="7783" xr:uid="{D97CE2FA-ACDF-4F50-A690-1CA4F29889C2}"/>
    <cellStyle name="SAPBEXHLevel0X 3 10 9 2" xfId="18450" xr:uid="{BADA5077-1577-4CAE-8DF3-6D78B7B05881}"/>
    <cellStyle name="SAPBEXHLevel0X 3 10 9 2 2" xfId="44865" xr:uid="{45935981-39CE-4EA8-83DA-3C6CB78078F6}"/>
    <cellStyle name="SAPBEXHLevel0X 3 10 9 3" xfId="27078" xr:uid="{B4F21720-7DC6-4632-BA75-F52DF31B556B}"/>
    <cellStyle name="SAPBEXHLevel0X 3 10 9 3 2" xfId="53492" xr:uid="{B11C44EC-6C6E-4001-B578-7AA33185B579}"/>
    <cellStyle name="SAPBEXHLevel0X 3 10 9 4" xfId="34453" xr:uid="{4715195F-30DA-48DA-B949-B92489F299DD}"/>
    <cellStyle name="SAPBEXHLevel0X 3 11" xfId="1899" xr:uid="{90D3EEFE-F9CA-4133-A5A8-57AA7A2C016D}"/>
    <cellStyle name="SAPBEXHLevel0X 3 11 10" xfId="8546" xr:uid="{C53B4D6D-D7C6-4058-806E-502958116FED}"/>
    <cellStyle name="SAPBEXHLevel0X 3 11 10 2" xfId="19206" xr:uid="{020E2675-4224-4FFD-BE4F-A13B39AD6096}"/>
    <cellStyle name="SAPBEXHLevel0X 3 11 10 2 2" xfId="45620" xr:uid="{2C5DCFB9-3478-4C45-876E-07892BEF614B}"/>
    <cellStyle name="SAPBEXHLevel0X 3 11 10 3" xfId="17822" xr:uid="{2CD93905-E2A3-4053-A3F1-4AF5A1F9E96D}"/>
    <cellStyle name="SAPBEXHLevel0X 3 11 10 3 2" xfId="44239" xr:uid="{8858445F-B63E-43B5-85A1-D1AFCDDD31ED}"/>
    <cellStyle name="SAPBEXHLevel0X 3 11 10 4" xfId="35042" xr:uid="{D737741B-605B-4AA9-BBE3-E9CB4D9CD650}"/>
    <cellStyle name="SAPBEXHLevel0X 3 11 11" xfId="11681" xr:uid="{ABB27C10-B62F-4BAD-B15F-53239DB6C50D}"/>
    <cellStyle name="SAPBEXHLevel0X 3 11 11 2" xfId="38102" xr:uid="{5D21E9E8-C9D9-487D-9CE0-7CC8410E3472}"/>
    <cellStyle name="SAPBEXHLevel0X 3 11 12" xfId="27305" xr:uid="{61783928-3697-465B-A07D-82A4F1C0BE0E}"/>
    <cellStyle name="SAPBEXHLevel0X 3 11 12 2" xfId="53719" xr:uid="{00544575-95A8-4F3D-BAAE-F7543EC29F3C}"/>
    <cellStyle name="SAPBEXHLevel0X 3 11 2" xfId="3876" xr:uid="{4620EA8C-188F-4A27-9EF5-2A2C93F5B573}"/>
    <cellStyle name="SAPBEXHLevel0X 3 11 2 2" xfId="9249" xr:uid="{86D8118B-A63C-497B-BF43-D3E2D5F3FAB1}"/>
    <cellStyle name="SAPBEXHLevel0X 3 11 2 2 2" xfId="19909" xr:uid="{AB992DA8-221C-48CF-9318-07D50D34CA33}"/>
    <cellStyle name="SAPBEXHLevel0X 3 11 2 2 2 2" xfId="46323" xr:uid="{31E4DD73-737C-42EB-9D54-759482A2608C}"/>
    <cellStyle name="SAPBEXHLevel0X 3 11 2 2 3" xfId="18769" xr:uid="{CDCE6903-E120-4278-A5CD-7541FAD427F4}"/>
    <cellStyle name="SAPBEXHLevel0X 3 11 2 2 3 2" xfId="45183" xr:uid="{B0874FCD-9EE2-4E6B-B52D-7071EBA84995}"/>
    <cellStyle name="SAPBEXHLevel0X 3 11 2 2 4" xfId="35745" xr:uid="{EF1F0238-42C8-40E9-B01C-149A434A57BE}"/>
    <cellStyle name="SAPBEXHLevel0X 3 11 2 3" xfId="14659" xr:uid="{640D8C67-5E95-4E91-BFEB-B9461FEB6382}"/>
    <cellStyle name="SAPBEXHLevel0X 3 11 2 3 2" xfId="41079" xr:uid="{D28A7AB9-5289-4356-A62C-8046696E562E}"/>
    <cellStyle name="SAPBEXHLevel0X 3 11 2 4" xfId="26758" xr:uid="{173B1ACB-8B8A-456F-8CE2-28EFD31E792C}"/>
    <cellStyle name="SAPBEXHLevel0X 3 11 2 4 2" xfId="53172" xr:uid="{79D0D480-1809-476D-9EEA-4FB4FBB42BB3}"/>
    <cellStyle name="SAPBEXHLevel0X 3 11 2 5" xfId="30546" xr:uid="{121772D9-3AF7-459E-B8F3-80C9ACB8B474}"/>
    <cellStyle name="SAPBEXHLevel0X 3 11 3" xfId="4603" xr:uid="{B211B73E-4692-401B-849B-8B7ABC1F0DD2}"/>
    <cellStyle name="SAPBEXHLevel0X 3 11 3 2" xfId="10427" xr:uid="{8DB26ACD-6E32-470A-A228-F37128B5B4DE}"/>
    <cellStyle name="SAPBEXHLevel0X 3 11 3 2 2" xfId="21087" xr:uid="{A8B5B0CA-E869-4B42-9298-8D45A67E6B33}"/>
    <cellStyle name="SAPBEXHLevel0X 3 11 3 2 2 2" xfId="47501" xr:uid="{DC4A3DB4-700A-4953-B002-04E76EDFA565}"/>
    <cellStyle name="SAPBEXHLevel0X 3 11 3 2 3" xfId="28351" xr:uid="{E368BBE3-D6A2-4BBE-AC1F-59C364088873}"/>
    <cellStyle name="SAPBEXHLevel0X 3 11 3 2 3 2" xfId="54765" xr:uid="{49E8B8B3-3275-4CF5-BE31-CE0E10AEECF4}"/>
    <cellStyle name="SAPBEXHLevel0X 3 11 3 2 4" xfId="36923" xr:uid="{60714E2A-8B36-4CA5-B1A3-3978096E4FF8}"/>
    <cellStyle name="SAPBEXHLevel0X 3 11 3 3" xfId="15381" xr:uid="{03DA8C55-F1A1-40C6-8202-3286790A5E1D}"/>
    <cellStyle name="SAPBEXHLevel0X 3 11 3 3 2" xfId="41801" xr:uid="{15B5AA22-E656-4178-9644-90765B053361}"/>
    <cellStyle name="SAPBEXHLevel0X 3 11 3 4" xfId="26042" xr:uid="{A1B38898-C4DB-4F95-AE4B-4B5B04102003}"/>
    <cellStyle name="SAPBEXHLevel0X 3 11 3 4 2" xfId="52456" xr:uid="{55C56308-C4FB-4E7B-A1BA-14191E3E4784}"/>
    <cellStyle name="SAPBEXHLevel0X 3 11 3 5" xfId="31273" xr:uid="{865BB62D-C331-4CAB-BF26-12E76A039448}"/>
    <cellStyle name="SAPBEXHLevel0X 3 11 4" xfId="3287" xr:uid="{A9E94B2F-8B41-41E3-89EA-632E1BF495E0}"/>
    <cellStyle name="SAPBEXHLevel0X 3 11 4 2" xfId="14077" xr:uid="{5A2CD2FE-2174-4F58-93D8-91EF79C3FC24}"/>
    <cellStyle name="SAPBEXHLevel0X 3 11 4 2 2" xfId="40497" xr:uid="{7EC872DB-1160-47DC-8D6C-BE0B288E9506}"/>
    <cellStyle name="SAPBEXHLevel0X 3 11 4 3" xfId="25711" xr:uid="{7422F135-77A1-421C-85A8-729507C8424B}"/>
    <cellStyle name="SAPBEXHLevel0X 3 11 4 3 2" xfId="52125" xr:uid="{EDC0D485-2BA3-4959-8972-1F20CC98C582}"/>
    <cellStyle name="SAPBEXHLevel0X 3 11 4 4" xfId="29957" xr:uid="{35195FB5-5395-4548-A7ED-6F7B29507F0F}"/>
    <cellStyle name="SAPBEXHLevel0X 3 11 5" xfId="5797" xr:uid="{B99828C1-26B2-478D-9FAB-A183785757E5}"/>
    <cellStyle name="SAPBEXHLevel0X 3 11 5 2" xfId="16556" xr:uid="{1841B8A8-2D7B-4EF4-B58A-A4CE361F17FC}"/>
    <cellStyle name="SAPBEXHLevel0X 3 11 5 2 2" xfId="42974" xr:uid="{8289E77A-8D31-4855-A67A-36EE7F9360F2}"/>
    <cellStyle name="SAPBEXHLevel0X 3 11 5 3" xfId="27539" xr:uid="{0CFC69FF-03D6-4238-9ADA-112C36C3985A}"/>
    <cellStyle name="SAPBEXHLevel0X 3 11 5 3 2" xfId="53953" xr:uid="{C72E43DF-4CFD-40E8-94DE-067B296F788F}"/>
    <cellStyle name="SAPBEXHLevel0X 3 11 5 4" xfId="32467" xr:uid="{C9D60A67-B0A5-45F2-A156-A20131A1B4A4}"/>
    <cellStyle name="SAPBEXHLevel0X 3 11 6" xfId="6400" xr:uid="{94EFDEC3-D09F-48B1-8B06-4E3D8F52CA67}"/>
    <cellStyle name="SAPBEXHLevel0X 3 11 6 2" xfId="17136" xr:uid="{F3E9A7B3-C24C-43E8-BBD3-B7CB5BC8C836}"/>
    <cellStyle name="SAPBEXHLevel0X 3 11 6 2 2" xfId="43554" xr:uid="{B7B0D5EC-CF4E-40D0-822E-E9E0E8FE7C3B}"/>
    <cellStyle name="SAPBEXHLevel0X 3 11 6 3" xfId="23634" xr:uid="{F06E9A4F-37E3-4385-AD59-786F7C8CDEF9}"/>
    <cellStyle name="SAPBEXHLevel0X 3 11 6 3 2" xfId="50048" xr:uid="{DB275DC6-5AAC-4823-A411-1AA6B13E4560}"/>
    <cellStyle name="SAPBEXHLevel0X 3 11 6 4" xfId="33070" xr:uid="{41427108-168D-4CAA-A256-46762D23E0A6}"/>
    <cellStyle name="SAPBEXHLevel0X 3 11 7" xfId="7015" xr:uid="{0F431271-9317-4427-858C-4A1C9679097E}"/>
    <cellStyle name="SAPBEXHLevel0X 3 11 7 2" xfId="25343" xr:uid="{84C4A5A6-26E1-4D85-9569-6BC17D36039E}"/>
    <cellStyle name="SAPBEXHLevel0X 3 11 7 2 2" xfId="51757" xr:uid="{52350660-FC32-4663-803C-9C5A1325260B}"/>
    <cellStyle name="SAPBEXHLevel0X 3 11 7 3" xfId="33685" xr:uid="{922B70E7-864B-42D1-AC0C-2D4CE257900E}"/>
    <cellStyle name="SAPBEXHLevel0X 3 11 8" xfId="7562" xr:uid="{6FD887A7-F1CF-40A5-BB61-40967C89E515}"/>
    <cellStyle name="SAPBEXHLevel0X 3 11 8 2" xfId="18229" xr:uid="{8D81C41E-F4D9-47AC-BC05-084EFDA6190A}"/>
    <cellStyle name="SAPBEXHLevel0X 3 11 8 2 2" xfId="44645" xr:uid="{C02AAC32-03AF-4A37-9E2C-36A35D7F1152}"/>
    <cellStyle name="SAPBEXHLevel0X 3 11 8 3" xfId="23673" xr:uid="{30E55743-13DF-4576-B81C-2C15DE2CEC0C}"/>
    <cellStyle name="SAPBEXHLevel0X 3 11 8 3 2" xfId="50087" xr:uid="{57398C27-442D-4049-9FBC-5F8431D078B5}"/>
    <cellStyle name="SAPBEXHLevel0X 3 11 8 4" xfId="34232" xr:uid="{17E20B45-A5A9-43FD-9B6B-3F19F8AC9173}"/>
    <cellStyle name="SAPBEXHLevel0X 3 11 9" xfId="5582" xr:uid="{02975C82-1AC5-4FC6-8C20-350A3C9765FD}"/>
    <cellStyle name="SAPBEXHLevel0X 3 11 9 2" xfId="16351" xr:uid="{772C33D7-C355-4541-B0B1-89FEED5DE82C}"/>
    <cellStyle name="SAPBEXHLevel0X 3 11 9 2 2" xfId="42770" xr:uid="{D9370E56-1DB4-4175-A5A9-109AA21C7B91}"/>
    <cellStyle name="SAPBEXHLevel0X 3 11 9 3" xfId="22702" xr:uid="{75CE48A7-00C2-46E6-98AC-2C34E00ABEAD}"/>
    <cellStyle name="SAPBEXHLevel0X 3 11 9 3 2" xfId="49116" xr:uid="{E2353F56-2B97-4C03-8513-667789F8CBCC}"/>
    <cellStyle name="SAPBEXHLevel0X 3 11 9 4" xfId="32252" xr:uid="{556E9767-6E60-4266-9F8E-D976D3D7ABF6}"/>
    <cellStyle name="SAPBEXHLevel0X 3 12" xfId="2085" xr:uid="{50854F75-28EA-4DCE-B554-64E5F40F4E5E}"/>
    <cellStyle name="SAPBEXHLevel0X 3 12 10" xfId="8875" xr:uid="{0F8A84CC-CB6C-4B34-9ACD-7FAAA293CDDB}"/>
    <cellStyle name="SAPBEXHLevel0X 3 12 10 2" xfId="19535" xr:uid="{20680393-71A3-4179-9352-85A5353A1FBC}"/>
    <cellStyle name="SAPBEXHLevel0X 3 12 10 2 2" xfId="45949" xr:uid="{A684F310-5DA9-4292-8829-882984BF3124}"/>
    <cellStyle name="SAPBEXHLevel0X 3 12 10 3" xfId="27902" xr:uid="{4AFA39B3-E800-4D06-8D6B-CBA23F33FC3D}"/>
    <cellStyle name="SAPBEXHLevel0X 3 12 10 3 2" xfId="54316" xr:uid="{4FA7CE61-4A8A-4868-9A50-CE3672BE6556}"/>
    <cellStyle name="SAPBEXHLevel0X 3 12 10 4" xfId="35371" xr:uid="{2174E4CB-E54D-44F8-8692-3C112C9FBCEA}"/>
    <cellStyle name="SAPBEXHLevel0X 3 12 11" xfId="11515" xr:uid="{9BCC37EE-7913-44A3-B8B7-59B95FD624FB}"/>
    <cellStyle name="SAPBEXHLevel0X 3 12 11 2" xfId="37936" xr:uid="{423498E3-98F8-4790-A7EA-35BCFA06A39F}"/>
    <cellStyle name="SAPBEXHLevel0X 3 12 12" xfId="26485" xr:uid="{3CEEB02F-7FC2-4868-BA01-3221CE4588BB}"/>
    <cellStyle name="SAPBEXHLevel0X 3 12 12 2" xfId="52899" xr:uid="{CE8FC2F7-1AC5-42FF-8861-025AE282739F}"/>
    <cellStyle name="SAPBEXHLevel0X 3 12 2" xfId="4050" xr:uid="{9835E1B5-50CA-4458-B6F7-020D9F2921D3}"/>
    <cellStyle name="SAPBEXHLevel0X 3 12 2 2" xfId="9857" xr:uid="{1A8483B1-F438-4996-87C3-B47F239089A8}"/>
    <cellStyle name="SAPBEXHLevel0X 3 12 2 2 2" xfId="20517" xr:uid="{FC99A7F2-9F82-40EC-AF38-85EBDB717E5C}"/>
    <cellStyle name="SAPBEXHLevel0X 3 12 2 2 2 2" xfId="46931" xr:uid="{2C114E90-C596-4F80-888F-3A02FFAB82B2}"/>
    <cellStyle name="SAPBEXHLevel0X 3 12 2 2 3" xfId="23962" xr:uid="{3C4CED1A-383A-4906-9CC3-85A4B66384CB}"/>
    <cellStyle name="SAPBEXHLevel0X 3 12 2 2 3 2" xfId="50376" xr:uid="{1EDD5ED9-38F3-4D77-B3F4-925417F2FF22}"/>
    <cellStyle name="SAPBEXHLevel0X 3 12 2 2 4" xfId="36353" xr:uid="{ED1B077F-E167-4CA5-B65C-13EF25510361}"/>
    <cellStyle name="SAPBEXHLevel0X 3 12 2 3" xfId="14832" xr:uid="{E3D60C04-965D-4D7D-AF64-55953AFE5348}"/>
    <cellStyle name="SAPBEXHLevel0X 3 12 2 3 2" xfId="41252" xr:uid="{AF62E5A0-F394-42B7-BF09-2E5079739A13}"/>
    <cellStyle name="SAPBEXHLevel0X 3 12 2 4" xfId="22219" xr:uid="{F683CBD4-698C-474B-AD4B-D548D64880B9}"/>
    <cellStyle name="SAPBEXHLevel0X 3 12 2 4 2" xfId="48633" xr:uid="{A9EC7DB1-29BA-408C-B61A-81D72C455598}"/>
    <cellStyle name="SAPBEXHLevel0X 3 12 2 5" xfId="30720" xr:uid="{F3D435A5-E5CB-4CCD-9D49-A3DE31F84A20}"/>
    <cellStyle name="SAPBEXHLevel0X 3 12 3" xfId="4778" xr:uid="{793D7559-B986-4C54-96D6-1555BA554F87}"/>
    <cellStyle name="SAPBEXHLevel0X 3 12 3 2" xfId="10382" xr:uid="{11223BF1-9BA5-4118-A9D8-C174F9F9B295}"/>
    <cellStyle name="SAPBEXHLevel0X 3 12 3 2 2" xfId="21042" xr:uid="{2552841B-E1F6-46D0-B7E4-EF5D609E13D8}"/>
    <cellStyle name="SAPBEXHLevel0X 3 12 3 2 2 2" xfId="47456" xr:uid="{3C7333E1-D45E-4C33-86E3-D284C12EC53D}"/>
    <cellStyle name="SAPBEXHLevel0X 3 12 3 2 3" xfId="28307" xr:uid="{B7EA1EAA-91ED-4CB4-BC9A-434F45DE4AFB}"/>
    <cellStyle name="SAPBEXHLevel0X 3 12 3 2 3 2" xfId="54721" xr:uid="{2AF1E419-7A6B-4592-8361-61D49A9D1962}"/>
    <cellStyle name="SAPBEXHLevel0X 3 12 3 2 4" xfId="36878" xr:uid="{558904F7-9D15-4EA8-B159-E41BA1B13611}"/>
    <cellStyle name="SAPBEXHLevel0X 3 12 3 3" xfId="15555" xr:uid="{E38EEAE7-8C29-4E28-BE6C-DA28E62F5B26}"/>
    <cellStyle name="SAPBEXHLevel0X 3 12 3 3 2" xfId="41975" xr:uid="{E8216B27-8D71-481E-8617-6D8CF0F0507D}"/>
    <cellStyle name="SAPBEXHLevel0X 3 12 3 4" xfId="24799" xr:uid="{657AFFB0-C90B-430E-ADE1-41A2E0F1DCA7}"/>
    <cellStyle name="SAPBEXHLevel0X 3 12 3 4 2" xfId="51213" xr:uid="{023E5E4F-BC80-4DBC-BFDB-6FABD6C72642}"/>
    <cellStyle name="SAPBEXHLevel0X 3 12 3 5" xfId="31448" xr:uid="{E74E6982-6900-46AA-B4CC-8BF082D67E2D}"/>
    <cellStyle name="SAPBEXHLevel0X 3 12 4" xfId="5358" xr:uid="{DC989025-3794-4B85-BEBF-1C810E6AD353}"/>
    <cellStyle name="SAPBEXHLevel0X 3 12 4 2" xfId="16131" xr:uid="{46366100-0F28-495F-9B6F-332A5BC44F46}"/>
    <cellStyle name="SAPBEXHLevel0X 3 12 4 2 2" xfId="42550" xr:uid="{CEE0BE3E-80CC-424B-90A1-756FDB9758F7}"/>
    <cellStyle name="SAPBEXHLevel0X 3 12 4 3" xfId="22705" xr:uid="{7FFF88BD-432D-4B19-94B9-3B12736BEAF3}"/>
    <cellStyle name="SAPBEXHLevel0X 3 12 4 3 2" xfId="49119" xr:uid="{FBDD8E31-36B1-4813-A5A7-DDC80BE0510B}"/>
    <cellStyle name="SAPBEXHLevel0X 3 12 4 4" xfId="32028" xr:uid="{723C33D1-B866-4A8C-8783-9E0E32462C2E}"/>
    <cellStyle name="SAPBEXHLevel0X 3 12 5" xfId="5965" xr:uid="{23FFF062-6CCD-4CD7-8F80-58402F99866F}"/>
    <cellStyle name="SAPBEXHLevel0X 3 12 5 2" xfId="16717" xr:uid="{88BFE20C-C8AC-4380-A9C8-0BDB36674B48}"/>
    <cellStyle name="SAPBEXHLevel0X 3 12 5 2 2" xfId="43135" xr:uid="{AD76DE43-6449-4457-84B2-AD421F54E730}"/>
    <cellStyle name="SAPBEXHLevel0X 3 12 5 3" xfId="26609" xr:uid="{8A48F992-57F4-43F1-9C49-3B088ED92290}"/>
    <cellStyle name="SAPBEXHLevel0X 3 12 5 3 2" xfId="53023" xr:uid="{5CEDABE4-55C0-4039-8008-297D33C5CB64}"/>
    <cellStyle name="SAPBEXHLevel0X 3 12 5 4" xfId="32635" xr:uid="{DE12A910-DBB6-448C-909D-454F777E74C4}"/>
    <cellStyle name="SAPBEXHLevel0X 3 12 6" xfId="6565" xr:uid="{842BD3F8-C7B0-496F-8498-0791DF4AEC4A}"/>
    <cellStyle name="SAPBEXHLevel0X 3 12 6 2" xfId="17290" xr:uid="{A645A94E-E066-4B34-926C-DA3F1C4D36B8}"/>
    <cellStyle name="SAPBEXHLevel0X 3 12 6 2 2" xfId="43708" xr:uid="{564DBC25-E056-4128-805E-BA108C8A9202}"/>
    <cellStyle name="SAPBEXHLevel0X 3 12 6 3" xfId="22990" xr:uid="{5082786A-C642-4E12-A75A-10E93E81371B}"/>
    <cellStyle name="SAPBEXHLevel0X 3 12 6 3 2" xfId="49404" xr:uid="{1D116DC0-B07A-4849-8995-FB0B1AE90850}"/>
    <cellStyle name="SAPBEXHLevel0X 3 12 6 4" xfId="33235" xr:uid="{6D94F809-596C-4EC1-B2E6-46DD3AAA4A77}"/>
    <cellStyle name="SAPBEXHLevel0X 3 12 7" xfId="7137" xr:uid="{6741C72A-5198-44B3-9CC7-F468E4C19EF4}"/>
    <cellStyle name="SAPBEXHLevel0X 3 12 7 2" xfId="27142" xr:uid="{B26A855F-D825-4913-BE16-9C4C55870336}"/>
    <cellStyle name="SAPBEXHLevel0X 3 12 7 2 2" xfId="53556" xr:uid="{1C6E998B-D288-4C62-84CA-9667AD8961D9}"/>
    <cellStyle name="SAPBEXHLevel0X 3 12 7 3" xfId="33807" xr:uid="{32375E6C-B38C-42A7-BFBF-9A161207FE3A}"/>
    <cellStyle name="SAPBEXHLevel0X 3 12 8" xfId="7696" xr:uid="{9E99622E-9481-4354-A753-F806447D2183}"/>
    <cellStyle name="SAPBEXHLevel0X 3 12 8 2" xfId="18363" xr:uid="{8532A742-0826-4FC7-B076-9ADC57B321F4}"/>
    <cellStyle name="SAPBEXHLevel0X 3 12 8 2 2" xfId="44779" xr:uid="{0DE9A78C-D6A5-4C43-83D0-21CD1C529CCC}"/>
    <cellStyle name="SAPBEXHLevel0X 3 12 8 3" xfId="28104" xr:uid="{10940B77-7E39-498E-BED9-F05B8A7657D1}"/>
    <cellStyle name="SAPBEXHLevel0X 3 12 8 3 2" xfId="54518" xr:uid="{D18D7C29-484F-4EAA-B32A-EE5F0EF19680}"/>
    <cellStyle name="SAPBEXHLevel0X 3 12 8 4" xfId="34366" xr:uid="{8F67FD1B-5E8A-4104-B945-DA75F1C67A4C}"/>
    <cellStyle name="SAPBEXHLevel0X 3 12 9" xfId="7848" xr:uid="{E3E451C6-FCFD-4922-851C-0404C1915DD9}"/>
    <cellStyle name="SAPBEXHLevel0X 3 12 9 2" xfId="18515" xr:uid="{D540B583-AB3C-47BF-A9E3-F365E8753F79}"/>
    <cellStyle name="SAPBEXHLevel0X 3 12 9 2 2" xfId="44930" xr:uid="{EF4AFE64-3D9C-4587-B2F7-3A8034801838}"/>
    <cellStyle name="SAPBEXHLevel0X 3 12 9 3" xfId="24536" xr:uid="{949B58D0-3250-44E7-A4C5-7C8379EF722E}"/>
    <cellStyle name="SAPBEXHLevel0X 3 12 9 3 2" xfId="50950" xr:uid="{A6B441C5-E550-48B3-AF19-6D9F024C3988}"/>
    <cellStyle name="SAPBEXHLevel0X 3 12 9 4" xfId="34518" xr:uid="{10885DC1-FE42-409C-A9F2-E6E3A8B70174}"/>
    <cellStyle name="SAPBEXHLevel0X 3 13" xfId="1818" xr:uid="{59C5BC48-DBEC-49ED-938B-A66C18AB4BEF}"/>
    <cellStyle name="SAPBEXHLevel0X 3 13 10" xfId="9564" xr:uid="{6399F7B8-1317-4E9C-9C71-8C77D5DC212C}"/>
    <cellStyle name="SAPBEXHLevel0X 3 13 10 2" xfId="20224" xr:uid="{C89B6F6C-FAC7-419E-B33A-6F106A176882}"/>
    <cellStyle name="SAPBEXHLevel0X 3 13 10 2 2" xfId="46638" xr:uid="{80A8EC0C-82FD-4999-8739-411EDD9C6DF6}"/>
    <cellStyle name="SAPBEXHLevel0X 3 13 10 3" xfId="25927" xr:uid="{6835B377-EA18-4DC7-97AC-9D6F17403BC8}"/>
    <cellStyle name="SAPBEXHLevel0X 3 13 10 3 2" xfId="52341" xr:uid="{5FBCCA45-93D7-421C-9E2B-8C250408585F}"/>
    <cellStyle name="SAPBEXHLevel0X 3 13 10 4" xfId="36060" xr:uid="{3E448708-701E-4FA6-A820-237010412AA3}"/>
    <cellStyle name="SAPBEXHLevel0X 3 13 11" xfId="11762" xr:uid="{A76505FF-EB94-418A-9C25-90E8A3AAD775}"/>
    <cellStyle name="SAPBEXHLevel0X 3 13 11 2" xfId="38183" xr:uid="{7154D6E1-409E-409A-9A16-8C2614D63929}"/>
    <cellStyle name="SAPBEXHLevel0X 3 13 12" xfId="26699" xr:uid="{56FA6FE4-D7E2-405F-972D-6ADC86B1C6E0}"/>
    <cellStyle name="SAPBEXHLevel0X 3 13 12 2" xfId="53113" xr:uid="{EDBF961E-7693-4DE9-A266-92959E74CC6A}"/>
    <cellStyle name="SAPBEXHLevel0X 3 13 2" xfId="3795" xr:uid="{22C4E003-7F4F-4B16-AAA6-00E20BFAB849}"/>
    <cellStyle name="SAPBEXHLevel0X 3 13 2 2" xfId="10700" xr:uid="{A70F9DC7-4D22-4188-9342-E2E71C3079D4}"/>
    <cellStyle name="SAPBEXHLevel0X 3 13 2 2 2" xfId="21345" xr:uid="{AE7A2D0B-2067-49AB-B372-8EE6B196F4B8}"/>
    <cellStyle name="SAPBEXHLevel0X 3 13 2 2 2 2" xfId="47759" xr:uid="{85D07A2B-1608-4B5A-B0A5-726B23C7DDF9}"/>
    <cellStyle name="SAPBEXHLevel0X 3 13 2 2 3" xfId="28443" xr:uid="{6F94ACB2-0393-4023-8849-855D3022DA7D}"/>
    <cellStyle name="SAPBEXHLevel0X 3 13 2 2 3 2" xfId="54857" xr:uid="{F3DC3272-F520-4565-8A7D-ED092FBD961A}"/>
    <cellStyle name="SAPBEXHLevel0X 3 13 2 2 4" xfId="37124" xr:uid="{7FC0C417-F41A-4934-A6EB-B7A0E4ACD10A}"/>
    <cellStyle name="SAPBEXHLevel0X 3 13 2 3" xfId="14578" xr:uid="{DA4E4B6A-682B-458A-B28E-084763600892}"/>
    <cellStyle name="SAPBEXHLevel0X 3 13 2 3 2" xfId="40998" xr:uid="{95635A65-8FA2-4D4D-885A-FEF2C343B3E0}"/>
    <cellStyle name="SAPBEXHLevel0X 3 13 2 4" xfId="22718" xr:uid="{B3373183-382E-4462-9EBD-9FAB2D4CB0F5}"/>
    <cellStyle name="SAPBEXHLevel0X 3 13 2 4 2" xfId="49132" xr:uid="{571F0A3B-72AF-442E-A270-2E0371AAF232}"/>
    <cellStyle name="SAPBEXHLevel0X 3 13 2 5" xfId="30465" xr:uid="{89C7A01D-07D8-4D0A-8708-2B1187402BE8}"/>
    <cellStyle name="SAPBEXHLevel0X 3 13 3" xfId="4522" xr:uid="{31034183-86C5-474B-9E0E-C06E92CF4949}"/>
    <cellStyle name="SAPBEXHLevel0X 3 13 3 2" xfId="15300" xr:uid="{A093BD03-4DE3-4701-A596-E48E51C4F049}"/>
    <cellStyle name="SAPBEXHLevel0X 3 13 3 2 2" xfId="41720" xr:uid="{EA0BD2F7-D4B0-4EEA-9A3C-84291A92FA12}"/>
    <cellStyle name="SAPBEXHLevel0X 3 13 3 3" xfId="24061" xr:uid="{FFBFFAD1-C545-4D0E-9F76-F4E121DA125A}"/>
    <cellStyle name="SAPBEXHLevel0X 3 13 3 3 2" xfId="50475" xr:uid="{0A88631A-BA41-4173-96B1-FF192D48F5B6}"/>
    <cellStyle name="SAPBEXHLevel0X 3 13 3 4" xfId="31192" xr:uid="{45FEB3CA-256F-45C9-9841-DC681032541E}"/>
    <cellStyle name="SAPBEXHLevel0X 3 13 4" xfId="3173" xr:uid="{8FAA4071-8AE9-4E4E-83B6-7CD8E7453178}"/>
    <cellStyle name="SAPBEXHLevel0X 3 13 4 2" xfId="13963" xr:uid="{468B00BC-E808-41E3-ADBC-931E86F36DC2}"/>
    <cellStyle name="SAPBEXHLevel0X 3 13 4 2 2" xfId="40383" xr:uid="{94B037C0-9AD3-4391-9EAB-9557FCFD1752}"/>
    <cellStyle name="SAPBEXHLevel0X 3 13 4 3" xfId="21863" xr:uid="{B26CF251-0333-4277-962C-99701162C3A7}"/>
    <cellStyle name="SAPBEXHLevel0X 3 13 4 3 2" xfId="48277" xr:uid="{69E6FAF9-B095-43C2-870A-AF276BB131DE}"/>
    <cellStyle name="SAPBEXHLevel0X 3 13 4 4" xfId="29843" xr:uid="{A95EDEF8-53DA-495C-AA6E-CB885BBF6AF9}"/>
    <cellStyle name="SAPBEXHLevel0X 3 13 5" xfId="3991" xr:uid="{BF9F33F4-0790-4BCC-BDC7-595DD813E7F0}"/>
    <cellStyle name="SAPBEXHLevel0X 3 13 5 2" xfId="14774" xr:uid="{996AD66B-E61D-4AA6-8E1D-B1F5016F508A}"/>
    <cellStyle name="SAPBEXHLevel0X 3 13 5 2 2" xfId="41194" xr:uid="{9C093DBE-9274-4526-8EFD-FF72D5E6F379}"/>
    <cellStyle name="SAPBEXHLevel0X 3 13 5 3" xfId="21911" xr:uid="{877E5964-BCF7-4023-9147-B900705DB57E}"/>
    <cellStyle name="SAPBEXHLevel0X 3 13 5 3 2" xfId="48325" xr:uid="{606BD329-EB8F-423B-A3C4-5A4F3BCC5A05}"/>
    <cellStyle name="SAPBEXHLevel0X 3 13 5 4" xfId="30661" xr:uid="{7255B2E8-F6A7-4939-93C2-B9DDA2FEE3F4}"/>
    <cellStyle name="SAPBEXHLevel0X 3 13 6" xfId="5735" xr:uid="{BB4BC1AE-63DE-4A4F-B29C-8AAC7F66D513}"/>
    <cellStyle name="SAPBEXHLevel0X 3 13 6 2" xfId="16497" xr:uid="{AC5FEB07-DDF3-4648-8738-3911B1735114}"/>
    <cellStyle name="SAPBEXHLevel0X 3 13 6 2 2" xfId="42915" xr:uid="{A87422C4-B940-4D01-853A-1BA1590E0C11}"/>
    <cellStyle name="SAPBEXHLevel0X 3 13 6 3" xfId="22700" xr:uid="{7B8A212C-75C2-42AC-9A00-EF8D85EF0836}"/>
    <cellStyle name="SAPBEXHLevel0X 3 13 6 3 2" xfId="49114" xr:uid="{69324EC5-091C-4113-8D87-AA4A7EDB0798}"/>
    <cellStyle name="SAPBEXHLevel0X 3 13 6 4" xfId="32405" xr:uid="{1B7C36E9-7F26-4971-AFE3-8059675137DA}"/>
    <cellStyle name="SAPBEXHLevel0X 3 13 7" xfId="5841" xr:uid="{40EEBBE1-2544-431A-AC78-D0445358D2EF}"/>
    <cellStyle name="SAPBEXHLevel0X 3 13 7 2" xfId="26032" xr:uid="{4314A9D9-0181-4D2C-A0EF-B54C5156EA48}"/>
    <cellStyle name="SAPBEXHLevel0X 3 13 7 2 2" xfId="52446" xr:uid="{CC1F9657-21BC-463F-8C18-450CC7727478}"/>
    <cellStyle name="SAPBEXHLevel0X 3 13 7 3" xfId="32511" xr:uid="{9B77EB6B-2433-495A-A0F7-7F454FAE9313}"/>
    <cellStyle name="SAPBEXHLevel0X 3 13 8" xfId="7481" xr:uid="{0F2DF9AE-31CB-4AE3-86A3-7E1900C854F3}"/>
    <cellStyle name="SAPBEXHLevel0X 3 13 8 2" xfId="18148" xr:uid="{79357481-6658-422B-8A94-F7CFE47BEEDB}"/>
    <cellStyle name="SAPBEXHLevel0X 3 13 8 2 2" xfId="44564" xr:uid="{525B9E3E-C48D-4423-80EE-3E50F125F59B}"/>
    <cellStyle name="SAPBEXHLevel0X 3 13 8 3" xfId="25366" xr:uid="{D5137071-97E9-4ADE-A39E-5057B0464DFA}"/>
    <cellStyle name="SAPBEXHLevel0X 3 13 8 3 2" xfId="51780" xr:uid="{DE256B82-C400-46BD-AEF9-05F5CA14E772}"/>
    <cellStyle name="SAPBEXHLevel0X 3 13 8 4" xfId="34151" xr:uid="{38FA0BBC-BFA6-4B73-B73E-F5D654DCA16D}"/>
    <cellStyle name="SAPBEXHLevel0X 3 13 9" xfId="7247" xr:uid="{771C5257-01C1-44EB-BB5A-7D04162D3F49}"/>
    <cellStyle name="SAPBEXHLevel0X 3 13 9 2" xfId="17914" xr:uid="{FDF3534D-BCC5-4E43-918B-596FEE73A7B4}"/>
    <cellStyle name="SAPBEXHLevel0X 3 13 9 2 2" xfId="44331" xr:uid="{08BA51EC-86F7-4BA5-9A32-30E84B1DF08D}"/>
    <cellStyle name="SAPBEXHLevel0X 3 13 9 3" xfId="22276" xr:uid="{AC9E63EC-9C14-47F9-92B6-C9E8878D69BA}"/>
    <cellStyle name="SAPBEXHLevel0X 3 13 9 3 2" xfId="48690" xr:uid="{B3CC50C6-E337-475A-9044-364824BAD76C}"/>
    <cellStyle name="SAPBEXHLevel0X 3 13 9 4" xfId="33917" xr:uid="{3DD20415-CCB3-4009-A68F-175C62832408}"/>
    <cellStyle name="SAPBEXHLevel0X 3 14" xfId="2488" xr:uid="{A8436B8E-808A-4378-9A87-A9E36CFB5980}"/>
    <cellStyle name="SAPBEXHLevel0X 3 14 10" xfId="22146" xr:uid="{624C9D7E-EC27-4BFE-B1D0-3260EEA28F2E}"/>
    <cellStyle name="SAPBEXHLevel0X 3 14 10 2" xfId="48560" xr:uid="{D6FD06C8-FB5C-4640-94FD-CE05979FBB68}"/>
    <cellStyle name="SAPBEXHLevel0X 3 14 2" xfId="4383" xr:uid="{E6B70F39-6070-4E75-81C0-CD17F19A0D58}"/>
    <cellStyle name="SAPBEXHLevel0X 3 14 2 2" xfId="15161" xr:uid="{B99FBB39-E981-4F53-9691-AC8A28434AB0}"/>
    <cellStyle name="SAPBEXHLevel0X 3 14 2 2 2" xfId="41581" xr:uid="{733CD7C6-5437-463A-B3FA-36FCF9688948}"/>
    <cellStyle name="SAPBEXHLevel0X 3 14 2 3" xfId="22534" xr:uid="{693EF69C-A293-448B-88E4-4161E8535D70}"/>
    <cellStyle name="SAPBEXHLevel0X 3 14 2 3 2" xfId="48948" xr:uid="{69F26AA4-32DB-4296-B69E-0A824E262433}"/>
    <cellStyle name="SAPBEXHLevel0X 3 14 2 4" xfId="31053" xr:uid="{9B1FA976-6B58-43C3-BF0D-BFEF55149952}"/>
    <cellStyle name="SAPBEXHLevel0X 3 14 3" xfId="5116" xr:uid="{6BB53A9F-7D78-4975-8927-587C156FDBD6}"/>
    <cellStyle name="SAPBEXHLevel0X 3 14 3 2" xfId="15893" xr:uid="{F5F73194-AF58-45A5-A4EB-D68EED323C08}"/>
    <cellStyle name="SAPBEXHLevel0X 3 14 3 2 2" xfId="42312" xr:uid="{6BCB38A2-A0A1-4E2D-9952-0AA4BFEEAD7C}"/>
    <cellStyle name="SAPBEXHLevel0X 3 14 3 3" xfId="23279" xr:uid="{42625001-201F-4DEC-BFB2-9123C94FA467}"/>
    <cellStyle name="SAPBEXHLevel0X 3 14 3 3 2" xfId="49693" xr:uid="{D4B5B674-B12C-4F49-BD68-264797D0FAB8}"/>
    <cellStyle name="SAPBEXHLevel0X 3 14 3 4" xfId="31786" xr:uid="{1226A2A9-84D9-4271-BA03-D9ECB01FB4ED}"/>
    <cellStyle name="SAPBEXHLevel0X 3 14 4" xfId="6298" xr:uid="{57263BD9-2E91-475B-81AC-C2A649B99CEC}"/>
    <cellStyle name="SAPBEXHLevel0X 3 14 4 2" xfId="17037" xr:uid="{0D7FB036-3D26-4AD5-92EB-D618DF49E95D}"/>
    <cellStyle name="SAPBEXHLevel0X 3 14 4 2 2" xfId="43455" xr:uid="{5E59DFAD-F838-4367-897A-193DEE009E7D}"/>
    <cellStyle name="SAPBEXHLevel0X 3 14 4 3" xfId="23633" xr:uid="{4393D9A9-3BC7-423A-958A-82E34612697E}"/>
    <cellStyle name="SAPBEXHLevel0X 3 14 4 3 2" xfId="50047" xr:uid="{EB4F8130-E327-4C27-9814-FC5D536873B6}"/>
    <cellStyle name="SAPBEXHLevel0X 3 14 4 4" xfId="32968" xr:uid="{A6E9613C-B7C2-49F3-AFAD-9B74FDA5DE7B}"/>
    <cellStyle name="SAPBEXHLevel0X 3 14 5" xfId="6874" xr:uid="{820F7D6F-250B-426D-8CDF-CFAF99689694}"/>
    <cellStyle name="SAPBEXHLevel0X 3 14 5 2" xfId="17579" xr:uid="{3C1E2A55-DCAE-476A-8CE6-A8213FAE34D0}"/>
    <cellStyle name="SAPBEXHLevel0X 3 14 5 2 2" xfId="43996" xr:uid="{4258FC72-D7C6-43D3-9E32-3CD430A47192}"/>
    <cellStyle name="SAPBEXHLevel0X 3 14 5 3" xfId="23342" xr:uid="{3810EE2F-D004-4219-81EE-70D06358AE67}"/>
    <cellStyle name="SAPBEXHLevel0X 3 14 5 3 2" xfId="49756" xr:uid="{9A80C6E9-5B84-464B-91E8-4BABC4F30B5F}"/>
    <cellStyle name="SAPBEXHLevel0X 3 14 5 4" xfId="33544" xr:uid="{4B953D4B-9861-41F3-A6E7-14F4E88714C2}"/>
    <cellStyle name="SAPBEXHLevel0X 3 14 6" xfId="7398" xr:uid="{C16B4DD4-7B5D-4DB1-86DF-7512108C54B8}"/>
    <cellStyle name="SAPBEXHLevel0X 3 14 6 2" xfId="18065" xr:uid="{8F43CC87-EFB1-4297-9906-3140DF7CB46A}"/>
    <cellStyle name="SAPBEXHLevel0X 3 14 6 2 2" xfId="44481" xr:uid="{3529C7F3-F394-4762-9F20-55411A5B3BBA}"/>
    <cellStyle name="SAPBEXHLevel0X 3 14 6 3" xfId="27195" xr:uid="{0DB782D6-117A-4B22-9B9A-92BB53547056}"/>
    <cellStyle name="SAPBEXHLevel0X 3 14 6 3 2" xfId="53609" xr:uid="{BEEE49CD-97B3-4EDE-80BC-76A595A92489}"/>
    <cellStyle name="SAPBEXHLevel0X 3 14 6 4" xfId="34068" xr:uid="{5E47059C-2042-48E8-A365-AAF47E261F26}"/>
    <cellStyle name="SAPBEXHLevel0X 3 14 7" xfId="8021" xr:uid="{2C8DA885-CE65-4250-9A81-9AAEB3DDF1A1}"/>
    <cellStyle name="SAPBEXHLevel0X 3 14 7 2" xfId="18688" xr:uid="{5F9B30CF-51C3-49C2-814B-B7BAB0AC45E2}"/>
    <cellStyle name="SAPBEXHLevel0X 3 14 7 2 2" xfId="45102" xr:uid="{C99D631F-E9E1-492E-8E0B-8974F1543F5B}"/>
    <cellStyle name="SAPBEXHLevel0X 3 14 7 3" xfId="12396" xr:uid="{7755A72A-6197-4949-81C5-D4D782FE1DD3}"/>
    <cellStyle name="SAPBEXHLevel0X 3 14 7 3 2" xfId="38817" xr:uid="{42AF490E-8DDB-4AB0-AC46-BE6363458962}"/>
    <cellStyle name="SAPBEXHLevel0X 3 14 7 4" xfId="34625" xr:uid="{7486C0E1-E6C2-45B4-8540-9E64F75BAAC2}"/>
    <cellStyle name="SAPBEXHLevel0X 3 14 8" xfId="13284" xr:uid="{6D638D01-76D4-4D42-A50E-BD175DD8BA0C}"/>
    <cellStyle name="SAPBEXHLevel0X 3 14 8 2" xfId="39704" xr:uid="{28185D0E-829F-4526-AE90-908B2A47DFE4}"/>
    <cellStyle name="SAPBEXHLevel0X 3 14 9" xfId="21191" xr:uid="{E98C0037-FA13-408F-9B60-13E82850F3F1}"/>
    <cellStyle name="SAPBEXHLevel0X 3 14 9 2" xfId="47605" xr:uid="{89F35AC0-73CA-4017-9C53-7DCE1467A73E}"/>
    <cellStyle name="SAPBEXHLevel0X 3 15" xfId="3236" xr:uid="{C70F5632-C1AC-4796-87CC-8F28D491263A}"/>
    <cellStyle name="SAPBEXHLevel0X 3 15 2" xfId="14026" xr:uid="{E664A49C-3C91-4524-9C98-6347200603FE}"/>
    <cellStyle name="SAPBEXHLevel0X 3 15 2 2" xfId="40446" xr:uid="{B49C195A-218B-486D-8D75-515D48987672}"/>
    <cellStyle name="SAPBEXHLevel0X 3 15 3" xfId="26739" xr:uid="{6E2E08F0-A39D-4B8A-BA73-4F5F456EC710}"/>
    <cellStyle name="SAPBEXHLevel0X 3 15 3 2" xfId="53153" xr:uid="{40AB4165-FA17-4FA3-AAFB-A43E811105EB}"/>
    <cellStyle name="SAPBEXHLevel0X 3 15 4" xfId="29906" xr:uid="{D3CB540E-D69A-4437-BD8C-CE8F429179E2}"/>
    <cellStyle name="SAPBEXHLevel0X 3 16" xfId="2733" xr:uid="{589BC9F0-9B0A-48AF-B049-21DE988CC3E7}"/>
    <cellStyle name="SAPBEXHLevel0X 3 16 2" xfId="13525" xr:uid="{0E331602-A488-4EE5-91C8-B4CE4EF4EA18}"/>
    <cellStyle name="SAPBEXHLevel0X 3 16 2 2" xfId="39945" xr:uid="{03A47922-4801-486C-9249-C17A58DC3EBF}"/>
    <cellStyle name="SAPBEXHLevel0X 3 16 3" xfId="11167" xr:uid="{0B84AAA7-5818-43E3-BF2E-16767C023DA1}"/>
    <cellStyle name="SAPBEXHLevel0X 3 16 3 2" xfId="37588" xr:uid="{9B012680-CAB1-473A-BBCB-ED6F06ED2558}"/>
    <cellStyle name="SAPBEXHLevel0X 3 16 4" xfId="29403" xr:uid="{677CE7DD-8117-4EAD-B365-F1631C36E942}"/>
    <cellStyle name="SAPBEXHLevel0X 3 17" xfId="5690" xr:uid="{6C70B2EA-A78B-44C0-88E1-A321DB5595CD}"/>
    <cellStyle name="SAPBEXHLevel0X 3 17 2" xfId="16454" xr:uid="{D27A0F4D-6452-434B-8B0D-D70F0CED8999}"/>
    <cellStyle name="SAPBEXHLevel0X 3 17 2 2" xfId="42872" xr:uid="{FA3E0484-E539-4D2F-B19C-E634F869443D}"/>
    <cellStyle name="SAPBEXHLevel0X 3 17 3" xfId="28125" xr:uid="{5806B9FF-EB35-4851-8BC1-82265F95D736}"/>
    <cellStyle name="SAPBEXHLevel0X 3 17 3 2" xfId="54539" xr:uid="{520ACE44-13C6-44F9-B8DD-E82031F75518}"/>
    <cellStyle name="SAPBEXHLevel0X 3 17 4" xfId="32360" xr:uid="{0339F3F1-F287-420D-942C-A4004BE123CE}"/>
    <cellStyle name="SAPBEXHLevel0X 3 18" xfId="6941" xr:uid="{91F36854-405F-4E98-9152-BDCD1148FF1C}"/>
    <cellStyle name="SAPBEXHLevel0X 3 18 2" xfId="22587" xr:uid="{3AE0717B-758D-42DF-840E-3B8670E971C1}"/>
    <cellStyle name="SAPBEXHLevel0X 3 18 2 2" xfId="49001" xr:uid="{D75CC643-43CB-49EB-8623-03AB84BFAD05}"/>
    <cellStyle name="SAPBEXHLevel0X 3 18 3" xfId="33611" xr:uid="{42FD33AE-B857-4671-955F-80ACBCA8942E}"/>
    <cellStyle name="SAPBEXHLevel0X 3 19" xfId="16538" xr:uid="{49AC3A71-9442-4401-AC32-BB9F434D8B24}"/>
    <cellStyle name="SAPBEXHLevel0X 3 19 2" xfId="42956" xr:uid="{71847BCA-CDF2-4B14-AFC4-6BBFE02B8362}"/>
    <cellStyle name="SAPBEXHLevel0X 3 2" xfId="1212" xr:uid="{83ADA71B-C6AF-405E-8ECB-F371422C56EE}"/>
    <cellStyle name="SAPBEXHLevel0X 3 2 10" xfId="3734" xr:uid="{6C4CDD3C-B61A-4212-A4B9-77A0D394A01F}"/>
    <cellStyle name="SAPBEXHLevel0X 3 2 10 2" xfId="14517" xr:uid="{5515D08F-AA6F-4824-A01E-E7CF47370F2F}"/>
    <cellStyle name="SAPBEXHLevel0X 3 2 10 2 2" xfId="40937" xr:uid="{7D84FF34-AA8E-4633-BEED-3572C4F0C143}"/>
    <cellStyle name="SAPBEXHLevel0X 3 2 10 3" xfId="26678" xr:uid="{1E9F75A1-900E-4F43-826A-E2B12051B30D}"/>
    <cellStyle name="SAPBEXHLevel0X 3 2 10 3 2" xfId="53092" xr:uid="{E8B1A628-7577-4119-B7E3-BC156770674C}"/>
    <cellStyle name="SAPBEXHLevel0X 3 2 10 4" xfId="30404" xr:uid="{B48A19A3-8FFA-4C28-BD39-5C94EBC1ACAF}"/>
    <cellStyle name="SAPBEXHLevel0X 3 2 11" xfId="6939" xr:uid="{0CBE807F-D657-4391-B7A0-6B0BE1619550}"/>
    <cellStyle name="SAPBEXHLevel0X 3 2 11 2" xfId="24813" xr:uid="{C8DC15F4-4DC2-4ECF-9749-920CD16B51CA}"/>
    <cellStyle name="SAPBEXHLevel0X 3 2 11 2 2" xfId="51227" xr:uid="{499280F8-5347-417D-B5F8-0075CEA0F678}"/>
    <cellStyle name="SAPBEXHLevel0X 3 2 11 3" xfId="33609" xr:uid="{B8146FD7-7DD4-448C-A550-F418DA886383}"/>
    <cellStyle name="SAPBEXHLevel0X 3 2 12" xfId="12405" xr:uid="{FA201573-1197-4E5E-818B-3EE0BFCD46D7}"/>
    <cellStyle name="SAPBEXHLevel0X 3 2 12 2" xfId="38826" xr:uid="{79A1BE32-3E5E-403F-A1E4-030F2B1B0D23}"/>
    <cellStyle name="SAPBEXHLevel0X 3 2 13" xfId="24482" xr:uid="{F6A349B7-809A-47D4-AE4F-F110EE7642A8}"/>
    <cellStyle name="SAPBEXHLevel0X 3 2 13 2" xfId="50896" xr:uid="{2FC84644-7E51-4DAC-970D-13E035265791}"/>
    <cellStyle name="SAPBEXHLevel0X 3 2 2" xfId="1528" xr:uid="{048BDA32-BF07-4C0F-BC08-44B0127183D4}"/>
    <cellStyle name="SAPBEXHLevel0X 3 2 2 10" xfId="8420" xr:uid="{43C9A96E-A01D-4102-9798-3FE189C22D47}"/>
    <cellStyle name="SAPBEXHLevel0X 3 2 2 10 2" xfId="19080" xr:uid="{202E54E4-DC84-49BF-90D5-73D105C032F6}"/>
    <cellStyle name="SAPBEXHLevel0X 3 2 2 10 2 2" xfId="45494" xr:uid="{6E601730-7BC1-49E5-B1F9-AEF55B735256}"/>
    <cellStyle name="SAPBEXHLevel0X 3 2 2 10 3" xfId="17210" xr:uid="{BB0E8135-263D-40B3-8647-3F87EB3882D9}"/>
    <cellStyle name="SAPBEXHLevel0X 3 2 2 10 3 2" xfId="43628" xr:uid="{D63F73A0-6E6C-401C-BBB8-F45C83FA2EB0}"/>
    <cellStyle name="SAPBEXHLevel0X 3 2 2 10 4" xfId="34916" xr:uid="{8DBDE0A8-8D56-4D4A-99D0-50210D655C66}"/>
    <cellStyle name="SAPBEXHLevel0X 3 2 2 11" xfId="12013" xr:uid="{B3965533-FA17-48BB-854C-FAE36283E37B}"/>
    <cellStyle name="SAPBEXHLevel0X 3 2 2 11 2" xfId="38434" xr:uid="{7A94A27A-ABF9-4904-B8BF-D372CED236D5}"/>
    <cellStyle name="SAPBEXHLevel0X 3 2 2 12" xfId="25310" xr:uid="{ACB35FA1-7034-44D7-9003-1839F1C1577B}"/>
    <cellStyle name="SAPBEXHLevel0X 3 2 2 12 2" xfId="51724" xr:uid="{5027F5B7-A500-4161-82C5-ACC9D04D917E}"/>
    <cellStyle name="SAPBEXHLevel0X 3 2 2 2" xfId="3522" xr:uid="{96E1A7BA-D85A-4E47-8F17-DB69DAB9179B}"/>
    <cellStyle name="SAPBEXHLevel0X 3 2 2 2 2" xfId="9002" xr:uid="{1806F060-C4AD-4C1D-B9D1-73CD488A9745}"/>
    <cellStyle name="SAPBEXHLevel0X 3 2 2 2 2 2" xfId="19662" xr:uid="{93A7B9CF-CD96-470E-AEAC-2BFBEE0B661B}"/>
    <cellStyle name="SAPBEXHLevel0X 3 2 2 2 2 2 2" xfId="46076" xr:uid="{4E4C1700-639A-43DF-9CBE-3C5C7B9041F9}"/>
    <cellStyle name="SAPBEXHLevel0X 3 2 2 2 2 3" xfId="17533" xr:uid="{C38BCBDB-25FC-4C47-A201-3507D274DDC7}"/>
    <cellStyle name="SAPBEXHLevel0X 3 2 2 2 2 3 2" xfId="43950" xr:uid="{E7E06265-CA4D-4236-A9D3-CF272A7400A4}"/>
    <cellStyle name="SAPBEXHLevel0X 3 2 2 2 2 4" xfId="35498" xr:uid="{A5C9D273-53B1-4ECE-824C-417D629EF783}"/>
    <cellStyle name="SAPBEXHLevel0X 3 2 2 2 3" xfId="10081" xr:uid="{27A69EAC-B714-4048-B38D-10833ABAE5BC}"/>
    <cellStyle name="SAPBEXHLevel0X 3 2 2 2 3 2" xfId="20741" xr:uid="{05F47CFF-8053-4F94-85C0-52C1077DB25A}"/>
    <cellStyle name="SAPBEXHLevel0X 3 2 2 2 3 2 2" xfId="47155" xr:uid="{65F796F1-44D0-4EC0-867E-08E77E77339F}"/>
    <cellStyle name="SAPBEXHLevel0X 3 2 2 2 3 3" xfId="25881" xr:uid="{9E59CC7B-F787-4D15-BC2E-0C56E3B8829A}"/>
    <cellStyle name="SAPBEXHLevel0X 3 2 2 2 3 3 2" xfId="52295" xr:uid="{1E4CAA0A-6113-4A28-99E7-4F69E5EB64E9}"/>
    <cellStyle name="SAPBEXHLevel0X 3 2 2 2 3 4" xfId="36577" xr:uid="{6CB13586-F577-435B-970B-FD3CA6BCD934}"/>
    <cellStyle name="SAPBEXHLevel0X 3 2 2 2 4" xfId="8733" xr:uid="{638FFC34-C6A6-47E3-86CB-83745C78A857}"/>
    <cellStyle name="SAPBEXHLevel0X 3 2 2 2 4 2" xfId="19393" xr:uid="{B43AE9C1-6127-4740-B362-0C3926627BE3}"/>
    <cellStyle name="SAPBEXHLevel0X 3 2 2 2 4 2 2" xfId="45807" xr:uid="{B8240E12-10A7-475B-AB10-6A567510E60D}"/>
    <cellStyle name="SAPBEXHLevel0X 3 2 2 2 4 3" xfId="12263" xr:uid="{770B9460-A6E5-4EFD-BAE4-52EF3BDE975B}"/>
    <cellStyle name="SAPBEXHLevel0X 3 2 2 2 4 3 2" xfId="38684" xr:uid="{5330B163-5344-4662-A0EC-8BC9D70ECB83}"/>
    <cellStyle name="SAPBEXHLevel0X 3 2 2 2 4 4" xfId="35229" xr:uid="{CA5D74C7-BB96-4A9C-B552-0C2835A9E440}"/>
    <cellStyle name="SAPBEXHLevel0X 3 2 2 2 5" xfId="14307" xr:uid="{2C010E76-0331-4A3F-98F5-15F2A61724F8}"/>
    <cellStyle name="SAPBEXHLevel0X 3 2 2 2 5 2" xfId="40727" xr:uid="{FAB9BDF2-E7C8-4271-8CCA-6497563FC5CD}"/>
    <cellStyle name="SAPBEXHLevel0X 3 2 2 2 6" xfId="24917" xr:uid="{D2A682AE-0238-4195-8958-6BAAFF9987F1}"/>
    <cellStyle name="SAPBEXHLevel0X 3 2 2 2 6 2" xfId="51331" xr:uid="{582DD25C-8524-443C-9C25-EB225D34E756}"/>
    <cellStyle name="SAPBEXHLevel0X 3 2 2 2 7" xfId="30192" xr:uid="{32769C9E-BCEA-4442-B3E7-FC44DA184827}"/>
    <cellStyle name="SAPBEXHLevel0X 3 2 2 3" xfId="2781" xr:uid="{9069C2FD-94D8-4752-888E-834FE690F333}"/>
    <cellStyle name="SAPBEXHLevel0X 3 2 2 3 2" xfId="9360" xr:uid="{B85B8F1F-45D8-4354-9C3C-326F7B03B8A0}"/>
    <cellStyle name="SAPBEXHLevel0X 3 2 2 3 2 2" xfId="20020" xr:uid="{F42DD5EC-7251-446C-B43A-2027F8EEEE1F}"/>
    <cellStyle name="SAPBEXHLevel0X 3 2 2 3 2 2 2" xfId="46434" xr:uid="{6FA865CB-CEB9-4564-BDE7-96B94BA59007}"/>
    <cellStyle name="SAPBEXHLevel0X 3 2 2 3 2 3" xfId="21146" xr:uid="{18E44261-3441-481A-9EB7-3309DE10D096}"/>
    <cellStyle name="SAPBEXHLevel0X 3 2 2 3 2 3 2" xfId="47560" xr:uid="{E21D3299-64F2-4858-A09E-D9CD51AA2062}"/>
    <cellStyle name="SAPBEXHLevel0X 3 2 2 3 2 4" xfId="35856" xr:uid="{B4C72EDF-A1E2-4F31-853B-507845BE6188}"/>
    <cellStyle name="SAPBEXHLevel0X 3 2 2 3 3" xfId="13573" xr:uid="{AB51ACFF-3EDC-4183-9655-0BDA7416FB0D}"/>
    <cellStyle name="SAPBEXHLevel0X 3 2 2 3 3 2" xfId="39993" xr:uid="{8813EB68-B48A-431C-8DE9-936751EB98D2}"/>
    <cellStyle name="SAPBEXHLevel0X 3 2 2 3 4" xfId="23435" xr:uid="{03AA15F0-F16D-486A-A63C-D1CDD8560C3E}"/>
    <cellStyle name="SAPBEXHLevel0X 3 2 2 3 4 2" xfId="49849" xr:uid="{7DC030D3-B828-4B99-BD82-BEE4D4D557F8}"/>
    <cellStyle name="SAPBEXHLevel0X 3 2 2 3 5" xfId="29451" xr:uid="{9E50B506-9871-40D8-86D8-6B5C26219487}"/>
    <cellStyle name="SAPBEXHLevel0X 3 2 2 4" xfId="3320" xr:uid="{96FFFDF9-E999-4616-BA1B-831924D0B78C}"/>
    <cellStyle name="SAPBEXHLevel0X 3 2 2 4 2" xfId="9784" xr:uid="{EEE80944-6CEF-44FD-8C2F-0CB597E01A93}"/>
    <cellStyle name="SAPBEXHLevel0X 3 2 2 4 2 2" xfId="20444" xr:uid="{60F49A09-177D-4080-9176-271FA3FB12D0}"/>
    <cellStyle name="SAPBEXHLevel0X 3 2 2 4 2 2 2" xfId="46858" xr:uid="{13D23A09-61D8-488D-BE6B-79622F9A1002}"/>
    <cellStyle name="SAPBEXHLevel0X 3 2 2 4 2 3" xfId="17743" xr:uid="{7F24C9AD-DFCB-4835-952C-C67374089B36}"/>
    <cellStyle name="SAPBEXHLevel0X 3 2 2 4 2 3 2" xfId="44160" xr:uid="{57CC939E-0196-4C56-A413-D0D87F344B90}"/>
    <cellStyle name="SAPBEXHLevel0X 3 2 2 4 2 4" xfId="36280" xr:uid="{BA6CFD58-1F38-453F-A0AB-F768F1E15F18}"/>
    <cellStyle name="SAPBEXHLevel0X 3 2 2 4 3" xfId="14108" xr:uid="{27C219D6-50CB-4FAA-97B0-FD590D5BE95E}"/>
    <cellStyle name="SAPBEXHLevel0X 3 2 2 4 3 2" xfId="40528" xr:uid="{F4F657FB-50D1-424E-B599-CCDD953B7DB8}"/>
    <cellStyle name="SAPBEXHLevel0X 3 2 2 4 4" xfId="26683" xr:uid="{D3990788-4EF3-4173-8130-756A2FA862AD}"/>
    <cellStyle name="SAPBEXHLevel0X 3 2 2 4 4 2" xfId="53097" xr:uid="{0D603538-0726-4D74-9070-1401B54C730C}"/>
    <cellStyle name="SAPBEXHLevel0X 3 2 2 4 5" xfId="29990" xr:uid="{B80CC1E9-A34B-4DCF-9718-027DB1F09773}"/>
    <cellStyle name="SAPBEXHLevel0X 3 2 2 5" xfId="5646" xr:uid="{5B01CC8C-9E54-4154-853C-370077536F42}"/>
    <cellStyle name="SAPBEXHLevel0X 3 2 2 5 2" xfId="16410" xr:uid="{8EC7B2D5-EF48-477D-8C6C-77656A26B40D}"/>
    <cellStyle name="SAPBEXHLevel0X 3 2 2 5 2 2" xfId="42828" xr:uid="{C913205E-B31B-4F80-9DFE-25DAB8D83C16}"/>
    <cellStyle name="SAPBEXHLevel0X 3 2 2 5 3" xfId="26248" xr:uid="{1BC04A00-4D4C-4422-8AC0-6574B4E5C66E}"/>
    <cellStyle name="SAPBEXHLevel0X 3 2 2 5 3 2" xfId="52662" xr:uid="{D0D318B1-D67B-41CE-8100-4887DF52057E}"/>
    <cellStyle name="SAPBEXHLevel0X 3 2 2 5 4" xfId="32316" xr:uid="{FF83AB71-1FE5-4CD8-9EC1-6F68DE96C6CF}"/>
    <cellStyle name="SAPBEXHLevel0X 3 2 2 6" xfId="4717" xr:uid="{6BA46943-DA34-44A6-B5D6-4F095DFF553B}"/>
    <cellStyle name="SAPBEXHLevel0X 3 2 2 6 2" xfId="15494" xr:uid="{63952027-55CC-42A9-9D68-213CF0D85938}"/>
    <cellStyle name="SAPBEXHLevel0X 3 2 2 6 2 2" xfId="41914" xr:uid="{22A133A1-218D-47D8-B520-57A595681CBB}"/>
    <cellStyle name="SAPBEXHLevel0X 3 2 2 6 3" xfId="23900" xr:uid="{8D4468B6-B295-4670-822B-40FD652DFFFF}"/>
    <cellStyle name="SAPBEXHLevel0X 3 2 2 6 3 2" xfId="50314" xr:uid="{36DD383B-A6B2-420D-9A12-AE545DA1CE6A}"/>
    <cellStyle name="SAPBEXHLevel0X 3 2 2 6 4" xfId="31387" xr:uid="{BBCBB802-F30D-4104-B9A2-00C46E56B893}"/>
    <cellStyle name="SAPBEXHLevel0X 3 2 2 7" xfId="6809" xr:uid="{6BE8EBF0-821B-4B0E-9B7E-684477705CC8}"/>
    <cellStyle name="SAPBEXHLevel0X 3 2 2 7 2" xfId="24866" xr:uid="{66A85F48-AD69-41A5-A043-31D64A19C398}"/>
    <cellStyle name="SAPBEXHLevel0X 3 2 2 7 2 2" xfId="51280" xr:uid="{7F2DB35D-962B-45F1-BDA3-3F7BB74579B9}"/>
    <cellStyle name="SAPBEXHLevel0X 3 2 2 7 3" xfId="33479" xr:uid="{3960EA45-8BA1-4F5F-9ABD-DB0B0283BAE0}"/>
    <cellStyle name="SAPBEXHLevel0X 3 2 2 8" xfId="5937" xr:uid="{B3F3F863-3107-4957-A817-34AA3407C98E}"/>
    <cellStyle name="SAPBEXHLevel0X 3 2 2 8 2" xfId="16689" xr:uid="{83A2F0B2-382E-4C83-B551-B1A9BCF44CFA}"/>
    <cellStyle name="SAPBEXHLevel0X 3 2 2 8 2 2" xfId="43107" xr:uid="{421779E7-0675-4530-8807-559648777565}"/>
    <cellStyle name="SAPBEXHLevel0X 3 2 2 8 3" xfId="23587" xr:uid="{E8F0D4BC-BB9F-4C76-BB44-632AD6D49B53}"/>
    <cellStyle name="SAPBEXHLevel0X 3 2 2 8 3 2" xfId="50001" xr:uid="{E10A5AF4-3BAD-4ACC-B35E-C6BDF1A6A577}"/>
    <cellStyle name="SAPBEXHLevel0X 3 2 2 8 4" xfId="32607" xr:uid="{70AA8BF2-0A96-453C-AD77-DDB05F253154}"/>
    <cellStyle name="SAPBEXHLevel0X 3 2 2 9" xfId="6254" xr:uid="{2002BBB7-B1FF-477B-B451-A3B65084F1F0}"/>
    <cellStyle name="SAPBEXHLevel0X 3 2 2 9 2" xfId="16995" xr:uid="{69680FA7-BE8B-4276-8624-7D6B8D0F971B}"/>
    <cellStyle name="SAPBEXHLevel0X 3 2 2 9 2 2" xfId="43413" xr:uid="{E5099ACF-82EF-4552-86E0-3B64AF16F0A2}"/>
    <cellStyle name="SAPBEXHLevel0X 3 2 2 9 3" xfId="22062" xr:uid="{47163D6E-0E62-4EBD-AF2F-ADAD09D63C34}"/>
    <cellStyle name="SAPBEXHLevel0X 3 2 2 9 3 2" xfId="48476" xr:uid="{814D0124-A231-400F-902A-55384AA6DB25}"/>
    <cellStyle name="SAPBEXHLevel0X 3 2 2 9 4" xfId="32924" xr:uid="{B0F9A0CD-2BAB-4D63-ADD1-B582124FB492}"/>
    <cellStyle name="SAPBEXHLevel0X 3 2 3" xfId="1641" xr:uid="{756CC658-C3F6-476E-83C0-460EDC1FA201}"/>
    <cellStyle name="SAPBEXHLevel0X 3 2 3 10" xfId="8330" xr:uid="{7617FE1C-F507-4DD2-876C-FE65EA7DE6F4}"/>
    <cellStyle name="SAPBEXHLevel0X 3 2 3 10 2" xfId="18990" xr:uid="{5D373797-D3AE-4D29-B047-1D716FF1A469}"/>
    <cellStyle name="SAPBEXHLevel0X 3 2 3 10 2 2" xfId="45404" xr:uid="{CE9605C6-6277-44C7-9164-A70CA5C68E4F}"/>
    <cellStyle name="SAPBEXHLevel0X 3 2 3 10 3" xfId="16470" xr:uid="{95664345-D335-4BFB-8EAC-FF61CF3A38CF}"/>
    <cellStyle name="SAPBEXHLevel0X 3 2 3 10 3 2" xfId="42888" xr:uid="{B1FF8522-5D37-45D6-8123-ECAB1400B310}"/>
    <cellStyle name="SAPBEXHLevel0X 3 2 3 10 4" xfId="34826" xr:uid="{3EF7305D-30E3-4DFD-B77C-B65D3FE2BF0E}"/>
    <cellStyle name="SAPBEXHLevel0X 3 2 3 11" xfId="11922" xr:uid="{53FD9892-FA0B-4BA6-A3D7-DD2AECF8EB36}"/>
    <cellStyle name="SAPBEXHLevel0X 3 2 3 11 2" xfId="38343" xr:uid="{FF6E0C11-E5C9-4007-9100-892DB9B4BE9F}"/>
    <cellStyle name="SAPBEXHLevel0X 3 2 3 12" xfId="25856" xr:uid="{3334109C-E0AA-40DD-BBF6-3E914F819F06}"/>
    <cellStyle name="SAPBEXHLevel0X 3 2 3 12 2" xfId="52270" xr:uid="{5867CF77-3592-4A26-AAF3-C54A3EE9EEF1}"/>
    <cellStyle name="SAPBEXHLevel0X 3 2 3 2" xfId="3634" xr:uid="{3EF6D555-1D37-4D0A-BBDA-1A5E64373647}"/>
    <cellStyle name="SAPBEXHLevel0X 3 2 3 2 2" xfId="9092" xr:uid="{E7588243-C850-4E61-A998-540E04155821}"/>
    <cellStyle name="SAPBEXHLevel0X 3 2 3 2 2 2" xfId="19752" xr:uid="{9FB2DD56-2D2A-409D-A733-E63D363BC00E}"/>
    <cellStyle name="SAPBEXHLevel0X 3 2 3 2 2 2 2" xfId="46166" xr:uid="{BD1F7FB2-1D57-455E-AAEE-4C3A59D96DB3}"/>
    <cellStyle name="SAPBEXHLevel0X 3 2 3 2 2 3" xfId="22269" xr:uid="{C596CA3A-343E-4D4E-8166-23C25AB68C3C}"/>
    <cellStyle name="SAPBEXHLevel0X 3 2 3 2 2 3 2" xfId="48683" xr:uid="{833EE369-6B6A-4EA0-802E-47FE629B9476}"/>
    <cellStyle name="SAPBEXHLevel0X 3 2 3 2 2 4" xfId="35588" xr:uid="{9D9E5F7C-96BA-40F2-B750-2E7A737877DF}"/>
    <cellStyle name="SAPBEXHLevel0X 3 2 3 2 3" xfId="10325" xr:uid="{064D8501-13C1-4ABB-A5EE-D5326D2997AF}"/>
    <cellStyle name="SAPBEXHLevel0X 3 2 3 2 3 2" xfId="20985" xr:uid="{864B1D11-67BF-4C41-9532-B0A7C43FC805}"/>
    <cellStyle name="SAPBEXHLevel0X 3 2 3 2 3 2 2" xfId="47399" xr:uid="{4AE8F1E5-4B92-462C-8A92-35EAD7AAC499}"/>
    <cellStyle name="SAPBEXHLevel0X 3 2 3 2 3 3" xfId="11447" xr:uid="{A407E256-C5BB-4E18-A542-669643419993}"/>
    <cellStyle name="SAPBEXHLevel0X 3 2 3 2 3 3 2" xfId="37868" xr:uid="{ED1B4349-B589-46A4-B60E-9A33C3751214}"/>
    <cellStyle name="SAPBEXHLevel0X 3 2 3 2 3 4" xfId="36821" xr:uid="{0B0129BA-A451-4E62-A30B-334360164928}"/>
    <cellStyle name="SAPBEXHLevel0X 3 2 3 2 4" xfId="8631" xr:uid="{D1B3951E-AF49-4186-827E-06A702C7138A}"/>
    <cellStyle name="SAPBEXHLevel0X 3 2 3 2 4 2" xfId="19291" xr:uid="{943B0696-0286-49F4-ACE5-42B13549BC24}"/>
    <cellStyle name="SAPBEXHLevel0X 3 2 3 2 4 2 2" xfId="45705" xr:uid="{A366AAAD-1195-478C-B069-23BBD0BBFE4D}"/>
    <cellStyle name="SAPBEXHLevel0X 3 2 3 2 4 3" xfId="12203" xr:uid="{C3A5A905-74CE-46D0-B2FA-60CD619AD785}"/>
    <cellStyle name="SAPBEXHLevel0X 3 2 3 2 4 3 2" xfId="38624" xr:uid="{48C85995-19C8-44A4-93CB-E72A7D1D6EF9}"/>
    <cellStyle name="SAPBEXHLevel0X 3 2 3 2 4 4" xfId="35127" xr:uid="{859E2DE3-1B5D-4DD6-9D4D-DEEFAC4EE265}"/>
    <cellStyle name="SAPBEXHLevel0X 3 2 3 2 5" xfId="14419" xr:uid="{95821587-52FA-4FA6-B725-67DC95497420}"/>
    <cellStyle name="SAPBEXHLevel0X 3 2 3 2 5 2" xfId="40839" xr:uid="{745C9D3D-D393-4B03-87E4-524E97FAE524}"/>
    <cellStyle name="SAPBEXHLevel0X 3 2 3 2 6" xfId="26269" xr:uid="{A068F8D7-56FD-4EB0-BFA0-B654214FE8EA}"/>
    <cellStyle name="SAPBEXHLevel0X 3 2 3 2 6 2" xfId="52683" xr:uid="{3F02443E-2742-47EB-B59A-B370D6097908}"/>
    <cellStyle name="SAPBEXHLevel0X 3 2 3 2 7" xfId="30304" xr:uid="{D79DD1FE-3473-4345-9873-A794EB138EF8}"/>
    <cellStyle name="SAPBEXHLevel0X 3 2 3 3" xfId="2694" xr:uid="{A943B975-6A8B-456A-92AC-1EDBD1CD8DEC}"/>
    <cellStyle name="SAPBEXHLevel0X 3 2 3 3 2" xfId="9461" xr:uid="{45A64126-3B6F-474E-B8E3-9A0F9BC15DD2}"/>
    <cellStyle name="SAPBEXHLevel0X 3 2 3 3 2 2" xfId="20121" xr:uid="{B1151853-C829-4299-A756-A612536BC27D}"/>
    <cellStyle name="SAPBEXHLevel0X 3 2 3 3 2 2 2" xfId="46535" xr:uid="{FD4E4C9F-AE12-44D3-9B5E-649FE7A06F26}"/>
    <cellStyle name="SAPBEXHLevel0X 3 2 3 3 2 3" xfId="12532" xr:uid="{46A9A95E-3F29-48DA-B7D6-547B6ED976B0}"/>
    <cellStyle name="SAPBEXHLevel0X 3 2 3 3 2 3 2" xfId="38953" xr:uid="{0157DB35-2B82-4C54-8ABF-359A0AAB09E1}"/>
    <cellStyle name="SAPBEXHLevel0X 3 2 3 3 2 4" xfId="35957" xr:uid="{A0AE40ED-B0C9-47DA-98FD-02CB2C112DA9}"/>
    <cellStyle name="SAPBEXHLevel0X 3 2 3 3 3" xfId="13486" xr:uid="{0ED0B9E7-8C97-4A94-A4FA-CE60E6E96EFF}"/>
    <cellStyle name="SAPBEXHLevel0X 3 2 3 3 3 2" xfId="39906" xr:uid="{E98812A5-F14D-4DA5-9DE1-B259F9DCFD1A}"/>
    <cellStyle name="SAPBEXHLevel0X 3 2 3 3 4" xfId="22040" xr:uid="{309D505C-0904-4EB5-AF18-00FE3D0FA0CA}"/>
    <cellStyle name="SAPBEXHLevel0X 3 2 3 3 4 2" xfId="48454" xr:uid="{B67D5C00-423F-4091-BA1B-ADE899093DD7}"/>
    <cellStyle name="SAPBEXHLevel0X 3 2 3 3 5" xfId="29364" xr:uid="{CC6C56E1-F22C-46DC-BABA-EC32FC189CDB}"/>
    <cellStyle name="SAPBEXHLevel0X 3 2 3 4" xfId="3080" xr:uid="{F9FD3FEA-EBF9-49AD-909D-729A8A6DE578}"/>
    <cellStyle name="SAPBEXHLevel0X 3 2 3 4 2" xfId="10361" xr:uid="{C24BC564-C392-4DF3-A036-EF6E8C89B7CF}"/>
    <cellStyle name="SAPBEXHLevel0X 3 2 3 4 2 2" xfId="21021" xr:uid="{4B5426E2-2576-407F-BE1C-8060E7EA00AF}"/>
    <cellStyle name="SAPBEXHLevel0X 3 2 3 4 2 2 2" xfId="47435" xr:uid="{567890F9-D411-43B2-A065-6E9B0A2DD9FE}"/>
    <cellStyle name="SAPBEXHLevel0X 3 2 3 4 2 3" xfId="28286" xr:uid="{5E49100F-DB2E-4D9F-88D9-C443C1244DC9}"/>
    <cellStyle name="SAPBEXHLevel0X 3 2 3 4 2 3 2" xfId="54700" xr:uid="{50CA5415-DD66-4FFA-8B4C-AEDC3EF93D1D}"/>
    <cellStyle name="SAPBEXHLevel0X 3 2 3 4 2 4" xfId="36857" xr:uid="{3E7F66FD-D274-41A0-A710-1090D2CE6188}"/>
    <cellStyle name="SAPBEXHLevel0X 3 2 3 4 3" xfId="13872" xr:uid="{89C2287C-8554-460D-8C07-6540A1133C94}"/>
    <cellStyle name="SAPBEXHLevel0X 3 2 3 4 3 2" xfId="40292" xr:uid="{7F508D12-0E74-4CA1-9AF3-DC6131F8BFB2}"/>
    <cellStyle name="SAPBEXHLevel0X 3 2 3 4 4" xfId="24769" xr:uid="{E0AE131D-5C7D-4986-9E51-70465CDA46C2}"/>
    <cellStyle name="SAPBEXHLevel0X 3 2 3 4 4 2" xfId="51183" xr:uid="{ABA589E6-B3A9-4BCB-AA8E-E658D3880C2E}"/>
    <cellStyle name="SAPBEXHLevel0X 3 2 3 4 5" xfId="29750" xr:uid="{914181BE-45D6-42C4-8CC0-C0B809AED696}"/>
    <cellStyle name="SAPBEXHLevel0X 3 2 3 5" xfId="3764" xr:uid="{1D23039D-D792-4B71-A48B-D53243A54496}"/>
    <cellStyle name="SAPBEXHLevel0X 3 2 3 5 2" xfId="14547" xr:uid="{E71D5E63-839E-48B9-B028-E5E0CF5765B5}"/>
    <cellStyle name="SAPBEXHLevel0X 3 2 3 5 2 2" xfId="40967" xr:uid="{DEA296A6-2659-4DE7-B96C-A88E35BB5C74}"/>
    <cellStyle name="SAPBEXHLevel0X 3 2 3 5 3" xfId="23035" xr:uid="{3E64F3DB-C17B-4E93-99DA-AB6F85083AF1}"/>
    <cellStyle name="SAPBEXHLevel0X 3 2 3 5 3 2" xfId="49449" xr:uid="{0916161C-C865-443D-8B5C-7368C2491F72}"/>
    <cellStyle name="SAPBEXHLevel0X 3 2 3 5 4" xfId="30434" xr:uid="{AF6D8ED5-78E1-4720-A4E1-D8D1BBD3466D}"/>
    <cellStyle name="SAPBEXHLevel0X 3 2 3 6" xfId="5522" xr:uid="{D3398752-4215-44CB-85DA-A90526F889BC}"/>
    <cellStyle name="SAPBEXHLevel0X 3 2 3 6 2" xfId="16293" xr:uid="{C12E3A56-D851-4FF5-92A1-2631697D1500}"/>
    <cellStyle name="SAPBEXHLevel0X 3 2 3 6 2 2" xfId="42712" xr:uid="{AADDAE9D-57FB-4756-A4F1-6B276A8296A1}"/>
    <cellStyle name="SAPBEXHLevel0X 3 2 3 6 3" xfId="26653" xr:uid="{1BB7A6E0-3E62-4A09-8592-39D5626688A3}"/>
    <cellStyle name="SAPBEXHLevel0X 3 2 3 6 3 2" xfId="53067" xr:uid="{F8F8BAD4-516F-483D-8862-F6F86919E408}"/>
    <cellStyle name="SAPBEXHLevel0X 3 2 3 6 4" xfId="32192" xr:uid="{AEC7BF36-0418-4327-84B0-3B57C5D5DD57}"/>
    <cellStyle name="SAPBEXHLevel0X 3 2 3 7" xfId="6128" xr:uid="{5AC84EC4-02D2-455B-BC45-63DF0B10B687}"/>
    <cellStyle name="SAPBEXHLevel0X 3 2 3 7 2" xfId="25788" xr:uid="{45B7D7CC-27EC-467F-8A38-644B6B0B211E}"/>
    <cellStyle name="SAPBEXHLevel0X 3 2 3 7 2 2" xfId="52202" xr:uid="{A5E947E7-B685-4EA8-9DF4-C35CAC0DBF31}"/>
    <cellStyle name="SAPBEXHLevel0X 3 2 3 7 3" xfId="32798" xr:uid="{49A19D1F-811C-4B88-AE10-0B84DBBCD8FF}"/>
    <cellStyle name="SAPBEXHLevel0X 3 2 3 8" xfId="3771" xr:uid="{8CE59CA8-7D53-45BB-A1C3-15AD166DA4B9}"/>
    <cellStyle name="SAPBEXHLevel0X 3 2 3 8 2" xfId="14554" xr:uid="{5A5D8B59-05BF-4485-B3E1-08A47B9530B4}"/>
    <cellStyle name="SAPBEXHLevel0X 3 2 3 8 2 2" xfId="40974" xr:uid="{68524D44-C866-4097-A8A5-73BF7DB075BF}"/>
    <cellStyle name="SAPBEXHLevel0X 3 2 3 8 3" xfId="23329" xr:uid="{28F8E9CB-584D-4B35-BF68-B92B5C21077C}"/>
    <cellStyle name="SAPBEXHLevel0X 3 2 3 8 3 2" xfId="49743" xr:uid="{65991E78-5766-4E12-AFFD-A67E48BA85D6}"/>
    <cellStyle name="SAPBEXHLevel0X 3 2 3 8 4" xfId="30441" xr:uid="{C683C5DC-94E6-44A9-88C1-6A67DC6FCED5}"/>
    <cellStyle name="SAPBEXHLevel0X 3 2 3 9" xfId="7204" xr:uid="{A4C16615-CBB6-468E-8C7B-F9D433EFCEE3}"/>
    <cellStyle name="SAPBEXHLevel0X 3 2 3 9 2" xfId="17871" xr:uid="{81B5626A-6DBB-4836-A42A-5B8C4A488761}"/>
    <cellStyle name="SAPBEXHLevel0X 3 2 3 9 2 2" xfId="44288" xr:uid="{C209196E-A003-4700-953D-70DC25914CC6}"/>
    <cellStyle name="SAPBEXHLevel0X 3 2 3 9 3" xfId="11145" xr:uid="{67CD7CC5-39BB-40C8-AC1D-1E7629F684DD}"/>
    <cellStyle name="SAPBEXHLevel0X 3 2 3 9 3 2" xfId="37566" xr:uid="{361363DA-E378-468B-A9E3-994A42B43AFE}"/>
    <cellStyle name="SAPBEXHLevel0X 3 2 3 9 4" xfId="33874" xr:uid="{6440C660-5F5A-4D37-9F83-BBC0C5516E19}"/>
    <cellStyle name="SAPBEXHLevel0X 3 2 4" xfId="1900" xr:uid="{FE1A57E0-3F25-4140-907F-F86C564C0D71}"/>
    <cellStyle name="SAPBEXHLevel0X 3 2 4 10" xfId="8547" xr:uid="{869E5CE6-08D0-4965-8969-3D2E7C4FBA5A}"/>
    <cellStyle name="SAPBEXHLevel0X 3 2 4 10 2" xfId="19207" xr:uid="{D5398F1A-E185-4BA6-A53B-E8CF72537B56}"/>
    <cellStyle name="SAPBEXHLevel0X 3 2 4 10 2 2" xfId="45621" xr:uid="{3FAE04A2-58FC-42CC-A187-C9A44CBC7440}"/>
    <cellStyle name="SAPBEXHLevel0X 3 2 4 10 3" xfId="12733" xr:uid="{349097E6-B24C-4BE8-A76A-B8A714FAD818}"/>
    <cellStyle name="SAPBEXHLevel0X 3 2 4 10 3 2" xfId="39154" xr:uid="{3A5620CA-AD19-49BC-ABAF-0B452E21EDDE}"/>
    <cellStyle name="SAPBEXHLevel0X 3 2 4 10 4" xfId="35043" xr:uid="{D2627531-BE7E-4825-8039-919C2F959A93}"/>
    <cellStyle name="SAPBEXHLevel0X 3 2 4 11" xfId="11680" xr:uid="{143C5E27-7B44-4628-BF32-D815F399D289}"/>
    <cellStyle name="SAPBEXHLevel0X 3 2 4 11 2" xfId="38101" xr:uid="{40B2FA10-468A-4608-A710-7A6076E556E2}"/>
    <cellStyle name="SAPBEXHLevel0X 3 2 4 12" xfId="26559" xr:uid="{6815C5B3-20F4-42F1-9CD7-75D2DDF81E88}"/>
    <cellStyle name="SAPBEXHLevel0X 3 2 4 12 2" xfId="52973" xr:uid="{7A12AD40-7F55-4F2E-885F-662F1CCD89CB}"/>
    <cellStyle name="SAPBEXHLevel0X 3 2 4 2" xfId="3877" xr:uid="{669C9BD3-3830-443F-94A4-FC4A058A43EC}"/>
    <cellStyle name="SAPBEXHLevel0X 3 2 4 2 2" xfId="9248" xr:uid="{4783E62C-F6B9-4D12-9806-60D7E19CC0E9}"/>
    <cellStyle name="SAPBEXHLevel0X 3 2 4 2 2 2" xfId="19908" xr:uid="{8A395945-2D99-4D9A-A5D0-C81042788AEE}"/>
    <cellStyle name="SAPBEXHLevel0X 3 2 4 2 2 2 2" xfId="46322" xr:uid="{7667C55C-5FD6-4A43-9E61-A435590705BF}"/>
    <cellStyle name="SAPBEXHLevel0X 3 2 4 2 2 3" xfId="28236" xr:uid="{AD80CDE2-1132-4BC0-B425-D7E2A414AB66}"/>
    <cellStyle name="SAPBEXHLevel0X 3 2 4 2 2 3 2" xfId="54650" xr:uid="{E38A4B33-2C20-4489-A379-B15620299672}"/>
    <cellStyle name="SAPBEXHLevel0X 3 2 4 2 2 4" xfId="35744" xr:uid="{2F8B58F1-1B06-4E89-951F-24C558C99107}"/>
    <cellStyle name="SAPBEXHLevel0X 3 2 4 2 3" xfId="14660" xr:uid="{F89215A1-0C52-44D6-B5B4-505AF99370E7}"/>
    <cellStyle name="SAPBEXHLevel0X 3 2 4 2 3 2" xfId="41080" xr:uid="{A59A4190-9A9D-4802-B9EF-218055B37B55}"/>
    <cellStyle name="SAPBEXHLevel0X 3 2 4 2 4" xfId="22727" xr:uid="{6578959B-B986-426D-A034-E4526338D3BE}"/>
    <cellStyle name="SAPBEXHLevel0X 3 2 4 2 4 2" xfId="49141" xr:uid="{5BEB4509-F881-4223-B824-E282BD028F6B}"/>
    <cellStyle name="SAPBEXHLevel0X 3 2 4 2 5" xfId="30547" xr:uid="{E8690D2F-0943-44B8-8FC2-FD443CEB87E2}"/>
    <cellStyle name="SAPBEXHLevel0X 3 2 4 3" xfId="4604" xr:uid="{EBC2BDE8-4017-4667-8C20-18BB44A08EA9}"/>
    <cellStyle name="SAPBEXHLevel0X 3 2 4 3 2" xfId="9640" xr:uid="{CE515150-7623-48D6-B634-B00AB46AC264}"/>
    <cellStyle name="SAPBEXHLevel0X 3 2 4 3 2 2" xfId="20300" xr:uid="{34E0FC6A-CDEB-40D8-91F8-56B034106DDB}"/>
    <cellStyle name="SAPBEXHLevel0X 3 2 4 3 2 2 2" xfId="46714" xr:uid="{CA9B6286-19F7-4624-89A5-0EDAE22CAC60}"/>
    <cellStyle name="SAPBEXHLevel0X 3 2 4 3 2 3" xfId="28196" xr:uid="{3A520F43-764D-4EE0-BE69-28C9AD93B099}"/>
    <cellStyle name="SAPBEXHLevel0X 3 2 4 3 2 3 2" xfId="54610" xr:uid="{3F07FFA6-3542-4B6A-B940-751FE5D806CB}"/>
    <cellStyle name="SAPBEXHLevel0X 3 2 4 3 2 4" xfId="36136" xr:uid="{0165A96D-C6C8-4869-B85C-F200A29783DA}"/>
    <cellStyle name="SAPBEXHLevel0X 3 2 4 3 3" xfId="15382" xr:uid="{A8FE3019-D015-49E9-879A-7811E2BF74D8}"/>
    <cellStyle name="SAPBEXHLevel0X 3 2 4 3 3 2" xfId="41802" xr:uid="{7F8729E0-218C-4226-9894-5063E5C14791}"/>
    <cellStyle name="SAPBEXHLevel0X 3 2 4 3 4" xfId="25352" xr:uid="{78BBA737-03C7-4E44-B50A-C35404B78C1A}"/>
    <cellStyle name="SAPBEXHLevel0X 3 2 4 3 4 2" xfId="51766" xr:uid="{60021F92-3139-414D-93D0-C65D950B5990}"/>
    <cellStyle name="SAPBEXHLevel0X 3 2 4 3 5" xfId="31274" xr:uid="{338652BD-2074-48BD-BFA7-E6EECEFC20B4}"/>
    <cellStyle name="SAPBEXHLevel0X 3 2 4 4" xfId="3926" xr:uid="{265D0427-86E2-46D3-B384-96210BC86E7A}"/>
    <cellStyle name="SAPBEXHLevel0X 3 2 4 4 2" xfId="14709" xr:uid="{B2C36EE6-7EE8-4BC3-81BA-4CCA631B44DD}"/>
    <cellStyle name="SAPBEXHLevel0X 3 2 4 4 2 2" xfId="41129" xr:uid="{5BDCAF37-FD3E-4389-ADA9-F33F3965735F}"/>
    <cellStyle name="SAPBEXHLevel0X 3 2 4 4 3" xfId="27042" xr:uid="{25311555-36C7-4F69-B398-3EB8BFC1937D}"/>
    <cellStyle name="SAPBEXHLevel0X 3 2 4 4 3 2" xfId="53456" xr:uid="{1560CB74-2F46-4184-A264-04172F9CD927}"/>
    <cellStyle name="SAPBEXHLevel0X 3 2 4 4 4" xfId="30596" xr:uid="{D42FE3F9-E0C8-4C32-964D-BB987CC696AD}"/>
    <cellStyle name="SAPBEXHLevel0X 3 2 4 5" xfId="5798" xr:uid="{23C9D9EC-0C7B-42BC-A705-2A4D889E9447}"/>
    <cellStyle name="SAPBEXHLevel0X 3 2 4 5 2" xfId="16557" xr:uid="{6E0EBE2C-396D-4674-9073-4E28F781EE28}"/>
    <cellStyle name="SAPBEXHLevel0X 3 2 4 5 2 2" xfId="42975" xr:uid="{EE46D682-CAA7-42B9-A399-C99E5883882A}"/>
    <cellStyle name="SAPBEXHLevel0X 3 2 4 5 3" xfId="23394" xr:uid="{AB91DE9B-B480-4644-A49B-2CDAAC1270AB}"/>
    <cellStyle name="SAPBEXHLevel0X 3 2 4 5 3 2" xfId="49808" xr:uid="{BF2C8EF2-C00B-4149-A8EC-8C463774E100}"/>
    <cellStyle name="SAPBEXHLevel0X 3 2 4 5 4" xfId="32468" xr:uid="{EF7A8774-BC44-4DB9-9A91-369C7043E8BF}"/>
    <cellStyle name="SAPBEXHLevel0X 3 2 4 6" xfId="6401" xr:uid="{861ACEF1-6899-424F-9A0E-55268C8750D8}"/>
    <cellStyle name="SAPBEXHLevel0X 3 2 4 6 2" xfId="17137" xr:uid="{D1F15CE3-FD8E-4F48-AF57-9F69827C4C05}"/>
    <cellStyle name="SAPBEXHLevel0X 3 2 4 6 2 2" xfId="43555" xr:uid="{7FF18B9D-6FE6-4BAE-BD38-8E117458CFEC}"/>
    <cellStyle name="SAPBEXHLevel0X 3 2 4 6 3" xfId="22415" xr:uid="{EF2898CC-564A-4E1D-A92C-F4C757D9A023}"/>
    <cellStyle name="SAPBEXHLevel0X 3 2 4 6 3 2" xfId="48829" xr:uid="{ECBC30BD-C0BF-477E-8840-61E34F073BD3}"/>
    <cellStyle name="SAPBEXHLevel0X 3 2 4 6 4" xfId="33071" xr:uid="{FD275DF1-710D-429C-904B-272E0337517F}"/>
    <cellStyle name="SAPBEXHLevel0X 3 2 4 7" xfId="7016" xr:uid="{9B13FD74-9F1A-4EDA-BE3E-E324516C3D6F}"/>
    <cellStyle name="SAPBEXHLevel0X 3 2 4 7 2" xfId="24018" xr:uid="{1910D312-9D10-4E3A-B6DC-FBE4A9A5AD49}"/>
    <cellStyle name="SAPBEXHLevel0X 3 2 4 7 2 2" xfId="50432" xr:uid="{9FB53968-0FE8-4232-BCB1-BE6BB21BF51A}"/>
    <cellStyle name="SAPBEXHLevel0X 3 2 4 7 3" xfId="33686" xr:uid="{34691A68-7729-4003-8706-91D2A867DEDD}"/>
    <cellStyle name="SAPBEXHLevel0X 3 2 4 8" xfId="7563" xr:uid="{C2B36E55-20F4-4A95-8B32-2CF0DE1EB57E}"/>
    <cellStyle name="SAPBEXHLevel0X 3 2 4 8 2" xfId="18230" xr:uid="{88409E51-F258-4CC0-8CAA-646EFE56BBA5}"/>
    <cellStyle name="SAPBEXHLevel0X 3 2 4 8 2 2" xfId="44646" xr:uid="{849A6B06-0530-4EFF-BAA9-EF575C8B70DA}"/>
    <cellStyle name="SAPBEXHLevel0X 3 2 4 8 3" xfId="27292" xr:uid="{ACAC8B4D-A469-4B8E-8AD2-0F26BD2F1982}"/>
    <cellStyle name="SAPBEXHLevel0X 3 2 4 8 3 2" xfId="53706" xr:uid="{A8982CC4-A890-4DDB-8365-65E13101B586}"/>
    <cellStyle name="SAPBEXHLevel0X 3 2 4 8 4" xfId="34233" xr:uid="{A454E87E-6156-4749-A509-80C825DE13FE}"/>
    <cellStyle name="SAPBEXHLevel0X 3 2 4 9" xfId="4910" xr:uid="{B35FECCF-8B5F-4AD9-9A56-0CF7B04A6C65}"/>
    <cellStyle name="SAPBEXHLevel0X 3 2 4 9 2" xfId="15687" xr:uid="{37D1DDBC-0B21-4024-866D-0268CBC6ABD4}"/>
    <cellStyle name="SAPBEXHLevel0X 3 2 4 9 2 2" xfId="42107" xr:uid="{AD308D17-E6A2-4C4C-A6C0-A4B6B63749C1}"/>
    <cellStyle name="SAPBEXHLevel0X 3 2 4 9 3" xfId="21814" xr:uid="{C0EE542D-2B23-4E39-9E51-D0644A702BDA}"/>
    <cellStyle name="SAPBEXHLevel0X 3 2 4 9 3 2" xfId="48228" xr:uid="{595A5A80-83C0-4D23-9B08-907ECF5682DD}"/>
    <cellStyle name="SAPBEXHLevel0X 3 2 4 9 4" xfId="31580" xr:uid="{2D083019-7EFC-4305-A764-9C28B9E93C9A}"/>
    <cellStyle name="SAPBEXHLevel0X 3 2 5" xfId="2086" xr:uid="{DD44234E-0551-4B97-83A8-DFBE009D8681}"/>
    <cellStyle name="SAPBEXHLevel0X 3 2 5 10" xfId="8874" xr:uid="{419808E1-9514-45DD-8B70-E5ABF7D6A4DE}"/>
    <cellStyle name="SAPBEXHLevel0X 3 2 5 10 2" xfId="19534" xr:uid="{FEDCCD94-17CE-44C7-A446-636703C0686E}"/>
    <cellStyle name="SAPBEXHLevel0X 3 2 5 10 2 2" xfId="45948" xr:uid="{B836092B-1320-4CB7-BDBB-83A54B31CB1C}"/>
    <cellStyle name="SAPBEXHLevel0X 3 2 5 10 3" xfId="24511" xr:uid="{67360501-3D69-4C5B-9E66-515984B2F2F1}"/>
    <cellStyle name="SAPBEXHLevel0X 3 2 5 10 3 2" xfId="50925" xr:uid="{CBCB8342-1E03-4FF0-B2EB-F25AD53DD2E6}"/>
    <cellStyle name="SAPBEXHLevel0X 3 2 5 10 4" xfId="35370" xr:uid="{D5F14B24-9556-454D-B730-79E199C987DC}"/>
    <cellStyle name="SAPBEXHLevel0X 3 2 5 11" xfId="11514" xr:uid="{89573920-2B33-4214-BE2D-BC7A2CEE892A}"/>
    <cellStyle name="SAPBEXHLevel0X 3 2 5 11 2" xfId="37935" xr:uid="{57E34D49-6F21-4645-84FE-1CC21ABFAC16}"/>
    <cellStyle name="SAPBEXHLevel0X 3 2 5 12" xfId="25300" xr:uid="{2A0C86AC-0996-4BEE-8893-3D494568A886}"/>
    <cellStyle name="SAPBEXHLevel0X 3 2 5 12 2" xfId="51714" xr:uid="{EF4E62A6-8EA1-462F-BCBB-291987DB60A1}"/>
    <cellStyle name="SAPBEXHLevel0X 3 2 5 2" xfId="4051" xr:uid="{D71BFB81-E78B-4ADC-9832-87E9A000001F}"/>
    <cellStyle name="SAPBEXHLevel0X 3 2 5 2 2" xfId="9856" xr:uid="{0747D130-79AA-42DF-86A7-40084043352F}"/>
    <cellStyle name="SAPBEXHLevel0X 3 2 5 2 2 2" xfId="20516" xr:uid="{3CBA1E1B-B006-4E4C-9B9C-C99AC8B44A60}"/>
    <cellStyle name="SAPBEXHLevel0X 3 2 5 2 2 2 2" xfId="46930" xr:uid="{BD5606E8-47C4-4C99-A7E5-90375C9E2794}"/>
    <cellStyle name="SAPBEXHLevel0X 3 2 5 2 2 3" xfId="27737" xr:uid="{B43562AC-4EA3-423F-A93F-716F67DE8498}"/>
    <cellStyle name="SAPBEXHLevel0X 3 2 5 2 2 3 2" xfId="54151" xr:uid="{47CFA6FF-0F0F-4D27-942B-E24D4FA10E6F}"/>
    <cellStyle name="SAPBEXHLevel0X 3 2 5 2 2 4" xfId="36352" xr:uid="{1D1DD281-171F-4F06-BCD7-0C4EDA801465}"/>
    <cellStyle name="SAPBEXHLevel0X 3 2 5 2 3" xfId="14833" xr:uid="{0056F002-1B20-415B-8107-598BEC726DA0}"/>
    <cellStyle name="SAPBEXHLevel0X 3 2 5 2 3 2" xfId="41253" xr:uid="{48FC7190-7C76-46E6-BE9F-58EE408D6272}"/>
    <cellStyle name="SAPBEXHLevel0X 3 2 5 2 4" xfId="25835" xr:uid="{801DFC5F-C892-4A97-B28B-AEDEC06C031B}"/>
    <cellStyle name="SAPBEXHLevel0X 3 2 5 2 4 2" xfId="52249" xr:uid="{CAF95E48-4AF4-424B-BD1B-B79099CA8243}"/>
    <cellStyle name="SAPBEXHLevel0X 3 2 5 2 5" xfId="30721" xr:uid="{5224F0B3-616E-4E0D-9D82-4A82ACC1F4B8}"/>
    <cellStyle name="SAPBEXHLevel0X 3 2 5 3" xfId="4779" xr:uid="{85782AB2-13A3-40D3-BBA5-39B22EF82D6A}"/>
    <cellStyle name="SAPBEXHLevel0X 3 2 5 3 2" xfId="10127" xr:uid="{15B375A2-E6FF-4B05-A166-AC21FA9C5EAA}"/>
    <cellStyle name="SAPBEXHLevel0X 3 2 5 3 2 2" xfId="20787" xr:uid="{D2FC230F-7271-4DC8-BBED-0CF8F8B6272A}"/>
    <cellStyle name="SAPBEXHLevel0X 3 2 5 3 2 2 2" xfId="47201" xr:uid="{1C9FEB10-1B88-4BF4-B6C4-BBA642931571}"/>
    <cellStyle name="SAPBEXHLevel0X 3 2 5 3 2 3" xfId="17543" xr:uid="{E701DDEF-3A6D-484E-A6DD-671A6EF6B78C}"/>
    <cellStyle name="SAPBEXHLevel0X 3 2 5 3 2 3 2" xfId="43960" xr:uid="{CAAF9F8F-546E-4871-A7D2-21CD55C5B480}"/>
    <cellStyle name="SAPBEXHLevel0X 3 2 5 3 2 4" xfId="36623" xr:uid="{84EBEF49-A801-4CF0-AAB1-CA085950BBEE}"/>
    <cellStyle name="SAPBEXHLevel0X 3 2 5 3 3" xfId="15556" xr:uid="{8EDB9597-81E7-412C-AC1B-C66AE992A622}"/>
    <cellStyle name="SAPBEXHLevel0X 3 2 5 3 3 2" xfId="41976" xr:uid="{A5BB157C-0163-4766-B6C2-FC19FE0E268D}"/>
    <cellStyle name="SAPBEXHLevel0X 3 2 5 3 4" xfId="23970" xr:uid="{C17E93E8-A0D0-453F-87B9-4269D4DA84AA}"/>
    <cellStyle name="SAPBEXHLevel0X 3 2 5 3 4 2" xfId="50384" xr:uid="{BD10055E-1D73-491E-A6B6-81CA15607A0F}"/>
    <cellStyle name="SAPBEXHLevel0X 3 2 5 3 5" xfId="31449" xr:uid="{CE8FA014-A8AE-4BBA-A700-D790A1EA166C}"/>
    <cellStyle name="SAPBEXHLevel0X 3 2 5 4" xfId="5359" xr:uid="{1D49DAAA-31BA-466B-95AE-E0094054BCB9}"/>
    <cellStyle name="SAPBEXHLevel0X 3 2 5 4 2" xfId="16132" xr:uid="{85FFD106-4303-4D97-B921-0E387846ADC3}"/>
    <cellStyle name="SAPBEXHLevel0X 3 2 5 4 2 2" xfId="42551" xr:uid="{BD5561E7-8DBC-4DFD-A13A-ED5E419E786E}"/>
    <cellStyle name="SAPBEXHLevel0X 3 2 5 4 3" xfId="26215" xr:uid="{2566E2EA-59CA-4644-930D-522C499EF26B}"/>
    <cellStyle name="SAPBEXHLevel0X 3 2 5 4 3 2" xfId="52629" xr:uid="{160C2D6F-3253-47CC-BC1B-E2545CA28182}"/>
    <cellStyle name="SAPBEXHLevel0X 3 2 5 4 4" xfId="32029" xr:uid="{2B230BC1-8E03-43C4-A3DC-215B64894411}"/>
    <cellStyle name="SAPBEXHLevel0X 3 2 5 5" xfId="5966" xr:uid="{1C3497C2-05CE-4AF8-9F57-8039D4E88A94}"/>
    <cellStyle name="SAPBEXHLevel0X 3 2 5 5 2" xfId="16718" xr:uid="{8CE1CCB2-97AC-4BA4-971A-45FD927C1C1F}"/>
    <cellStyle name="SAPBEXHLevel0X 3 2 5 5 2 2" xfId="43136" xr:uid="{A87B4F9C-D702-45E2-AC57-BE6522E93BBE}"/>
    <cellStyle name="SAPBEXHLevel0X 3 2 5 5 3" xfId="22697" xr:uid="{3BD69F1E-4B48-441A-9DA7-E777FFFE2E15}"/>
    <cellStyle name="SAPBEXHLevel0X 3 2 5 5 3 2" xfId="49111" xr:uid="{B453AD19-560D-4607-BF3A-B1571290CC10}"/>
    <cellStyle name="SAPBEXHLevel0X 3 2 5 5 4" xfId="32636" xr:uid="{D1FBCCD2-4FD2-4F13-BA59-5F82A83290B5}"/>
    <cellStyle name="SAPBEXHLevel0X 3 2 5 6" xfId="6566" xr:uid="{052C9635-ED04-421C-9F1D-959DFA4719F1}"/>
    <cellStyle name="SAPBEXHLevel0X 3 2 5 6 2" xfId="17291" xr:uid="{0D5ACD82-DEAB-4B30-A8F1-27BAFBD52100}"/>
    <cellStyle name="SAPBEXHLevel0X 3 2 5 6 2 2" xfId="43709" xr:uid="{F4F96B52-647A-4771-9819-CF54EE12B40D}"/>
    <cellStyle name="SAPBEXHLevel0X 3 2 5 6 3" xfId="11334" xr:uid="{92E149C6-DBCB-4B75-ADF5-B1E2AAB92D7A}"/>
    <cellStyle name="SAPBEXHLevel0X 3 2 5 6 3 2" xfId="37755" xr:uid="{82F24F48-4B13-4C74-9595-A8EFD9396CE0}"/>
    <cellStyle name="SAPBEXHLevel0X 3 2 5 6 4" xfId="33236" xr:uid="{E6BC0AD4-D50B-490F-BD45-40041D90FF4D}"/>
    <cellStyle name="SAPBEXHLevel0X 3 2 5 7" xfId="7138" xr:uid="{AED59FBE-47A8-426D-81E0-BC03B2B10174}"/>
    <cellStyle name="SAPBEXHLevel0X 3 2 5 7 2" xfId="26646" xr:uid="{34069C40-EFB2-41EE-9423-1608E8D9FC12}"/>
    <cellStyle name="SAPBEXHLevel0X 3 2 5 7 2 2" xfId="53060" xr:uid="{A78B36B5-63C7-48AC-B7A1-502608164B91}"/>
    <cellStyle name="SAPBEXHLevel0X 3 2 5 7 3" xfId="33808" xr:uid="{A367CAF2-DBB0-4791-A996-608F45C3ACB5}"/>
    <cellStyle name="SAPBEXHLevel0X 3 2 5 8" xfId="7697" xr:uid="{28D21575-3C87-4C7A-99D4-CC76D09F5128}"/>
    <cellStyle name="SAPBEXHLevel0X 3 2 5 8 2" xfId="18364" xr:uid="{BB1D82EC-E76E-434A-B2C2-307F0698F4AB}"/>
    <cellStyle name="SAPBEXHLevel0X 3 2 5 8 2 2" xfId="44780" xr:uid="{8F574BC7-7F1B-4B13-B843-051C47628F43}"/>
    <cellStyle name="SAPBEXHLevel0X 3 2 5 8 3" xfId="27631" xr:uid="{7421EE5E-7C89-4BF8-A69E-8A340547D3D9}"/>
    <cellStyle name="SAPBEXHLevel0X 3 2 5 8 3 2" xfId="54045" xr:uid="{C3AC42E6-4CCD-47DA-A27B-735FA8710F83}"/>
    <cellStyle name="SAPBEXHLevel0X 3 2 5 8 4" xfId="34367" xr:uid="{1D18CD7A-EBC3-4D3E-9E00-16FF5E076E88}"/>
    <cellStyle name="SAPBEXHLevel0X 3 2 5 9" xfId="7849" xr:uid="{8639B2A0-A26F-4C31-AF48-580367388C26}"/>
    <cellStyle name="SAPBEXHLevel0X 3 2 5 9 2" xfId="18516" xr:uid="{358144A4-DFE2-49F6-8E93-2DCC4CD92A59}"/>
    <cellStyle name="SAPBEXHLevel0X 3 2 5 9 2 2" xfId="44931" xr:uid="{4995DB28-F8B3-446D-8EF2-809585AF3ECA}"/>
    <cellStyle name="SAPBEXHLevel0X 3 2 5 9 3" xfId="27477" xr:uid="{E7776DD8-FE62-440D-A575-6FB26877C001}"/>
    <cellStyle name="SAPBEXHLevel0X 3 2 5 9 3 2" xfId="53891" xr:uid="{6665E166-7D20-4D9A-B05F-9009BD36B293}"/>
    <cellStyle name="SAPBEXHLevel0X 3 2 5 9 4" xfId="34519" xr:uid="{9E0A1808-0E37-4669-AE26-C071B5FB6F2C}"/>
    <cellStyle name="SAPBEXHLevel0X 3 2 6" xfId="1819" xr:uid="{AA8FA2F8-D344-4AC6-8111-BBD5A3956B56}"/>
    <cellStyle name="SAPBEXHLevel0X 3 2 6 10" xfId="9563" xr:uid="{3625FD19-E009-4086-AA79-57128FE5A98A}"/>
    <cellStyle name="SAPBEXHLevel0X 3 2 6 10 2" xfId="20223" xr:uid="{57E6CE9A-6D0C-4B01-B034-6AF27E984D17}"/>
    <cellStyle name="SAPBEXHLevel0X 3 2 6 10 2 2" xfId="46637" xr:uid="{2330F4AB-6FD2-400F-AC7B-EB833EF2D6F8}"/>
    <cellStyle name="SAPBEXHLevel0X 3 2 6 10 3" xfId="12489" xr:uid="{E511FB26-2888-4BBE-B7D4-38318C4D9E02}"/>
    <cellStyle name="SAPBEXHLevel0X 3 2 6 10 3 2" xfId="38910" xr:uid="{85BC4D3B-9060-4644-A06B-E9F5715B0D04}"/>
    <cellStyle name="SAPBEXHLevel0X 3 2 6 10 4" xfId="36059" xr:uid="{1B1B4A8F-FB1B-44FA-8D6E-AAF938C434B3}"/>
    <cellStyle name="SAPBEXHLevel0X 3 2 6 11" xfId="11761" xr:uid="{217799E6-61DE-4C2D-9CDC-C6DA232AFD7F}"/>
    <cellStyle name="SAPBEXHLevel0X 3 2 6 11 2" xfId="38182" xr:uid="{E0DC224D-9764-420D-9514-0B72A63C7482}"/>
    <cellStyle name="SAPBEXHLevel0X 3 2 6 12" xfId="22749" xr:uid="{71923B88-1B47-438A-8D36-C96D554A5D30}"/>
    <cellStyle name="SAPBEXHLevel0X 3 2 6 12 2" xfId="49163" xr:uid="{CD31FF44-69F6-47CB-830E-254BAE090C53}"/>
    <cellStyle name="SAPBEXHLevel0X 3 2 6 2" xfId="3796" xr:uid="{4AFDBF41-8E74-4A6C-970E-8EC626C24751}"/>
    <cellStyle name="SAPBEXHLevel0X 3 2 6 2 2" xfId="10699" xr:uid="{B928FD70-0F40-40EA-AA55-2F9455C3432E}"/>
    <cellStyle name="SAPBEXHLevel0X 3 2 6 2 2 2" xfId="21344" xr:uid="{DE108963-8AB8-4BC7-8321-7E316C60DCAC}"/>
    <cellStyle name="SAPBEXHLevel0X 3 2 6 2 2 2 2" xfId="47758" xr:uid="{D27EE5BF-6502-4480-90B1-5CBDE7B3D7A8}"/>
    <cellStyle name="SAPBEXHLevel0X 3 2 6 2 2 3" xfId="28442" xr:uid="{09387F4D-A8B7-44BF-A52D-B3AE235DEB2D}"/>
    <cellStyle name="SAPBEXHLevel0X 3 2 6 2 2 3 2" xfId="54856" xr:uid="{BAC39802-3E03-4C64-AA09-C9B18ADF5AE0}"/>
    <cellStyle name="SAPBEXHLevel0X 3 2 6 2 2 4" xfId="37123" xr:uid="{0A627872-29F7-4B9A-8069-E446D2042BF2}"/>
    <cellStyle name="SAPBEXHLevel0X 3 2 6 2 3" xfId="14579" xr:uid="{9A427565-8E55-4589-BA1A-3A8E270C327B}"/>
    <cellStyle name="SAPBEXHLevel0X 3 2 6 2 3 2" xfId="40999" xr:uid="{A36BF900-5BA6-4AA9-9B34-208077417EB7}"/>
    <cellStyle name="SAPBEXHLevel0X 3 2 6 2 4" xfId="26259" xr:uid="{39C4894A-6840-4CE8-B98E-CF5CA3A46C64}"/>
    <cellStyle name="SAPBEXHLevel0X 3 2 6 2 4 2" xfId="52673" xr:uid="{5463EB47-C27E-4D2C-9051-E4317FFDEF05}"/>
    <cellStyle name="SAPBEXHLevel0X 3 2 6 2 5" xfId="30466" xr:uid="{DEB85DE4-872B-4835-99BD-7D6CA75B6ECF}"/>
    <cellStyle name="SAPBEXHLevel0X 3 2 6 3" xfId="4523" xr:uid="{213039A9-2DAA-4EA3-98D6-90BA2DB2245B}"/>
    <cellStyle name="SAPBEXHLevel0X 3 2 6 3 2" xfId="15301" xr:uid="{1007DA07-F07B-40EC-9CE0-98A092882258}"/>
    <cellStyle name="SAPBEXHLevel0X 3 2 6 3 2 2" xfId="41721" xr:uid="{9AE7868A-7574-401B-BB06-FC611AEC6827}"/>
    <cellStyle name="SAPBEXHLevel0X 3 2 6 3 3" xfId="27392" xr:uid="{852C3AC4-8CA1-4317-A426-B02420769F27}"/>
    <cellStyle name="SAPBEXHLevel0X 3 2 6 3 3 2" xfId="53806" xr:uid="{A13FCEBF-24ED-4FD5-9D78-7A4650178367}"/>
    <cellStyle name="SAPBEXHLevel0X 3 2 6 3 4" xfId="31193" xr:uid="{11854601-0C3E-4DD5-A65A-2DCD5BB6F7C6}"/>
    <cellStyle name="SAPBEXHLevel0X 3 2 6 4" xfId="3174" xr:uid="{129E458E-BC7E-4EB7-8F07-261A9B0A74AB}"/>
    <cellStyle name="SAPBEXHLevel0X 3 2 6 4 2" xfId="13964" xr:uid="{F7DB7DAD-3085-4B55-9778-E68F9384943B}"/>
    <cellStyle name="SAPBEXHLevel0X 3 2 6 4 2 2" xfId="40384" xr:uid="{73B5B61F-A44C-4F5F-915E-3B85C15224B2}"/>
    <cellStyle name="SAPBEXHLevel0X 3 2 6 4 3" xfId="27505" xr:uid="{94A9112F-F046-4D46-B3C1-401A517C1884}"/>
    <cellStyle name="SAPBEXHLevel0X 3 2 6 4 3 2" xfId="53919" xr:uid="{310AF07C-6FEA-48E6-B4DF-C5B185EB2582}"/>
    <cellStyle name="SAPBEXHLevel0X 3 2 6 4 4" xfId="29844" xr:uid="{245F83EC-EE09-4D1D-A0D0-7BA01E14E969}"/>
    <cellStyle name="SAPBEXHLevel0X 3 2 6 5" xfId="3396" xr:uid="{6ADEF5E6-23E6-499C-876C-866AAD7FEC4A}"/>
    <cellStyle name="SAPBEXHLevel0X 3 2 6 5 2" xfId="14182" xr:uid="{687F2009-48F8-43BC-A30F-E18BC1D6A6B4}"/>
    <cellStyle name="SAPBEXHLevel0X 3 2 6 5 2 2" xfId="40602" xr:uid="{69FF9449-1ECB-482A-9CAA-8652AF860602}"/>
    <cellStyle name="SAPBEXHLevel0X 3 2 6 5 3" xfId="24494" xr:uid="{0EAE5DD2-3FF0-4896-B2EC-A0D7CEC78388}"/>
    <cellStyle name="SAPBEXHLevel0X 3 2 6 5 3 2" xfId="50908" xr:uid="{FA373B32-0C24-42BB-BAA9-633BC06088B1}"/>
    <cellStyle name="SAPBEXHLevel0X 3 2 6 5 4" xfId="30066" xr:uid="{DDF5B8ED-2DBA-4983-8E76-5E570D0CB6F6}"/>
    <cellStyle name="SAPBEXHLevel0X 3 2 6 6" xfId="5736" xr:uid="{C59B45DE-AA82-4BAF-92D3-1666988AF27A}"/>
    <cellStyle name="SAPBEXHLevel0X 3 2 6 6 2" xfId="16498" xr:uid="{CF4ADB57-DC6F-4AB9-99AB-45D44E263DF5}"/>
    <cellStyle name="SAPBEXHLevel0X 3 2 6 6 2 2" xfId="42916" xr:uid="{E6146300-787D-49D1-BD94-AB10C23A0BA9}"/>
    <cellStyle name="SAPBEXHLevel0X 3 2 6 6 3" xfId="26149" xr:uid="{878AB91D-F9A4-488B-9ED5-BBCE03D02A6D}"/>
    <cellStyle name="SAPBEXHLevel0X 3 2 6 6 3 2" xfId="52563" xr:uid="{8BF7C09E-11CE-4204-9276-85E95AA99764}"/>
    <cellStyle name="SAPBEXHLevel0X 3 2 6 6 4" xfId="32406" xr:uid="{E4BDE2ED-C42F-4E99-B280-33D0123C3164}"/>
    <cellStyle name="SAPBEXHLevel0X 3 2 6 7" xfId="6206" xr:uid="{5415E353-0B83-434A-8273-048C7A5066A0}"/>
    <cellStyle name="SAPBEXHLevel0X 3 2 6 7 2" xfId="23158" xr:uid="{1AE6822F-2873-455D-8B96-7CD9E7C57A5D}"/>
    <cellStyle name="SAPBEXHLevel0X 3 2 6 7 2 2" xfId="49572" xr:uid="{2BC1C398-DCDD-4A83-BF74-8AEDB6F81E49}"/>
    <cellStyle name="SAPBEXHLevel0X 3 2 6 7 3" xfId="32876" xr:uid="{D885E39E-5DD5-407C-B554-CDC83BE2C7D5}"/>
    <cellStyle name="SAPBEXHLevel0X 3 2 6 8" xfId="7482" xr:uid="{D8A12EC9-B5C3-4567-8D9C-235DB760C37E}"/>
    <cellStyle name="SAPBEXHLevel0X 3 2 6 8 2" xfId="18149" xr:uid="{E468658E-80DE-43B5-BBBC-7D38A0637645}"/>
    <cellStyle name="SAPBEXHLevel0X 3 2 6 8 2 2" xfId="44565" xr:uid="{DAE9B25E-D817-4375-9D88-9FD8078AF87B}"/>
    <cellStyle name="SAPBEXHLevel0X 3 2 6 8 3" xfId="24994" xr:uid="{2661B9C0-F738-409E-B007-D982DCC4FCCA}"/>
    <cellStyle name="SAPBEXHLevel0X 3 2 6 8 3 2" xfId="51408" xr:uid="{69E1B791-4E85-47A3-81BA-1E338A842165}"/>
    <cellStyle name="SAPBEXHLevel0X 3 2 6 8 4" xfId="34152" xr:uid="{F9AE51FF-A897-4662-97B1-53BE520CEC68}"/>
    <cellStyle name="SAPBEXHLevel0X 3 2 6 9" xfId="6536" xr:uid="{8E3F9231-09D2-4C40-BBA7-4FDA7003873C}"/>
    <cellStyle name="SAPBEXHLevel0X 3 2 6 9 2" xfId="17261" xr:uid="{C2017B66-4421-4B5A-B0B4-AD158D7B5676}"/>
    <cellStyle name="SAPBEXHLevel0X 3 2 6 9 2 2" xfId="43679" xr:uid="{3F3861E1-0C9D-408F-B46F-EB849B1C3B18}"/>
    <cellStyle name="SAPBEXHLevel0X 3 2 6 9 3" xfId="23558" xr:uid="{35C81D33-0801-431C-A86E-5CFA21B23327}"/>
    <cellStyle name="SAPBEXHLevel0X 3 2 6 9 3 2" xfId="49972" xr:uid="{4AF033AE-4BCC-47D0-B4BE-6A9FB9C313DD}"/>
    <cellStyle name="SAPBEXHLevel0X 3 2 6 9 4" xfId="33206" xr:uid="{4AB455C4-477A-4DF7-A407-0AE9DBE0E268}"/>
    <cellStyle name="SAPBEXHLevel0X 3 2 7" xfId="2489" xr:uid="{29A747CA-DBFC-4BD9-B8DD-42D60E086918}"/>
    <cellStyle name="SAPBEXHLevel0X 3 2 7 10" xfId="23203" xr:uid="{86CFC1A0-8BE3-43F3-9C7B-B928612A0737}"/>
    <cellStyle name="SAPBEXHLevel0X 3 2 7 10 2" xfId="49617" xr:uid="{5340C70C-A8E8-44DA-A78C-BD38D1345AAC}"/>
    <cellStyle name="SAPBEXHLevel0X 3 2 7 2" xfId="4384" xr:uid="{5516B3F0-52B0-402C-98C8-5FBCBE270ED3}"/>
    <cellStyle name="SAPBEXHLevel0X 3 2 7 2 2" xfId="15162" xr:uid="{9E735AB5-A747-4E32-8E53-E64A12A0ECC7}"/>
    <cellStyle name="SAPBEXHLevel0X 3 2 7 2 2 2" xfId="41582" xr:uid="{F80EA6A2-F0C3-4C40-92EB-3162AFBA2AF7}"/>
    <cellStyle name="SAPBEXHLevel0X 3 2 7 2 3" xfId="26092" xr:uid="{8364619D-40CB-4237-9632-E36E139ECAEE}"/>
    <cellStyle name="SAPBEXHLevel0X 3 2 7 2 3 2" xfId="52506" xr:uid="{E169ABF0-0104-4360-9068-E13967ACF4DF}"/>
    <cellStyle name="SAPBEXHLevel0X 3 2 7 2 4" xfId="31054" xr:uid="{BAF252ED-64D7-4C32-ABE3-58C47C10CECB}"/>
    <cellStyle name="SAPBEXHLevel0X 3 2 7 3" xfId="5117" xr:uid="{46D43949-A7F4-4410-A42C-013072FCBD3C}"/>
    <cellStyle name="SAPBEXHLevel0X 3 2 7 3 2" xfId="15894" xr:uid="{5BF1B669-D733-4C89-AEF6-3774F31B615C}"/>
    <cellStyle name="SAPBEXHLevel0X 3 2 7 3 2 2" xfId="42313" xr:uid="{1ACC95AA-F5EE-472A-8DDE-9CD1D96A4D44}"/>
    <cellStyle name="SAPBEXHLevel0X 3 2 7 3 3" xfId="26395" xr:uid="{55D1F887-1531-42C1-A9E2-F811A518BC1D}"/>
    <cellStyle name="SAPBEXHLevel0X 3 2 7 3 3 2" xfId="52809" xr:uid="{95436515-00DF-4ED9-A1E5-12649847C380}"/>
    <cellStyle name="SAPBEXHLevel0X 3 2 7 3 4" xfId="31787" xr:uid="{0627DBAF-9CFC-4493-9284-B58000F345C9}"/>
    <cellStyle name="SAPBEXHLevel0X 3 2 7 4" xfId="6299" xr:uid="{8C369C5B-6D88-407C-B615-91A5B4B10478}"/>
    <cellStyle name="SAPBEXHLevel0X 3 2 7 4 2" xfId="17038" xr:uid="{D48178E9-F29A-4BB2-BC18-8DC932986E4D}"/>
    <cellStyle name="SAPBEXHLevel0X 3 2 7 4 2 2" xfId="43456" xr:uid="{408F5A71-4724-46A9-9221-68BEED96D13E}"/>
    <cellStyle name="SAPBEXHLevel0X 3 2 7 4 3" xfId="22419" xr:uid="{D21737EE-DF3B-4492-BE1D-CA3B1181F66B}"/>
    <cellStyle name="SAPBEXHLevel0X 3 2 7 4 3 2" xfId="48833" xr:uid="{5B812938-FA3F-4607-9F7D-5A1D376EAE90}"/>
    <cellStyle name="SAPBEXHLevel0X 3 2 7 4 4" xfId="32969" xr:uid="{B6F573B6-16E1-4E6B-9E2B-A38ABEFD9051}"/>
    <cellStyle name="SAPBEXHLevel0X 3 2 7 5" xfId="6875" xr:uid="{92D59C5A-6594-4142-BB97-07A83FDEB116}"/>
    <cellStyle name="SAPBEXHLevel0X 3 2 7 5 2" xfId="17580" xr:uid="{E404CD6D-7BD4-4282-A7C5-4E2B46643A3A}"/>
    <cellStyle name="SAPBEXHLevel0X 3 2 7 5 2 2" xfId="43997" xr:uid="{DE3F86B8-B8C5-4063-BFDB-6E8328693A15}"/>
    <cellStyle name="SAPBEXHLevel0X 3 2 7 5 3" xfId="22493" xr:uid="{E28283C5-842E-45AF-B1AF-D1E596F4B33B}"/>
    <cellStyle name="SAPBEXHLevel0X 3 2 7 5 3 2" xfId="48907" xr:uid="{6072227D-537E-4349-93E8-E63C074DCDFB}"/>
    <cellStyle name="SAPBEXHLevel0X 3 2 7 5 4" xfId="33545" xr:uid="{FC8547F0-2DC8-4B17-84DD-9CFF862F54FF}"/>
    <cellStyle name="SAPBEXHLevel0X 3 2 7 6" xfId="7399" xr:uid="{71F2444A-CF44-4C22-B481-59D38E6B1D97}"/>
    <cellStyle name="SAPBEXHLevel0X 3 2 7 6 2" xfId="18066" xr:uid="{305F9882-5686-4DE8-BB26-EFC3FFD530AF}"/>
    <cellStyle name="SAPBEXHLevel0X 3 2 7 6 2 2" xfId="44482" xr:uid="{88DEABDE-C665-40FD-829D-729FBC5098EC}"/>
    <cellStyle name="SAPBEXHLevel0X 3 2 7 6 3" xfId="22826" xr:uid="{83EC0A84-5A2D-4B81-91B7-7053A6210813}"/>
    <cellStyle name="SAPBEXHLevel0X 3 2 7 6 3 2" xfId="49240" xr:uid="{8053AFA6-E648-49B7-8C5E-46979DCAEE67}"/>
    <cellStyle name="SAPBEXHLevel0X 3 2 7 6 4" xfId="34069" xr:uid="{C813C0F9-8EBC-44AB-B567-84FED978A9D2}"/>
    <cellStyle name="SAPBEXHLevel0X 3 2 7 7" xfId="8022" xr:uid="{C3BC9BF8-DAE5-4F87-8193-EF9AADF96FCD}"/>
    <cellStyle name="SAPBEXHLevel0X 3 2 7 7 2" xfId="18689" xr:uid="{2FCEA7A3-B6D2-4F07-BF91-A5C89B5F4005}"/>
    <cellStyle name="SAPBEXHLevel0X 3 2 7 7 2 2" xfId="45103" xr:uid="{DC26E3B7-B7A2-4123-834D-FEB24BC70476}"/>
    <cellStyle name="SAPBEXHLevel0X 3 2 7 7 3" xfId="17225" xr:uid="{6B298F78-76B5-4575-B297-29884D02E6AE}"/>
    <cellStyle name="SAPBEXHLevel0X 3 2 7 7 3 2" xfId="43643" xr:uid="{2758BDF3-2945-42E7-9605-0474FE57D46C}"/>
    <cellStyle name="SAPBEXHLevel0X 3 2 7 7 4" xfId="34626" xr:uid="{BF9668F4-D844-4395-BEA3-293258524C7D}"/>
    <cellStyle name="SAPBEXHLevel0X 3 2 7 8" xfId="13285" xr:uid="{B14C6653-E730-401B-B16A-1F01FB267560}"/>
    <cellStyle name="SAPBEXHLevel0X 3 2 7 8 2" xfId="39705" xr:uid="{D6A525D0-1099-48AD-A58D-C0533A689049}"/>
    <cellStyle name="SAPBEXHLevel0X 3 2 7 9" xfId="11235" xr:uid="{95E40B63-FDDE-40DF-8CFE-0D23B6EFDE00}"/>
    <cellStyle name="SAPBEXHLevel0X 3 2 7 9 2" xfId="37656" xr:uid="{97EAA5FA-D2A4-48B4-9CF8-C547FE6B13E7}"/>
    <cellStyle name="SAPBEXHLevel0X 3 2 8" xfId="3237" xr:uid="{3B83D5E5-3A2D-48B7-B75D-6A429E52C885}"/>
    <cellStyle name="SAPBEXHLevel0X 3 2 8 2" xfId="14027" xr:uid="{862D9376-3868-419E-BF2D-B76BF04B37D0}"/>
    <cellStyle name="SAPBEXHLevel0X 3 2 8 2 2" xfId="40447" xr:uid="{54F11A3F-518E-485C-9EAE-42A0A3FE1721}"/>
    <cellStyle name="SAPBEXHLevel0X 3 2 8 3" xfId="22736" xr:uid="{CE3B7E8B-976A-4497-BB14-3C381E967880}"/>
    <cellStyle name="SAPBEXHLevel0X 3 2 8 3 2" xfId="49150" xr:uid="{99FF9902-D4E7-4BCC-A4F5-B962AF7D8FE5}"/>
    <cellStyle name="SAPBEXHLevel0X 3 2 8 4" xfId="29907" xr:uid="{92ADC2B9-2821-4A9E-860C-3763746F81C1}"/>
    <cellStyle name="SAPBEXHLevel0X 3 2 9" xfId="2853" xr:uid="{E0F30D54-0479-4A56-B252-838A19D95666}"/>
    <cellStyle name="SAPBEXHLevel0X 3 2 9 2" xfId="13645" xr:uid="{3A033BAE-8215-41AD-AFAB-4CE4C107F985}"/>
    <cellStyle name="SAPBEXHLevel0X 3 2 9 2 2" xfId="40065" xr:uid="{990E3953-96D3-4D93-BEF1-EF880DAD6CF5}"/>
    <cellStyle name="SAPBEXHLevel0X 3 2 9 3" xfId="25205" xr:uid="{B3C459B4-1E36-4A0F-8CCD-E0856BED879C}"/>
    <cellStyle name="SAPBEXHLevel0X 3 2 9 3 2" xfId="51619" xr:uid="{5F6EAE20-E0EC-44BC-A0B6-F2E824E347BF}"/>
    <cellStyle name="SAPBEXHLevel0X 3 2 9 4" xfId="29523" xr:uid="{A09D51DE-5F64-4E7E-8DCF-CEB8F5D91B9B}"/>
    <cellStyle name="SAPBEXHLevel0X 3 20" xfId="24939" xr:uid="{D9571C5F-4F97-4042-9A05-8D37B86E67BB}"/>
    <cellStyle name="SAPBEXHLevel0X 3 20 2" xfId="51353" xr:uid="{6AE7FC05-E49B-4C80-9CD1-C6D80411A92C}"/>
    <cellStyle name="SAPBEXHLevel0X 3 3" xfId="1213" xr:uid="{1DA260A0-2EA6-42A0-961D-570DABABE4F6}"/>
    <cellStyle name="SAPBEXHLevel0X 3 3 10" xfId="5319" xr:uid="{FF079ADF-8A84-4F74-A67C-1E03485CAA4B}"/>
    <cellStyle name="SAPBEXHLevel0X 3 3 10 2" xfId="16093" xr:uid="{C55A7F63-2F86-4155-9EF1-EFC32FA7B914}"/>
    <cellStyle name="SAPBEXHLevel0X 3 3 10 2 2" xfId="42512" xr:uid="{60340918-5E61-4C49-B917-F992310C1AB8}"/>
    <cellStyle name="SAPBEXHLevel0X 3 3 10 3" xfId="23383" xr:uid="{5A7CE572-4255-4375-BC64-CB0A2C3A44DE}"/>
    <cellStyle name="SAPBEXHLevel0X 3 3 10 3 2" xfId="49797" xr:uid="{999D475C-A84E-4BAF-95F7-1811DD09E81F}"/>
    <cellStyle name="SAPBEXHLevel0X 3 3 10 4" xfId="31989" xr:uid="{44F14D0E-7BD8-409D-BE46-D9DDD0F5EB90}"/>
    <cellStyle name="SAPBEXHLevel0X 3 3 11" xfId="6926" xr:uid="{24F58785-92FF-4500-8A70-E65D6AFF4F3D}"/>
    <cellStyle name="SAPBEXHLevel0X 3 3 11 2" xfId="25147" xr:uid="{D4714E7E-E319-48BF-9085-0431C162145D}"/>
    <cellStyle name="SAPBEXHLevel0X 3 3 11 2 2" xfId="51561" xr:uid="{F9629750-B17F-4481-92C3-958ACECD12FB}"/>
    <cellStyle name="SAPBEXHLevel0X 3 3 11 3" xfId="33596" xr:uid="{74707432-14E1-44FB-B1C9-C1B56BA5E6BD}"/>
    <cellStyle name="SAPBEXHLevel0X 3 3 12" xfId="13939" xr:uid="{2DE2D532-D60E-4A94-AA4A-EE1E6DB741C1}"/>
    <cellStyle name="SAPBEXHLevel0X 3 3 12 2" xfId="40359" xr:uid="{672A4506-5044-4E98-B942-8941A35D778E}"/>
    <cellStyle name="SAPBEXHLevel0X 3 3 13" xfId="23611" xr:uid="{E5A9CE25-651F-4F34-81E8-8E832A0F8CBE}"/>
    <cellStyle name="SAPBEXHLevel0X 3 3 13 2" xfId="50025" xr:uid="{A4266AE1-5D3A-44FC-B37F-8ECE01AC536A}"/>
    <cellStyle name="SAPBEXHLevel0X 3 3 2" xfId="1529" xr:uid="{2D4FE93C-4642-462C-989B-0E0B5EA2603B}"/>
    <cellStyle name="SAPBEXHLevel0X 3 3 2 10" xfId="8421" xr:uid="{D0A19C0E-EA99-4033-82F0-CA885FC3018A}"/>
    <cellStyle name="SAPBEXHLevel0X 3 3 2 10 2" xfId="19081" xr:uid="{AFCE206B-00BC-411C-86A4-FF7D9355CD1E}"/>
    <cellStyle name="SAPBEXHLevel0X 3 3 2 10 2 2" xfId="45495" xr:uid="{BD787A03-17B7-43C1-8D4A-10FCF5051E5B}"/>
    <cellStyle name="SAPBEXHLevel0X 3 3 2 10 3" xfId="12458" xr:uid="{D712FDB3-5F50-4546-8602-6E6E7035FAD9}"/>
    <cellStyle name="SAPBEXHLevel0X 3 3 2 10 3 2" xfId="38879" xr:uid="{221B7658-5670-485F-B988-89A20427C23D}"/>
    <cellStyle name="SAPBEXHLevel0X 3 3 2 10 4" xfId="34917" xr:uid="{CF6463D3-63B7-43EA-A6F7-DB1AE139B354}"/>
    <cellStyle name="SAPBEXHLevel0X 3 3 2 11" xfId="12012" xr:uid="{FA45E24A-E854-4D64-933D-DA2EEFD18CB6}"/>
    <cellStyle name="SAPBEXHLevel0X 3 3 2 11 2" xfId="38433" xr:uid="{4E4D0D55-552A-4FCE-BD83-8968F9E496C7}"/>
    <cellStyle name="SAPBEXHLevel0X 3 3 2 12" xfId="25533" xr:uid="{D525472A-016B-4CC2-A9A6-D9ACC32938DD}"/>
    <cellStyle name="SAPBEXHLevel0X 3 3 2 12 2" xfId="51947" xr:uid="{2E47A9C8-078A-4A43-AE45-EEB7075B8699}"/>
    <cellStyle name="SAPBEXHLevel0X 3 3 2 2" xfId="3523" xr:uid="{1EECF68A-BCEA-4E5A-97EE-92DE4DEF3203}"/>
    <cellStyle name="SAPBEXHLevel0X 3 3 2 2 2" xfId="9001" xr:uid="{E96B26D1-804B-4247-B1FF-6AC39ED7E2DC}"/>
    <cellStyle name="SAPBEXHLevel0X 3 3 2 2 2 2" xfId="19661" xr:uid="{327380FD-1E5F-453C-A850-E060A210930A}"/>
    <cellStyle name="SAPBEXHLevel0X 3 3 2 2 2 2 2" xfId="46075" xr:uid="{59A96926-AB86-4E12-800E-FAFE97BF5E6A}"/>
    <cellStyle name="SAPBEXHLevel0X 3 3 2 2 2 3" xfId="11618" xr:uid="{23FAC6B2-2B26-4139-8852-7F1549A1DC5D}"/>
    <cellStyle name="SAPBEXHLevel0X 3 3 2 2 2 3 2" xfId="38039" xr:uid="{0FB5080F-0604-43FA-8929-A4931ADE76AF}"/>
    <cellStyle name="SAPBEXHLevel0X 3 3 2 2 2 4" xfId="35497" xr:uid="{BA6405F8-9AE3-4C69-A707-1461F96F36FE}"/>
    <cellStyle name="SAPBEXHLevel0X 3 3 2 2 3" xfId="10337" xr:uid="{321E2FA3-01CA-45E4-989A-E07DDCAE499B}"/>
    <cellStyle name="SAPBEXHLevel0X 3 3 2 2 3 2" xfId="20997" xr:uid="{CC55DDA7-8D96-44D6-96A8-5153C043CAA5}"/>
    <cellStyle name="SAPBEXHLevel0X 3 3 2 2 3 2 2" xfId="47411" xr:uid="{B4552364-DD7D-440F-8D4F-88CD004E42E3}"/>
    <cellStyle name="SAPBEXHLevel0X 3 3 2 2 3 3" xfId="28262" xr:uid="{4D47A3BB-1DE6-4282-BC4A-BAB472E280ED}"/>
    <cellStyle name="SAPBEXHLevel0X 3 3 2 2 3 3 2" xfId="54676" xr:uid="{0275A3FF-2D38-4134-BE47-7CC6AD9F67C1}"/>
    <cellStyle name="SAPBEXHLevel0X 3 3 2 2 3 4" xfId="36833" xr:uid="{CCC145C5-4D76-44D1-94A7-36EF5C0759E4}"/>
    <cellStyle name="SAPBEXHLevel0X 3 3 2 2 4" xfId="8734" xr:uid="{A4AFAC71-E1AD-4AA4-8CA9-2B1E31373A4F}"/>
    <cellStyle name="SAPBEXHLevel0X 3 3 2 2 4 2" xfId="19394" xr:uid="{238C91B5-9716-45AF-972F-97BE6F99530A}"/>
    <cellStyle name="SAPBEXHLevel0X 3 3 2 2 4 2 2" xfId="45808" xr:uid="{38439FFF-6213-46F9-9D69-85CD6639A200}"/>
    <cellStyle name="SAPBEXHLevel0X 3 3 2 2 4 3" xfId="12707" xr:uid="{73C39975-32F8-4168-909B-559574508E20}"/>
    <cellStyle name="SAPBEXHLevel0X 3 3 2 2 4 3 2" xfId="39128" xr:uid="{C44D006A-5EE4-46EE-8D6D-7A7935C245AE}"/>
    <cellStyle name="SAPBEXHLevel0X 3 3 2 2 4 4" xfId="35230" xr:uid="{2CB08E90-81A7-414F-98D6-8567FBE198E7}"/>
    <cellStyle name="SAPBEXHLevel0X 3 3 2 2 5" xfId="14308" xr:uid="{6F24039D-C486-4511-A6F5-3DB4F3A98CDA}"/>
    <cellStyle name="SAPBEXHLevel0X 3 3 2 2 5 2" xfId="40728" xr:uid="{965EA654-C387-4321-88C5-CFD6774D8603}"/>
    <cellStyle name="SAPBEXHLevel0X 3 3 2 2 6" xfId="23932" xr:uid="{D80D1F49-6EE1-4706-9845-FDC317C7FB1D}"/>
    <cellStyle name="SAPBEXHLevel0X 3 3 2 2 6 2" xfId="50346" xr:uid="{0F188EF0-6C00-4D2F-82E4-DC5931B0A7E0}"/>
    <cellStyle name="SAPBEXHLevel0X 3 3 2 2 7" xfId="30193" xr:uid="{2D221353-4742-43B3-88CB-85FFEF81AC2C}"/>
    <cellStyle name="SAPBEXHLevel0X 3 3 2 3" xfId="4144" xr:uid="{5E3BDD3D-78B2-4897-B84B-AA4DD79B00B9}"/>
    <cellStyle name="SAPBEXHLevel0X 3 3 2 3 2" xfId="9359" xr:uid="{4260E72B-D449-4564-B69A-F800BBB5C32D}"/>
    <cellStyle name="SAPBEXHLevel0X 3 3 2 3 2 2" xfId="20019" xr:uid="{E6F29699-8E45-46E1-A4D7-24662A9B252A}"/>
    <cellStyle name="SAPBEXHLevel0X 3 3 2 3 2 2 2" xfId="46433" xr:uid="{F5C20555-3198-4505-960C-6013747B8379}"/>
    <cellStyle name="SAPBEXHLevel0X 3 3 2 3 2 3" xfId="28224" xr:uid="{858709EC-42D8-4B86-84D7-A5123B36D30C}"/>
    <cellStyle name="SAPBEXHLevel0X 3 3 2 3 2 3 2" xfId="54638" xr:uid="{AC34A8C4-DF47-4EA7-8EE3-B2EA557EE687}"/>
    <cellStyle name="SAPBEXHLevel0X 3 3 2 3 2 4" xfId="35855" xr:uid="{BC26F173-1952-4978-A912-2E397F41DE97}"/>
    <cellStyle name="SAPBEXHLevel0X 3 3 2 3 3" xfId="14926" xr:uid="{1693D381-9941-4E97-9ABE-C155CA1F6D35}"/>
    <cellStyle name="SAPBEXHLevel0X 3 3 2 3 3 2" xfId="41346" xr:uid="{0ED0358C-2980-4431-BBD9-3A3A5B9F088F}"/>
    <cellStyle name="SAPBEXHLevel0X 3 3 2 3 4" xfId="23418" xr:uid="{618382B2-9A34-4FDD-A439-1B216A6FEB47}"/>
    <cellStyle name="SAPBEXHLevel0X 3 3 2 3 4 2" xfId="49832" xr:uid="{A3BAD41E-8370-413F-8C00-6A83A085453B}"/>
    <cellStyle name="SAPBEXHLevel0X 3 3 2 3 5" xfId="30814" xr:uid="{6DDBBD35-020A-40C9-AB3E-DDE240DFE351}"/>
    <cellStyle name="SAPBEXHLevel0X 3 3 2 4" xfId="4696" xr:uid="{835A452F-B4B8-48AB-800C-8C84500908F7}"/>
    <cellStyle name="SAPBEXHLevel0X 3 3 2 4 2" xfId="10043" xr:uid="{F71CFAAA-B479-4A9B-B2DA-9FEA6D5BB31C}"/>
    <cellStyle name="SAPBEXHLevel0X 3 3 2 4 2 2" xfId="20703" xr:uid="{658B651C-08B2-4C12-A838-DA445CC627BC}"/>
    <cellStyle name="SAPBEXHLevel0X 3 3 2 4 2 2 2" xfId="47117" xr:uid="{683512BA-DA2D-4812-BA19-F71D48FE6D79}"/>
    <cellStyle name="SAPBEXHLevel0X 3 3 2 4 2 3" xfId="16900" xr:uid="{ACF31516-D3F0-4D48-B7F8-33D1AF14E91D}"/>
    <cellStyle name="SAPBEXHLevel0X 3 3 2 4 2 3 2" xfId="43318" xr:uid="{88E9E635-031C-4DCD-A0E7-AF776DA080C0}"/>
    <cellStyle name="SAPBEXHLevel0X 3 3 2 4 2 4" xfId="36539" xr:uid="{D509B20B-85D0-4B3B-A179-1FDED7C4B741}"/>
    <cellStyle name="SAPBEXHLevel0X 3 3 2 4 3" xfId="15473" xr:uid="{D7CD561D-9CA8-404B-B046-F09D4CB18D85}"/>
    <cellStyle name="SAPBEXHLevel0X 3 3 2 4 3 2" xfId="41893" xr:uid="{580F0F61-D179-4A47-85FE-CF5F6B427E62}"/>
    <cellStyle name="SAPBEXHLevel0X 3 3 2 4 4" xfId="22758" xr:uid="{76A11ECF-94EA-4CC6-8FC4-6491E74C9BF6}"/>
    <cellStyle name="SAPBEXHLevel0X 3 3 2 4 4 2" xfId="49172" xr:uid="{E2FE65D2-244D-4061-978A-0419EA0E8CAC}"/>
    <cellStyle name="SAPBEXHLevel0X 3 3 2 4 5" xfId="31366" xr:uid="{317B22D8-B59A-4B9E-8E72-9FB2B9FE18E2}"/>
    <cellStyle name="SAPBEXHLevel0X 3 3 2 5" xfId="4466" xr:uid="{9407A9C7-35B4-46C1-84F5-CDC511833E15}"/>
    <cellStyle name="SAPBEXHLevel0X 3 3 2 5 2" xfId="15244" xr:uid="{8D1006FF-5108-4134-9A96-56067A89E9CD}"/>
    <cellStyle name="SAPBEXHLevel0X 3 3 2 5 2 2" xfId="41664" xr:uid="{EB4FF72C-B3F0-4354-A35C-A4466E7BE39C}"/>
    <cellStyle name="SAPBEXHLevel0X 3 3 2 5 3" xfId="24932" xr:uid="{0AD7617F-1CFB-4DE3-BFFE-6E0ECD171042}"/>
    <cellStyle name="SAPBEXHLevel0X 3 3 2 5 3 2" xfId="51346" xr:uid="{42612E69-2446-40DD-9D9A-4425E2F57DD7}"/>
    <cellStyle name="SAPBEXHLevel0X 3 3 2 5 4" xfId="31136" xr:uid="{E0B03FFE-8176-4ABB-ABBA-5CB1D4310F5B}"/>
    <cellStyle name="SAPBEXHLevel0X 3 3 2 6" xfId="2970" xr:uid="{2E3DECC9-D73C-4F77-8DCB-09D07183DADB}"/>
    <cellStyle name="SAPBEXHLevel0X 3 3 2 6 2" xfId="13762" xr:uid="{A30AA1F3-7FA7-4391-9FFD-38D4C92EDB49}"/>
    <cellStyle name="SAPBEXHLevel0X 3 3 2 6 2 2" xfId="40182" xr:uid="{3A17CFF4-792D-40BE-8D75-7FB79FEAFD5C}"/>
    <cellStyle name="SAPBEXHLevel0X 3 3 2 6 3" xfId="26431" xr:uid="{305CBF92-96A0-45D8-8468-C50E71E1F35F}"/>
    <cellStyle name="SAPBEXHLevel0X 3 3 2 6 3 2" xfId="52845" xr:uid="{36F49ABD-DDF4-4EC1-B852-8D02E4D4147C}"/>
    <cellStyle name="SAPBEXHLevel0X 3 3 2 6 4" xfId="29640" xr:uid="{A9E2AFDD-F10E-402E-B4DC-0F30C7D41A6A}"/>
    <cellStyle name="SAPBEXHLevel0X 3 3 2 7" xfId="2996" xr:uid="{68729BC0-4879-4A7A-8C5A-16D15A12F4A4}"/>
    <cellStyle name="SAPBEXHLevel0X 3 3 2 7 2" xfId="23129" xr:uid="{F2B732D4-E12B-47CF-BE95-E08B0BB95943}"/>
    <cellStyle name="SAPBEXHLevel0X 3 3 2 7 2 2" xfId="49543" xr:uid="{C86DB30B-AFF2-461A-BB47-4FAB424017B2}"/>
    <cellStyle name="SAPBEXHLevel0X 3 3 2 7 3" xfId="29666" xr:uid="{AA7984CF-5FDD-43E9-ADA1-3F8F6F005C1E}"/>
    <cellStyle name="SAPBEXHLevel0X 3 3 2 8" xfId="6925" xr:uid="{2DE745B8-F6E6-4357-AAEF-15D3249B0046}"/>
    <cellStyle name="SAPBEXHLevel0X 3 3 2 8 2" xfId="17630" xr:uid="{FF9EF4E5-E616-4DAC-8B34-87DBB7501E86}"/>
    <cellStyle name="SAPBEXHLevel0X 3 3 2 8 2 2" xfId="44047" xr:uid="{7864D379-2755-4AD5-9045-B0659758CDFF}"/>
    <cellStyle name="SAPBEXHLevel0X 3 3 2 8 3" xfId="18749" xr:uid="{A4BB8D5A-6CD9-4437-8E26-A41DA9138205}"/>
    <cellStyle name="SAPBEXHLevel0X 3 3 2 8 3 2" xfId="45163" xr:uid="{EE02DBC0-DD2F-4008-B2FE-B6C3F55D4229}"/>
    <cellStyle name="SAPBEXHLevel0X 3 3 2 8 4" xfId="33595" xr:uid="{9BC803B8-FA54-4AE8-AE76-A6F72C23A985}"/>
    <cellStyle name="SAPBEXHLevel0X 3 3 2 9" xfId="6686" xr:uid="{9A8426C1-D2F0-484A-8593-FC4BEAC533E1}"/>
    <cellStyle name="SAPBEXHLevel0X 3 3 2 9 2" xfId="17398" xr:uid="{44F4E959-2D7D-4538-B93C-C32D7F003675}"/>
    <cellStyle name="SAPBEXHLevel0X 3 3 2 9 2 2" xfId="43816" xr:uid="{3E2AF7F7-3773-403A-83C4-3C87C0BCB67D}"/>
    <cellStyle name="SAPBEXHLevel0X 3 3 2 9 3" xfId="23505" xr:uid="{EE82CA8C-1A43-40CB-A33E-5BE37EE0A302}"/>
    <cellStyle name="SAPBEXHLevel0X 3 3 2 9 3 2" xfId="49919" xr:uid="{412CD021-3D30-4EFF-AC22-08CC918E8B3C}"/>
    <cellStyle name="SAPBEXHLevel0X 3 3 2 9 4" xfId="33356" xr:uid="{40CB04F9-68FD-497C-AB6B-4A7B4CAAEA3A}"/>
    <cellStyle name="SAPBEXHLevel0X 3 3 3" xfId="1642" xr:uid="{57BA4735-57C9-4282-8445-72063B54499D}"/>
    <cellStyle name="SAPBEXHLevel0X 3 3 3 10" xfId="8329" xr:uid="{5A363003-C669-4054-9839-6F96DBD50CAF}"/>
    <cellStyle name="SAPBEXHLevel0X 3 3 3 10 2" xfId="18989" xr:uid="{12F7D90F-2D8B-41FF-BA4F-D943DAA65080}"/>
    <cellStyle name="SAPBEXHLevel0X 3 3 3 10 2 2" xfId="45403" xr:uid="{766483C0-277E-4CFE-A0B9-4D29D6363980}"/>
    <cellStyle name="SAPBEXHLevel0X 3 3 3 10 3" xfId="12450" xr:uid="{C89DE324-279A-443D-81F3-E7FE576C399C}"/>
    <cellStyle name="SAPBEXHLevel0X 3 3 3 10 3 2" xfId="38871" xr:uid="{E930DE50-A0A3-45BD-90B6-B3CDC7D1447D}"/>
    <cellStyle name="SAPBEXHLevel0X 3 3 3 10 4" xfId="34825" xr:uid="{6135EB85-7BE5-4F0B-ACA1-F0439A9FB72B}"/>
    <cellStyle name="SAPBEXHLevel0X 3 3 3 11" xfId="11921" xr:uid="{73E3701B-58EB-4DCC-A5F9-0E3C2B9AE8E1}"/>
    <cellStyle name="SAPBEXHLevel0X 3 3 3 11 2" xfId="38342" xr:uid="{2B0F5368-9021-4E47-B227-008D60FF1B48}"/>
    <cellStyle name="SAPBEXHLevel0X 3 3 3 12" xfId="25400" xr:uid="{A681632E-8892-487F-A300-3617F8048B12}"/>
    <cellStyle name="SAPBEXHLevel0X 3 3 3 12 2" xfId="51814" xr:uid="{A7E17032-827F-4603-A737-6D808E929978}"/>
    <cellStyle name="SAPBEXHLevel0X 3 3 3 2" xfId="3635" xr:uid="{DE2252D6-55C5-495D-B110-6CC91518DE3B}"/>
    <cellStyle name="SAPBEXHLevel0X 3 3 3 2 2" xfId="9093" xr:uid="{7981E7A7-3242-43C6-BA9C-1C5D0352D1F4}"/>
    <cellStyle name="SAPBEXHLevel0X 3 3 3 2 2 2" xfId="19753" xr:uid="{66C8FE39-9D7F-40D3-BD99-46A3E63DAFB1}"/>
    <cellStyle name="SAPBEXHLevel0X 3 3 3 2 2 2 2" xfId="46167" xr:uid="{327867C1-B393-4CCD-9D58-BBE4262F4C58}"/>
    <cellStyle name="SAPBEXHLevel0X 3 3 3 2 2 3" xfId="27750" xr:uid="{41B08203-5F04-46B0-9594-177A1C63DC52}"/>
    <cellStyle name="SAPBEXHLevel0X 3 3 3 2 2 3 2" xfId="54164" xr:uid="{EDD9793F-B92B-4D6F-82EB-3EC9D5390E0C}"/>
    <cellStyle name="SAPBEXHLevel0X 3 3 3 2 2 4" xfId="35589" xr:uid="{B0FF95A2-7219-4988-B148-9BB222BBDBF3}"/>
    <cellStyle name="SAPBEXHLevel0X 3 3 3 2 3" xfId="10069" xr:uid="{DFBBF5FB-0C6E-4DEF-90CB-75820CD9FA8A}"/>
    <cellStyle name="SAPBEXHLevel0X 3 3 3 2 3 2" xfId="20729" xr:uid="{F4D9CCB7-0C0F-4775-89DA-5C2BFCC46744}"/>
    <cellStyle name="SAPBEXHLevel0X 3 3 3 2 3 2 2" xfId="47143" xr:uid="{F0625916-E0CD-443A-A842-86309CE3A4D9}"/>
    <cellStyle name="SAPBEXHLevel0X 3 3 3 2 3 3" xfId="16894" xr:uid="{31C92C8D-FB7E-426C-B3EA-9CFF89704494}"/>
    <cellStyle name="SAPBEXHLevel0X 3 3 3 2 3 3 2" xfId="43312" xr:uid="{4767BC5E-F9FE-426A-9509-9BE06A9E0F5A}"/>
    <cellStyle name="SAPBEXHLevel0X 3 3 3 2 3 4" xfId="36565" xr:uid="{E12E0C62-DF80-46E0-B6E9-1CC279274841}"/>
    <cellStyle name="SAPBEXHLevel0X 3 3 3 2 4" xfId="8630" xr:uid="{4933972C-4D2F-4D40-9389-54B54B37436F}"/>
    <cellStyle name="SAPBEXHLevel0X 3 3 3 2 4 2" xfId="19290" xr:uid="{C9171A89-A539-41E0-B1B8-D25FE8D37A18}"/>
    <cellStyle name="SAPBEXHLevel0X 3 3 3 2 4 2 2" xfId="45704" xr:uid="{9626BA83-5444-4BCA-8998-898CCF6F4F94}"/>
    <cellStyle name="SAPBEXHLevel0X 3 3 3 2 4 3" xfId="17827" xr:uid="{84D240F1-322B-4D29-83E4-C2299117ECE9}"/>
    <cellStyle name="SAPBEXHLevel0X 3 3 3 2 4 3 2" xfId="44244" xr:uid="{6347FE26-3B8E-4D86-BD77-F17842CB50F0}"/>
    <cellStyle name="SAPBEXHLevel0X 3 3 3 2 4 4" xfId="35126" xr:uid="{F9A59702-71E7-4290-B644-C20C0B95FE2C}"/>
    <cellStyle name="SAPBEXHLevel0X 3 3 3 2 5" xfId="14420" xr:uid="{E001B0BD-8E10-4369-92BE-F27DF8CD9EEA}"/>
    <cellStyle name="SAPBEXHLevel0X 3 3 3 2 5 2" xfId="40840" xr:uid="{575EC280-B5C0-425B-87E4-2876EA905B90}"/>
    <cellStyle name="SAPBEXHLevel0X 3 3 3 2 6" xfId="25288" xr:uid="{F1BFE127-F819-4ED6-8B3A-3FB61460071D}"/>
    <cellStyle name="SAPBEXHLevel0X 3 3 3 2 6 2" xfId="51702" xr:uid="{58404169-7683-4628-BD72-0903DA0C56E5}"/>
    <cellStyle name="SAPBEXHLevel0X 3 3 3 2 7" xfId="30305" xr:uid="{F5E79C14-AA06-485B-A9E2-CE6909FD9037}"/>
    <cellStyle name="SAPBEXHLevel0X 3 3 3 3" xfId="2693" xr:uid="{D4FCB67F-D296-4AD1-ACDA-6A755B066380}"/>
    <cellStyle name="SAPBEXHLevel0X 3 3 3 3 2" xfId="9462" xr:uid="{58BF00E7-45B0-4D32-80BC-EAE7C47F5031}"/>
    <cellStyle name="SAPBEXHLevel0X 3 3 3 3 2 2" xfId="20122" xr:uid="{6AE158B1-9BF4-4D9F-95A2-7349593D847B}"/>
    <cellStyle name="SAPBEXHLevel0X 3 3 3 3 2 2 2" xfId="46536" xr:uid="{68719CC5-6D8A-4820-8077-C14C8046C82A}"/>
    <cellStyle name="SAPBEXHLevel0X 3 3 3 3 2 3" xfId="12973" xr:uid="{022034E9-FECA-4DD4-BEB8-24DDD4952381}"/>
    <cellStyle name="SAPBEXHLevel0X 3 3 3 3 2 3 2" xfId="39394" xr:uid="{2A7191F6-84EC-4277-B187-C9F38B917CB3}"/>
    <cellStyle name="SAPBEXHLevel0X 3 3 3 3 2 4" xfId="35958" xr:uid="{877718BD-04A7-4CC5-86EE-A73515B6B6BC}"/>
    <cellStyle name="SAPBEXHLevel0X 3 3 3 3 3" xfId="13485" xr:uid="{789BF6A2-1F67-4C9B-BFAA-857D86CF2CC3}"/>
    <cellStyle name="SAPBEXHLevel0X 3 3 3 3 3 2" xfId="39905" xr:uid="{7EB9AC6F-B1F0-4FA2-BCA4-8791605CE951}"/>
    <cellStyle name="SAPBEXHLevel0X 3 3 3 3 4" xfId="25640" xr:uid="{DA7E5681-34A6-4A77-B332-DD3FFB055B0C}"/>
    <cellStyle name="SAPBEXHLevel0X 3 3 3 3 4 2" xfId="52054" xr:uid="{B8AAEB10-5EAC-4ED3-BBB3-500578DB95BA}"/>
    <cellStyle name="SAPBEXHLevel0X 3 3 3 3 5" xfId="29363" xr:uid="{31E9EB11-BD07-4BDD-A39E-79ED8BEF82AA}"/>
    <cellStyle name="SAPBEXHLevel0X 3 3 3 4" xfId="4875" xr:uid="{BB3E339F-D9DF-451E-A201-8C5C13963E3B}"/>
    <cellStyle name="SAPBEXHLevel0X 3 3 3 4 2" xfId="10106" xr:uid="{17622624-607E-4549-B4DC-76D790325528}"/>
    <cellStyle name="SAPBEXHLevel0X 3 3 3 4 2 2" xfId="20766" xr:uid="{8078196C-4AF8-42B7-BC7F-5538801C5337}"/>
    <cellStyle name="SAPBEXHLevel0X 3 3 3 4 2 2 2" xfId="47180" xr:uid="{690303BF-CBAA-4D9D-8AF0-678D266DF98F}"/>
    <cellStyle name="SAPBEXHLevel0X 3 3 3 4 2 3" xfId="12587" xr:uid="{B64C91F5-F532-4CA1-B5E7-F639AB4FA773}"/>
    <cellStyle name="SAPBEXHLevel0X 3 3 3 4 2 3 2" xfId="39008" xr:uid="{B0E7E414-2B1C-4286-B7C8-183C665895A5}"/>
    <cellStyle name="SAPBEXHLevel0X 3 3 3 4 2 4" xfId="36602" xr:uid="{9C7682C1-8477-40DC-9A45-FE35131ED292}"/>
    <cellStyle name="SAPBEXHLevel0X 3 3 3 4 3" xfId="15652" xr:uid="{F85B2749-A402-43AB-91C4-8F026B7016FC}"/>
    <cellStyle name="SAPBEXHLevel0X 3 3 3 4 3 2" xfId="42072" xr:uid="{1631996D-5E65-4248-A4DA-AA7CBD56D3F5}"/>
    <cellStyle name="SAPBEXHLevel0X 3 3 3 4 4" xfId="13026" xr:uid="{B5D0DA44-0E9F-4A31-94B9-1734A671C71B}"/>
    <cellStyle name="SAPBEXHLevel0X 3 3 3 4 4 2" xfId="39447" xr:uid="{FBA66357-D1A0-4B8E-A318-7CD1C3E471EC}"/>
    <cellStyle name="SAPBEXHLevel0X 3 3 3 4 5" xfId="31545" xr:uid="{5FE7F9DA-028B-4F8B-9144-559D4BE6E57B}"/>
    <cellStyle name="SAPBEXHLevel0X 3 3 3 5" xfId="5455" xr:uid="{D6F592FE-777C-401F-8898-1F26989CF56E}"/>
    <cellStyle name="SAPBEXHLevel0X 3 3 3 5 2" xfId="16228" xr:uid="{FA8816A2-B222-440C-87B1-4B53779E5CC6}"/>
    <cellStyle name="SAPBEXHLevel0X 3 3 3 5 2 2" xfId="42647" xr:uid="{54F693D8-4E62-4CBA-8116-0B2E1524C42E}"/>
    <cellStyle name="SAPBEXHLevel0X 3 3 3 5 3" xfId="23186" xr:uid="{0FA83004-9117-49F9-83F5-BCAAF3CC7CE5}"/>
    <cellStyle name="SAPBEXHLevel0X 3 3 3 5 3 2" xfId="49600" xr:uid="{59A7DE06-297A-4077-925B-E442F3E1296C}"/>
    <cellStyle name="SAPBEXHLevel0X 3 3 3 5 4" xfId="32125" xr:uid="{126720DC-6778-4B44-A5C5-7FED815468A9}"/>
    <cellStyle name="SAPBEXHLevel0X 3 3 3 6" xfId="3325" xr:uid="{B732F01A-07B3-4909-A405-9B4A0BC0B9BF}"/>
    <cellStyle name="SAPBEXHLevel0X 3 3 3 6 2" xfId="14113" xr:uid="{3E4D2D5F-1356-4A14-961A-6ED45A38EBC0}"/>
    <cellStyle name="SAPBEXHLevel0X 3 3 3 6 2 2" xfId="40533" xr:uid="{52FBB13E-4234-4637-9AF9-7669C01FB60B}"/>
    <cellStyle name="SAPBEXHLevel0X 3 3 3 6 3" xfId="24404" xr:uid="{88D97F13-FD7B-4F4E-BAF0-DDC58CA73A64}"/>
    <cellStyle name="SAPBEXHLevel0X 3 3 3 6 3 2" xfId="50818" xr:uid="{61C89E51-D086-4B27-8A3C-15E03E9589F2}"/>
    <cellStyle name="SAPBEXHLevel0X 3 3 3 6 4" xfId="29995" xr:uid="{9BF72604-C810-4081-B002-A3851CFABD5A}"/>
    <cellStyle name="SAPBEXHLevel0X 3 3 3 7" xfId="6133" xr:uid="{5A4EC911-965F-449F-8BA7-97D344B15C05}"/>
    <cellStyle name="SAPBEXHLevel0X 3 3 3 7 2" xfId="21966" xr:uid="{68A469B8-BC0A-4C34-817C-2CFD050DCDE9}"/>
    <cellStyle name="SAPBEXHLevel0X 3 3 3 7 2 2" xfId="48380" xr:uid="{513C4791-8EAF-4E50-8933-87B629B51D3B}"/>
    <cellStyle name="SAPBEXHLevel0X 3 3 3 7 3" xfId="32803" xr:uid="{8AEABB59-12A2-471A-A45E-56159D39574E}"/>
    <cellStyle name="SAPBEXHLevel0X 3 3 3 8" xfId="6075" xr:uid="{A8051C68-37FB-4C37-BD5B-8F3E8E1A404D}"/>
    <cellStyle name="SAPBEXHLevel0X 3 3 3 8 2" xfId="16826" xr:uid="{29277D07-E65A-4FCC-BA46-77036441BBB7}"/>
    <cellStyle name="SAPBEXHLevel0X 3 3 3 8 2 2" xfId="43244" xr:uid="{6971D154-B1DE-474E-8D82-35873B4BF088}"/>
    <cellStyle name="SAPBEXHLevel0X 3 3 3 8 3" xfId="27099" xr:uid="{5B545031-6C54-4DD5-AE0B-457E81DE0BCD}"/>
    <cellStyle name="SAPBEXHLevel0X 3 3 3 8 3 2" xfId="53513" xr:uid="{1E36D18B-BC3B-4C4C-9287-DEA9CDC51D79}"/>
    <cellStyle name="SAPBEXHLevel0X 3 3 3 8 4" xfId="32745" xr:uid="{4C1DF51E-8F1E-4C62-A39C-9C4BA1A6C2D9}"/>
    <cellStyle name="SAPBEXHLevel0X 3 3 3 9" xfId="7644" xr:uid="{FD33A311-5EF2-4522-BC65-E6F77B051702}"/>
    <cellStyle name="SAPBEXHLevel0X 3 3 3 9 2" xfId="18311" xr:uid="{864DB5DA-75D6-4CC3-922E-A2324AC5D842}"/>
    <cellStyle name="SAPBEXHLevel0X 3 3 3 9 2 2" xfId="44727" xr:uid="{33F95CAB-4C2A-4C9A-AF09-F81B1347500E}"/>
    <cellStyle name="SAPBEXHLevel0X 3 3 3 9 3" xfId="24355" xr:uid="{03751033-1E3F-42D9-9A0C-65015E5CD04C}"/>
    <cellStyle name="SAPBEXHLevel0X 3 3 3 9 3 2" xfId="50769" xr:uid="{D89743CD-836E-4428-B3F5-802B4DC14F20}"/>
    <cellStyle name="SAPBEXHLevel0X 3 3 3 9 4" xfId="34314" xr:uid="{ECBBD657-FC98-4BD4-AE83-B7B454EB63FD}"/>
    <cellStyle name="SAPBEXHLevel0X 3 3 4" xfId="1901" xr:uid="{A6E2948A-85DE-4A90-949D-A2CFE66BB9CF}"/>
    <cellStyle name="SAPBEXHLevel0X 3 3 4 10" xfId="8548" xr:uid="{783C0CAB-8CCB-4846-BF33-270BF6FC6D44}"/>
    <cellStyle name="SAPBEXHLevel0X 3 3 4 10 2" xfId="19208" xr:uid="{40CA01A6-FE73-44B6-82B5-371753199A8B}"/>
    <cellStyle name="SAPBEXHLevel0X 3 3 4 10 2 2" xfId="45622" xr:uid="{50641737-BA47-4EEC-ADF3-A9C9F9B003F8}"/>
    <cellStyle name="SAPBEXHLevel0X 3 3 4 10 3" xfId="17662" xr:uid="{D61C9D44-EC38-4D0B-9D5C-BF236AFDADF1}"/>
    <cellStyle name="SAPBEXHLevel0X 3 3 4 10 3 2" xfId="44079" xr:uid="{66ECCFA8-5DB4-4E40-9BD7-A63DEB60BD8B}"/>
    <cellStyle name="SAPBEXHLevel0X 3 3 4 10 4" xfId="35044" xr:uid="{28107736-73F8-4DEA-B8F9-54CD282F9E88}"/>
    <cellStyle name="SAPBEXHLevel0X 3 3 4 11" xfId="11679" xr:uid="{9F1B0120-7301-48E6-91FC-0E22C48D94B2}"/>
    <cellStyle name="SAPBEXHLevel0X 3 3 4 11 2" xfId="38100" xr:uid="{A4C56167-B717-41DE-AFE8-F92AE70E063B}"/>
    <cellStyle name="SAPBEXHLevel0X 3 3 4 12" xfId="22481" xr:uid="{9E45884B-2479-4236-BBE2-1C4AC3DA8C69}"/>
    <cellStyle name="SAPBEXHLevel0X 3 3 4 12 2" xfId="48895" xr:uid="{62B01E2D-0B76-472A-9640-65DD27C33D23}"/>
    <cellStyle name="SAPBEXHLevel0X 3 3 4 2" xfId="3878" xr:uid="{333EE401-CB2C-4F24-970F-923992EA641B}"/>
    <cellStyle name="SAPBEXHLevel0X 3 3 4 2 2" xfId="9247" xr:uid="{3A7E5124-47BC-4E14-A05C-C18D613A68EE}"/>
    <cellStyle name="SAPBEXHLevel0X 3 3 4 2 2 2" xfId="19907" xr:uid="{2DD5310D-BEEB-469B-BEA4-E9B86732C17A}"/>
    <cellStyle name="SAPBEXHLevel0X 3 3 4 2 2 2 2" xfId="46321" xr:uid="{CA4E8829-FD01-4253-9CF6-68F83152318F}"/>
    <cellStyle name="SAPBEXHLevel0X 3 3 4 2 2 3" xfId="25960" xr:uid="{11042B9F-B19B-4586-9CC0-C4BD2198429A}"/>
    <cellStyle name="SAPBEXHLevel0X 3 3 4 2 2 3 2" xfId="52374" xr:uid="{99BB0F30-0EFB-4A96-A560-E9ED2AB032C4}"/>
    <cellStyle name="SAPBEXHLevel0X 3 3 4 2 2 4" xfId="35743" xr:uid="{0BAE32A2-111A-47D2-9205-F673C33E0D97}"/>
    <cellStyle name="SAPBEXHLevel0X 3 3 4 2 3" xfId="14661" xr:uid="{203B515D-22A3-488D-8C2E-44DC831BBA9A}"/>
    <cellStyle name="SAPBEXHLevel0X 3 3 4 2 3 2" xfId="41081" xr:uid="{D8BF69BF-9F32-4E96-A5CA-3846437ECE31}"/>
    <cellStyle name="SAPBEXHLevel0X 3 3 4 2 4" xfId="26268" xr:uid="{0B4551DE-E3A5-4910-BD8E-EE18B509DE1C}"/>
    <cellStyle name="SAPBEXHLevel0X 3 3 4 2 4 2" xfId="52682" xr:uid="{CF0F8E50-5FB0-4BFA-9C02-5B71FE414A2C}"/>
    <cellStyle name="SAPBEXHLevel0X 3 3 4 2 5" xfId="30548" xr:uid="{EBDFA535-2E1C-4698-840A-3DAC9A8E6D65}"/>
    <cellStyle name="SAPBEXHLevel0X 3 3 4 3" xfId="4605" xr:uid="{B3640134-5745-4408-8479-09D5DD354593}"/>
    <cellStyle name="SAPBEXHLevel0X 3 3 4 3 2" xfId="10059" xr:uid="{175BBA7D-07C8-44CD-B50A-516E7F507D3F}"/>
    <cellStyle name="SAPBEXHLevel0X 3 3 4 3 2 2" xfId="20719" xr:uid="{75143A00-A097-41CA-BDAA-6F1B44098F8A}"/>
    <cellStyle name="SAPBEXHLevel0X 3 3 4 3 2 2 2" xfId="47133" xr:uid="{4E77469A-FB11-46B2-B2DB-ACB0FC0B96AE}"/>
    <cellStyle name="SAPBEXHLevel0X 3 3 4 3 2 3" xfId="25887" xr:uid="{5D1EF10E-3BF0-4339-AC48-7DC2EA2751B3}"/>
    <cellStyle name="SAPBEXHLevel0X 3 3 4 3 2 3 2" xfId="52301" xr:uid="{506F8848-2084-4C32-A134-7370B7960457}"/>
    <cellStyle name="SAPBEXHLevel0X 3 3 4 3 2 4" xfId="36555" xr:uid="{1452DE0B-AC15-4280-9B84-D33B0EE43700}"/>
    <cellStyle name="SAPBEXHLevel0X 3 3 4 3 3" xfId="15383" xr:uid="{52019A76-37EB-4DD8-B155-B3A855FDF21E}"/>
    <cellStyle name="SAPBEXHLevel0X 3 3 4 3 3 2" xfId="41803" xr:uid="{33A1CE7B-3CE4-4816-A2D6-A508E54B4BED}"/>
    <cellStyle name="SAPBEXHLevel0X 3 3 4 3 4" xfId="24514" xr:uid="{0631BAE7-6F74-4F96-954A-CEE40CE749E1}"/>
    <cellStyle name="SAPBEXHLevel0X 3 3 4 3 4 2" xfId="50928" xr:uid="{1B122D5B-78D8-40B8-AB67-D9E5F5267186}"/>
    <cellStyle name="SAPBEXHLevel0X 3 3 4 3 5" xfId="31275" xr:uid="{960F68B7-744C-4BAB-99EF-5E113B4AE4F4}"/>
    <cellStyle name="SAPBEXHLevel0X 3 3 4 4" xfId="4427" xr:uid="{8F452525-A11C-4142-A37F-CB711A97DF43}"/>
    <cellStyle name="SAPBEXHLevel0X 3 3 4 4 2" xfId="15205" xr:uid="{F014CA2B-4277-4306-9B9B-665EF4DCD449}"/>
    <cellStyle name="SAPBEXHLevel0X 3 3 4 4 2 2" xfId="41625" xr:uid="{BE14C7A4-C13F-4CBA-86A3-97309D80E000}"/>
    <cellStyle name="SAPBEXHLevel0X 3 3 4 4 3" xfId="23467" xr:uid="{83D55D87-52F9-4DE2-B988-8CC6EF3AF37B}"/>
    <cellStyle name="SAPBEXHLevel0X 3 3 4 4 3 2" xfId="49881" xr:uid="{782A0FCA-73C6-4AF6-ADFD-84F400D58903}"/>
    <cellStyle name="SAPBEXHLevel0X 3 3 4 4 4" xfId="31097" xr:uid="{C8F6E2D3-2074-4B4D-9B25-17E5FB18A820}"/>
    <cellStyle name="SAPBEXHLevel0X 3 3 4 5" xfId="5799" xr:uid="{1EFC83E6-DEAF-461C-9C13-E9EEFAE58983}"/>
    <cellStyle name="SAPBEXHLevel0X 3 3 4 5 2" xfId="16558" xr:uid="{8D11EF78-FBDC-4D1B-84F9-DD8C20DD6312}"/>
    <cellStyle name="SAPBEXHLevel0X 3 3 4 5 2 2" xfId="42976" xr:uid="{C7336837-A3FD-4F61-AA9B-5E24442A9416}"/>
    <cellStyle name="SAPBEXHLevel0X 3 3 4 5 3" xfId="27284" xr:uid="{E82FB697-EA02-4C78-8B43-7FF7590618C1}"/>
    <cellStyle name="SAPBEXHLevel0X 3 3 4 5 3 2" xfId="53698" xr:uid="{FA8F6FB2-5DCA-4605-888B-ED7B366D01BA}"/>
    <cellStyle name="SAPBEXHLevel0X 3 3 4 5 4" xfId="32469" xr:uid="{024D23CC-240A-4E75-9B46-10654F5A0291}"/>
    <cellStyle name="SAPBEXHLevel0X 3 3 4 6" xfId="6402" xr:uid="{F30D4DD9-3DA7-459A-8519-84F2298C8C31}"/>
    <cellStyle name="SAPBEXHLevel0X 3 3 4 6 2" xfId="17138" xr:uid="{299D0261-F677-4591-A9FC-1F3341144C2E}"/>
    <cellStyle name="SAPBEXHLevel0X 3 3 4 6 2 2" xfId="43556" xr:uid="{4BA61066-68C3-48C6-BC41-50CF25624726}"/>
    <cellStyle name="SAPBEXHLevel0X 3 3 4 6 3" xfId="12043" xr:uid="{63EF7879-6585-4FE4-8D2E-83804ED21B84}"/>
    <cellStyle name="SAPBEXHLevel0X 3 3 4 6 3 2" xfId="38464" xr:uid="{01876EEE-32C7-4B72-9C55-DE82A5C6C6DC}"/>
    <cellStyle name="SAPBEXHLevel0X 3 3 4 6 4" xfId="33072" xr:uid="{36CA579A-46CC-45A3-9837-AE033161E85F}"/>
    <cellStyle name="SAPBEXHLevel0X 3 3 4 7" xfId="7017" xr:uid="{D7F4878A-C497-40F3-A3D1-9C286C722DA4}"/>
    <cellStyle name="SAPBEXHLevel0X 3 3 4 7 2" xfId="22139" xr:uid="{F40FE3FD-165A-4592-A7C6-0D5B7DBAF6B3}"/>
    <cellStyle name="SAPBEXHLevel0X 3 3 4 7 2 2" xfId="48553" xr:uid="{9A27B7E8-5879-440F-A0EF-3E02795FD05A}"/>
    <cellStyle name="SAPBEXHLevel0X 3 3 4 7 3" xfId="33687" xr:uid="{F3E7B257-1CCD-4E3F-8856-51B9661A95F2}"/>
    <cellStyle name="SAPBEXHLevel0X 3 3 4 8" xfId="7564" xr:uid="{71B27616-4D6D-4486-B3B9-2C4AEBD65660}"/>
    <cellStyle name="SAPBEXHLevel0X 3 3 4 8 2" xfId="18231" xr:uid="{152883AB-FCDB-4912-A6F8-FD32F346B7AA}"/>
    <cellStyle name="SAPBEXHLevel0X 3 3 4 8 2 2" xfId="44647" xr:uid="{CF1D9497-8071-46A0-B5B6-370692B64231}"/>
    <cellStyle name="SAPBEXHLevel0X 3 3 4 8 3" xfId="23102" xr:uid="{0BCF4664-8D8D-4AF7-812D-9DF73CE8FE0A}"/>
    <cellStyle name="SAPBEXHLevel0X 3 3 4 8 3 2" xfId="49516" xr:uid="{7676AA98-8E2A-454E-ABC9-49F91EA46B18}"/>
    <cellStyle name="SAPBEXHLevel0X 3 3 4 8 4" xfId="34234" xr:uid="{D388EA1D-DF6E-431C-B6EA-A1A1F43440B0}"/>
    <cellStyle name="SAPBEXHLevel0X 3 3 4 9" xfId="3305" xr:uid="{01F6CFE5-211F-49BE-8715-BC5146D74B2D}"/>
    <cellStyle name="SAPBEXHLevel0X 3 3 4 9 2" xfId="14095" xr:uid="{DA0A9062-9647-4479-8E68-EFC7DC574EEB}"/>
    <cellStyle name="SAPBEXHLevel0X 3 3 4 9 2 2" xfId="40515" xr:uid="{FC9DB835-1223-49A9-8FE2-D5466509BC4B}"/>
    <cellStyle name="SAPBEXHLevel0X 3 3 4 9 3" xfId="23306" xr:uid="{9605D384-0227-4301-9D7C-575884ED891F}"/>
    <cellStyle name="SAPBEXHLevel0X 3 3 4 9 3 2" xfId="49720" xr:uid="{00DAFAE3-AFA6-4968-A4C9-94840F8FB447}"/>
    <cellStyle name="SAPBEXHLevel0X 3 3 4 9 4" xfId="29975" xr:uid="{BD406E08-A433-4694-98A9-CBFD04650EB7}"/>
    <cellStyle name="SAPBEXHLevel0X 3 3 5" xfId="2087" xr:uid="{4E214F20-5393-4B5B-BD9C-F3FBC93FE345}"/>
    <cellStyle name="SAPBEXHLevel0X 3 3 5 10" xfId="8873" xr:uid="{20906F9A-578D-4AB6-9C75-18EAE48A1827}"/>
    <cellStyle name="SAPBEXHLevel0X 3 3 5 10 2" xfId="19533" xr:uid="{74554F61-B64A-4650-AC61-F62F7226533D}"/>
    <cellStyle name="SAPBEXHLevel0X 3 3 5 10 2 2" xfId="45947" xr:uid="{3F3D94C9-B860-4BD3-82FE-AB8BB158D620}"/>
    <cellStyle name="SAPBEXHLevel0X 3 3 5 10 3" xfId="23731" xr:uid="{08E526E2-D3BB-48DE-A382-45815AB3B23F}"/>
    <cellStyle name="SAPBEXHLevel0X 3 3 5 10 3 2" xfId="50145" xr:uid="{3859CEA3-2A55-4A2D-B62E-68FF432DE93F}"/>
    <cellStyle name="SAPBEXHLevel0X 3 3 5 10 4" xfId="35369" xr:uid="{6D499866-38EE-4197-901A-41CA1E24E113}"/>
    <cellStyle name="SAPBEXHLevel0X 3 3 5 11" xfId="11513" xr:uid="{D948C888-A78C-4A86-B0BD-677E527429B7}"/>
    <cellStyle name="SAPBEXHLevel0X 3 3 5 11 2" xfId="37934" xr:uid="{07B24D3F-7B9E-44E9-B216-F62BB4E35CD0}"/>
    <cellStyle name="SAPBEXHLevel0X 3 3 5 12" xfId="25520" xr:uid="{19E95B4A-909F-4DC1-985D-FFAE2972C2F9}"/>
    <cellStyle name="SAPBEXHLevel0X 3 3 5 12 2" xfId="51934" xr:uid="{C6C567A1-E0E1-433D-A269-61CE04D1984A}"/>
    <cellStyle name="SAPBEXHLevel0X 3 3 5 2" xfId="4052" xr:uid="{5759A564-3935-4B27-8D4A-A5593892D013}"/>
    <cellStyle name="SAPBEXHLevel0X 3 3 5 2 2" xfId="9855" xr:uid="{98AA2226-50DB-4FCC-B423-ABED544BF448}"/>
    <cellStyle name="SAPBEXHLevel0X 3 3 5 2 2 2" xfId="20515" xr:uid="{35D07544-03EF-4BBE-B622-FF8CDF2C750E}"/>
    <cellStyle name="SAPBEXHLevel0X 3 3 5 2 2 2 2" xfId="46929" xr:uid="{4C1318AF-760C-4D9B-8B93-17D4CAA66C04}"/>
    <cellStyle name="SAPBEXHLevel0X 3 3 5 2 2 3" xfId="25878" xr:uid="{490F9B87-2E1E-434F-9893-DA7AF4D34AC8}"/>
    <cellStyle name="SAPBEXHLevel0X 3 3 5 2 2 3 2" xfId="52292" xr:uid="{0D8D7D2E-1D72-4E44-9668-D7437902F671}"/>
    <cellStyle name="SAPBEXHLevel0X 3 3 5 2 2 4" xfId="36351" xr:uid="{532656D3-5191-4214-B757-6B7557FCA37D}"/>
    <cellStyle name="SAPBEXHLevel0X 3 3 5 2 3" xfId="14834" xr:uid="{A3966F54-09D1-458A-9630-03F5FA1615E6}"/>
    <cellStyle name="SAPBEXHLevel0X 3 3 5 2 3 2" xfId="41254" xr:uid="{63975A3D-549E-4087-82E1-967B0F52CC3E}"/>
    <cellStyle name="SAPBEXHLevel0X 3 3 5 2 4" xfId="25378" xr:uid="{8B1732A5-6169-4025-85A7-4DDBE371AE19}"/>
    <cellStyle name="SAPBEXHLevel0X 3 3 5 2 4 2" xfId="51792" xr:uid="{56054B58-FD23-4CCF-8792-80DFBA9D7E43}"/>
    <cellStyle name="SAPBEXHLevel0X 3 3 5 2 5" xfId="30722" xr:uid="{C6165FC5-FD0D-4A92-865F-502A38A886F0}"/>
    <cellStyle name="SAPBEXHLevel0X 3 3 5 3" xfId="4780" xr:uid="{4CCDF49F-7D3E-44A2-A185-30DDAED2E55F}"/>
    <cellStyle name="SAPBEXHLevel0X 3 3 5 3 2" xfId="10352" xr:uid="{8B97E0CC-89C5-48D6-86BF-94D49541FF53}"/>
    <cellStyle name="SAPBEXHLevel0X 3 3 5 3 2 2" xfId="21012" xr:uid="{0E3670F0-6C33-452C-A7C7-514D4BC40DF4}"/>
    <cellStyle name="SAPBEXHLevel0X 3 3 5 3 2 2 2" xfId="47426" xr:uid="{564E8F99-EF53-4D93-9CD9-00D8EFE86106}"/>
    <cellStyle name="SAPBEXHLevel0X 3 3 5 3 2 3" xfId="28277" xr:uid="{31B6C3D6-A600-417A-9B61-537C8CD88CF1}"/>
    <cellStyle name="SAPBEXHLevel0X 3 3 5 3 2 3 2" xfId="54691" xr:uid="{606A2D95-1A0E-4038-9A79-9A145192C254}"/>
    <cellStyle name="SAPBEXHLevel0X 3 3 5 3 2 4" xfId="36848" xr:uid="{C8D4E2FF-9674-43BD-845F-00CE3EB5CC40}"/>
    <cellStyle name="SAPBEXHLevel0X 3 3 5 3 3" xfId="15557" xr:uid="{7307F1B1-3FDB-4C8A-A2EE-421CE6080DB8}"/>
    <cellStyle name="SAPBEXHLevel0X 3 3 5 3 3 2" xfId="41977" xr:uid="{538DE03F-C7DC-4B0A-9BB6-76D66CDDA83C}"/>
    <cellStyle name="SAPBEXHLevel0X 3 3 5 3 4" xfId="27975" xr:uid="{FD7B925A-B3D1-4052-AAB9-9C0A366E140E}"/>
    <cellStyle name="SAPBEXHLevel0X 3 3 5 3 4 2" xfId="54389" xr:uid="{3123E7EC-5F53-4644-9246-1E0D58548B20}"/>
    <cellStyle name="SAPBEXHLevel0X 3 3 5 3 5" xfId="31450" xr:uid="{BCB2A7C0-8B01-43F6-A3F8-9FC084FF1050}"/>
    <cellStyle name="SAPBEXHLevel0X 3 3 5 4" xfId="5360" xr:uid="{86545761-833D-4B43-A2AD-33716A013FF7}"/>
    <cellStyle name="SAPBEXHLevel0X 3 3 5 4 2" xfId="16133" xr:uid="{0AAC4466-5AE2-40A5-A732-FA3AC9A04FFF}"/>
    <cellStyle name="SAPBEXHLevel0X 3 3 5 4 2 2" xfId="42552" xr:uid="{F4143438-1D84-43B7-9644-AC33DD35A74D}"/>
    <cellStyle name="SAPBEXHLevel0X 3 3 5 4 3" xfId="25650" xr:uid="{87426CFF-ED2C-4439-BB74-1014D776049A}"/>
    <cellStyle name="SAPBEXHLevel0X 3 3 5 4 3 2" xfId="52064" xr:uid="{DDC08CC2-0A7A-47EA-BEFC-1161A2BAD638}"/>
    <cellStyle name="SAPBEXHLevel0X 3 3 5 4 4" xfId="32030" xr:uid="{8C7B8735-023F-4773-B579-26BAA237BCA2}"/>
    <cellStyle name="SAPBEXHLevel0X 3 3 5 5" xfId="5967" xr:uid="{6E21CC65-9085-4EA2-A29D-BA6A258D18B1}"/>
    <cellStyle name="SAPBEXHLevel0X 3 3 5 5 2" xfId="16719" xr:uid="{AD1A1224-A7ED-471D-BD28-EB443AAAFB3E}"/>
    <cellStyle name="SAPBEXHLevel0X 3 3 5 5 2 2" xfId="43137" xr:uid="{CD4D77F7-82BC-4B80-AEDE-2C26F8B2F65A}"/>
    <cellStyle name="SAPBEXHLevel0X 3 3 5 5 3" xfId="26147" xr:uid="{3C93CF29-ACDE-4506-A6AA-DAF8F14B58E2}"/>
    <cellStyle name="SAPBEXHLevel0X 3 3 5 5 3 2" xfId="52561" xr:uid="{DC85737E-D7B1-4585-BAAD-EACDB0CAD30F}"/>
    <cellStyle name="SAPBEXHLevel0X 3 3 5 5 4" xfId="32637" xr:uid="{860E24D6-9795-4D39-B307-D1797E355F89}"/>
    <cellStyle name="SAPBEXHLevel0X 3 3 5 6" xfId="6567" xr:uid="{7F26483D-910D-4D36-A8FC-057B399E9003}"/>
    <cellStyle name="SAPBEXHLevel0X 3 3 5 6 2" xfId="17292" xr:uid="{3B1F60C4-ADD5-4CFF-A2D6-FF4E62D86EDC}"/>
    <cellStyle name="SAPBEXHLevel0X 3 3 5 6 2 2" xfId="43710" xr:uid="{A9F6CB62-3C27-41A4-A3C7-011213EEF491}"/>
    <cellStyle name="SAPBEXHLevel0X 3 3 5 6 3" xfId="24075" xr:uid="{7886A8AE-B05F-46F8-9A0A-3DC6DF2C7E1B}"/>
    <cellStyle name="SAPBEXHLevel0X 3 3 5 6 3 2" xfId="50489" xr:uid="{DA3200DE-2F7E-4A7C-9AC8-77FB86C0108D}"/>
    <cellStyle name="SAPBEXHLevel0X 3 3 5 6 4" xfId="33237" xr:uid="{6B65EC58-1F8B-40DC-A827-9E62D8D8AB8D}"/>
    <cellStyle name="SAPBEXHLevel0X 3 3 5 7" xfId="7139" xr:uid="{5602D9A0-CB24-42C9-A77D-7847F5DDA6BF}"/>
    <cellStyle name="SAPBEXHLevel0X 3 3 5 7 2" xfId="22511" xr:uid="{CF835E41-5143-4D35-BBAF-EAD8C318DF9B}"/>
    <cellStyle name="SAPBEXHLevel0X 3 3 5 7 2 2" xfId="48925" xr:uid="{AC3AC326-543C-49CC-BB61-63F938321249}"/>
    <cellStyle name="SAPBEXHLevel0X 3 3 5 7 3" xfId="33809" xr:uid="{E608F2E1-041E-4871-9252-2D7CB5AC5573}"/>
    <cellStyle name="SAPBEXHLevel0X 3 3 5 8" xfId="7698" xr:uid="{41E382D6-68FF-4005-8B02-B9EA42BC77F0}"/>
    <cellStyle name="SAPBEXHLevel0X 3 3 5 8 2" xfId="18365" xr:uid="{E3526DAB-54B6-41B7-8FF4-8CE03C65CA11}"/>
    <cellStyle name="SAPBEXHLevel0X 3 3 5 8 2 2" xfId="44781" xr:uid="{51380F0F-3E5F-45F4-9647-7EABD05C468A}"/>
    <cellStyle name="SAPBEXHLevel0X 3 3 5 8 3" xfId="26618" xr:uid="{78721421-90C8-4EEF-B438-793B2F16A54B}"/>
    <cellStyle name="SAPBEXHLevel0X 3 3 5 8 3 2" xfId="53032" xr:uid="{ACACD498-4258-4EEF-B9C9-69E5EE665A03}"/>
    <cellStyle name="SAPBEXHLevel0X 3 3 5 8 4" xfId="34368" xr:uid="{D36B786D-5437-4213-922E-E0F04F7CE7C7}"/>
    <cellStyle name="SAPBEXHLevel0X 3 3 5 9" xfId="7850" xr:uid="{5F882AE5-4605-4B9E-AF28-CA67E247683D}"/>
    <cellStyle name="SAPBEXHLevel0X 3 3 5 9 2" xfId="18517" xr:uid="{82EE0132-6700-4916-9811-4DA7453CAEE2}"/>
    <cellStyle name="SAPBEXHLevel0X 3 3 5 9 2 2" xfId="44932" xr:uid="{B55C55A5-45E1-4252-B6D2-E51016889F88}"/>
    <cellStyle name="SAPBEXHLevel0X 3 3 5 9 3" xfId="23669" xr:uid="{2FF48DE1-BF79-4600-9F9D-DA599936A4C4}"/>
    <cellStyle name="SAPBEXHLevel0X 3 3 5 9 3 2" xfId="50083" xr:uid="{FF3F3A08-4E2D-4293-A7D7-C1D3BD4B6F49}"/>
    <cellStyle name="SAPBEXHLevel0X 3 3 5 9 4" xfId="34520" xr:uid="{1751D47A-8A97-4654-88D0-82F23AF5097B}"/>
    <cellStyle name="SAPBEXHLevel0X 3 3 6" xfId="1699" xr:uid="{EB3CD67F-F515-4C43-A3E1-0D57D78A9A46}"/>
    <cellStyle name="SAPBEXHLevel0X 3 3 6 10" xfId="9562" xr:uid="{26A164A5-5798-49BE-ACAA-7968F10C0C64}"/>
    <cellStyle name="SAPBEXHLevel0X 3 3 6 10 2" xfId="20222" xr:uid="{3608C290-A7A2-4018-A4A1-CA8FE11FE78C}"/>
    <cellStyle name="SAPBEXHLevel0X 3 3 6 10 2 2" xfId="46636" xr:uid="{40575274-AA6C-495B-A247-D30F983D1517}"/>
    <cellStyle name="SAPBEXHLevel0X 3 3 6 10 3" xfId="12099" xr:uid="{20A1EF08-1260-4139-AFCA-DCB27022AEE9}"/>
    <cellStyle name="SAPBEXHLevel0X 3 3 6 10 3 2" xfId="38520" xr:uid="{6CD8F228-7711-4C24-A5FA-A7651767EFEE}"/>
    <cellStyle name="SAPBEXHLevel0X 3 3 6 10 4" xfId="36058" xr:uid="{B7F05C30-497D-4B85-8AF4-A2899781ADEE}"/>
    <cellStyle name="SAPBEXHLevel0X 3 3 6 11" xfId="11871" xr:uid="{E9F2F32B-4F3A-47FA-B4DE-EE5B714663E9}"/>
    <cellStyle name="SAPBEXHLevel0X 3 3 6 11 2" xfId="38292" xr:uid="{81441DB3-8A70-47AC-A3EC-812E3F8AF93F}"/>
    <cellStyle name="SAPBEXHLevel0X 3 3 6 12" xfId="21886" xr:uid="{93C651B6-5B7B-4A82-B90D-D9504BB37ED7}"/>
    <cellStyle name="SAPBEXHLevel0X 3 3 6 12 2" xfId="48300" xr:uid="{21A44A96-D2C1-423B-82B5-8F3D71A9FC38}"/>
    <cellStyle name="SAPBEXHLevel0X 3 3 6 2" xfId="3691" xr:uid="{265C59CE-A270-4033-AFC7-9A588E0379C2}"/>
    <cellStyle name="SAPBEXHLevel0X 3 3 6 2 2" xfId="10698" xr:uid="{6024E31B-415B-4FFF-B2F3-88250FF32250}"/>
    <cellStyle name="SAPBEXHLevel0X 3 3 6 2 2 2" xfId="21343" xr:uid="{CA1697CA-8973-4D88-93C9-FD278424FFC9}"/>
    <cellStyle name="SAPBEXHLevel0X 3 3 6 2 2 2 2" xfId="47757" xr:uid="{142CCCD9-56A8-496E-8037-66FE46BF93B5}"/>
    <cellStyle name="SAPBEXHLevel0X 3 3 6 2 2 3" xfId="28441" xr:uid="{0B22CE05-9177-44F0-B631-97F994651D20}"/>
    <cellStyle name="SAPBEXHLevel0X 3 3 6 2 2 3 2" xfId="54855" xr:uid="{E45F85BA-31BE-484E-A9EE-19EC028318A3}"/>
    <cellStyle name="SAPBEXHLevel0X 3 3 6 2 2 4" xfId="37122" xr:uid="{452B9193-96D8-4098-B617-D9E6D473F3D9}"/>
    <cellStyle name="SAPBEXHLevel0X 3 3 6 2 3" xfId="14476" xr:uid="{DFE575DA-2FBC-4674-A4C6-8B8161BFC247}"/>
    <cellStyle name="SAPBEXHLevel0X 3 3 6 2 3 2" xfId="40896" xr:uid="{267A9F21-8A72-4C3B-8859-764073DCF77B}"/>
    <cellStyle name="SAPBEXHLevel0X 3 3 6 2 4" xfId="24119" xr:uid="{60731040-89E5-4611-8536-7E112B77C5F5}"/>
    <cellStyle name="SAPBEXHLevel0X 3 3 6 2 4 2" xfId="50533" xr:uid="{5FE91246-003E-4F93-8A8A-DE3217D4622B}"/>
    <cellStyle name="SAPBEXHLevel0X 3 3 6 2 5" xfId="30361" xr:uid="{88F2D6E0-EEB1-459C-A658-E44C6112152E}"/>
    <cellStyle name="SAPBEXHLevel0X 3 3 6 3" xfId="2643" xr:uid="{4C24BBF1-A346-4C86-91AF-B075057BF740}"/>
    <cellStyle name="SAPBEXHLevel0X 3 3 6 3 2" xfId="13435" xr:uid="{7ACE349C-7EEC-40A4-9B27-A0D07437A50E}"/>
    <cellStyle name="SAPBEXHLevel0X 3 3 6 3 2 2" xfId="39855" xr:uid="{29A62BF1-E656-49A4-91FB-EE9532341F97}"/>
    <cellStyle name="SAPBEXHLevel0X 3 3 6 3 3" xfId="22798" xr:uid="{6495BF1D-A2A6-4342-A17E-001614B0FD03}"/>
    <cellStyle name="SAPBEXHLevel0X 3 3 6 3 3 2" xfId="49212" xr:uid="{EB50324B-F10F-4D74-A767-7BE8EFF19F49}"/>
    <cellStyle name="SAPBEXHLevel0X 3 3 6 3 4" xfId="29313" xr:uid="{9A562E36-C7BE-46A5-B354-1067467FB088}"/>
    <cellStyle name="SAPBEXHLevel0X 3 3 6 4" xfId="4862" xr:uid="{BBF7727A-2606-430E-9C1D-E426C7FB802C}"/>
    <cellStyle name="SAPBEXHLevel0X 3 3 6 4 2" xfId="15639" xr:uid="{BE5FA619-8CB4-4422-91E5-8D8361E28B49}"/>
    <cellStyle name="SAPBEXHLevel0X 3 3 6 4 2 2" xfId="42059" xr:uid="{71A050E2-A903-43E3-B89E-1CF6B0639379}"/>
    <cellStyle name="SAPBEXHLevel0X 3 3 6 4 3" xfId="22070" xr:uid="{21A94E29-CC2C-4A3C-A741-1544B1E025B6}"/>
    <cellStyle name="SAPBEXHLevel0X 3 3 6 4 3 2" xfId="48484" xr:uid="{6CCCD1E5-6CA7-4A19-9CC9-24BE8DC61020}"/>
    <cellStyle name="SAPBEXHLevel0X 3 3 6 4 4" xfId="31532" xr:uid="{1293326B-7760-4B60-9556-3D0461863F53}"/>
    <cellStyle name="SAPBEXHLevel0X 3 3 6 5" xfId="3950" xr:uid="{5C88E588-06F8-4480-BAC8-A2C0161CA298}"/>
    <cellStyle name="SAPBEXHLevel0X 3 3 6 5 2" xfId="14733" xr:uid="{31DCA10E-13AB-4DCD-A162-809EDDAC2B91}"/>
    <cellStyle name="SAPBEXHLevel0X 3 3 6 5 2 2" xfId="41153" xr:uid="{DE7601CF-64D6-46ED-8FBD-542CB627B1A1}"/>
    <cellStyle name="SAPBEXHLevel0X 3 3 6 5 3" xfId="24266" xr:uid="{443F368F-C596-44AE-A41A-239BB048016C}"/>
    <cellStyle name="SAPBEXHLevel0X 3 3 6 5 3 2" xfId="50680" xr:uid="{175B28AF-654B-4380-991B-FF4C624DE370}"/>
    <cellStyle name="SAPBEXHLevel0X 3 3 6 5 4" xfId="30620" xr:uid="{E00FEAD6-D088-4C1D-A87D-BD9D5C28AAEE}"/>
    <cellStyle name="SAPBEXHLevel0X 3 3 6 6" xfId="5561" xr:uid="{5CCE1F17-71AB-4F4B-A939-14010AE596B1}"/>
    <cellStyle name="SAPBEXHLevel0X 3 3 6 6 2" xfId="16332" xr:uid="{D1E0183A-A83E-42B5-BB6A-CB1E281AD015}"/>
    <cellStyle name="SAPBEXHLevel0X 3 3 6 6 2 2" xfId="42751" xr:uid="{85124CF0-7607-4A20-99D8-32A20D275FF1}"/>
    <cellStyle name="SAPBEXHLevel0X 3 3 6 6 3" xfId="28049" xr:uid="{B0398F7A-52F9-42ED-A4E5-A6211749A29F}"/>
    <cellStyle name="SAPBEXHLevel0X 3 3 6 6 3 2" xfId="54463" xr:uid="{8162CD9A-0DB7-4DE3-B320-3BC608CD578E}"/>
    <cellStyle name="SAPBEXHLevel0X 3 3 6 6 4" xfId="32231" xr:uid="{5E4AC024-C260-4574-A694-C492075253E2}"/>
    <cellStyle name="SAPBEXHLevel0X 3 3 6 7" xfId="4162" xr:uid="{DCD5AE5F-23A6-4831-B63B-EBC786874721}"/>
    <cellStyle name="SAPBEXHLevel0X 3 3 6 7 2" xfId="24366" xr:uid="{71B149AA-D919-48B6-B789-196418E56790}"/>
    <cellStyle name="SAPBEXHLevel0X 3 3 6 7 2 2" xfId="50780" xr:uid="{ED81E327-B475-41EA-8B08-94E9D9CD421B}"/>
    <cellStyle name="SAPBEXHLevel0X 3 3 6 7 3" xfId="30832" xr:uid="{4709AE4A-E8B9-4D0D-A7F1-8CD4F4DF5814}"/>
    <cellStyle name="SAPBEXHLevel0X 3 3 6 8" xfId="6272" xr:uid="{AFC9589C-9CC7-4268-A7BA-6B794F5B0DAF}"/>
    <cellStyle name="SAPBEXHLevel0X 3 3 6 8 2" xfId="17011" xr:uid="{A4A6C384-51F5-4362-AA60-8023D217489D}"/>
    <cellStyle name="SAPBEXHLevel0X 3 3 6 8 2 2" xfId="43429" xr:uid="{6380903A-D77A-44FF-A951-9595C82ED803}"/>
    <cellStyle name="SAPBEXHLevel0X 3 3 6 8 3" xfId="22406" xr:uid="{D576F7E0-A56E-455E-93CD-9D3E196893E5}"/>
    <cellStyle name="SAPBEXHLevel0X 3 3 6 8 3 2" xfId="48820" xr:uid="{7BE50F2F-6EAD-4E47-A3A1-C9C0464E8B82}"/>
    <cellStyle name="SAPBEXHLevel0X 3 3 6 8 4" xfId="32942" xr:uid="{276BD8D8-AA86-4325-B231-61423C325D4E}"/>
    <cellStyle name="SAPBEXHLevel0X 3 3 6 9" xfId="2884" xr:uid="{BC74B10F-6E71-4087-921E-2B023B5192A2}"/>
    <cellStyle name="SAPBEXHLevel0X 3 3 6 9 2" xfId="13676" xr:uid="{7F63F0A5-5A67-43F7-9E12-18CB6A1B4F20}"/>
    <cellStyle name="SAPBEXHLevel0X 3 3 6 9 2 2" xfId="40096" xr:uid="{B056F5D5-A2E6-4375-BC5A-B8F7B7DC2657}"/>
    <cellStyle name="SAPBEXHLevel0X 3 3 6 9 3" xfId="26688" xr:uid="{C17862E4-4D19-40CD-B591-12BA585C1C35}"/>
    <cellStyle name="SAPBEXHLevel0X 3 3 6 9 3 2" xfId="53102" xr:uid="{53FFB536-09C9-4475-A4B6-EB9C89EA365D}"/>
    <cellStyle name="SAPBEXHLevel0X 3 3 6 9 4" xfId="29554" xr:uid="{4FB9D780-7A58-4942-AF04-F59716A4319C}"/>
    <cellStyle name="SAPBEXHLevel0X 3 3 7" xfId="2490" xr:uid="{E7266AE3-B973-4147-8514-C5423B2CD62A}"/>
    <cellStyle name="SAPBEXHLevel0X 3 3 7 10" xfId="22240" xr:uid="{0771CE3D-A4F1-4F75-9449-A6EA6828E451}"/>
    <cellStyle name="SAPBEXHLevel0X 3 3 7 10 2" xfId="48654" xr:uid="{D32E53D2-938A-4731-8794-B4EBB4CD0D35}"/>
    <cellStyle name="SAPBEXHLevel0X 3 3 7 2" xfId="4385" xr:uid="{7B021AFF-04D3-4680-AD88-BB2D6E679786}"/>
    <cellStyle name="SAPBEXHLevel0X 3 3 7 2 2" xfId="15163" xr:uid="{65B7FA27-3464-4043-B292-8CE71CA17A1D}"/>
    <cellStyle name="SAPBEXHLevel0X 3 3 7 2 2 2" xfId="41583" xr:uid="{A5EC0CFA-50A7-4184-992E-BBB888759B02}"/>
    <cellStyle name="SAPBEXHLevel0X 3 3 7 2 3" xfId="23381" xr:uid="{09920AC2-38BE-49F4-8F52-854926616B7C}"/>
    <cellStyle name="SAPBEXHLevel0X 3 3 7 2 3 2" xfId="49795" xr:uid="{681714D3-F704-405E-A597-6D058D6E8E23}"/>
    <cellStyle name="SAPBEXHLevel0X 3 3 7 2 4" xfId="31055" xr:uid="{8C4324A7-9C70-451B-94EA-9211E55360C4}"/>
    <cellStyle name="SAPBEXHLevel0X 3 3 7 3" xfId="5118" xr:uid="{EE18F470-48D4-4167-A381-C2D2803ABACE}"/>
    <cellStyle name="SAPBEXHLevel0X 3 3 7 3 2" xfId="15895" xr:uid="{B07F06D3-F51E-47A6-BDC7-C7529B748B8A}"/>
    <cellStyle name="SAPBEXHLevel0X 3 3 7 3 2 2" xfId="42314" xr:uid="{7D6E8668-CFB7-4655-8F1E-D33A5C353DA1}"/>
    <cellStyle name="SAPBEXHLevel0X 3 3 7 3 3" xfId="28117" xr:uid="{CD102BB6-F80D-4D7C-A0E2-A1FF6235DDFA}"/>
    <cellStyle name="SAPBEXHLevel0X 3 3 7 3 3 2" xfId="54531" xr:uid="{E1663E8A-6A0B-4932-B5F6-7031549856C0}"/>
    <cellStyle name="SAPBEXHLevel0X 3 3 7 3 4" xfId="31788" xr:uid="{406C8AE1-7EA7-4EFF-9C92-E0DC143FE1D2}"/>
    <cellStyle name="SAPBEXHLevel0X 3 3 7 4" xfId="6300" xr:uid="{F0097418-CC18-4C4E-A41B-58F25893D63C}"/>
    <cellStyle name="SAPBEXHLevel0X 3 3 7 4 2" xfId="17039" xr:uid="{ED87D0B5-0A78-44D8-9EE7-8FCEC5CA90B9}"/>
    <cellStyle name="SAPBEXHLevel0X 3 3 7 4 2 2" xfId="43457" xr:uid="{7066DF8D-6979-402A-AEA2-A5E584023B95}"/>
    <cellStyle name="SAPBEXHLevel0X 3 3 7 4 3" xfId="12038" xr:uid="{BBD82C4F-2E71-4DC6-BDD4-E0E4D595D4A0}"/>
    <cellStyle name="SAPBEXHLevel0X 3 3 7 4 3 2" xfId="38459" xr:uid="{33368980-C5F1-48BC-AC5F-0AA4EDD2364F}"/>
    <cellStyle name="SAPBEXHLevel0X 3 3 7 4 4" xfId="32970" xr:uid="{4780C4A0-06A0-492C-9AC8-C354424477B6}"/>
    <cellStyle name="SAPBEXHLevel0X 3 3 7 5" xfId="6876" xr:uid="{69D42A29-64DC-4396-B993-91D495D1A3D4}"/>
    <cellStyle name="SAPBEXHLevel0X 3 3 7 5 2" xfId="17581" xr:uid="{2D10B848-7DA4-4A35-B5E2-ABDA3897799C}"/>
    <cellStyle name="SAPBEXHLevel0X 3 3 7 5 2 2" xfId="43998" xr:uid="{2ED7882A-3B88-4EA8-BC35-3CF98D0E580B}"/>
    <cellStyle name="SAPBEXHLevel0X 3 3 7 5 3" xfId="21354" xr:uid="{77FA57E9-2C1F-4B98-A337-23ECE814C77F}"/>
    <cellStyle name="SAPBEXHLevel0X 3 3 7 5 3 2" xfId="47768" xr:uid="{6A9E7BF9-BCB4-49E0-95AD-B6BD586CC09C}"/>
    <cellStyle name="SAPBEXHLevel0X 3 3 7 5 4" xfId="33546" xr:uid="{15AF6DF2-78AD-435A-BE8B-596625F3CE6A}"/>
    <cellStyle name="SAPBEXHLevel0X 3 3 7 6" xfId="7400" xr:uid="{65284189-8114-4CEB-B937-4C0AC37D6807}"/>
    <cellStyle name="SAPBEXHLevel0X 3 3 7 6 2" xfId="18067" xr:uid="{7EFC0EB0-3566-4C90-85DD-C2CB245566C3}"/>
    <cellStyle name="SAPBEXHLevel0X 3 3 7 6 2 2" xfId="44483" xr:uid="{3EA3F614-C23D-4AB3-A208-DE8E53E6956D}"/>
    <cellStyle name="SAPBEXHLevel0X 3 3 7 6 3" xfId="27203" xr:uid="{52F0E5EE-FD0F-4067-B3BA-DCE37D14E53A}"/>
    <cellStyle name="SAPBEXHLevel0X 3 3 7 6 3 2" xfId="53617" xr:uid="{1AC7FE9C-2483-41D8-9254-F18472CF9C53}"/>
    <cellStyle name="SAPBEXHLevel0X 3 3 7 6 4" xfId="34070" xr:uid="{71CF155C-EB15-45F9-8E6E-8451857AF2F1}"/>
    <cellStyle name="SAPBEXHLevel0X 3 3 7 7" xfId="8023" xr:uid="{5FC0015A-E17A-4B34-8B90-81BAD662F6C9}"/>
    <cellStyle name="SAPBEXHLevel0X 3 3 7 7 2" xfId="18690" xr:uid="{9C075DA3-0D4E-471A-8235-E7F28E2E4CAA}"/>
    <cellStyle name="SAPBEXHLevel0X 3 3 7 7 2 2" xfId="45104" xr:uid="{679DEE81-D664-4BA3-96E7-C0BFCA52EAA1}"/>
    <cellStyle name="SAPBEXHLevel0X 3 3 7 7 3" xfId="16617" xr:uid="{75A24B0D-68F9-481D-AD37-19325F8A28D7}"/>
    <cellStyle name="SAPBEXHLevel0X 3 3 7 7 3 2" xfId="43035" xr:uid="{534A3713-4C00-40B7-95A2-7F5EC553918F}"/>
    <cellStyle name="SAPBEXHLevel0X 3 3 7 7 4" xfId="34627" xr:uid="{C8983AFC-7B97-4E66-B2D5-50760CEA5B30}"/>
    <cellStyle name="SAPBEXHLevel0X 3 3 7 8" xfId="13286" xr:uid="{2C4C45DE-F96C-439C-ACAD-C95EA52A984D}"/>
    <cellStyle name="SAPBEXHLevel0X 3 3 7 8 2" xfId="39706" xr:uid="{CEEDDC2A-A717-418B-AD6D-8AE3342749D4}"/>
    <cellStyle name="SAPBEXHLevel0X 3 3 7 9" xfId="18761" xr:uid="{7A4B7CA3-6893-4D0D-BC70-D9E51FEAF962}"/>
    <cellStyle name="SAPBEXHLevel0X 3 3 7 9 2" xfId="45175" xr:uid="{5DFBD931-595B-48CE-BF9F-0FA8C5F96075}"/>
    <cellStyle name="SAPBEXHLevel0X 3 3 8" xfId="3238" xr:uid="{98B4E5AE-ACD9-4E19-9C3D-BC34FECF3FB9}"/>
    <cellStyle name="SAPBEXHLevel0X 3 3 8 2" xfId="14028" xr:uid="{4577C919-AC10-4884-9951-9C93CF0B07D4}"/>
    <cellStyle name="SAPBEXHLevel0X 3 3 8 2 2" xfId="40448" xr:uid="{1F48E68B-EEB9-4FDD-8445-C554D7E63CEF}"/>
    <cellStyle name="SAPBEXHLevel0X 3 3 8 3" xfId="26277" xr:uid="{53AC3CCA-7180-49DB-AE40-7928A8C38E18}"/>
    <cellStyle name="SAPBEXHLevel0X 3 3 8 3 2" xfId="52691" xr:uid="{1E4F72F9-0570-4E1D-8A3D-77B477D5D8F7}"/>
    <cellStyle name="SAPBEXHLevel0X 3 3 8 4" xfId="29908" xr:uid="{DFAF5918-DEA9-4421-860C-58365E6390F9}"/>
    <cellStyle name="SAPBEXHLevel0X 3 3 9" xfId="3003" xr:uid="{682718C9-93C8-4598-ADA4-C57B24778797}"/>
    <cellStyle name="SAPBEXHLevel0X 3 3 9 2" xfId="13795" xr:uid="{E1BB2CD4-16CA-4E9A-8B0A-59DEB1B065C2}"/>
    <cellStyle name="SAPBEXHLevel0X 3 3 9 2 2" xfId="40215" xr:uid="{DE9CD999-EB91-441D-966D-528B94227CB2}"/>
    <cellStyle name="SAPBEXHLevel0X 3 3 9 3" xfId="23255" xr:uid="{6A9313E4-07FB-494A-93B8-29E104CE64A6}"/>
    <cellStyle name="SAPBEXHLevel0X 3 3 9 3 2" xfId="49669" xr:uid="{EBDE5E6D-B7E1-4690-9322-50FB918AD00B}"/>
    <cellStyle name="SAPBEXHLevel0X 3 3 9 4" xfId="29673" xr:uid="{3B6BADFE-FAF7-4684-9EF0-E94B555AC1AB}"/>
    <cellStyle name="SAPBEXHLevel0X 3 4" xfId="1214" xr:uid="{1A99ED00-CBED-4E5F-9E82-95DFFA232D4C}"/>
    <cellStyle name="SAPBEXHLevel0X 3 4 10" xfId="4322" xr:uid="{D4E1A5D2-EB95-42CA-9CF0-870B61D8200D}"/>
    <cellStyle name="SAPBEXHLevel0X 3 4 10 2" xfId="15100" xr:uid="{7C2A90F0-8903-4950-A611-6B56E8B57C6E}"/>
    <cellStyle name="SAPBEXHLevel0X 3 4 10 2 2" xfId="41520" xr:uid="{992F0AEB-AA36-41A0-A37B-1A02A6C6941B}"/>
    <cellStyle name="SAPBEXHLevel0X 3 4 10 3" xfId="26422" xr:uid="{A01E87BE-B57E-4A12-9F75-FB14A7E36904}"/>
    <cellStyle name="SAPBEXHLevel0X 3 4 10 3 2" xfId="52836" xr:uid="{E8E8F9D8-3AAE-4A01-B7BD-8B132BCBF2FA}"/>
    <cellStyle name="SAPBEXHLevel0X 3 4 10 4" xfId="30992" xr:uid="{1D25FE59-684D-4254-88D6-DFD5500CAE5D}"/>
    <cellStyle name="SAPBEXHLevel0X 3 4 11" xfId="6663" xr:uid="{147B9F8F-1889-461C-A238-6F01CDD1CDD4}"/>
    <cellStyle name="SAPBEXHLevel0X 3 4 11 2" xfId="24526" xr:uid="{CB174BF3-6CF0-4C2D-9BA4-E6434BBC941D}"/>
    <cellStyle name="SAPBEXHLevel0X 3 4 11 2 2" xfId="50940" xr:uid="{1AF3B993-3FB0-4ED8-B11A-3CFB7DABC235}"/>
    <cellStyle name="SAPBEXHLevel0X 3 4 11 3" xfId="33333" xr:uid="{130352FF-5DC2-4257-920A-0B262E1124AD}"/>
    <cellStyle name="SAPBEXHLevel0X 3 4 12" xfId="14173" xr:uid="{3533CBDA-3B0B-4E9B-91A2-03D4EE174749}"/>
    <cellStyle name="SAPBEXHLevel0X 3 4 12 2" xfId="40593" xr:uid="{8AD3918C-FEB8-4E6A-A852-1F5AD9359D9D}"/>
    <cellStyle name="SAPBEXHLevel0X 3 4 13" xfId="23041" xr:uid="{FB2F70B1-0A9F-4685-9FF6-FCEC3373BA73}"/>
    <cellStyle name="SAPBEXHLevel0X 3 4 13 2" xfId="49455" xr:uid="{C8246565-9AE8-4952-91CB-3963EFC40FC6}"/>
    <cellStyle name="SAPBEXHLevel0X 3 4 2" xfId="1530" xr:uid="{A844FA18-CDA3-4CCB-83C9-7D62E901A7D3}"/>
    <cellStyle name="SAPBEXHLevel0X 3 4 2 10" xfId="8422" xr:uid="{6AAC9CF7-B2A8-4D38-A6F1-ABEE6ABC48B0}"/>
    <cellStyle name="SAPBEXHLevel0X 3 4 2 10 2" xfId="19082" xr:uid="{90692891-0FBE-4746-8F26-1C00F4A1FFB8}"/>
    <cellStyle name="SAPBEXHLevel0X 3 4 2 10 2 2" xfId="45496" xr:uid="{8AC2ECC2-4E1F-40C5-8826-4ECFC4F23611}"/>
    <cellStyle name="SAPBEXHLevel0X 3 4 2 10 3" xfId="16541" xr:uid="{B3931982-D20C-473B-9000-725481D34AC8}"/>
    <cellStyle name="SAPBEXHLevel0X 3 4 2 10 3 2" xfId="42959" xr:uid="{1C977317-4230-4F84-B499-3F15A2934259}"/>
    <cellStyle name="SAPBEXHLevel0X 3 4 2 10 4" xfId="34918" xr:uid="{B52117AD-4028-42DB-9CA4-1855C2EED76F}"/>
    <cellStyle name="SAPBEXHLevel0X 3 4 2 11" xfId="13002" xr:uid="{5487056A-4422-4CE3-9B29-EDE0E16FDBF7}"/>
    <cellStyle name="SAPBEXHLevel0X 3 4 2 11 2" xfId="39423" xr:uid="{BFE1BE4F-755A-4892-9108-33DD32F24349}"/>
    <cellStyle name="SAPBEXHLevel0X 3 4 2 12" xfId="25135" xr:uid="{717846A1-9E28-4728-963D-6F3BDF6E1D32}"/>
    <cellStyle name="SAPBEXHLevel0X 3 4 2 12 2" xfId="51549" xr:uid="{26F70FD9-BA79-4C54-9AF5-D130478B4358}"/>
    <cellStyle name="SAPBEXHLevel0X 3 4 2 2" xfId="3524" xr:uid="{AC717C78-11E6-412C-BDFF-337BA828D420}"/>
    <cellStyle name="SAPBEXHLevel0X 3 4 2 2 2" xfId="9000" xr:uid="{CCE2E018-CE33-447D-B476-15D6E2C38D3A}"/>
    <cellStyle name="SAPBEXHLevel0X 3 4 2 2 2 2" xfId="19660" xr:uid="{880705EC-F122-40B1-B4A1-4D73052C4232}"/>
    <cellStyle name="SAPBEXHLevel0X 3 4 2 2 2 2 2" xfId="46074" xr:uid="{25209F5F-91FE-4E31-A7A8-5D1EEE9CCF70}"/>
    <cellStyle name="SAPBEXHLevel0X 3 4 2 2 2 3" xfId="26534" xr:uid="{00BF3DBF-DBD0-4440-9230-8923837D4F09}"/>
    <cellStyle name="SAPBEXHLevel0X 3 4 2 2 2 3 2" xfId="52948" xr:uid="{FEBE205F-6C6A-4D96-B4B6-B10CF30BC1F8}"/>
    <cellStyle name="SAPBEXHLevel0X 3 4 2 2 2 4" xfId="35496" xr:uid="{308AEFA3-7127-4746-8EC2-BF69E4D2B0CD}"/>
    <cellStyle name="SAPBEXHLevel0X 3 4 2 2 3" xfId="10113" xr:uid="{0DCAADCD-DB60-4BB9-8B95-4DB9998E4604}"/>
    <cellStyle name="SAPBEXHLevel0X 3 4 2 2 3 2" xfId="20773" xr:uid="{E94D78CE-555E-406B-A7B9-D18F388FDB5C}"/>
    <cellStyle name="SAPBEXHLevel0X 3 4 2 2 3 2 2" xfId="47187" xr:uid="{46984591-FF88-4403-8CCA-2C2EB1AB7504}"/>
    <cellStyle name="SAPBEXHLevel0X 3 4 2 2 3 3" xfId="27787" xr:uid="{0FA8F79F-D173-4864-958A-7913B3E751A0}"/>
    <cellStyle name="SAPBEXHLevel0X 3 4 2 2 3 3 2" xfId="54201" xr:uid="{2AB88EFD-CC76-4F0F-8AD6-D19E1D8B8E74}"/>
    <cellStyle name="SAPBEXHLevel0X 3 4 2 2 3 4" xfId="36609" xr:uid="{109CDEC5-F033-4727-97C6-F0C06A8F7325}"/>
    <cellStyle name="SAPBEXHLevel0X 3 4 2 2 4" xfId="8735" xr:uid="{B1B231E4-B593-4FF2-97BA-73BFAF371A78}"/>
    <cellStyle name="SAPBEXHLevel0X 3 4 2 2 4 2" xfId="19395" xr:uid="{D7C4B185-98AA-4BBA-BE5B-A64C69EA8F36}"/>
    <cellStyle name="SAPBEXHLevel0X 3 4 2 2 4 2 2" xfId="45809" xr:uid="{50C8B12C-F540-4764-80DD-682340206539}"/>
    <cellStyle name="SAPBEXHLevel0X 3 4 2 2 4 3" xfId="12966" xr:uid="{4806B6A1-8729-4077-8037-E79F43A91FDE}"/>
    <cellStyle name="SAPBEXHLevel0X 3 4 2 2 4 3 2" xfId="39387" xr:uid="{D11FD060-1645-4272-ADB3-B1B8E34CD7AC}"/>
    <cellStyle name="SAPBEXHLevel0X 3 4 2 2 4 4" xfId="35231" xr:uid="{00E43076-FEC7-4CD1-ADC1-526153886ED4}"/>
    <cellStyle name="SAPBEXHLevel0X 3 4 2 2 5" xfId="14309" xr:uid="{D12FF05C-7338-42D1-A7BE-ED6C06377E19}"/>
    <cellStyle name="SAPBEXHLevel0X 3 4 2 2 5 2" xfId="40729" xr:uid="{15C73C6B-9B04-42D3-BF5D-A4FA68129345}"/>
    <cellStyle name="SAPBEXHLevel0X 3 4 2 2 6" xfId="23979" xr:uid="{59A6B759-813A-4607-8778-C8F368E48693}"/>
    <cellStyle name="SAPBEXHLevel0X 3 4 2 2 6 2" xfId="50393" xr:uid="{325580F5-FE56-46C3-B787-B1829643BDA5}"/>
    <cellStyle name="SAPBEXHLevel0X 3 4 2 2 7" xfId="30194" xr:uid="{D1634C82-C546-4B1D-9FD6-04DC0BAE8A5A}"/>
    <cellStyle name="SAPBEXHLevel0X 3 4 2 3" xfId="2780" xr:uid="{49D3F842-7B55-4C4A-9895-03621AC46C39}"/>
    <cellStyle name="SAPBEXHLevel0X 3 4 2 3 2" xfId="9358" xr:uid="{B0418617-DAC1-44DB-AF45-07C278BA816D}"/>
    <cellStyle name="SAPBEXHLevel0X 3 4 2 3 2 2" xfId="20018" xr:uid="{7DD3E8C0-B873-4940-86C9-CD3011FD31C3}"/>
    <cellStyle name="SAPBEXHLevel0X 3 4 2 3 2 2 2" xfId="46432" xr:uid="{789240BA-1758-4FB7-A0E7-B0D01EDE0F17}"/>
    <cellStyle name="SAPBEXHLevel0X 3 4 2 3 2 3" xfId="25948" xr:uid="{A5C06117-474F-4C14-9CE4-5670549B2A10}"/>
    <cellStyle name="SAPBEXHLevel0X 3 4 2 3 2 3 2" xfId="52362" xr:uid="{35E1A1F8-C569-41F4-A54B-2E1004E89389}"/>
    <cellStyle name="SAPBEXHLevel0X 3 4 2 3 2 4" xfId="35854" xr:uid="{304469F7-B68D-49F4-9F0B-46B54DB45DC9}"/>
    <cellStyle name="SAPBEXHLevel0X 3 4 2 3 3" xfId="13572" xr:uid="{0AB05808-6A54-4D79-8983-F88363C5A828}"/>
    <cellStyle name="SAPBEXHLevel0X 3 4 2 3 3 2" xfId="39992" xr:uid="{E4F79C58-38AD-4F7A-8EC3-76697560B7E5}"/>
    <cellStyle name="SAPBEXHLevel0X 3 4 2 3 4" xfId="27648" xr:uid="{B5CED8AB-D58A-4847-9D17-AD46A443E36B}"/>
    <cellStyle name="SAPBEXHLevel0X 3 4 2 3 4 2" xfId="54062" xr:uid="{237539D6-8758-4583-84D2-2173EE15F1B6}"/>
    <cellStyle name="SAPBEXHLevel0X 3 4 2 3 5" xfId="29450" xr:uid="{AB3F103F-AD4D-49F8-9C6C-4300A218B783}"/>
    <cellStyle name="SAPBEXHLevel0X 3 4 2 4" xfId="2829" xr:uid="{CF8E31F6-C56A-4F64-8A7A-0ABDA62CFC85}"/>
    <cellStyle name="SAPBEXHLevel0X 3 4 2 4 2" xfId="10298" xr:uid="{5543CCA0-7FC4-43A0-99ED-6022756B7611}"/>
    <cellStyle name="SAPBEXHLevel0X 3 4 2 4 2 2" xfId="20958" xr:uid="{5ACE7897-89A0-4397-8926-2C98AFBBB695}"/>
    <cellStyle name="SAPBEXHLevel0X 3 4 2 4 2 2 2" xfId="47372" xr:uid="{D041742F-BD05-4AB3-A512-832661F0EDBF}"/>
    <cellStyle name="SAPBEXHLevel0X 3 4 2 4 2 3" xfId="17767" xr:uid="{5E49F5A7-2E2C-4727-BA85-C633A17ADED9}"/>
    <cellStyle name="SAPBEXHLevel0X 3 4 2 4 2 3 2" xfId="44184" xr:uid="{14C0FF3A-E03D-4DF6-BC7F-4D055765E663}"/>
    <cellStyle name="SAPBEXHLevel0X 3 4 2 4 2 4" xfId="36794" xr:uid="{E2C8F798-EEE5-4D79-B955-E84D1FDD1BEC}"/>
    <cellStyle name="SAPBEXHLevel0X 3 4 2 4 3" xfId="13621" xr:uid="{39919B42-E040-4E13-B1C2-11A3BD8601E1}"/>
    <cellStyle name="SAPBEXHLevel0X 3 4 2 4 3 2" xfId="40041" xr:uid="{B29CCB54-5E05-4184-97BB-D9DF76518D46}"/>
    <cellStyle name="SAPBEXHLevel0X 3 4 2 4 4" xfId="27685" xr:uid="{942EBA51-38E2-49F2-988D-72136AF42BAB}"/>
    <cellStyle name="SAPBEXHLevel0X 3 4 2 4 4 2" xfId="54099" xr:uid="{E63F98B0-87C9-4A21-AC38-E79FA20B78FA}"/>
    <cellStyle name="SAPBEXHLevel0X 3 4 2 4 5" xfId="29499" xr:uid="{054FE13A-8B08-45E6-BEF9-E99AFB319AEC}"/>
    <cellStyle name="SAPBEXHLevel0X 3 4 2 5" xfId="5269" xr:uid="{2F14EFF5-55A0-432D-82AF-33C63036F094}"/>
    <cellStyle name="SAPBEXHLevel0X 3 4 2 5 2" xfId="16044" xr:uid="{85625910-01BA-45D8-A379-19CCECCD6342}"/>
    <cellStyle name="SAPBEXHLevel0X 3 4 2 5 2 2" xfId="42463" xr:uid="{95D43C91-445D-4DED-B72E-A64247F5AA0F}"/>
    <cellStyle name="SAPBEXHLevel0X 3 4 2 5 3" xfId="28017" xr:uid="{84D6AD20-DCCD-4BB0-98FC-999C4FFA98B2}"/>
    <cellStyle name="SAPBEXHLevel0X 3 4 2 5 3 2" xfId="54431" xr:uid="{0727D8C0-4E72-49D9-80AF-6178D52D050B}"/>
    <cellStyle name="SAPBEXHLevel0X 3 4 2 5 4" xfId="31939" xr:uid="{8BFADC5B-D5EF-40BC-B08A-E8041BA5FCD6}"/>
    <cellStyle name="SAPBEXHLevel0X 3 4 2 6" xfId="5766" xr:uid="{596B9F3A-CE6B-47EB-9C94-623AEE040325}"/>
    <cellStyle name="SAPBEXHLevel0X 3 4 2 6 2" xfId="16526" xr:uid="{BF21C646-6594-4886-BBDC-0300F47D6E05}"/>
    <cellStyle name="SAPBEXHLevel0X 3 4 2 6 2 2" xfId="42944" xr:uid="{D3616872-B256-46C1-84E2-1AC342A50D93}"/>
    <cellStyle name="SAPBEXHLevel0X 3 4 2 6 3" xfId="26601" xr:uid="{D20F096B-6913-4965-BBEF-94601179EF19}"/>
    <cellStyle name="SAPBEXHLevel0X 3 4 2 6 3 2" xfId="53015" xr:uid="{7384D071-CC9B-40BD-BC1F-60E215696FCA}"/>
    <cellStyle name="SAPBEXHLevel0X 3 4 2 6 4" xfId="32436" xr:uid="{1F32615E-80D1-4CEF-B557-EA3E92EF9E27}"/>
    <cellStyle name="SAPBEXHLevel0X 3 4 2 7" xfId="6478" xr:uid="{FFE83A2D-3453-4A94-9A4C-A33407B6DFC9}"/>
    <cellStyle name="SAPBEXHLevel0X 3 4 2 7 2" xfId="11300" xr:uid="{6C5B454A-47E7-499D-97B9-711BEECBD457}"/>
    <cellStyle name="SAPBEXHLevel0X 3 4 2 7 2 2" xfId="37721" xr:uid="{AF63F73D-2B91-4AA5-B083-26C95FA67DAB}"/>
    <cellStyle name="SAPBEXHLevel0X 3 4 2 7 3" xfId="33148" xr:uid="{769D342F-4DAA-46A7-88A8-3E301668E141}"/>
    <cellStyle name="SAPBEXHLevel0X 3 4 2 8" xfId="7228" xr:uid="{2C924073-AD32-4BB2-98F7-BAAC256B9D8B}"/>
    <cellStyle name="SAPBEXHLevel0X 3 4 2 8 2" xfId="17895" xr:uid="{F24B3DD9-A4F9-4BDF-B2F6-05DDB47C0544}"/>
    <cellStyle name="SAPBEXHLevel0X 3 4 2 8 2 2" xfId="44312" xr:uid="{1B554C4F-E96B-40A7-9C32-CD7FA8ECCC13}"/>
    <cellStyle name="SAPBEXHLevel0X 3 4 2 8 3" xfId="21940" xr:uid="{7815A37B-8005-492C-BAEB-39D407DE826A}"/>
    <cellStyle name="SAPBEXHLevel0X 3 4 2 8 3 2" xfId="48354" xr:uid="{E90B4108-CF55-45B0-961A-1BFCA34AFF7C}"/>
    <cellStyle name="SAPBEXHLevel0X 3 4 2 8 4" xfId="33898" xr:uid="{59F37855-99A7-4014-8A34-B7110DC77D28}"/>
    <cellStyle name="SAPBEXHLevel0X 3 4 2 9" xfId="7800" xr:uid="{BFB5077C-F079-48C5-8F24-70585DBEB139}"/>
    <cellStyle name="SAPBEXHLevel0X 3 4 2 9 2" xfId="18467" xr:uid="{41491763-0738-45CB-8F14-E6899C0E00F4}"/>
    <cellStyle name="SAPBEXHLevel0X 3 4 2 9 2 2" xfId="44882" xr:uid="{C7AB9283-CC70-4E98-8310-D424D2F7B18E}"/>
    <cellStyle name="SAPBEXHLevel0X 3 4 2 9 3" xfId="23471" xr:uid="{CCFEF893-F27C-44B4-AFBE-7EF4C736DE95}"/>
    <cellStyle name="SAPBEXHLevel0X 3 4 2 9 3 2" xfId="49885" xr:uid="{6E3B01AD-87A6-464B-9BF3-F1821CA6E91D}"/>
    <cellStyle name="SAPBEXHLevel0X 3 4 2 9 4" xfId="34470" xr:uid="{7DD82043-F280-4FC1-AD09-39AF3E701891}"/>
    <cellStyle name="SAPBEXHLevel0X 3 4 3" xfId="1643" xr:uid="{962C15F3-E146-4B47-87B5-0E2DF69A0BCD}"/>
    <cellStyle name="SAPBEXHLevel0X 3 4 3 10" xfId="8328" xr:uid="{E0158373-774D-46D8-ADE7-8099FC67EEF1}"/>
    <cellStyle name="SAPBEXHLevel0X 3 4 3 10 2" xfId="18988" xr:uid="{C7F1D455-7AF1-4A68-961D-C5C7E7E49864}"/>
    <cellStyle name="SAPBEXHLevel0X 3 4 3 10 2 2" xfId="45402" xr:uid="{CD882B4C-5F31-4DE2-8D64-62877D63733B}"/>
    <cellStyle name="SAPBEXHLevel0X 3 4 3 10 3" xfId="16255" xr:uid="{A2C24F6D-FDCE-43D6-9BC0-D637F7CAD9B6}"/>
    <cellStyle name="SAPBEXHLevel0X 3 4 3 10 3 2" xfId="42674" xr:uid="{D8E25A15-3AA0-494C-9039-AAB77FAC6CE2}"/>
    <cellStyle name="SAPBEXHLevel0X 3 4 3 10 4" xfId="34824" xr:uid="{3546D976-4B56-4237-BF71-24FC4B57266F}"/>
    <cellStyle name="SAPBEXHLevel0X 3 4 3 11" xfId="11920" xr:uid="{876E0A81-6159-4E41-92D3-D5E4247E779F}"/>
    <cellStyle name="SAPBEXHLevel0X 3 4 3 11 2" xfId="38341" xr:uid="{BC598EE5-22D9-42C2-A508-079BC5CD1256}"/>
    <cellStyle name="SAPBEXHLevel0X 3 4 3 12" xfId="25027" xr:uid="{F4A9F057-0315-45FC-8D78-A85C0F79A310}"/>
    <cellStyle name="SAPBEXHLevel0X 3 4 3 12 2" xfId="51441" xr:uid="{EDEB8361-6C9F-492E-916E-9F943F93E8D5}"/>
    <cellStyle name="SAPBEXHLevel0X 3 4 3 2" xfId="3636" xr:uid="{69423EB2-AF99-439E-9251-03A01B2D7C32}"/>
    <cellStyle name="SAPBEXHLevel0X 3 4 3 2 2" xfId="9094" xr:uid="{1F349432-5473-4C3A-86DB-6F8364FD3189}"/>
    <cellStyle name="SAPBEXHLevel0X 3 4 3 2 2 2" xfId="19754" xr:uid="{86EAE7D8-C91C-4F1F-8B40-3487E75C8DB6}"/>
    <cellStyle name="SAPBEXHLevel0X 3 4 3 2 2 2 2" xfId="46168" xr:uid="{E03030B8-8D30-494C-A814-C4E2D09C897D}"/>
    <cellStyle name="SAPBEXHLevel0X 3 4 3 2 2 3" xfId="12397" xr:uid="{C401FF50-38C0-4AA4-9364-F30EEF7F2112}"/>
    <cellStyle name="SAPBEXHLevel0X 3 4 3 2 2 3 2" xfId="38818" xr:uid="{F47DF28A-8FF4-4444-BDDA-C7839DBB4117}"/>
    <cellStyle name="SAPBEXHLevel0X 3 4 3 2 2 4" xfId="35590" xr:uid="{64CF6CC1-4085-4DD9-A350-B74EDE46C2E6}"/>
    <cellStyle name="SAPBEXHLevel0X 3 4 3 2 3" xfId="9495" xr:uid="{3E7C9245-0CE8-4371-B834-30AA32C01239}"/>
    <cellStyle name="SAPBEXHLevel0X 3 4 3 2 3 2" xfId="20155" xr:uid="{05339983-D2D4-431E-9CA2-CCF673A5A7F0}"/>
    <cellStyle name="SAPBEXHLevel0X 3 4 3 2 3 2 2" xfId="46569" xr:uid="{F9E3EEB0-FB10-4B59-944E-4B139393C68F}"/>
    <cellStyle name="SAPBEXHLevel0X 3 4 3 2 3 3" xfId="11260" xr:uid="{F991AEDD-7777-46FB-B0AB-A4FD64FEF55B}"/>
    <cellStyle name="SAPBEXHLevel0X 3 4 3 2 3 3 2" xfId="37681" xr:uid="{EB8E87D6-7916-4AC7-B8B2-58D4E3C021BF}"/>
    <cellStyle name="SAPBEXHLevel0X 3 4 3 2 3 4" xfId="35991" xr:uid="{E73810F1-6F3F-4742-90A1-FC1E46BB569F}"/>
    <cellStyle name="SAPBEXHLevel0X 3 4 3 2 4" xfId="8629" xr:uid="{1A27EA4E-DB0A-4C95-9534-57B1351969DA}"/>
    <cellStyle name="SAPBEXHLevel0X 3 4 3 2 4 2" xfId="19289" xr:uid="{8D8F9F5E-17E6-470A-BA36-C2ABCCB294CB}"/>
    <cellStyle name="SAPBEXHLevel0X 3 4 3 2 4 2 2" xfId="45703" xr:uid="{E10826E7-854B-42EC-9537-6E7614DF0486}"/>
    <cellStyle name="SAPBEXHLevel0X 3 4 3 2 4 3" xfId="12959" xr:uid="{2D302616-38DB-4F31-9132-EA826C8D72D3}"/>
    <cellStyle name="SAPBEXHLevel0X 3 4 3 2 4 3 2" xfId="39380" xr:uid="{72CE5DA3-D472-46B3-947D-CCBB161A594D}"/>
    <cellStyle name="SAPBEXHLevel0X 3 4 3 2 4 4" xfId="35125" xr:uid="{BA8721D1-2D29-4CE5-A058-CB8728537407}"/>
    <cellStyle name="SAPBEXHLevel0X 3 4 3 2 5" xfId="14421" xr:uid="{50EB05DE-D6FB-487D-ADBC-073641A4E1CC}"/>
    <cellStyle name="SAPBEXHLevel0X 3 4 3 2 5 2" xfId="40841" xr:uid="{962DA747-B0C5-4573-9E39-6CCB2D84D279}"/>
    <cellStyle name="SAPBEXHLevel0X 3 4 3 2 6" xfId="25506" xr:uid="{7505D19A-5DC0-48AC-B2EB-3313B4D9567D}"/>
    <cellStyle name="SAPBEXHLevel0X 3 4 3 2 6 2" xfId="51920" xr:uid="{6F9D07A9-3977-4FD2-970A-CB83236821CB}"/>
    <cellStyle name="SAPBEXHLevel0X 3 4 3 2 7" xfId="30306" xr:uid="{8A9ECC8C-36C0-4FF1-BC2B-CAF516FF08B2}"/>
    <cellStyle name="SAPBEXHLevel0X 3 4 3 3" xfId="4124" xr:uid="{A2EC8A81-3081-49E1-80CD-830E1D561CA7}"/>
    <cellStyle name="SAPBEXHLevel0X 3 4 3 3 2" xfId="9463" xr:uid="{AF7AF04A-C196-4663-A1DC-C5E5709B8D4A}"/>
    <cellStyle name="SAPBEXHLevel0X 3 4 3 3 2 2" xfId="20123" xr:uid="{7A470E9B-C586-4E8D-8E23-6F2C11B39FD2}"/>
    <cellStyle name="SAPBEXHLevel0X 3 4 3 3 2 2 2" xfId="46537" xr:uid="{B953EFEA-1B68-4BFC-AF70-C4E56AFCA12D}"/>
    <cellStyle name="SAPBEXHLevel0X 3 4 3 3 2 3" xfId="17839" xr:uid="{BE8802E1-80CD-41E0-9C8C-AA84917945F3}"/>
    <cellStyle name="SAPBEXHLevel0X 3 4 3 3 2 3 2" xfId="44256" xr:uid="{5EC75D4D-4267-4B52-9A67-0035DDAD192F}"/>
    <cellStyle name="SAPBEXHLevel0X 3 4 3 3 2 4" xfId="35959" xr:uid="{31863D00-1E01-4CFB-BDEF-7CE33AB2743D}"/>
    <cellStyle name="SAPBEXHLevel0X 3 4 3 3 3" xfId="14906" xr:uid="{66AA85B0-815B-4773-AB42-980DA0C24C17}"/>
    <cellStyle name="SAPBEXHLevel0X 3 4 3 3 3 2" xfId="41326" xr:uid="{200449AD-5D29-4CFF-8674-81946E581FF4}"/>
    <cellStyle name="SAPBEXHLevel0X 3 4 3 3 4" xfId="24553" xr:uid="{E96BAD03-B9CA-4387-8D6E-630E90BD6E0A}"/>
    <cellStyle name="SAPBEXHLevel0X 3 4 3 3 4 2" xfId="50967" xr:uid="{7270A62E-9C17-4B2E-B4BD-8FBCAFE34779}"/>
    <cellStyle name="SAPBEXHLevel0X 3 4 3 3 5" xfId="30794" xr:uid="{77C44C58-9D78-43FD-9777-F246A1FAFF0A}"/>
    <cellStyle name="SAPBEXHLevel0X 3 4 3 4" xfId="2642" xr:uid="{6BD78A0D-4B43-4A27-99E2-144E4945C222}"/>
    <cellStyle name="SAPBEXHLevel0X 3 4 3 4 2" xfId="10262" xr:uid="{19A70DF6-0512-4F81-9841-26DCA27947B6}"/>
    <cellStyle name="SAPBEXHLevel0X 3 4 3 4 2 2" xfId="20922" xr:uid="{60ECDB6A-206A-4DE7-BB47-D4FCA9CEABA7}"/>
    <cellStyle name="SAPBEXHLevel0X 3 4 3 4 2 2 2" xfId="47336" xr:uid="{2239DDFB-2AC9-4F9A-A0FC-2CE7E76722E4}"/>
    <cellStyle name="SAPBEXHLevel0X 3 4 3 4 2 3" xfId="17764" xr:uid="{9AC040DD-BFD2-48E7-9C0C-7F462A3EF9B2}"/>
    <cellStyle name="SAPBEXHLevel0X 3 4 3 4 2 3 2" xfId="44181" xr:uid="{CBBA4879-2AD6-462B-AD7C-23D1E788AE1C}"/>
    <cellStyle name="SAPBEXHLevel0X 3 4 3 4 2 4" xfId="36758" xr:uid="{68A5A241-EF40-4B11-A9A4-53EBE1475CD6}"/>
    <cellStyle name="SAPBEXHLevel0X 3 4 3 4 3" xfId="13434" xr:uid="{37C79787-883E-4A43-A9DB-3377E5F3F3D3}"/>
    <cellStyle name="SAPBEXHLevel0X 3 4 3 4 3 2" xfId="39854" xr:uid="{7A722E8F-0C12-403A-AC9B-62113736F6A0}"/>
    <cellStyle name="SAPBEXHLevel0X 3 4 3 4 4" xfId="24350" xr:uid="{02CBD7AE-10C8-4119-96D0-C3279081830A}"/>
    <cellStyle name="SAPBEXHLevel0X 3 4 3 4 4 2" xfId="50764" xr:uid="{1C6B23D6-AA78-436B-AF99-2CFCCAE1518F}"/>
    <cellStyle name="SAPBEXHLevel0X 3 4 3 4 5" xfId="29312" xr:uid="{147BE953-7538-4A2E-81DA-85682F779917}"/>
    <cellStyle name="SAPBEXHLevel0X 3 4 3 5" xfId="3952" xr:uid="{10027095-C669-4DBC-9E87-C523DDD8DD28}"/>
    <cellStyle name="SAPBEXHLevel0X 3 4 3 5 2" xfId="14735" xr:uid="{F76A6FFC-A7F2-44DF-9D96-C203A677825F}"/>
    <cellStyle name="SAPBEXHLevel0X 3 4 3 5 2 2" xfId="41155" xr:uid="{D8AD2B05-28EF-42BD-9E56-4F2456A821E0}"/>
    <cellStyle name="SAPBEXHLevel0X 3 4 3 5 3" xfId="23976" xr:uid="{B4961FC6-6A8C-4D8D-BCCF-51482357EA60}"/>
    <cellStyle name="SAPBEXHLevel0X 3 4 3 5 3 2" xfId="50390" xr:uid="{BEDBF93F-8434-420E-88C9-B0EBA189B6C0}"/>
    <cellStyle name="SAPBEXHLevel0X 3 4 3 5 4" xfId="30622" xr:uid="{246825CB-05B5-46DF-9F60-CB165465D958}"/>
    <cellStyle name="SAPBEXHLevel0X 3 4 3 6" xfId="6052" xr:uid="{F146B8E7-CAFC-4A5C-828E-06BC263CBE99}"/>
    <cellStyle name="SAPBEXHLevel0X 3 4 3 6 2" xfId="16803" xr:uid="{648CDCFA-3767-49F3-9880-C22332493F73}"/>
    <cellStyle name="SAPBEXHLevel0X 3 4 3 6 2 2" xfId="43221" xr:uid="{2BF3FE2B-8B7F-429E-8393-9E00A2DB49B7}"/>
    <cellStyle name="SAPBEXHLevel0X 3 4 3 6 3" xfId="23194" xr:uid="{F8D37821-C628-430B-9501-CF3A080B7B7D}"/>
    <cellStyle name="SAPBEXHLevel0X 3 4 3 6 3 2" xfId="49608" xr:uid="{EF6003DA-DE21-4A8F-9270-47B54F598DBC}"/>
    <cellStyle name="SAPBEXHLevel0X 3 4 3 6 4" xfId="32722" xr:uid="{6D7603FE-B789-4E6D-82DF-C3A11AD82BD2}"/>
    <cellStyle name="SAPBEXHLevel0X 3 4 3 7" xfId="3376" xr:uid="{B4ABFC42-5A70-4911-A46A-DBD98971325A}"/>
    <cellStyle name="SAPBEXHLevel0X 3 4 3 7 2" xfId="26741" xr:uid="{B946607B-8238-4A6D-B60A-2DCD4E0B1E17}"/>
    <cellStyle name="SAPBEXHLevel0X 3 4 3 7 2 2" xfId="53155" xr:uid="{05B246B8-A0F2-4771-9305-795DCE2FC529}"/>
    <cellStyle name="SAPBEXHLevel0X 3 4 3 7 3" xfId="30046" xr:uid="{871B53F2-8FB8-4785-8768-6B5DA77FBE59}"/>
    <cellStyle name="SAPBEXHLevel0X 3 4 3 8" xfId="7212" xr:uid="{ED32FD8E-DDE3-4379-A320-561810270349}"/>
    <cellStyle name="SAPBEXHLevel0X 3 4 3 8 2" xfId="17879" xr:uid="{7C24C8CC-8F1D-4C56-8788-DFD4A84CECC4}"/>
    <cellStyle name="SAPBEXHLevel0X 3 4 3 8 2 2" xfId="44296" xr:uid="{1CA9C612-9689-4ECC-81FB-D7D8C8E16633}"/>
    <cellStyle name="SAPBEXHLevel0X 3 4 3 8 3" xfId="25417" xr:uid="{3D5D3914-204F-4021-A12A-5977AB8B4DF3}"/>
    <cellStyle name="SAPBEXHLevel0X 3 4 3 8 3 2" xfId="51831" xr:uid="{10211AF1-2612-476C-B24C-8C9331097C54}"/>
    <cellStyle name="SAPBEXHLevel0X 3 4 3 8 4" xfId="33882" xr:uid="{2A39E247-D639-42B4-B3CD-C6EDDC32AF5A}"/>
    <cellStyle name="SAPBEXHLevel0X 3 4 3 9" xfId="6933" xr:uid="{940F1E23-22F7-410A-9538-0E23FAA663DC}"/>
    <cellStyle name="SAPBEXHLevel0X 3 4 3 9 2" xfId="17638" xr:uid="{ACDA0E03-09C3-4B77-B1E9-B23A15D290C7}"/>
    <cellStyle name="SAPBEXHLevel0X 3 4 3 9 2 2" xfId="44055" xr:uid="{C8C4EEE5-305D-4097-8A56-D25D7538E677}"/>
    <cellStyle name="SAPBEXHLevel0X 3 4 3 9 3" xfId="25738" xr:uid="{87599864-1490-459D-930C-1EB470288419}"/>
    <cellStyle name="SAPBEXHLevel0X 3 4 3 9 3 2" xfId="52152" xr:uid="{0FA45DCF-2A64-46C2-BE82-22029919DAAE}"/>
    <cellStyle name="SAPBEXHLevel0X 3 4 3 9 4" xfId="33603" xr:uid="{D16B971C-E7C2-446D-B684-1D566479D0FB}"/>
    <cellStyle name="SAPBEXHLevel0X 3 4 4" xfId="1902" xr:uid="{EAB828EE-58C2-462F-AE0E-7A0C1563A538}"/>
    <cellStyle name="SAPBEXHLevel0X 3 4 4 10" xfId="8549" xr:uid="{127CE99A-B592-4DD2-932F-DA3B89A0E95F}"/>
    <cellStyle name="SAPBEXHLevel0X 3 4 4 10 2" xfId="19209" xr:uid="{87766D6F-40D3-48A6-991F-BBAFE096D42B}"/>
    <cellStyle name="SAPBEXHLevel0X 3 4 4 10 2 2" xfId="45623" xr:uid="{0424D1A4-65BA-48BB-92D7-8B72EDCBD409}"/>
    <cellStyle name="SAPBEXHLevel0X 3 4 4 10 3" xfId="12197" xr:uid="{8C4B81D0-3339-46F8-A49D-FE5CD93173D4}"/>
    <cellStyle name="SAPBEXHLevel0X 3 4 4 10 3 2" xfId="38618" xr:uid="{EEC24254-CBEA-4CE2-ADB1-5F3586E1C08F}"/>
    <cellStyle name="SAPBEXHLevel0X 3 4 4 10 4" xfId="35045" xr:uid="{B2E14891-9D45-4CA9-ADD8-ED17B643F9ED}"/>
    <cellStyle name="SAPBEXHLevel0X 3 4 4 11" xfId="11678" xr:uid="{8EA31AE5-B7A9-4D02-A898-60C4C5817358}"/>
    <cellStyle name="SAPBEXHLevel0X 3 4 4 11 2" xfId="38099" xr:uid="{C4B0B790-4391-47FB-943E-4AD5088D67C0}"/>
    <cellStyle name="SAPBEXHLevel0X 3 4 4 12" xfId="26202" xr:uid="{9FABB930-AF0B-48F7-91A4-3B13C9AE0B41}"/>
    <cellStyle name="SAPBEXHLevel0X 3 4 4 12 2" xfId="52616" xr:uid="{B98B5891-3C30-485F-82AE-95D3DF2325DD}"/>
    <cellStyle name="SAPBEXHLevel0X 3 4 4 2" xfId="3879" xr:uid="{261BBA28-5E2D-4F81-9E20-83A7F3D33FB4}"/>
    <cellStyle name="SAPBEXHLevel0X 3 4 4 2 2" xfId="8911" xr:uid="{9257CDE2-9C39-4E6B-9185-E51F141E1812}"/>
    <cellStyle name="SAPBEXHLevel0X 3 4 4 2 2 2" xfId="19571" xr:uid="{0C11F284-42C4-4F44-88A8-79F640E6ED5D}"/>
    <cellStyle name="SAPBEXHLevel0X 3 4 4 2 2 2 2" xfId="45985" xr:uid="{8C70C4B1-6CB1-44CE-AF13-0AC59B914C8F}"/>
    <cellStyle name="SAPBEXHLevel0X 3 4 4 2 2 3" xfId="12801" xr:uid="{973EFC80-7864-4C2D-9A32-63B55C8D92F8}"/>
    <cellStyle name="SAPBEXHLevel0X 3 4 4 2 2 3 2" xfId="39222" xr:uid="{DAF05B48-B531-4E6E-9586-0884DA82220B}"/>
    <cellStyle name="SAPBEXHLevel0X 3 4 4 2 2 4" xfId="35407" xr:uid="{FCA2995B-5B1C-4876-942B-D7DB475EC304}"/>
    <cellStyle name="SAPBEXHLevel0X 3 4 4 2 3" xfId="14662" xr:uid="{FFDABDF5-EC6C-454C-A675-40B0B1C7BC65}"/>
    <cellStyle name="SAPBEXHLevel0X 3 4 4 2 3 2" xfId="41082" xr:uid="{B166AA06-32ED-4E88-B29F-1859FBFB34F0}"/>
    <cellStyle name="SAPBEXHLevel0X 3 4 4 2 4" xfId="25545" xr:uid="{9B697C05-E6F3-4751-804D-BAF6C69F175A}"/>
    <cellStyle name="SAPBEXHLevel0X 3 4 4 2 4 2" xfId="51959" xr:uid="{0323F388-003D-499F-96D7-B01E79BC2AE9}"/>
    <cellStyle name="SAPBEXHLevel0X 3 4 4 2 5" xfId="30549" xr:uid="{B79F5E04-3FCD-4CDF-8BA3-4E7D8E896EE2}"/>
    <cellStyle name="SAPBEXHLevel0X 3 4 4 3" xfId="4606" xr:uid="{EB87796C-B910-4E1F-9C54-0625909942CD}"/>
    <cellStyle name="SAPBEXHLevel0X 3 4 4 3 2" xfId="10314" xr:uid="{E66109A0-65C7-4290-B5C5-287799D82A22}"/>
    <cellStyle name="SAPBEXHLevel0X 3 4 4 3 2 2" xfId="20974" xr:uid="{A30D62DD-66BD-45F4-B92A-5511B457A2D4}"/>
    <cellStyle name="SAPBEXHLevel0X 3 4 4 3 2 2 2" xfId="47388" xr:uid="{3F9D877D-EAD6-4ADB-8A4F-123EC7AA494B}"/>
    <cellStyle name="SAPBEXHLevel0X 3 4 4 3 2 3" xfId="21144" xr:uid="{8DC32326-E4BF-4427-99C1-D5B0F7BA65CD}"/>
    <cellStyle name="SAPBEXHLevel0X 3 4 4 3 2 3 2" xfId="47558" xr:uid="{77F7AD4A-F9BD-49CD-89A5-3C42A5D6DE35}"/>
    <cellStyle name="SAPBEXHLevel0X 3 4 4 3 2 4" xfId="36810" xr:uid="{B5000751-388F-4403-86A4-6338765E9B22}"/>
    <cellStyle name="SAPBEXHLevel0X 3 4 4 3 3" xfId="15384" xr:uid="{9BEC418B-C997-4134-9190-2E98849E0E99}"/>
    <cellStyle name="SAPBEXHLevel0X 3 4 4 3 3 2" xfId="41804" xr:uid="{682A16F8-A05C-46A9-BA60-38757116EE82}"/>
    <cellStyle name="SAPBEXHLevel0X 3 4 4 3 4" xfId="27092" xr:uid="{625619A6-72AB-44D9-B16B-06B802751103}"/>
    <cellStyle name="SAPBEXHLevel0X 3 4 4 3 4 2" xfId="53506" xr:uid="{B70C7F4C-F7D5-4DE7-AB20-3C604A5853BD}"/>
    <cellStyle name="SAPBEXHLevel0X 3 4 4 3 5" xfId="31276" xr:uid="{2E4BFDB0-0B6F-4BC5-AFE3-4F4F287CEF2A}"/>
    <cellStyle name="SAPBEXHLevel0X 3 4 4 4" xfId="3288" xr:uid="{DFD0C07D-155C-4F7F-B5E8-926AE44385A2}"/>
    <cellStyle name="SAPBEXHLevel0X 3 4 4 4 2" xfId="14078" xr:uid="{FD922334-604D-4E4E-9D35-CFEC84A4D197}"/>
    <cellStyle name="SAPBEXHLevel0X 3 4 4 4 2 2" xfId="40498" xr:uid="{66B32998-0393-46C3-BEEF-0217C07E303E}"/>
    <cellStyle name="SAPBEXHLevel0X 3 4 4 4 3" xfId="25608" xr:uid="{FACE74A5-6225-42B7-B89F-7F8DC90442B8}"/>
    <cellStyle name="SAPBEXHLevel0X 3 4 4 4 3 2" xfId="52022" xr:uid="{71388FEB-ADF3-4D5D-86CD-D26978A49122}"/>
    <cellStyle name="SAPBEXHLevel0X 3 4 4 4 4" xfId="29958" xr:uid="{5C91953E-1F10-41C5-837D-022E134CDDFE}"/>
    <cellStyle name="SAPBEXHLevel0X 3 4 4 5" xfId="5800" xr:uid="{B85DF5DD-1D03-4E14-99D8-B6378C941395}"/>
    <cellStyle name="SAPBEXHLevel0X 3 4 4 5 2" xfId="16559" xr:uid="{3E7E85E9-DFA2-497F-B19A-0F1DCC152A18}"/>
    <cellStyle name="SAPBEXHLevel0X 3 4 4 5 2 2" xfId="42977" xr:uid="{57DB4BE5-259A-48F3-8B62-95BA93E38C6A}"/>
    <cellStyle name="SAPBEXHLevel0X 3 4 4 5 3" xfId="22835" xr:uid="{BE84CD27-A1EE-4E1C-BB49-BDF587ABFCE2}"/>
    <cellStyle name="SAPBEXHLevel0X 3 4 4 5 3 2" xfId="49249" xr:uid="{58DDE909-8B47-4904-9933-2CD9AA8C562B}"/>
    <cellStyle name="SAPBEXHLevel0X 3 4 4 5 4" xfId="32470" xr:uid="{C12771FC-5881-42E5-8B73-F542F3981459}"/>
    <cellStyle name="SAPBEXHLevel0X 3 4 4 6" xfId="6403" xr:uid="{DB3F4C2A-C218-41F2-A9B6-3B0383410D72}"/>
    <cellStyle name="SAPBEXHLevel0X 3 4 4 6 2" xfId="17139" xr:uid="{5A1C69B0-1668-4FDA-BFA0-6D852A450FE0}"/>
    <cellStyle name="SAPBEXHLevel0X 3 4 4 6 2 2" xfId="43557" xr:uid="{A8E13ABA-6B4C-41FB-9C9D-0C180F27FCF6}"/>
    <cellStyle name="SAPBEXHLevel0X 3 4 4 6 3" xfId="12138" xr:uid="{3C103D12-0469-40CF-85DA-45796355F6B6}"/>
    <cellStyle name="SAPBEXHLevel0X 3 4 4 6 3 2" xfId="38559" xr:uid="{3A25DF2F-40D8-45E3-B23C-0DFD82089B39}"/>
    <cellStyle name="SAPBEXHLevel0X 3 4 4 6 4" xfId="33073" xr:uid="{4C90D744-C310-4DF4-8729-AAA53C1B980F}"/>
    <cellStyle name="SAPBEXHLevel0X 3 4 4 7" xfId="7018" xr:uid="{B62D68D6-67E7-461C-BEFE-A9D6FDF8CC3F}"/>
    <cellStyle name="SAPBEXHLevel0X 3 4 4 7 2" xfId="24071" xr:uid="{A7014E0B-3508-4618-9ABB-729067FF59B3}"/>
    <cellStyle name="SAPBEXHLevel0X 3 4 4 7 2 2" xfId="50485" xr:uid="{D85BCA29-41CA-437F-915C-287308550470}"/>
    <cellStyle name="SAPBEXHLevel0X 3 4 4 7 3" xfId="33688" xr:uid="{0951164B-B361-4C27-AD2C-4D7C35222094}"/>
    <cellStyle name="SAPBEXHLevel0X 3 4 4 8" xfId="7565" xr:uid="{4EF3E2E1-4303-451A-8877-A2F97D75ADDE}"/>
    <cellStyle name="SAPBEXHLevel0X 3 4 4 8 2" xfId="18232" xr:uid="{0AFD7732-388F-4F7A-BEB6-418597030778}"/>
    <cellStyle name="SAPBEXHLevel0X 3 4 4 8 2 2" xfId="44648" xr:uid="{88EE7E5D-04B6-4BC2-B83D-2295CECE3FF8}"/>
    <cellStyle name="SAPBEXHLevel0X 3 4 4 8 3" xfId="25636" xr:uid="{43AB69B7-D071-47BE-9DB4-CAEDD0D1BC3D}"/>
    <cellStyle name="SAPBEXHLevel0X 3 4 4 8 3 2" xfId="52050" xr:uid="{002360A2-4677-4C86-B0BE-C20B2B1916F2}"/>
    <cellStyle name="SAPBEXHLevel0X 3 4 4 8 4" xfId="34235" xr:uid="{FC71ED47-65A2-4B6D-BD1A-82D67F37243B}"/>
    <cellStyle name="SAPBEXHLevel0X 3 4 4 9" xfId="7270" xr:uid="{5C2FA29D-5108-47E7-9C61-0D48C5286E84}"/>
    <cellStyle name="SAPBEXHLevel0X 3 4 4 9 2" xfId="17937" xr:uid="{21D171C3-84FF-4950-8A29-076D8D155B9F}"/>
    <cellStyle name="SAPBEXHLevel0X 3 4 4 9 2 2" xfId="44354" xr:uid="{5DA28140-57D8-404A-BD1B-ED21143DB261}"/>
    <cellStyle name="SAPBEXHLevel0X 3 4 4 9 3" xfId="27149" xr:uid="{FDCBCC8E-E3FE-478A-B0AE-36A14337D475}"/>
    <cellStyle name="SAPBEXHLevel0X 3 4 4 9 3 2" xfId="53563" xr:uid="{451D5C50-160E-441D-8A4E-7F44EAA889A9}"/>
    <cellStyle name="SAPBEXHLevel0X 3 4 4 9 4" xfId="33940" xr:uid="{33C16093-75D5-4011-A85B-883E7B576BC6}"/>
    <cellStyle name="SAPBEXHLevel0X 3 4 5" xfId="2088" xr:uid="{4BDAA409-4A70-461D-A712-FE899E7D4123}"/>
    <cellStyle name="SAPBEXHLevel0X 3 4 5 10" xfId="8872" xr:uid="{39F258F1-B4E2-4B0B-BB58-2FA27E93795F}"/>
    <cellStyle name="SAPBEXHLevel0X 3 4 5 10 2" xfId="19532" xr:uid="{1AF26DEB-6335-4027-8E6E-5D0627CFE7D2}"/>
    <cellStyle name="SAPBEXHLevel0X 3 4 5 10 2 2" xfId="45946" xr:uid="{DCB42E02-5322-43A6-87B3-931233354287}"/>
    <cellStyle name="SAPBEXHLevel0X 3 4 5 10 3" xfId="25151" xr:uid="{32435828-C3EB-4628-A987-9C07269006F1}"/>
    <cellStyle name="SAPBEXHLevel0X 3 4 5 10 3 2" xfId="51565" xr:uid="{1078DD97-A27A-4510-8C12-6E1A81B90D8B}"/>
    <cellStyle name="SAPBEXHLevel0X 3 4 5 10 4" xfId="35368" xr:uid="{9EAEB183-4393-4AB8-8B09-0529265D6158}"/>
    <cellStyle name="SAPBEXHLevel0X 3 4 5 11" xfId="11512" xr:uid="{9A52C48A-BB78-464B-9B3D-75236E5923F1}"/>
    <cellStyle name="SAPBEXHLevel0X 3 4 5 11 2" xfId="37933" xr:uid="{493294B5-77B2-4FD4-9468-BB3546C454BD}"/>
    <cellStyle name="SAPBEXHLevel0X 3 4 5 12" xfId="25123" xr:uid="{70F2B6B0-FC6C-4AF9-BD89-C506F74B34ED}"/>
    <cellStyle name="SAPBEXHLevel0X 3 4 5 12 2" xfId="51537" xr:uid="{AC65A5B3-9B93-415E-81FD-37FCCE50E890}"/>
    <cellStyle name="SAPBEXHLevel0X 3 4 5 2" xfId="4053" xr:uid="{F6763C82-1AA3-4051-A31B-4D7F8A7D3C4B}"/>
    <cellStyle name="SAPBEXHLevel0X 3 4 5 2 2" xfId="9854" xr:uid="{0E19E25F-4DE2-499C-A9F9-8BF98DBFE9E9}"/>
    <cellStyle name="SAPBEXHLevel0X 3 4 5 2 2 2" xfId="20514" xr:uid="{33656D74-76EE-4065-93F5-005C93F3BF0B}"/>
    <cellStyle name="SAPBEXHLevel0X 3 4 5 2 2 2 2" xfId="46928" xr:uid="{14537099-5A67-4B04-8C13-955E820B9F0D}"/>
    <cellStyle name="SAPBEXHLevel0X 3 4 5 2 2 3" xfId="12220" xr:uid="{CC0E86F3-14A5-4CA5-9E10-C39346050B73}"/>
    <cellStyle name="SAPBEXHLevel0X 3 4 5 2 2 3 2" xfId="38641" xr:uid="{5C5B5287-53EA-4C4E-8FD7-88049D173AFA}"/>
    <cellStyle name="SAPBEXHLevel0X 3 4 5 2 2 4" xfId="36350" xr:uid="{97FF2B92-33F1-4194-8ADF-558C59C6E013}"/>
    <cellStyle name="SAPBEXHLevel0X 3 4 5 2 3" xfId="14835" xr:uid="{8B1DA7EE-0486-4E8A-B88B-E8C18845A249}"/>
    <cellStyle name="SAPBEXHLevel0X 3 4 5 2 3 2" xfId="41255" xr:uid="{5AA58EF3-CFFE-45B4-A73E-99DF4172FEF8}"/>
    <cellStyle name="SAPBEXHLevel0X 3 4 5 2 4" xfId="25007" xr:uid="{E7A1CF89-8ECE-4D9D-924B-4CC4BF04BCA8}"/>
    <cellStyle name="SAPBEXHLevel0X 3 4 5 2 4 2" xfId="51421" xr:uid="{1A388A65-D3FA-4425-9F8A-463C4303DC31}"/>
    <cellStyle name="SAPBEXHLevel0X 3 4 5 2 5" xfId="30723" xr:uid="{F8ED6186-F9B0-4A7B-B0F5-B1B7CDEFD760}"/>
    <cellStyle name="SAPBEXHLevel0X 3 4 5 3" xfId="4781" xr:uid="{64B2EAD6-33AD-4834-86B8-B872A8A3EAD6}"/>
    <cellStyle name="SAPBEXHLevel0X 3 4 5 3 2" xfId="10096" xr:uid="{AA87DD12-00B3-40D1-B06B-77A75580052F}"/>
    <cellStyle name="SAPBEXHLevel0X 3 4 5 3 2 2" xfId="20756" xr:uid="{823E2572-0481-449F-AB7C-397BCDA4A446}"/>
    <cellStyle name="SAPBEXHLevel0X 3 4 5 3 2 2 2" xfId="47170" xr:uid="{9CD1917E-069A-4EE9-AA31-7B3006DC2761}"/>
    <cellStyle name="SAPBEXHLevel0X 3 4 5 3 2 3" xfId="12232" xr:uid="{0947BD0C-4E9B-410C-91DA-729F0DF59394}"/>
    <cellStyle name="SAPBEXHLevel0X 3 4 5 3 2 3 2" xfId="38653" xr:uid="{13DF28EF-C1D4-4E6E-9557-8B4F4E9B7237}"/>
    <cellStyle name="SAPBEXHLevel0X 3 4 5 3 2 4" xfId="36592" xr:uid="{15B4CC35-3E5D-434A-9544-3C68CFA27453}"/>
    <cellStyle name="SAPBEXHLevel0X 3 4 5 3 3" xfId="15558" xr:uid="{D8AD5809-C3F2-4EA9-AAD0-4EB7EE86A53B}"/>
    <cellStyle name="SAPBEXHLevel0X 3 4 5 3 3 2" xfId="41978" xr:uid="{77AA8B9E-DF2C-4693-80F2-8F525B25487B}"/>
    <cellStyle name="SAPBEXHLevel0X 3 4 5 3 4" xfId="22584" xr:uid="{EACB3629-0138-449D-AC09-79CB1BAF1636}"/>
    <cellStyle name="SAPBEXHLevel0X 3 4 5 3 4 2" xfId="48998" xr:uid="{E5FE615C-EE2D-4B22-B8BE-FDD6BA5B2BAB}"/>
    <cellStyle name="SAPBEXHLevel0X 3 4 5 3 5" xfId="31451" xr:uid="{A9FB8784-7855-473E-923A-F1469B4EB354}"/>
    <cellStyle name="SAPBEXHLevel0X 3 4 5 4" xfId="5361" xr:uid="{BAF4C423-6ADD-4EFA-B2A8-2893DF233AF4}"/>
    <cellStyle name="SAPBEXHLevel0X 3 4 5 4 2" xfId="16134" xr:uid="{371B6D2D-BC88-4EB7-AE27-9776C17A27E9}"/>
    <cellStyle name="SAPBEXHLevel0X 3 4 5 4 2 2" xfId="42553" xr:uid="{ED97BA5E-C1C8-4820-A947-36F2DDDAF811}"/>
    <cellStyle name="SAPBEXHLevel0X 3 4 5 4 3" xfId="24273" xr:uid="{0BE29FD2-4B76-4682-8FC7-64B95A61BF72}"/>
    <cellStyle name="SAPBEXHLevel0X 3 4 5 4 3 2" xfId="50687" xr:uid="{E986A6FF-0FB2-4D23-815C-1798A138417B}"/>
    <cellStyle name="SAPBEXHLevel0X 3 4 5 4 4" xfId="32031" xr:uid="{102AAAF1-2017-4CCE-BF58-B3840EE4A232}"/>
    <cellStyle name="SAPBEXHLevel0X 3 4 5 5" xfId="5968" xr:uid="{0EC6EBF2-BA2A-4BCC-AD2F-F82B46F1C530}"/>
    <cellStyle name="SAPBEXHLevel0X 3 4 5 5 2" xfId="16720" xr:uid="{5416F794-9CE9-4ADF-B244-69A879648E7A}"/>
    <cellStyle name="SAPBEXHLevel0X 3 4 5 5 2 2" xfId="43138" xr:uid="{CF65208B-50C1-4190-8C45-321E022E9737}"/>
    <cellStyle name="SAPBEXHLevel0X 3 4 5 5 3" xfId="25551" xr:uid="{25CAA291-491A-4818-8C68-D8A4FD91CE98}"/>
    <cellStyle name="SAPBEXHLevel0X 3 4 5 5 3 2" xfId="51965" xr:uid="{236BB77E-B009-4733-AB78-A0403D10B293}"/>
    <cellStyle name="SAPBEXHLevel0X 3 4 5 5 4" xfId="32638" xr:uid="{15C7963C-2AAF-40C4-B3AF-A5535DC02448}"/>
    <cellStyle name="SAPBEXHLevel0X 3 4 5 6" xfId="6568" xr:uid="{9F79DAA8-FD98-431A-8F2B-4183B94239ED}"/>
    <cellStyle name="SAPBEXHLevel0X 3 4 5 6 2" xfId="17293" xr:uid="{55DF6AC0-3D4C-43F3-9DDA-52B47C7EDB45}"/>
    <cellStyle name="SAPBEXHLevel0X 3 4 5 6 2 2" xfId="43711" xr:uid="{269CD57B-1097-4BD5-8F37-3A59DD1F1D9E}"/>
    <cellStyle name="SAPBEXHLevel0X 3 4 5 6 3" xfId="24408" xr:uid="{90C9BC89-B87B-468A-9D9B-D5615DA467BE}"/>
    <cellStyle name="SAPBEXHLevel0X 3 4 5 6 3 2" xfId="50822" xr:uid="{0FDB98D3-E46C-4F42-A20A-9E5D4A9A0383}"/>
    <cellStyle name="SAPBEXHLevel0X 3 4 5 6 4" xfId="33238" xr:uid="{0D8CC7FC-348A-4ACE-AD8F-0770C5F9AB3D}"/>
    <cellStyle name="SAPBEXHLevel0X 3 4 5 7" xfId="7140" xr:uid="{79EE97FE-D6CF-4D89-9BAC-8C15AE44FB51}"/>
    <cellStyle name="SAPBEXHLevel0X 3 4 5 7 2" xfId="26110" xr:uid="{BBDAB2D9-9926-461D-8614-27862F6B0F51}"/>
    <cellStyle name="SAPBEXHLevel0X 3 4 5 7 2 2" xfId="52524" xr:uid="{55C9B834-1856-42BB-9633-0896323F61E9}"/>
    <cellStyle name="SAPBEXHLevel0X 3 4 5 7 3" xfId="33810" xr:uid="{68A8E704-2C67-411B-8F4D-030A4BE07C3E}"/>
    <cellStyle name="SAPBEXHLevel0X 3 4 5 8" xfId="7699" xr:uid="{F0192E5E-A9E8-4BBB-A919-E57433B64619}"/>
    <cellStyle name="SAPBEXHLevel0X 3 4 5 8 2" xfId="18366" xr:uid="{9F9D6560-3F42-45C9-AF6E-98BE300C8981}"/>
    <cellStyle name="SAPBEXHLevel0X 3 4 5 8 2 2" xfId="44782" xr:uid="{5F80467A-36A2-4CED-BE91-27BBB6463D48}"/>
    <cellStyle name="SAPBEXHLevel0X 3 4 5 8 3" xfId="22373" xr:uid="{AB840CC5-7B05-4CAC-8361-C3D9B1EB8282}"/>
    <cellStyle name="SAPBEXHLevel0X 3 4 5 8 3 2" xfId="48787" xr:uid="{9EB16AB2-0D22-4541-89DA-88C9DA4B1A12}"/>
    <cellStyle name="SAPBEXHLevel0X 3 4 5 8 4" xfId="34369" xr:uid="{5A6E0057-BEE1-4F52-92F1-8C207A4F25DA}"/>
    <cellStyle name="SAPBEXHLevel0X 3 4 5 9" xfId="7851" xr:uid="{527521DA-4438-4A2F-AA87-0B5527157A7C}"/>
    <cellStyle name="SAPBEXHLevel0X 3 4 5 9 2" xfId="18518" xr:uid="{A6D3E340-C337-461C-AC39-ACBDC9F6B930}"/>
    <cellStyle name="SAPBEXHLevel0X 3 4 5 9 2 2" xfId="44933" xr:uid="{13EDFB6C-AB9A-49CC-8127-0E318D7365D0}"/>
    <cellStyle name="SAPBEXHLevel0X 3 4 5 9 3" xfId="27296" xr:uid="{62594F99-E07A-4D4A-883B-55D74F78CCE1}"/>
    <cellStyle name="SAPBEXHLevel0X 3 4 5 9 3 2" xfId="53710" xr:uid="{D5242865-A63C-4A8C-B842-78BF01BA5C18}"/>
    <cellStyle name="SAPBEXHLevel0X 3 4 5 9 4" xfId="34521" xr:uid="{F5042564-824D-465B-82EC-5F72CFE4D15F}"/>
    <cellStyle name="SAPBEXHLevel0X 3 4 6" xfId="1831" xr:uid="{53DE59C7-2AB6-4CDC-9D45-502AA3D80B57}"/>
    <cellStyle name="SAPBEXHLevel0X 3 4 6 10" xfId="9561" xr:uid="{5A29B4F8-E613-4FA2-B463-75877EE24D4C}"/>
    <cellStyle name="SAPBEXHLevel0X 3 4 6 10 2" xfId="20221" xr:uid="{A5211544-C9B0-4184-A558-8F322A3E5F2D}"/>
    <cellStyle name="SAPBEXHLevel0X 3 4 6 10 2 2" xfId="46635" xr:uid="{7EEE1C7E-3BEB-41E6-8EC6-EF38CF8959DC}"/>
    <cellStyle name="SAPBEXHLevel0X 3 4 6 10 3" xfId="11591" xr:uid="{04476AA8-A313-407E-8E14-0CE05113CB42}"/>
    <cellStyle name="SAPBEXHLevel0X 3 4 6 10 3 2" xfId="38012" xr:uid="{4C083DF3-98FE-49C4-8C3B-F44BC2C7216F}"/>
    <cellStyle name="SAPBEXHLevel0X 3 4 6 10 4" xfId="36057" xr:uid="{31FACEDA-647D-493E-BA05-8F877780C788}"/>
    <cellStyle name="SAPBEXHLevel0X 3 4 6 11" xfId="11749" xr:uid="{E71179B4-DD52-4614-95BE-A3388CAB554E}"/>
    <cellStyle name="SAPBEXHLevel0X 3 4 6 11 2" xfId="38170" xr:uid="{8A259193-2A14-4F2A-822B-9C4701FBE000}"/>
    <cellStyle name="SAPBEXHLevel0X 3 4 6 12" xfId="27310" xr:uid="{219AC4AB-2FB8-45FA-9D35-4D2069135DE1}"/>
    <cellStyle name="SAPBEXHLevel0X 3 4 6 12 2" xfId="53724" xr:uid="{5B640B27-265F-4D57-8BF1-02F8E372545D}"/>
    <cellStyle name="SAPBEXHLevel0X 3 4 6 2" xfId="3808" xr:uid="{DCDC197F-A327-4AB4-840C-B4717EB83AAA}"/>
    <cellStyle name="SAPBEXHLevel0X 3 4 6 2 2" xfId="10697" xr:uid="{44DBB2E7-86A8-4F3D-8483-5FDCBD17E7F4}"/>
    <cellStyle name="SAPBEXHLevel0X 3 4 6 2 2 2" xfId="21342" xr:uid="{0AE945C2-E1BA-439A-AF12-4323D2EDEBF3}"/>
    <cellStyle name="SAPBEXHLevel0X 3 4 6 2 2 2 2" xfId="47756" xr:uid="{BDD09E92-313B-4459-964B-97E8561BEE36}"/>
    <cellStyle name="SAPBEXHLevel0X 3 4 6 2 2 3" xfId="28440" xr:uid="{9770B7B1-44D4-4C1E-AC9A-A95C4C27B3DB}"/>
    <cellStyle name="SAPBEXHLevel0X 3 4 6 2 2 3 2" xfId="54854" xr:uid="{7527E810-7561-4229-9829-014461C6B5C0}"/>
    <cellStyle name="SAPBEXHLevel0X 3 4 6 2 2 4" xfId="37121" xr:uid="{55CDC22D-D1B1-4C9A-995D-3C0D152E00D4}"/>
    <cellStyle name="SAPBEXHLevel0X 3 4 6 2 3" xfId="14591" xr:uid="{BA0333E7-6F30-44AE-9E69-3B31A398C4D5}"/>
    <cellStyle name="SAPBEXHLevel0X 3 4 6 2 3 2" xfId="41011" xr:uid="{AD4BDE7D-7094-4192-BD08-FE30E149F567}"/>
    <cellStyle name="SAPBEXHLevel0X 3 4 6 2 4" xfId="26667" xr:uid="{266FECA6-9CDB-4509-A841-BEC8141EAEB7}"/>
    <cellStyle name="SAPBEXHLevel0X 3 4 6 2 4 2" xfId="53081" xr:uid="{0A25BBFA-B71D-4261-9B3D-032F4D586C09}"/>
    <cellStyle name="SAPBEXHLevel0X 3 4 6 2 5" xfId="30478" xr:uid="{E17EEEDE-4A06-4052-9D48-EE869940A1B7}"/>
    <cellStyle name="SAPBEXHLevel0X 3 4 6 3" xfId="4535" xr:uid="{A270E97D-2A9B-4FE1-BD47-5FEF31A8F23F}"/>
    <cellStyle name="SAPBEXHLevel0X 3 4 6 3 2" xfId="15313" xr:uid="{AEF33F29-0CC5-4FCA-B007-37CCC701A844}"/>
    <cellStyle name="SAPBEXHLevel0X 3 4 6 3 2 2" xfId="41733" xr:uid="{B9989A7D-1919-434F-8857-435A39ECC392}"/>
    <cellStyle name="SAPBEXHLevel0X 3 4 6 3 3" xfId="25829" xr:uid="{837E0FD0-80CF-4381-AFD1-103619E24296}"/>
    <cellStyle name="SAPBEXHLevel0X 3 4 6 3 3 2" xfId="52243" xr:uid="{1DA3E2EC-584B-4ACF-8978-ADA0BFEB989A}"/>
    <cellStyle name="SAPBEXHLevel0X 3 4 6 3 4" xfId="31205" xr:uid="{CF9D9667-46DE-4721-8FD7-13CB4C2A4918}"/>
    <cellStyle name="SAPBEXHLevel0X 3 4 6 4" xfId="3337" xr:uid="{5961933F-1B16-4BFF-BA7F-B938A8A6C7D6}"/>
    <cellStyle name="SAPBEXHLevel0X 3 4 6 4 2" xfId="14124" xr:uid="{4BC96B0A-0720-406A-9AB2-7379B5E69DD8}"/>
    <cellStyle name="SAPBEXHLevel0X 3 4 6 4 2 2" xfId="40544" xr:uid="{0B43B2BD-B093-44C3-952E-AE0978F0BECD}"/>
    <cellStyle name="SAPBEXHLevel0X 3 4 6 4 3" xfId="23938" xr:uid="{80A3EE88-D73A-474D-8DB7-A5731B1BE93C}"/>
    <cellStyle name="SAPBEXHLevel0X 3 4 6 4 3 2" xfId="50352" xr:uid="{F991D891-9FAA-4FE5-ACF7-6D7484DB6092}"/>
    <cellStyle name="SAPBEXHLevel0X 3 4 6 4 4" xfId="30007" xr:uid="{8ECA6E2F-B0F7-4CDD-A07A-242241345BD0}"/>
    <cellStyle name="SAPBEXHLevel0X 3 4 6 5" xfId="3989" xr:uid="{9B45B106-D7AF-4F8C-98B1-34708BC294F9}"/>
    <cellStyle name="SAPBEXHLevel0X 3 4 6 5 2" xfId="14772" xr:uid="{B0627C46-5333-4C52-9524-160DD705F956}"/>
    <cellStyle name="SAPBEXHLevel0X 3 4 6 5 2 2" xfId="41192" xr:uid="{41A596F8-6901-48E8-ABEF-E529551259CC}"/>
    <cellStyle name="SAPBEXHLevel0X 3 4 6 5 3" xfId="24485" xr:uid="{8EBFFB44-15F3-46D6-9E18-3094BB6D1F0A}"/>
    <cellStyle name="SAPBEXHLevel0X 3 4 6 5 3 2" xfId="50899" xr:uid="{F3193F08-EB4C-45C9-8B36-8A1DBA993145}"/>
    <cellStyle name="SAPBEXHLevel0X 3 4 6 5 4" xfId="30659" xr:uid="{CA6FE046-BA9C-4A0E-B6E6-E95B68EA3201}"/>
    <cellStyle name="SAPBEXHLevel0X 3 4 6 6" xfId="5746" xr:uid="{AA1FE379-9AA0-468E-97BA-867215F6AC08}"/>
    <cellStyle name="SAPBEXHLevel0X 3 4 6 6 2" xfId="16508" xr:uid="{E671A24D-8432-4E74-9944-9C82E7C32316}"/>
    <cellStyle name="SAPBEXHLevel0X 3 4 6 6 2 2" xfId="42926" xr:uid="{0E086384-4192-4F3C-B31F-6E512CEA6E4D}"/>
    <cellStyle name="SAPBEXHLevel0X 3 4 6 6 3" xfId="11168" xr:uid="{0EBBEFD4-2B5F-4D07-95F1-42CAAED0A87D}"/>
    <cellStyle name="SAPBEXHLevel0X 3 4 6 6 3 2" xfId="37589" xr:uid="{32845E6B-4960-4CB1-A877-CFA88BCB4D14}"/>
    <cellStyle name="SAPBEXHLevel0X 3 4 6 6 4" xfId="32416" xr:uid="{91A7E4F5-150C-489C-9F1C-3C01A480F8C3}"/>
    <cellStyle name="SAPBEXHLevel0X 3 4 6 7" xfId="5006" xr:uid="{9B7E6499-9D79-4FF3-B2CA-E16FAB91A81F}"/>
    <cellStyle name="SAPBEXHLevel0X 3 4 6 7 2" xfId="26507" xr:uid="{5B1D8BC6-DA70-4B0B-B7ED-6A799C18FDF6}"/>
    <cellStyle name="SAPBEXHLevel0X 3 4 6 7 2 2" xfId="52921" xr:uid="{5D402DB3-AE90-46B9-8716-6B5ABE689B11}"/>
    <cellStyle name="SAPBEXHLevel0X 3 4 6 7 3" xfId="31676" xr:uid="{70145FB4-722E-4D01-99AB-61CD640699AD}"/>
    <cellStyle name="SAPBEXHLevel0X 3 4 6 8" xfId="7494" xr:uid="{233DB273-24D8-483D-ADBE-64B421D69B46}"/>
    <cellStyle name="SAPBEXHLevel0X 3 4 6 8 2" xfId="18161" xr:uid="{1B820B28-4020-4DF7-8E5F-964053F4C4E7}"/>
    <cellStyle name="SAPBEXHLevel0X 3 4 6 8 2 2" xfId="44577" xr:uid="{2E436701-7EFB-48BA-ADD7-68786BF54BB1}"/>
    <cellStyle name="SAPBEXHLevel0X 3 4 6 8 3" xfId="28040" xr:uid="{ED7F946B-0825-4713-8768-ECDBA94E77E1}"/>
    <cellStyle name="SAPBEXHLevel0X 3 4 6 8 3 2" xfId="54454" xr:uid="{73BF784A-D33E-445C-9970-4D8E55763574}"/>
    <cellStyle name="SAPBEXHLevel0X 3 4 6 8 4" xfId="34164" xr:uid="{593E72B4-D484-405D-947D-BED05F9D388C}"/>
    <cellStyle name="SAPBEXHLevel0X 3 4 6 9" xfId="6471" xr:uid="{DA8CD73A-91D2-48D0-AD9E-AEC53B118094}"/>
    <cellStyle name="SAPBEXHLevel0X 3 4 6 9 2" xfId="17207" xr:uid="{FF6A2D15-BCDD-4ADB-81A1-DCF0966937CA}"/>
    <cellStyle name="SAPBEXHLevel0X 3 4 6 9 2 2" xfId="43625" xr:uid="{7CF415DC-EAE7-47F0-A9FF-4AE4F7E00251}"/>
    <cellStyle name="SAPBEXHLevel0X 3 4 6 9 3" xfId="22497" xr:uid="{17811171-9CE9-432C-BD93-0606CFDC055D}"/>
    <cellStyle name="SAPBEXHLevel0X 3 4 6 9 3 2" xfId="48911" xr:uid="{CC82008A-9486-4849-BF51-1186FB9ADAB4}"/>
    <cellStyle name="SAPBEXHLevel0X 3 4 6 9 4" xfId="33141" xr:uid="{12588BFA-6CA0-4421-8208-0440862BFA78}"/>
    <cellStyle name="SAPBEXHLevel0X 3 4 7" xfId="2491" xr:uid="{E8ACA375-ADE9-4467-8125-ED43341EFA0C}"/>
    <cellStyle name="SAPBEXHLevel0X 3 4 7 10" xfId="25852" xr:uid="{C514F0FD-15BD-41CB-AA98-8D35D7A444C4}"/>
    <cellStyle name="SAPBEXHLevel0X 3 4 7 10 2" xfId="52266" xr:uid="{549CCE40-3A37-4BE3-B22E-A5E94017EFAC}"/>
    <cellStyle name="SAPBEXHLevel0X 3 4 7 2" xfId="4386" xr:uid="{61DAC802-3AC0-4808-96DF-C1F492EEBA85}"/>
    <cellStyle name="SAPBEXHLevel0X 3 4 7 2 2" xfId="15164" xr:uid="{DBD80E0C-2708-4020-8099-68B075722344}"/>
    <cellStyle name="SAPBEXHLevel0X 3 4 7 2 2 2" xfId="41584" xr:uid="{8ADBE3D8-A5AB-41A2-80C1-3705898F41FE}"/>
    <cellStyle name="SAPBEXHLevel0X 3 4 7 2 3" xfId="22214" xr:uid="{70175129-96BB-4525-88C1-C9F52AAFE576}"/>
    <cellStyle name="SAPBEXHLevel0X 3 4 7 2 3 2" xfId="48628" xr:uid="{705C43A2-2E94-45CE-B0BC-630599A675C1}"/>
    <cellStyle name="SAPBEXHLevel0X 3 4 7 2 4" xfId="31056" xr:uid="{F101D11A-354F-4A0E-A47C-EEF9F63EE7A4}"/>
    <cellStyle name="SAPBEXHLevel0X 3 4 7 3" xfId="5119" xr:uid="{39DC741B-6745-47C3-96FD-C58C0BBFC2F7}"/>
    <cellStyle name="SAPBEXHLevel0X 3 4 7 3 2" xfId="15896" xr:uid="{6918723A-4FCD-498B-BBF2-07CFCFAC9FCF}"/>
    <cellStyle name="SAPBEXHLevel0X 3 4 7 3 2 2" xfId="42315" xr:uid="{63C5ABAB-B2CD-44FC-9598-5493F537DA1A}"/>
    <cellStyle name="SAPBEXHLevel0X 3 4 7 3 3" xfId="27722" xr:uid="{731F8BCB-C9E2-4A3D-AD91-EDDA49C8F838}"/>
    <cellStyle name="SAPBEXHLevel0X 3 4 7 3 3 2" xfId="54136" xr:uid="{B53C5FDE-54C5-4F9C-8764-21FA4855D991}"/>
    <cellStyle name="SAPBEXHLevel0X 3 4 7 3 4" xfId="31789" xr:uid="{DD86B9FD-4975-4D35-AC38-2092F58F8AC8}"/>
    <cellStyle name="SAPBEXHLevel0X 3 4 7 4" xfId="6301" xr:uid="{D5AAE3C9-62D1-43CB-BB44-4E9AD43D13E7}"/>
    <cellStyle name="SAPBEXHLevel0X 3 4 7 4 2" xfId="17040" xr:uid="{90E18240-A0D8-488B-81E5-8F3C46CB07CA}"/>
    <cellStyle name="SAPBEXHLevel0X 3 4 7 4 2 2" xfId="43458" xr:uid="{FD02347A-383A-4535-8240-76EADD4B8205}"/>
    <cellStyle name="SAPBEXHLevel0X 3 4 7 4 3" xfId="16849" xr:uid="{74CD9BEF-8968-48E7-A95C-C3360D75632D}"/>
    <cellStyle name="SAPBEXHLevel0X 3 4 7 4 3 2" xfId="43267" xr:uid="{1AB0683A-790D-45A1-92E4-B1ED76CCDA71}"/>
    <cellStyle name="SAPBEXHLevel0X 3 4 7 4 4" xfId="32971" xr:uid="{A8A06578-754B-4D69-92D3-16EF0022594F}"/>
    <cellStyle name="SAPBEXHLevel0X 3 4 7 5" xfId="6877" xr:uid="{169CC86D-F47A-4030-8812-03B0127DF7F1}"/>
    <cellStyle name="SAPBEXHLevel0X 3 4 7 5 2" xfId="17582" xr:uid="{B1AF4709-FD8C-4531-9B18-8999BA7AC641}"/>
    <cellStyle name="SAPBEXHLevel0X 3 4 7 5 2 2" xfId="43999" xr:uid="{A7719D30-1A56-4733-849F-11337FB37C03}"/>
    <cellStyle name="SAPBEXHLevel0X 3 4 7 5 3" xfId="12535" xr:uid="{939CF8E0-330C-4B95-A0D7-27DAE9578590}"/>
    <cellStyle name="SAPBEXHLevel0X 3 4 7 5 3 2" xfId="38956" xr:uid="{BDACC93C-C668-42A5-9F6C-C6132DCACAD4}"/>
    <cellStyle name="SAPBEXHLevel0X 3 4 7 5 4" xfId="33547" xr:uid="{BB04E011-FA7A-49D4-8787-165FDD1F7A77}"/>
    <cellStyle name="SAPBEXHLevel0X 3 4 7 6" xfId="7401" xr:uid="{2CFE2D0E-F707-44C4-8301-87B5DA95DA99}"/>
    <cellStyle name="SAPBEXHLevel0X 3 4 7 6 2" xfId="18068" xr:uid="{E63EAFED-9CC0-438A-9139-2F057DD5D52A}"/>
    <cellStyle name="SAPBEXHLevel0X 3 4 7 6 2 2" xfId="44484" xr:uid="{1DF699A4-3306-4817-8A3E-A7996A44C035}"/>
    <cellStyle name="SAPBEXHLevel0X 3 4 7 6 3" xfId="21988" xr:uid="{254A66C8-0BA7-45F9-94E2-4EE52550209E}"/>
    <cellStyle name="SAPBEXHLevel0X 3 4 7 6 3 2" xfId="48402" xr:uid="{DD68C532-A4D5-4CEF-9DA0-564651F0D9EB}"/>
    <cellStyle name="SAPBEXHLevel0X 3 4 7 6 4" xfId="34071" xr:uid="{4156ADC3-116A-42B9-9EE9-91D5E6A1EC8D}"/>
    <cellStyle name="SAPBEXHLevel0X 3 4 7 7" xfId="8024" xr:uid="{E4EC4B0A-AD8D-42C3-8B74-6E1604C15B43}"/>
    <cellStyle name="SAPBEXHLevel0X 3 4 7 7 2" xfId="18691" xr:uid="{7278B4E3-4CA3-4380-9909-70A8833806DA}"/>
    <cellStyle name="SAPBEXHLevel0X 3 4 7 7 2 2" xfId="45105" xr:uid="{842426AF-04D9-4FED-8B2D-5235D9CB2659}"/>
    <cellStyle name="SAPBEXHLevel0X 3 4 7 7 3" xfId="16440" xr:uid="{2C1ACD66-BB43-4338-9F52-4CCAA9C212E7}"/>
    <cellStyle name="SAPBEXHLevel0X 3 4 7 7 3 2" xfId="42858" xr:uid="{81EFEC1A-0F14-4DDB-8BA7-0A7B4B932EEB}"/>
    <cellStyle name="SAPBEXHLevel0X 3 4 7 7 4" xfId="34628" xr:uid="{250C18DE-E174-441F-898A-700D9A05B34F}"/>
    <cellStyle name="SAPBEXHLevel0X 3 4 7 8" xfId="13287" xr:uid="{C2884173-F4A5-44C3-A03A-3FC75962B3BD}"/>
    <cellStyle name="SAPBEXHLevel0X 3 4 7 8 2" xfId="39707" xr:uid="{63D0818C-88D0-4A98-BE1D-45CEB7CBA6D1}"/>
    <cellStyle name="SAPBEXHLevel0X 3 4 7 9" xfId="11234" xr:uid="{A71DE915-E9A8-4DCA-98D4-32691966B4BD}"/>
    <cellStyle name="SAPBEXHLevel0X 3 4 7 9 2" xfId="37655" xr:uid="{4DE003D9-BBDA-41A4-B000-E3536C171034}"/>
    <cellStyle name="SAPBEXHLevel0X 3 4 8" xfId="3239" xr:uid="{A903525A-EA40-41F4-963F-6491ACEB2CD3}"/>
    <cellStyle name="SAPBEXHLevel0X 3 4 8 2" xfId="14029" xr:uid="{7302B517-D787-4EBF-9290-EB74DBAD894B}"/>
    <cellStyle name="SAPBEXHLevel0X 3 4 8 2 2" xfId="40449" xr:uid="{1FE44A35-9DAA-4702-B5EC-9369DDFF5C0A}"/>
    <cellStyle name="SAPBEXHLevel0X 3 4 8 3" xfId="25644" xr:uid="{5870683E-7DB2-4E45-8604-33D3BEEBF516}"/>
    <cellStyle name="SAPBEXHLevel0X 3 4 8 3 2" xfId="52058" xr:uid="{44B17E12-9FCF-45B2-8ACD-E457CBDE894A}"/>
    <cellStyle name="SAPBEXHLevel0X 3 4 8 4" xfId="29909" xr:uid="{3C6B1408-004F-4CC1-8BBD-025958C61191}"/>
    <cellStyle name="SAPBEXHLevel0X 3 4 9" xfId="4888" xr:uid="{D3398F30-DBE8-4C2F-935D-5E9A3FA1C9AB}"/>
    <cellStyle name="SAPBEXHLevel0X 3 4 9 2" xfId="15665" xr:uid="{D18FF675-484B-44A2-AC89-C46C3928DBD4}"/>
    <cellStyle name="SAPBEXHLevel0X 3 4 9 2 2" xfId="42085" xr:uid="{EB760123-67DD-4862-84B8-198BAA9061ED}"/>
    <cellStyle name="SAPBEXHLevel0X 3 4 9 3" xfId="24300" xr:uid="{F8A7A1FE-45D9-49D0-AB4A-EE3EA8085280}"/>
    <cellStyle name="SAPBEXHLevel0X 3 4 9 3 2" xfId="50714" xr:uid="{DC33AE39-57B5-494F-9E70-4F00728E0896}"/>
    <cellStyle name="SAPBEXHLevel0X 3 4 9 4" xfId="31558" xr:uid="{A13AD5A3-AE91-4819-BAC8-A900B76BA2C4}"/>
    <cellStyle name="SAPBEXHLevel0X 3 5" xfId="1215" xr:uid="{6311F405-3B78-47F6-BAE5-3F68BFA1752B}"/>
    <cellStyle name="SAPBEXHLevel0X 3 5 10" xfId="4912" xr:uid="{0EC2BCBD-AE13-4AF7-8496-F374771E0930}"/>
    <cellStyle name="SAPBEXHLevel0X 3 5 10 2" xfId="15689" xr:uid="{E9E9DE5C-E013-4805-8EB6-C992AC8D9B8C}"/>
    <cellStyle name="SAPBEXHLevel0X 3 5 10 2 2" xfId="42109" xr:uid="{48804E80-CEBB-4F3E-B092-AB45A1F5851B}"/>
    <cellStyle name="SAPBEXHLevel0X 3 5 10 3" xfId="21783" xr:uid="{D17F05BB-2188-43BB-B040-9D5A41BB75BD}"/>
    <cellStyle name="SAPBEXHLevel0X 3 5 10 3 2" xfId="48197" xr:uid="{BE29BC14-8CDB-465B-946E-149D8C6FA7DB}"/>
    <cellStyle name="SAPBEXHLevel0X 3 5 10 4" xfId="31582" xr:uid="{21257574-DBC3-4187-8EB9-AE4487DBB932}"/>
    <cellStyle name="SAPBEXHLevel0X 3 5 11" xfId="5575" xr:uid="{FD8F1E23-0767-4BF2-A797-BE9761FCA127}"/>
    <cellStyle name="SAPBEXHLevel0X 3 5 11 2" xfId="23144" xr:uid="{B134AA33-C1B3-4B00-A307-8D8ACEC84FD3}"/>
    <cellStyle name="SAPBEXHLevel0X 3 5 11 2 2" xfId="49558" xr:uid="{6B3F09AC-70C2-4DDB-8F8C-606689CCD5B9}"/>
    <cellStyle name="SAPBEXHLevel0X 3 5 11 3" xfId="32245" xr:uid="{1EBAE2B5-87EE-436F-935C-67D2A01849A1}"/>
    <cellStyle name="SAPBEXHLevel0X 3 5 12" xfId="12406" xr:uid="{21809172-191D-4ADD-927C-27CFC45998C9}"/>
    <cellStyle name="SAPBEXHLevel0X 3 5 12 2" xfId="38827" xr:uid="{6603B09B-6824-45A8-B645-3F2EB4458C2E}"/>
    <cellStyle name="SAPBEXHLevel0X 3 5 13" xfId="25053" xr:uid="{7064B40C-0820-4C3A-9C8D-7E330743EB59}"/>
    <cellStyle name="SAPBEXHLevel0X 3 5 13 2" xfId="51467" xr:uid="{E8531305-698E-4AE6-8D5F-33305EAB22D2}"/>
    <cellStyle name="SAPBEXHLevel0X 3 5 2" xfId="1531" xr:uid="{A8292A01-B201-4BD3-902D-EE431958A2DE}"/>
    <cellStyle name="SAPBEXHLevel0X 3 5 2 10" xfId="8423" xr:uid="{8C0EEDFC-BE45-4936-BD92-20CA2C5BB34E}"/>
    <cellStyle name="SAPBEXHLevel0X 3 5 2 10 2" xfId="19083" xr:uid="{AAF0FC8E-37B6-4F96-A3BE-859910F1CC45}"/>
    <cellStyle name="SAPBEXHLevel0X 3 5 2 10 2 2" xfId="45497" xr:uid="{D48ACB98-1E64-4316-90C9-B06632DB3A96}"/>
    <cellStyle name="SAPBEXHLevel0X 3 5 2 10 3" xfId="12551" xr:uid="{3CC4AC2B-6437-424D-96D3-91D3ED9F386F}"/>
    <cellStyle name="SAPBEXHLevel0X 3 5 2 10 3 2" xfId="38972" xr:uid="{C2DD6597-B702-4C79-8C2C-894E283F0E3C}"/>
    <cellStyle name="SAPBEXHLevel0X 3 5 2 10 4" xfId="34919" xr:uid="{919ABB8D-1542-4145-8C7F-7DDF696F385B}"/>
    <cellStyle name="SAPBEXHLevel0X 3 5 2 11" xfId="12011" xr:uid="{538ED30E-7697-4A29-99C5-2EFD7D072D96}"/>
    <cellStyle name="SAPBEXHLevel0X 3 5 2 11 2" xfId="38432" xr:uid="{D2229A0D-A35A-4D80-8E7A-B94D4D20B042}"/>
    <cellStyle name="SAPBEXHLevel0X 3 5 2 12" xfId="24666" xr:uid="{EBED970D-A974-4F3A-A2F7-6EFC24CAF813}"/>
    <cellStyle name="SAPBEXHLevel0X 3 5 2 12 2" xfId="51080" xr:uid="{FCB6747E-EA3E-4E05-94CE-BEBD7F6096CA}"/>
    <cellStyle name="SAPBEXHLevel0X 3 5 2 2" xfId="3525" xr:uid="{A4C54716-C7BD-42C2-A5A4-2257B251C2A4}"/>
    <cellStyle name="SAPBEXHLevel0X 3 5 2 2 2" xfId="8999" xr:uid="{45F547DA-85AA-40EC-9197-A7D228FD0326}"/>
    <cellStyle name="SAPBEXHLevel0X 3 5 2 2 2 2" xfId="19659" xr:uid="{4AC23B03-6420-4621-B719-A1B7ADF30B71}"/>
    <cellStyle name="SAPBEXHLevel0X 3 5 2 2 2 2 2" xfId="46073" xr:uid="{C3FFA124-0438-42DD-89F2-0AF0B55713BE}"/>
    <cellStyle name="SAPBEXHLevel0X 3 5 2 2 2 3" xfId="11868" xr:uid="{96E6765C-B377-43FE-8B9D-CFF32A8701FC}"/>
    <cellStyle name="SAPBEXHLevel0X 3 5 2 2 2 3 2" xfId="38289" xr:uid="{37B7855B-12CE-4A7E-B908-A03F061D03A5}"/>
    <cellStyle name="SAPBEXHLevel0X 3 5 2 2 2 4" xfId="35495" xr:uid="{46CCC758-862D-44B7-886B-92E492BB661B}"/>
    <cellStyle name="SAPBEXHLevel0X 3 5 2 2 3" xfId="10368" xr:uid="{FD774D83-EFB4-4B18-AED7-01814A4C1F1F}"/>
    <cellStyle name="SAPBEXHLevel0X 3 5 2 2 3 2" xfId="21028" xr:uid="{3491024C-F104-42B3-95E6-1116070597D6}"/>
    <cellStyle name="SAPBEXHLevel0X 3 5 2 2 3 2 2" xfId="47442" xr:uid="{94A7AF0A-6DA2-4514-ABF3-DC2CCEB7435A}"/>
    <cellStyle name="SAPBEXHLevel0X 3 5 2 2 3 3" xfId="28293" xr:uid="{8B2B75D6-0503-4361-8605-900DC1283F83}"/>
    <cellStyle name="SAPBEXHLevel0X 3 5 2 2 3 3 2" xfId="54707" xr:uid="{D5154A7E-480B-43D0-8A2C-78A56695B9C6}"/>
    <cellStyle name="SAPBEXHLevel0X 3 5 2 2 3 4" xfId="36864" xr:uid="{E6E43944-3B42-45DC-A8FF-4B0B165EDEF6}"/>
    <cellStyle name="SAPBEXHLevel0X 3 5 2 2 4" xfId="8736" xr:uid="{9859014F-D775-4C6E-BFDA-4DE749CEDC2E}"/>
    <cellStyle name="SAPBEXHLevel0X 3 5 2 2 4 2" xfId="19396" xr:uid="{585229CE-71C5-4D8D-A4FB-48B9C649B652}"/>
    <cellStyle name="SAPBEXHLevel0X 3 5 2 2 4 2 2" xfId="45810" xr:uid="{5C13808E-07B4-4A6D-B797-DE08F1393915}"/>
    <cellStyle name="SAPBEXHLevel0X 3 5 2 2 4 3" xfId="27739" xr:uid="{E5C02240-4D9C-41C7-AB1E-26C3D624D02B}"/>
    <cellStyle name="SAPBEXHLevel0X 3 5 2 2 4 3 2" xfId="54153" xr:uid="{0E46A73A-472A-4108-98C4-C7FBB2B994CA}"/>
    <cellStyle name="SAPBEXHLevel0X 3 5 2 2 4 4" xfId="35232" xr:uid="{FFC87CCA-C9B8-4719-B1A2-7876EB64668E}"/>
    <cellStyle name="SAPBEXHLevel0X 3 5 2 2 5" xfId="14310" xr:uid="{4510436E-2A29-4379-8637-CF1864490CA2}"/>
    <cellStyle name="SAPBEXHLevel0X 3 5 2 2 5 2" xfId="40730" xr:uid="{986F2FA0-0DF3-4A37-952B-5316878F3A58}"/>
    <cellStyle name="SAPBEXHLevel0X 3 5 2 2 6" xfId="23912" xr:uid="{2F8413EA-9BEF-4588-ABBD-20BD59246622}"/>
    <cellStyle name="SAPBEXHLevel0X 3 5 2 2 6 2" xfId="50326" xr:uid="{8B16CF40-9701-47D3-92D5-8516BC045D58}"/>
    <cellStyle name="SAPBEXHLevel0X 3 5 2 2 7" xfId="30195" xr:uid="{9DA9E207-983F-472D-B36A-CB52377FA75C}"/>
    <cellStyle name="SAPBEXHLevel0X 3 5 2 3" xfId="4143" xr:uid="{FA9210EE-4275-48F2-AA6F-8692846E8E1A}"/>
    <cellStyle name="SAPBEXHLevel0X 3 5 2 3 2" xfId="9357" xr:uid="{FEBCCADA-1FAB-40C5-A0C0-FB03C85A4193}"/>
    <cellStyle name="SAPBEXHLevel0X 3 5 2 3 2 2" xfId="20017" xr:uid="{2AB58D4D-3D07-49F5-B567-ABEA406B8511}"/>
    <cellStyle name="SAPBEXHLevel0X 3 5 2 3 2 2 2" xfId="46431" xr:uid="{3ECD0B3D-21B1-4456-A5E3-122CF430D8B1}"/>
    <cellStyle name="SAPBEXHLevel0X 3 5 2 3 2 3" xfId="17735" xr:uid="{09A59915-4A5B-49E4-A17A-9ACBADEFF297}"/>
    <cellStyle name="SAPBEXHLevel0X 3 5 2 3 2 3 2" xfId="44152" xr:uid="{91E0567A-C251-42FF-A853-150952F6BF07}"/>
    <cellStyle name="SAPBEXHLevel0X 3 5 2 3 2 4" xfId="35853" xr:uid="{766FB594-4235-40EC-8D44-60D163829089}"/>
    <cellStyle name="SAPBEXHLevel0X 3 5 2 3 3" xfId="14925" xr:uid="{8A039BE6-DAA6-4276-B846-21EBE9968051}"/>
    <cellStyle name="SAPBEXHLevel0X 3 5 2 3 3 2" xfId="41345" xr:uid="{B6E0CEFC-7D09-49CB-9298-4731CB80C58B}"/>
    <cellStyle name="SAPBEXHLevel0X 3 5 2 3 4" xfId="27448" xr:uid="{8ADB42CB-03A8-463F-A8F4-F6FC64F3B0AB}"/>
    <cellStyle name="SAPBEXHLevel0X 3 5 2 3 4 2" xfId="53862" xr:uid="{8988A51B-5230-48D0-AA0A-1CE0B0582B5C}"/>
    <cellStyle name="SAPBEXHLevel0X 3 5 2 3 5" xfId="30813" xr:uid="{9B536E60-0B09-4D0A-93E9-3947CFCDFA21}"/>
    <cellStyle name="SAPBEXHLevel0X 3 5 2 4" xfId="4181" xr:uid="{BCB3E0E3-4F8E-40AE-8F25-3BA15E6716AF}"/>
    <cellStyle name="SAPBEXHLevel0X 3 5 2 4 2" xfId="9991" xr:uid="{DEA1A606-B463-49CC-8366-7303FE052F33}"/>
    <cellStyle name="SAPBEXHLevel0X 3 5 2 4 2 2" xfId="20651" xr:uid="{AE4E67AF-3AAF-47D1-9BB4-3BA9E95FC340}"/>
    <cellStyle name="SAPBEXHLevel0X 3 5 2 4 2 2 2" xfId="47065" xr:uid="{83138866-48E8-4831-9430-FF42794EC773}"/>
    <cellStyle name="SAPBEXHLevel0X 3 5 2 4 2 3" xfId="21945" xr:uid="{A49EC2B7-1FC6-423B-878D-6C822AA5AE3B}"/>
    <cellStyle name="SAPBEXHLevel0X 3 5 2 4 2 3 2" xfId="48359" xr:uid="{44B51C44-39A0-4128-A291-D314497545EF}"/>
    <cellStyle name="SAPBEXHLevel0X 3 5 2 4 2 4" xfId="36487" xr:uid="{E8232B80-16D1-4E1D-9340-9EFBD00BF468}"/>
    <cellStyle name="SAPBEXHLevel0X 3 5 2 4 3" xfId="14961" xr:uid="{D3CC485E-572C-4F24-AE46-8A66DE226B19}"/>
    <cellStyle name="SAPBEXHLevel0X 3 5 2 4 3 2" xfId="41381" xr:uid="{B0B0DD31-222B-48E4-B271-D46F16965338}"/>
    <cellStyle name="SAPBEXHLevel0X 3 5 2 4 4" xfId="21838" xr:uid="{54BC3842-595E-4D4C-974C-16653BCC0A30}"/>
    <cellStyle name="SAPBEXHLevel0X 3 5 2 4 4 2" xfId="48252" xr:uid="{B23517E8-C4E3-477D-B75E-A4004E340FCF}"/>
    <cellStyle name="SAPBEXHLevel0X 3 5 2 4 5" xfId="30851" xr:uid="{96A5B153-2A49-4EDC-B7B2-331321CB87CB}"/>
    <cellStyle name="SAPBEXHLevel0X 3 5 2 5" xfId="5077" xr:uid="{5E69FD1C-D567-4844-8A6B-37D61F855B86}"/>
    <cellStyle name="SAPBEXHLevel0X 3 5 2 5 2" xfId="15854" xr:uid="{CAA55D53-6336-4059-AEBD-7666608A3152}"/>
    <cellStyle name="SAPBEXHLevel0X 3 5 2 5 2 2" xfId="42273" xr:uid="{55333241-76E3-4042-A223-E9BD4C40DCD9}"/>
    <cellStyle name="SAPBEXHLevel0X 3 5 2 5 3" xfId="22041" xr:uid="{9F1EFC19-263D-4F67-8D0A-9938B5DC6F78}"/>
    <cellStyle name="SAPBEXHLevel0X 3 5 2 5 3 2" xfId="48455" xr:uid="{6C91C9CB-3EBF-4230-BDFB-E7BEC46D0347}"/>
    <cellStyle name="SAPBEXHLevel0X 3 5 2 5 4" xfId="31747" xr:uid="{CC312606-8347-48AB-8645-2787E92602EB}"/>
    <cellStyle name="SAPBEXHLevel0X 3 5 2 6" xfId="6231" xr:uid="{F3C0896A-E3B4-4BAF-97A7-0317FE67FD95}"/>
    <cellStyle name="SAPBEXHLevel0X 3 5 2 6 2" xfId="16972" xr:uid="{FE603ECB-743C-49E7-96CD-033E411D3A65}"/>
    <cellStyle name="SAPBEXHLevel0X 3 5 2 6 2 2" xfId="43390" xr:uid="{C8CF23DF-6BC6-43C2-8E87-AEF080BB2C4E}"/>
    <cellStyle name="SAPBEXHLevel0X 3 5 2 6 3" xfId="25780" xr:uid="{8888AC33-21C2-47A1-B80F-7808F767FACF}"/>
    <cellStyle name="SAPBEXHLevel0X 3 5 2 6 3 2" xfId="52194" xr:uid="{40028F20-C11E-42BE-809E-DA2713F353EB}"/>
    <cellStyle name="SAPBEXHLevel0X 3 5 2 6 4" xfId="32901" xr:uid="{327162E8-8E50-4F8D-9C95-2EDF228ADB2C}"/>
    <cellStyle name="SAPBEXHLevel0X 3 5 2 7" xfId="4361" xr:uid="{C1CF1646-D5BF-45BB-963D-887342969F69}"/>
    <cellStyle name="SAPBEXHLevel0X 3 5 2 7 2" xfId="25498" xr:uid="{0A411603-53FF-43CB-A4C7-261126F14C32}"/>
    <cellStyle name="SAPBEXHLevel0X 3 5 2 7 2 2" xfId="51912" xr:uid="{50B4AF5C-C7F2-4115-8E76-CC9E6799DE88}"/>
    <cellStyle name="SAPBEXHLevel0X 3 5 2 7 3" xfId="31031" xr:uid="{3DC6536D-D4EB-4B8D-9A53-5DDBCE5AE089}"/>
    <cellStyle name="SAPBEXHLevel0X 3 5 2 8" xfId="3314" xr:uid="{99C18963-7504-45D7-850A-0C2C59E24F87}"/>
    <cellStyle name="SAPBEXHLevel0X 3 5 2 8 2" xfId="14104" xr:uid="{26358A0B-2488-4A28-A9BC-3BADFC027CF4}"/>
    <cellStyle name="SAPBEXHLevel0X 3 5 2 8 2 2" xfId="40524" xr:uid="{A8F9C988-9A12-4B6D-829A-B6753DDDBF00}"/>
    <cellStyle name="SAPBEXHLevel0X 3 5 2 8 3" xfId="27592" xr:uid="{5E65D907-4B7A-44B5-836F-1440B9881484}"/>
    <cellStyle name="SAPBEXHLevel0X 3 5 2 8 3 2" xfId="54006" xr:uid="{C765B23F-B218-4F7B-8B46-759B2ED94E8B}"/>
    <cellStyle name="SAPBEXHLevel0X 3 5 2 8 4" xfId="29984" xr:uid="{DCC744E6-765C-46BB-9943-0DEB9694C78B}"/>
    <cellStyle name="SAPBEXHLevel0X 3 5 2 9" xfId="3998" xr:uid="{4104304F-6223-478B-9DD0-AA4E92580754}"/>
    <cellStyle name="SAPBEXHLevel0X 3 5 2 9 2" xfId="14781" xr:uid="{4C3C47CD-5ABA-4366-9B1A-8E9BEB72329B}"/>
    <cellStyle name="SAPBEXHLevel0X 3 5 2 9 2 2" xfId="41201" xr:uid="{490B0CF6-BDD3-48BE-A3DB-4709A609B46A}"/>
    <cellStyle name="SAPBEXHLevel0X 3 5 2 9 3" xfId="25598" xr:uid="{F06CE724-8E41-4051-94D3-8ADF39904D82}"/>
    <cellStyle name="SAPBEXHLevel0X 3 5 2 9 3 2" xfId="52012" xr:uid="{18CC1E71-DB09-448A-AA0B-720EE14C3AAF}"/>
    <cellStyle name="SAPBEXHLevel0X 3 5 2 9 4" xfId="30668" xr:uid="{EC6320EB-C4E4-4243-B7FE-3EAF64961199}"/>
    <cellStyle name="SAPBEXHLevel0X 3 5 3" xfId="1644" xr:uid="{A1F071A5-D148-4C07-8F46-9164D0D6F5C3}"/>
    <cellStyle name="SAPBEXHLevel0X 3 5 3 10" xfId="8327" xr:uid="{2637C289-32D3-4F39-8BC9-28DE274486BC}"/>
    <cellStyle name="SAPBEXHLevel0X 3 5 3 10 2" xfId="18987" xr:uid="{8B825976-72D8-4EE7-85A8-3EAED3A270DD}"/>
    <cellStyle name="SAPBEXHLevel0X 3 5 3 10 2 2" xfId="45401" xr:uid="{5833B98E-0849-4A9C-843F-421E1B06E5E9}"/>
    <cellStyle name="SAPBEXHLevel0X 3 5 3 10 3" xfId="12178" xr:uid="{D4921299-0830-423C-9530-DBA3219B4ECC}"/>
    <cellStyle name="SAPBEXHLevel0X 3 5 3 10 3 2" xfId="38599" xr:uid="{AD84CEE9-831E-4948-BAFB-DBF0DC846473}"/>
    <cellStyle name="SAPBEXHLevel0X 3 5 3 10 4" xfId="34823" xr:uid="{D8DBCB62-AFF6-4D83-A9F2-138E798D11D9}"/>
    <cellStyle name="SAPBEXHLevel0X 3 5 3 11" xfId="11919" xr:uid="{42D47400-1CE8-485B-BC80-0AD21841B1F5}"/>
    <cellStyle name="SAPBEXHLevel0X 3 5 3 11 2" xfId="38340" xr:uid="{D481922A-6B12-4A63-959F-666B53EB1D86}"/>
    <cellStyle name="SAPBEXHLevel0X 3 5 3 12" xfId="24575" xr:uid="{FAB0D25A-71B3-457C-8D42-B5C8726BDEAB}"/>
    <cellStyle name="SAPBEXHLevel0X 3 5 3 12 2" xfId="50989" xr:uid="{C0A1CFA2-CB74-4841-8CC8-3143F9C647B6}"/>
    <cellStyle name="SAPBEXHLevel0X 3 5 3 2" xfId="3637" xr:uid="{C1A05466-C780-49B7-8DC4-8C5A4E2C3E56}"/>
    <cellStyle name="SAPBEXHLevel0X 3 5 3 2 2" xfId="9095" xr:uid="{138A30B4-8D52-4EE9-A28D-7A8567C8E691}"/>
    <cellStyle name="SAPBEXHLevel0X 3 5 3 2 2 2" xfId="19755" xr:uid="{F5AB4477-D9AC-4C8E-9B90-C82C7284E4EA}"/>
    <cellStyle name="SAPBEXHLevel0X 3 5 3 2 2 2 2" xfId="46169" xr:uid="{941E231B-3F57-4028-B30F-0557ABDEAF02}"/>
    <cellStyle name="SAPBEXHLevel0X 3 5 3 2 2 3" xfId="27196" xr:uid="{4D2CC905-B210-43D0-BC39-32E0948AA4EC}"/>
    <cellStyle name="SAPBEXHLevel0X 3 5 3 2 2 3 2" xfId="53610" xr:uid="{CB6BA0E6-1C1E-4A4B-9306-AF63D442F91F}"/>
    <cellStyle name="SAPBEXHLevel0X 3 5 3 2 2 4" xfId="35591" xr:uid="{52A1EB94-8F4D-4AFD-BBF6-3BAD5261A84F}"/>
    <cellStyle name="SAPBEXHLevel0X 3 5 3 2 3" xfId="10458" xr:uid="{618EDB14-4645-4203-8A3B-DEA783E256AC}"/>
    <cellStyle name="SAPBEXHLevel0X 3 5 3 2 3 2" xfId="21118" xr:uid="{B1839E2F-5F47-4902-9A84-F8C5ABE52925}"/>
    <cellStyle name="SAPBEXHLevel0X 3 5 3 2 3 2 2" xfId="47532" xr:uid="{7FC9DE45-EC62-49DA-8756-F15C4A798AA7}"/>
    <cellStyle name="SAPBEXHLevel0X 3 5 3 2 3 3" xfId="28382" xr:uid="{04C77914-5B17-48DC-A0F2-809490AB89B5}"/>
    <cellStyle name="SAPBEXHLevel0X 3 5 3 2 3 3 2" xfId="54796" xr:uid="{CD1EE37D-48D1-4917-86B6-4FC3114DD26A}"/>
    <cellStyle name="SAPBEXHLevel0X 3 5 3 2 3 4" xfId="36954" xr:uid="{A56E6940-3408-4918-A052-0009D41FC036}"/>
    <cellStyle name="SAPBEXHLevel0X 3 5 3 2 4" xfId="8628" xr:uid="{ABC1FAE5-435E-45C0-8D63-FC346750EF38}"/>
    <cellStyle name="SAPBEXHLevel0X 3 5 3 2 4 2" xfId="19288" xr:uid="{8C99094F-5A31-472D-86E7-7F486B1704A3}"/>
    <cellStyle name="SAPBEXHLevel0X 3 5 3 2 4 2 2" xfId="45702" xr:uid="{7F8DD57A-CC49-4E88-B3F3-3B868B7158FB}"/>
    <cellStyle name="SAPBEXHLevel0X 3 5 3 2 4 3" xfId="17724" xr:uid="{562D5718-F132-4230-81FF-7C90802CBBF0}"/>
    <cellStyle name="SAPBEXHLevel0X 3 5 3 2 4 3 2" xfId="44141" xr:uid="{6B07362B-F7C6-4FC3-8A97-8350255502D7}"/>
    <cellStyle name="SAPBEXHLevel0X 3 5 3 2 4 4" xfId="35124" xr:uid="{285679F5-0149-4B5B-B397-5644AE8EBC68}"/>
    <cellStyle name="SAPBEXHLevel0X 3 5 3 2 5" xfId="14422" xr:uid="{D4E51A5D-6FB3-42B6-9EC5-CF38604CB150}"/>
    <cellStyle name="SAPBEXHLevel0X 3 5 3 2 5 2" xfId="40842" xr:uid="{158A83F7-D92D-41CB-9F5D-481AA41A2D46}"/>
    <cellStyle name="SAPBEXHLevel0X 3 5 3 2 6" xfId="25109" xr:uid="{CE4B151B-255A-4FE4-8738-C4779CCFC96A}"/>
    <cellStyle name="SAPBEXHLevel0X 3 5 3 2 6 2" xfId="51523" xr:uid="{BCE41228-CEFF-408D-A313-9F953B6C90CA}"/>
    <cellStyle name="SAPBEXHLevel0X 3 5 3 2 7" xfId="30307" xr:uid="{B73EC545-BE54-4A5C-9869-3615412DDADD}"/>
    <cellStyle name="SAPBEXHLevel0X 3 5 3 3" xfId="2692" xr:uid="{E807485F-5C4C-4B14-A134-D225FCD94593}"/>
    <cellStyle name="SAPBEXHLevel0X 3 5 3 3 2" xfId="9464" xr:uid="{CDD3D2BB-1564-4038-A6CA-54FD7C319B33}"/>
    <cellStyle name="SAPBEXHLevel0X 3 5 3 3 2 2" xfId="20124" xr:uid="{B8C9F4E9-83BA-41F2-AB28-16EE3B0E792E}"/>
    <cellStyle name="SAPBEXHLevel0X 3 5 3 3 2 2 2" xfId="46538" xr:uid="{4E28D50C-2C6C-4D52-BEF9-4A4F66F35AD6}"/>
    <cellStyle name="SAPBEXHLevel0X 3 5 3 3 2 3" xfId="12748" xr:uid="{E2269FCE-4475-485F-8AE0-D03C2648E8CA}"/>
    <cellStyle name="SAPBEXHLevel0X 3 5 3 3 2 3 2" xfId="39169" xr:uid="{E971EDBA-D3A1-4351-893C-FAE09A504EF4}"/>
    <cellStyle name="SAPBEXHLevel0X 3 5 3 3 2 4" xfId="35960" xr:uid="{8FBCE4D4-5D74-4EFC-8416-258EF68F9F86}"/>
    <cellStyle name="SAPBEXHLevel0X 3 5 3 3 3" xfId="13484" xr:uid="{F7354F96-0929-44E2-8292-1D37B64D0EF1}"/>
    <cellStyle name="SAPBEXHLevel0X 3 5 3 3 3 2" xfId="39904" xr:uid="{D476B240-CDC3-4B80-89F8-957E7F1A16A5}"/>
    <cellStyle name="SAPBEXHLevel0X 3 5 3 3 4" xfId="23131" xr:uid="{031B347B-F4D7-4ACE-AF59-E76C7C74E4AD}"/>
    <cellStyle name="SAPBEXHLevel0X 3 5 3 3 4 2" xfId="49545" xr:uid="{5D409118-9C28-4F86-83B1-CAAD889A1537}"/>
    <cellStyle name="SAPBEXHLevel0X 3 5 3 3 5" xfId="29362" xr:uid="{BACCF396-D8F2-45F4-9BBF-F0981CC8BFE2}"/>
    <cellStyle name="SAPBEXHLevel0X 3 5 3 4" xfId="4673" xr:uid="{0D5CAE18-6F55-4AD6-B042-9D1E34AC2ED5}"/>
    <cellStyle name="SAPBEXHLevel0X 3 5 3 4 2" xfId="10005" xr:uid="{20D6D9EC-E6CC-4CB5-A7C9-FE97806F3BA8}"/>
    <cellStyle name="SAPBEXHLevel0X 3 5 3 4 2 2" xfId="20665" xr:uid="{ABF01348-7D9D-4363-9089-E210C0581D69}"/>
    <cellStyle name="SAPBEXHLevel0X 3 5 3 4 2 2 2" xfId="47079" xr:uid="{8FF9013E-4C03-469B-818E-85014B9CE63F}"/>
    <cellStyle name="SAPBEXHLevel0X 3 5 3 4 2 3" xfId="26636" xr:uid="{4B42D0E5-4061-42C2-B30D-CB4CED5368F0}"/>
    <cellStyle name="SAPBEXHLevel0X 3 5 3 4 2 3 2" xfId="53050" xr:uid="{04C40B8A-E4E2-4D7B-AEC6-499C1648DC44}"/>
    <cellStyle name="SAPBEXHLevel0X 3 5 3 4 2 4" xfId="36501" xr:uid="{5AA1C410-4D63-41B3-B05B-62184FEFED38}"/>
    <cellStyle name="SAPBEXHLevel0X 3 5 3 4 3" xfId="15451" xr:uid="{79B2AB84-1CDC-417C-BFDF-CAB9DE26B457}"/>
    <cellStyle name="SAPBEXHLevel0X 3 5 3 4 3 2" xfId="41871" xr:uid="{C5F0D5BF-DF30-4ADA-8D3F-7E81FE5A0C1B}"/>
    <cellStyle name="SAPBEXHLevel0X 3 5 3 4 4" xfId="24984" xr:uid="{9FE54CCA-4C12-4C00-85E1-8A365FE8E516}"/>
    <cellStyle name="SAPBEXHLevel0X 3 5 3 4 4 2" xfId="51398" xr:uid="{1357303A-8E97-46B5-936B-77632273829D}"/>
    <cellStyle name="SAPBEXHLevel0X 3 5 3 4 5" xfId="31343" xr:uid="{2EE164CB-005C-4B56-BFE0-CF60B44FEBFA}"/>
    <cellStyle name="SAPBEXHLevel0X 3 5 3 5" xfId="5454" xr:uid="{FD62C6A0-C348-46DC-9861-83BD90157320}"/>
    <cellStyle name="SAPBEXHLevel0X 3 5 3 5 2" xfId="16227" xr:uid="{4F72A9D9-96B4-4C9A-8A86-022C830FF231}"/>
    <cellStyle name="SAPBEXHLevel0X 3 5 3 5 2 2" xfId="42646" xr:uid="{CAB55BFF-619E-4A2D-A58D-73C4A2741C91}"/>
    <cellStyle name="SAPBEXHLevel0X 3 5 3 5 3" xfId="26103" xr:uid="{E7067BEA-0F44-407A-8F3B-41AA106ACD96}"/>
    <cellStyle name="SAPBEXHLevel0X 3 5 3 5 3 2" xfId="52517" xr:uid="{DB67C9F1-943D-48AD-BE83-21BB9BA55E65}"/>
    <cellStyle name="SAPBEXHLevel0X 3 5 3 5 4" xfId="32124" xr:uid="{DCFE9813-4AA6-458C-915D-C2992C5DA810}"/>
    <cellStyle name="SAPBEXHLevel0X 3 5 3 6" xfId="2986" xr:uid="{F197A4D3-18B6-4FA9-9B58-E69DF2255089}"/>
    <cellStyle name="SAPBEXHLevel0X 3 5 3 6 2" xfId="13778" xr:uid="{96C4F1A6-8CAD-4F99-A4E6-E642D121FB58}"/>
    <cellStyle name="SAPBEXHLevel0X 3 5 3 6 2 2" xfId="40198" xr:uid="{0B184674-8177-46D0-A2C3-2B1A7E3959E8}"/>
    <cellStyle name="SAPBEXHLevel0X 3 5 3 6 3" xfId="26575" xr:uid="{3109CF99-07F7-4102-9E6F-C6F97164560C}"/>
    <cellStyle name="SAPBEXHLevel0X 3 5 3 6 3 2" xfId="52989" xr:uid="{9F8A7B3D-2552-4CF5-A4A7-F5D886228B74}"/>
    <cellStyle name="SAPBEXHLevel0X 3 5 3 6 4" xfId="29656" xr:uid="{98EFEA81-776B-4BB6-A60D-0B0A047109B9}"/>
    <cellStyle name="SAPBEXHLevel0X 3 5 3 7" xfId="3323" xr:uid="{2EB28E7A-5C46-4604-9640-2DA42BE1F117}"/>
    <cellStyle name="SAPBEXHLevel0X 3 5 3 7 2" xfId="25558" xr:uid="{A4D78A31-DAF3-486F-A76A-A81C12F28AB1}"/>
    <cellStyle name="SAPBEXHLevel0X 3 5 3 7 2 2" xfId="51972" xr:uid="{489B4E8F-51DF-407F-BCF0-0270C80CE78D}"/>
    <cellStyle name="SAPBEXHLevel0X 3 5 3 7 3" xfId="29993" xr:uid="{AC5F8E5B-4359-440D-8171-8BE367D1529D}"/>
    <cellStyle name="SAPBEXHLevel0X 3 5 3 8" xfId="6763" xr:uid="{7FB4A58F-77BA-4C7F-964D-ADEB41A768B3}"/>
    <cellStyle name="SAPBEXHLevel0X 3 5 3 8 2" xfId="17475" xr:uid="{B8A9C97A-C546-4237-A376-8E503BF81F5A}"/>
    <cellStyle name="SAPBEXHLevel0X 3 5 3 8 2 2" xfId="43893" xr:uid="{94EAFF3F-89A1-4DB7-8204-4ACF86A18DDA}"/>
    <cellStyle name="SAPBEXHLevel0X 3 5 3 8 3" xfId="22013" xr:uid="{FD5769F1-09E1-4930-8524-6B80D2BA1D2E}"/>
    <cellStyle name="SAPBEXHLevel0X 3 5 3 8 3 2" xfId="48427" xr:uid="{AAC7CD88-494F-4AC9-886D-EE2AACCF8365}"/>
    <cellStyle name="SAPBEXHLevel0X 3 5 3 8 4" xfId="33433" xr:uid="{EF604B83-41A1-4F59-B3A2-39036D8ED54C}"/>
    <cellStyle name="SAPBEXHLevel0X 3 5 3 9" xfId="4364" xr:uid="{BA9EC812-1EA7-473C-80D4-72CBC9BDDFA6}"/>
    <cellStyle name="SAPBEXHLevel0X 3 5 3 9 2" xfId="15142" xr:uid="{927CF7AE-C0BD-4010-9A55-E456B5B8C7EB}"/>
    <cellStyle name="SAPBEXHLevel0X 3 5 3 9 2 2" xfId="41562" xr:uid="{67EE0F2A-E451-4E0F-8FB8-C165980C5DDE}"/>
    <cellStyle name="SAPBEXHLevel0X 3 5 3 9 3" xfId="24185" xr:uid="{6FDF3D41-9FAB-4F80-8C0D-82AD07BF41FD}"/>
    <cellStyle name="SAPBEXHLevel0X 3 5 3 9 3 2" xfId="50599" xr:uid="{AC1CD245-5A25-4EA5-9010-8A18862EEA45}"/>
    <cellStyle name="SAPBEXHLevel0X 3 5 3 9 4" xfId="31034" xr:uid="{46C0F69F-6B92-49CD-A928-32A4A44F79CB}"/>
    <cellStyle name="SAPBEXHLevel0X 3 5 4" xfId="1903" xr:uid="{67BD001A-3560-4910-9712-7409F89E6ACB}"/>
    <cellStyle name="SAPBEXHLevel0X 3 5 4 10" xfId="8550" xr:uid="{3F3CE474-6983-41ED-89D1-10D186AEDFC3}"/>
    <cellStyle name="SAPBEXHLevel0X 3 5 4 10 2" xfId="19210" xr:uid="{42FBF3B0-19CE-4A3A-BCD6-790332F7621A}"/>
    <cellStyle name="SAPBEXHLevel0X 3 5 4 10 2 2" xfId="45624" xr:uid="{F89B0995-CCCF-4926-AF70-5EA9B4AE51BA}"/>
    <cellStyle name="SAPBEXHLevel0X 3 5 4 10 3" xfId="17550" xr:uid="{C6BB77FA-8138-4832-8CCB-4C343B83EC74}"/>
    <cellStyle name="SAPBEXHLevel0X 3 5 4 10 3 2" xfId="43967" xr:uid="{07E226E8-E6E1-4EC8-974E-50705A38F24B}"/>
    <cellStyle name="SAPBEXHLevel0X 3 5 4 10 4" xfId="35046" xr:uid="{21B53F97-E44E-4812-A50B-AFB9EB516B30}"/>
    <cellStyle name="SAPBEXHLevel0X 3 5 4 11" xfId="11677" xr:uid="{F8120C17-163B-43E2-8F80-4F841FFE4C17}"/>
    <cellStyle name="SAPBEXHLevel0X 3 5 4 11 2" xfId="38098" xr:uid="{22072904-9CE8-4F65-B63F-320422132B6D}"/>
    <cellStyle name="SAPBEXHLevel0X 3 5 4 12" xfId="24970" xr:uid="{F4D53ADE-751F-4CE7-B09D-52C0E044EF80}"/>
    <cellStyle name="SAPBEXHLevel0X 3 5 4 12 2" xfId="51384" xr:uid="{4229F31D-3D57-4759-91BC-62AA457746BD}"/>
    <cellStyle name="SAPBEXHLevel0X 3 5 4 2" xfId="3880" xr:uid="{6541580B-3540-450B-B8DD-B98D36BED1B5}"/>
    <cellStyle name="SAPBEXHLevel0X 3 5 4 2 2" xfId="9223" xr:uid="{6E3BBD50-F457-4443-BCBC-25D8AAA429CC}"/>
    <cellStyle name="SAPBEXHLevel0X 3 5 4 2 2 2" xfId="19883" xr:uid="{826626B0-0A5D-4BBD-9254-550F51C5E204}"/>
    <cellStyle name="SAPBEXHLevel0X 3 5 4 2 2 2 2" xfId="46297" xr:uid="{F7115336-CE9D-4FF0-88E9-98ED7548640C}"/>
    <cellStyle name="SAPBEXHLevel0X 3 5 4 2 2 3" xfId="11797" xr:uid="{739EBEF1-B3F7-41EA-8F41-E7B0AD13B0E8}"/>
    <cellStyle name="SAPBEXHLevel0X 3 5 4 2 2 3 2" xfId="38218" xr:uid="{FF38243F-0968-4D16-8333-EA8E78975387}"/>
    <cellStyle name="SAPBEXHLevel0X 3 5 4 2 2 4" xfId="35719" xr:uid="{E1908054-ABB2-4A6C-B6AF-89F90475596E}"/>
    <cellStyle name="SAPBEXHLevel0X 3 5 4 2 3" xfId="14663" xr:uid="{B45B09FA-E184-4C2A-BC04-E6EF27BFD739}"/>
    <cellStyle name="SAPBEXHLevel0X 3 5 4 2 3 2" xfId="41083" xr:uid="{BFCCE45C-9138-4DDA-936A-696CBE0EE81D}"/>
    <cellStyle name="SAPBEXHLevel0X 3 5 4 2 4" xfId="22807" xr:uid="{B0F25BDB-4E08-40AD-86C4-E0CB8EC73470}"/>
    <cellStyle name="SAPBEXHLevel0X 3 5 4 2 4 2" xfId="49221" xr:uid="{28B39C14-AB30-43B1-86B7-1B73B8B60435}"/>
    <cellStyle name="SAPBEXHLevel0X 3 5 4 2 5" xfId="30550" xr:uid="{5F31E45B-D6E0-4B5C-8ABB-3DBCCDD85354}"/>
    <cellStyle name="SAPBEXHLevel0X 3 5 4 3" xfId="4607" xr:uid="{24F63456-6DA3-4E3B-AE02-16814AB76997}"/>
    <cellStyle name="SAPBEXHLevel0X 3 5 4 3 2" xfId="9976" xr:uid="{498069A7-8434-444B-8F87-626D1979B4E3}"/>
    <cellStyle name="SAPBEXHLevel0X 3 5 4 3 2 2" xfId="20636" xr:uid="{4DAAD3AF-685D-4907-96B5-77B55F2A1AA5}"/>
    <cellStyle name="SAPBEXHLevel0X 3 5 4 3 2 2 2" xfId="47050" xr:uid="{AF4AA918-3610-49E6-9644-E24938D5934C}"/>
    <cellStyle name="SAPBEXHLevel0X 3 5 4 3 2 3" xfId="25150" xr:uid="{D6DEBFD1-4C1D-4FD8-AC73-7A4EE7DA6A7E}"/>
    <cellStyle name="SAPBEXHLevel0X 3 5 4 3 2 3 2" xfId="51564" xr:uid="{E1567477-07BA-45C8-A628-CA3E38C03987}"/>
    <cellStyle name="SAPBEXHLevel0X 3 5 4 3 2 4" xfId="36472" xr:uid="{8795B055-B934-40C2-8F90-7AB63DEA3190}"/>
    <cellStyle name="SAPBEXHLevel0X 3 5 4 3 3" xfId="15385" xr:uid="{855DE02B-90CC-47D4-BA43-BC86F6192E2D}"/>
    <cellStyle name="SAPBEXHLevel0X 3 5 4 3 3 2" xfId="41805" xr:uid="{3B46CEB9-5696-4A2D-B0A3-C2B7ABD74B00}"/>
    <cellStyle name="SAPBEXHLevel0X 3 5 4 3 4" xfId="24166" xr:uid="{109E7583-5B37-4149-8F0D-7CD42E8543BA}"/>
    <cellStyle name="SAPBEXHLevel0X 3 5 4 3 4 2" xfId="50580" xr:uid="{98AD1697-B890-4AED-9126-A8B8341D3CC5}"/>
    <cellStyle name="SAPBEXHLevel0X 3 5 4 3 5" xfId="31277" xr:uid="{698DC726-A435-47C8-AC6C-F4279C144222}"/>
    <cellStyle name="SAPBEXHLevel0X 3 5 4 4" xfId="3927" xr:uid="{30C44E4F-0D67-4AB4-ADB4-CE3468BF19A0}"/>
    <cellStyle name="SAPBEXHLevel0X 3 5 4 4 2" xfId="14710" xr:uid="{E57873E7-A8C6-45C2-82BB-0AA03905F53D}"/>
    <cellStyle name="SAPBEXHLevel0X 3 5 4 4 2 2" xfId="41130" xr:uid="{6F99B31C-0D3E-40AB-A7B2-6DDBD5DAB500}"/>
    <cellStyle name="SAPBEXHLevel0X 3 5 4 4 3" xfId="25702" xr:uid="{43599FA5-3046-4777-9C13-0326C98E67B2}"/>
    <cellStyle name="SAPBEXHLevel0X 3 5 4 4 3 2" xfId="52116" xr:uid="{6DDB05A6-3D2C-4A79-85E3-C6D8DA3F6FF1}"/>
    <cellStyle name="SAPBEXHLevel0X 3 5 4 4 4" xfId="30597" xr:uid="{F9815ACA-63E4-4013-88B4-D9EFFDDCE685}"/>
    <cellStyle name="SAPBEXHLevel0X 3 5 4 5" xfId="5801" xr:uid="{C5499D16-A20E-42D6-A455-3FC2A76BAE33}"/>
    <cellStyle name="SAPBEXHLevel0X 3 5 4 5 2" xfId="16560" xr:uid="{3E4B8E6F-3B39-4A6A-92E4-34DD9FCAF1BF}"/>
    <cellStyle name="SAPBEXHLevel0X 3 5 4 5 2 2" xfId="42978" xr:uid="{B1D102AC-2089-475E-8CE1-2A7AB7854FE9}"/>
    <cellStyle name="SAPBEXHLevel0X 3 5 4 5 3" xfId="26516" xr:uid="{B10E55D6-3752-44D0-A898-952C16562BC9}"/>
    <cellStyle name="SAPBEXHLevel0X 3 5 4 5 3 2" xfId="52930" xr:uid="{36BD2A0E-226E-454F-BEBD-9DC80E4BDDAC}"/>
    <cellStyle name="SAPBEXHLevel0X 3 5 4 5 4" xfId="32471" xr:uid="{201FFE5D-82B4-4906-95F8-A75591021D63}"/>
    <cellStyle name="SAPBEXHLevel0X 3 5 4 6" xfId="6404" xr:uid="{54EA1C1B-8D7E-4B9B-B483-934F4DF22C1C}"/>
    <cellStyle name="SAPBEXHLevel0X 3 5 4 6 2" xfId="17140" xr:uid="{85EFBFEC-04C1-4345-A71A-E913E2DF57A1}"/>
    <cellStyle name="SAPBEXHLevel0X 3 5 4 6 2 2" xfId="43558" xr:uid="{BB063212-8B14-4C72-B051-1258384AEB55}"/>
    <cellStyle name="SAPBEXHLevel0X 3 5 4 6 3" xfId="12139" xr:uid="{D89CD4C6-231D-441E-90DE-ED5E2BB179F6}"/>
    <cellStyle name="SAPBEXHLevel0X 3 5 4 6 3 2" xfId="38560" xr:uid="{F806A88E-1A54-48EF-992C-ED4739813778}"/>
    <cellStyle name="SAPBEXHLevel0X 3 5 4 6 4" xfId="33074" xr:uid="{6A820044-E41F-4214-A74A-16997D841DDA}"/>
    <cellStyle name="SAPBEXHLevel0X 3 5 4 7" xfId="7019" xr:uid="{A77B3757-36CC-4E65-A915-1F4AFC101235}"/>
    <cellStyle name="SAPBEXHLevel0X 3 5 4 7 2" xfId="11158" xr:uid="{8B03E89B-0B72-471C-9B11-423A1FB5A2B2}"/>
    <cellStyle name="SAPBEXHLevel0X 3 5 4 7 2 2" xfId="37579" xr:uid="{F9D65DC2-C8C2-4779-A1A3-1A25D4A5475F}"/>
    <cellStyle name="SAPBEXHLevel0X 3 5 4 7 3" xfId="33689" xr:uid="{CDA66E7B-E159-488A-9E1F-0B122A219635}"/>
    <cellStyle name="SAPBEXHLevel0X 3 5 4 8" xfId="7566" xr:uid="{E8F5F879-3142-4193-93E8-8D142BA1DC5B}"/>
    <cellStyle name="SAPBEXHLevel0X 3 5 4 8 2" xfId="18233" xr:uid="{12CBDB23-A66F-44E1-8C63-E33379CAE660}"/>
    <cellStyle name="SAPBEXHLevel0X 3 5 4 8 2 2" xfId="44649" xr:uid="{217CE45C-8353-47F4-9A66-21B4A1103884}"/>
    <cellStyle name="SAPBEXHLevel0X 3 5 4 8 3" xfId="21984" xr:uid="{85AC7DEA-9744-47D5-B1E7-B0D729257D38}"/>
    <cellStyle name="SAPBEXHLevel0X 3 5 4 8 3 2" xfId="48398" xr:uid="{E42C3D03-517B-4F93-834C-82FBEA87B2EA}"/>
    <cellStyle name="SAPBEXHLevel0X 3 5 4 8 4" xfId="34236" xr:uid="{EC2C8CDD-2475-4CFD-800A-D4853469DFD4}"/>
    <cellStyle name="SAPBEXHLevel0X 3 5 4 9" xfId="7269" xr:uid="{8502DFF7-5014-4C4B-9B55-DF2643442012}"/>
    <cellStyle name="SAPBEXHLevel0X 3 5 4 9 2" xfId="17936" xr:uid="{D7181DBB-1ACA-45C0-9CA7-774354DB18BC}"/>
    <cellStyle name="SAPBEXHLevel0X 3 5 4 9 2 2" xfId="44353" xr:uid="{8AFFCA5A-1E4F-4310-AD7E-415124A3BF57}"/>
    <cellStyle name="SAPBEXHLevel0X 3 5 4 9 3" xfId="23388" xr:uid="{9A97312B-60F8-404B-BEBF-8F83018D813A}"/>
    <cellStyle name="SAPBEXHLevel0X 3 5 4 9 3 2" xfId="49802" xr:uid="{341A521A-C22B-42D4-9B14-FD2B7DB677FC}"/>
    <cellStyle name="SAPBEXHLevel0X 3 5 4 9 4" xfId="33939" xr:uid="{2E7332B1-D715-4175-9835-ACD101C7C76B}"/>
    <cellStyle name="SAPBEXHLevel0X 3 5 5" xfId="2089" xr:uid="{6AC4DD3A-14F0-43FD-933A-E374FDF00B4D}"/>
    <cellStyle name="SAPBEXHLevel0X 3 5 5 10" xfId="8836" xr:uid="{0B3A4D93-28E2-4B13-A0BB-748C2F2640B9}"/>
    <cellStyle name="SAPBEXHLevel0X 3 5 5 10 2" xfId="19496" xr:uid="{C908EA57-6762-4552-9942-EBE141C17B69}"/>
    <cellStyle name="SAPBEXHLevel0X 3 5 5 10 2 2" xfId="45910" xr:uid="{820FE6AE-1CC0-4C5B-BC0F-B689C385DD1F}"/>
    <cellStyle name="SAPBEXHLevel0X 3 5 5 10 3" xfId="27152" xr:uid="{D72A6282-8375-4948-AD6D-60F5634B96D9}"/>
    <cellStyle name="SAPBEXHLevel0X 3 5 5 10 3 2" xfId="53566" xr:uid="{7C61B6FA-B66D-4253-82AF-A6B8A46CCB41}"/>
    <cellStyle name="SAPBEXHLevel0X 3 5 5 10 4" xfId="35332" xr:uid="{4BACDC1D-0777-49AE-BF71-04D376EDC7BD}"/>
    <cellStyle name="SAPBEXHLevel0X 3 5 5 11" xfId="11511" xr:uid="{0B854DF9-4F43-4179-B229-613EB768375E}"/>
    <cellStyle name="SAPBEXHLevel0X 3 5 5 11 2" xfId="37932" xr:uid="{F90E78CA-D3FC-4EB3-A6D7-2A703DA4E09B}"/>
    <cellStyle name="SAPBEXHLevel0X 3 5 5 12" xfId="24653" xr:uid="{B742033A-6EC7-4558-B336-0ECC252A0AD7}"/>
    <cellStyle name="SAPBEXHLevel0X 3 5 5 12 2" xfId="51067" xr:uid="{E9522634-94F5-4AD5-B39C-0B325B82FD68}"/>
    <cellStyle name="SAPBEXHLevel0X 3 5 5 2" xfId="4054" xr:uid="{B2C16373-BDE2-4C3D-BC28-5E0E669850DB}"/>
    <cellStyle name="SAPBEXHLevel0X 3 5 5 2 2" xfId="9813" xr:uid="{B337B94B-3D1E-4F45-9854-E6F52A055CF7}"/>
    <cellStyle name="SAPBEXHLevel0X 3 5 5 2 2 2" xfId="20473" xr:uid="{71883766-6208-457C-972E-AE55B596787A}"/>
    <cellStyle name="SAPBEXHLevel0X 3 5 5 2 2 2 2" xfId="46887" xr:uid="{ECA485E8-B819-4108-83DF-3DD2C9E4A8B6}"/>
    <cellStyle name="SAPBEXHLevel0X 3 5 5 2 2 3" xfId="28178" xr:uid="{B9003925-2963-43EA-B5CB-C2C066F279F6}"/>
    <cellStyle name="SAPBEXHLevel0X 3 5 5 2 2 3 2" xfId="54592" xr:uid="{29A1BA1D-F8E6-44F2-BE72-785125BE3B4A}"/>
    <cellStyle name="SAPBEXHLevel0X 3 5 5 2 2 4" xfId="36309" xr:uid="{2594151E-58E2-430B-BF9D-5474E75ACD22}"/>
    <cellStyle name="SAPBEXHLevel0X 3 5 5 2 3" xfId="14836" xr:uid="{88CFC836-85EB-4688-8E10-D089BB78AEB9}"/>
    <cellStyle name="SAPBEXHLevel0X 3 5 5 2 3 2" xfId="41256" xr:uid="{FEB01ECB-597F-4D02-AEC6-6300EB5F58A1}"/>
    <cellStyle name="SAPBEXHLevel0X 3 5 5 2 4" xfId="24554" xr:uid="{44A93900-8A28-4E9B-9D71-C83A27B6058F}"/>
    <cellStyle name="SAPBEXHLevel0X 3 5 5 2 4 2" xfId="50968" xr:uid="{7F52FE9E-FC29-47A3-A878-56A8317E5C08}"/>
    <cellStyle name="SAPBEXHLevel0X 3 5 5 2 5" xfId="30724" xr:uid="{FD84DA6F-8918-4077-9434-5F966F8191D4}"/>
    <cellStyle name="SAPBEXHLevel0X 3 5 5 3" xfId="4782" xr:uid="{36FC43C3-A32A-4432-86C5-FDBB708DB0E5}"/>
    <cellStyle name="SAPBEXHLevel0X 3 5 5 3 2" xfId="10131" xr:uid="{D5227802-8FBA-4ADB-A3E6-25FBFD99CDB1}"/>
    <cellStyle name="SAPBEXHLevel0X 3 5 5 3 2 2" xfId="20791" xr:uid="{346273B2-7349-4BA0-B010-3B6D46154670}"/>
    <cellStyle name="SAPBEXHLevel0X 3 5 5 3 2 2 2" xfId="47205" xr:uid="{7A520CCE-4AFB-48F0-AF20-E672B7AB5310}"/>
    <cellStyle name="SAPBEXHLevel0X 3 5 5 3 2 3" xfId="25889" xr:uid="{3F41974C-9E3D-406A-BFF1-940AFD2294D4}"/>
    <cellStyle name="SAPBEXHLevel0X 3 5 5 3 2 3 2" xfId="52303" xr:uid="{9A17A918-5E7F-4D6F-9EF3-A20478BFC89D}"/>
    <cellStyle name="SAPBEXHLevel0X 3 5 5 3 2 4" xfId="36627" xr:uid="{2B046218-75A3-4CD7-BB4A-FA998999C109}"/>
    <cellStyle name="SAPBEXHLevel0X 3 5 5 3 3" xfId="15559" xr:uid="{1EB5BA53-3860-4AB2-9BAF-7A29E4962BD8}"/>
    <cellStyle name="SAPBEXHLevel0X 3 5 5 3 3 2" xfId="41979" xr:uid="{A75B7EB6-A2C4-4360-9329-C4FE5F74B58E}"/>
    <cellStyle name="SAPBEXHLevel0X 3 5 5 3 4" xfId="27388" xr:uid="{29B47ACD-C585-4F0B-A82B-6954D5DA2633}"/>
    <cellStyle name="SAPBEXHLevel0X 3 5 5 3 4 2" xfId="53802" xr:uid="{A1EE96C0-62A6-48B8-86F0-B82B754EF15F}"/>
    <cellStyle name="SAPBEXHLevel0X 3 5 5 3 5" xfId="31452" xr:uid="{335CEECA-C099-415D-B7BF-40B1E9198056}"/>
    <cellStyle name="SAPBEXHLevel0X 3 5 5 4" xfId="5362" xr:uid="{45E79CAD-BB89-419A-945B-249A52AA9A9E}"/>
    <cellStyle name="SAPBEXHLevel0X 3 5 5 4 2" xfId="16135" xr:uid="{848A4F69-A1E9-410C-9E65-4BB9B05BC25E}"/>
    <cellStyle name="SAPBEXHLevel0X 3 5 5 4 2 2" xfId="42554" xr:uid="{6EFE7766-9616-48CE-AF99-F9BA273FCA40}"/>
    <cellStyle name="SAPBEXHLevel0X 3 5 5 4 3" xfId="24802" xr:uid="{887F064A-B931-4D16-81F5-F8EA74EE73C3}"/>
    <cellStyle name="SAPBEXHLevel0X 3 5 5 4 3 2" xfId="51216" xr:uid="{C0673B74-C2FD-4DFB-8D88-2962BB7B66B0}"/>
    <cellStyle name="SAPBEXHLevel0X 3 5 5 4 4" xfId="32032" xr:uid="{147B03F7-F41B-4923-93FE-290E3D496603}"/>
    <cellStyle name="SAPBEXHLevel0X 3 5 5 5" xfId="5969" xr:uid="{2511ADA0-B007-439E-828E-C257907D99C0}"/>
    <cellStyle name="SAPBEXHLevel0X 3 5 5 5 2" xfId="16721" xr:uid="{317097D6-B1D1-459F-990E-E68B1B5BD03E}"/>
    <cellStyle name="SAPBEXHLevel0X 3 5 5 5 2 2" xfId="43139" xr:uid="{D60C8742-8F8F-49F9-8038-6DE498D690C5}"/>
    <cellStyle name="SAPBEXHLevel0X 3 5 5 5 3" xfId="24389" xr:uid="{F2A2F77B-34D7-48E7-9D20-36E9F31476A9}"/>
    <cellStyle name="SAPBEXHLevel0X 3 5 5 5 3 2" xfId="50803" xr:uid="{9E14C81C-4050-43B1-8115-B07A1C94E27F}"/>
    <cellStyle name="SAPBEXHLevel0X 3 5 5 5 4" xfId="32639" xr:uid="{9A1C92A9-59EA-4162-B592-9D44CC2057F5}"/>
    <cellStyle name="SAPBEXHLevel0X 3 5 5 6" xfId="6569" xr:uid="{50B77041-F111-4237-BC37-E26D3D0E409B}"/>
    <cellStyle name="SAPBEXHLevel0X 3 5 5 6 2" xfId="17294" xr:uid="{9B643BF6-80D8-43C4-BDE4-ED275C77ACC9}"/>
    <cellStyle name="SAPBEXHLevel0X 3 5 5 6 2 2" xfId="43712" xr:uid="{63BC8869-EEF7-463B-A098-DB80C8B37FC8}"/>
    <cellStyle name="SAPBEXHLevel0X 3 5 5 6 3" xfId="24231" xr:uid="{9962DF12-233E-4A11-8B83-DB874D8BB348}"/>
    <cellStyle name="SAPBEXHLevel0X 3 5 5 6 3 2" xfId="50645" xr:uid="{7231D429-CC93-44A1-BEDA-7148B164F175}"/>
    <cellStyle name="SAPBEXHLevel0X 3 5 5 6 4" xfId="33239" xr:uid="{3D6B0377-0859-45B5-80E4-709B6839D8BB}"/>
    <cellStyle name="SAPBEXHLevel0X 3 5 5 7" xfId="7141" xr:uid="{9F3ABF86-78DA-499C-AA52-D0CF4194AE4D}"/>
    <cellStyle name="SAPBEXHLevel0X 3 5 5 7 2" xfId="25564" xr:uid="{AFA7F261-D830-4628-A83D-A721A085BDBB}"/>
    <cellStyle name="SAPBEXHLevel0X 3 5 5 7 2 2" xfId="51978" xr:uid="{B4B124E8-F9D8-4637-B23A-6859BB1CDE44}"/>
    <cellStyle name="SAPBEXHLevel0X 3 5 5 7 3" xfId="33811" xr:uid="{A3A8C275-B656-49D3-BC99-256C859E1FF0}"/>
    <cellStyle name="SAPBEXHLevel0X 3 5 5 8" xfId="7700" xr:uid="{647E326F-1F9C-4E7A-BAFA-2ECD9F0C5866}"/>
    <cellStyle name="SAPBEXHLevel0X 3 5 5 8 2" xfId="18367" xr:uid="{3D5D18F0-C839-49BF-A3AD-E41D5540DEF8}"/>
    <cellStyle name="SAPBEXHLevel0X 3 5 5 8 2 2" xfId="44783" xr:uid="{BAA7DCD0-4379-44A9-B9FA-EBAE813F63F7}"/>
    <cellStyle name="SAPBEXHLevel0X 3 5 5 8 3" xfId="26138" xr:uid="{F6B95F5D-A9D3-43EA-945D-004355BB6622}"/>
    <cellStyle name="SAPBEXHLevel0X 3 5 5 8 3 2" xfId="52552" xr:uid="{66D47A27-D6D4-40DE-8F7A-D3DBA795D561}"/>
    <cellStyle name="SAPBEXHLevel0X 3 5 5 8 4" xfId="34370" xr:uid="{437BB5DD-F6AC-4015-8C14-925A1F5A7EB6}"/>
    <cellStyle name="SAPBEXHLevel0X 3 5 5 9" xfId="7852" xr:uid="{DB73BDD3-3216-4D77-B7BB-1D50C43F0207}"/>
    <cellStyle name="SAPBEXHLevel0X 3 5 5 9 2" xfId="18519" xr:uid="{B18B3EB3-83DE-4C2A-ADB6-C042A805A3B5}"/>
    <cellStyle name="SAPBEXHLevel0X 3 5 5 9 2 2" xfId="44934" xr:uid="{18D71C06-F7DD-4C4D-8454-B3A0F309AC77}"/>
    <cellStyle name="SAPBEXHLevel0X 3 5 5 9 3" xfId="23098" xr:uid="{D2EDBCDB-EA68-4207-923E-1ABABF614D64}"/>
    <cellStyle name="SAPBEXHLevel0X 3 5 5 9 3 2" xfId="49512" xr:uid="{803EA524-5D31-4EC0-B546-4E366FE245B7}"/>
    <cellStyle name="SAPBEXHLevel0X 3 5 5 9 4" xfId="34522" xr:uid="{3A6C8EE9-39F2-4949-BF8C-EDD36615E6C6}"/>
    <cellStyle name="SAPBEXHLevel0X 3 5 6" xfId="1832" xr:uid="{2652797B-95C1-41A8-A037-BFF94013195E}"/>
    <cellStyle name="SAPBEXHLevel0X 3 5 6 10" xfId="9560" xr:uid="{DCEE8F6B-C35E-45DC-8628-0E68EFBB13BA}"/>
    <cellStyle name="SAPBEXHLevel0X 3 5 6 10 2" xfId="20220" xr:uid="{51D132C2-B1B3-4050-9C70-4EEC43343F60}"/>
    <cellStyle name="SAPBEXHLevel0X 3 5 6 10 2 2" xfId="46634" xr:uid="{D5B4242E-4C8A-4111-ACD0-7827D75850B5}"/>
    <cellStyle name="SAPBEXHLevel0X 3 5 6 10 3" xfId="26744" xr:uid="{C7CB3F54-A7CA-418B-A490-FA7FF109078B}"/>
    <cellStyle name="SAPBEXHLevel0X 3 5 6 10 3 2" xfId="53158" xr:uid="{A2681BEB-04B2-487E-892F-F2A4BFF8FE80}"/>
    <cellStyle name="SAPBEXHLevel0X 3 5 6 10 4" xfId="36056" xr:uid="{19266003-EE54-4BB1-BD7E-AAF62F9A082A}"/>
    <cellStyle name="SAPBEXHLevel0X 3 5 6 11" xfId="11748" xr:uid="{0290F345-7EE7-467F-AA41-24C137113B29}"/>
    <cellStyle name="SAPBEXHLevel0X 3 5 6 11 2" xfId="38169" xr:uid="{4B623DD4-7559-4816-ACB8-AE3969DE357C}"/>
    <cellStyle name="SAPBEXHLevel0X 3 5 6 12" xfId="26544" xr:uid="{E99C3085-9AEF-4EE9-B725-5E380FAB08FF}"/>
    <cellStyle name="SAPBEXHLevel0X 3 5 6 12 2" xfId="52958" xr:uid="{2A4CFCF5-AFBD-49EF-888C-50A276A8C981}"/>
    <cellStyle name="SAPBEXHLevel0X 3 5 6 2" xfId="3809" xr:uid="{D71E5E35-27DB-4472-B36B-803F11EEB412}"/>
    <cellStyle name="SAPBEXHLevel0X 3 5 6 2 2" xfId="10696" xr:uid="{92D33C04-C91F-4300-8441-5523448DFAF7}"/>
    <cellStyle name="SAPBEXHLevel0X 3 5 6 2 2 2" xfId="21341" xr:uid="{A4F2D17E-74A0-4C31-A853-A67101C6CDAA}"/>
    <cellStyle name="SAPBEXHLevel0X 3 5 6 2 2 2 2" xfId="47755" xr:uid="{E121AF9F-7E02-4891-B958-72516E68C6F5}"/>
    <cellStyle name="SAPBEXHLevel0X 3 5 6 2 2 3" xfId="28439" xr:uid="{00942C63-B151-440D-B2BE-E10F02733408}"/>
    <cellStyle name="SAPBEXHLevel0X 3 5 6 2 2 3 2" xfId="54853" xr:uid="{C5E81D54-D9BC-40CB-B10C-35D440BBCDBB}"/>
    <cellStyle name="SAPBEXHLevel0X 3 5 6 2 2 4" xfId="37120" xr:uid="{6D2306E2-EE49-4F70-BE5F-D2527C9FF8BE}"/>
    <cellStyle name="SAPBEXHLevel0X 3 5 6 2 3" xfId="14592" xr:uid="{F2D488B8-8C9C-4E4C-92E9-061B40A5B9A9}"/>
    <cellStyle name="SAPBEXHLevel0X 3 5 6 2 3 2" xfId="41012" xr:uid="{A6C02610-29FB-4C63-AE14-5135C4D4C3D4}"/>
    <cellStyle name="SAPBEXHLevel0X 3 5 6 2 4" xfId="22532" xr:uid="{B92CC46B-B19A-4C89-AC36-37934A7E4E31}"/>
    <cellStyle name="SAPBEXHLevel0X 3 5 6 2 4 2" xfId="48946" xr:uid="{DA08575E-BE4D-433A-8E7C-021E13A61FAB}"/>
    <cellStyle name="SAPBEXHLevel0X 3 5 6 2 5" xfId="30479" xr:uid="{8C5063F8-9BCD-47A2-98D7-861442C0E45D}"/>
    <cellStyle name="SAPBEXHLevel0X 3 5 6 3" xfId="4536" xr:uid="{BDC33E3E-491D-4B46-9B24-4A79FF6D60AB}"/>
    <cellStyle name="SAPBEXHLevel0X 3 5 6 3 2" xfId="15314" xr:uid="{5155ACBA-1D22-4906-80B1-246CD6A113AA}"/>
    <cellStyle name="SAPBEXHLevel0X 3 5 6 3 2 2" xfId="41734" xr:uid="{E04DD7B8-97DF-4290-ABE8-69877B32175F}"/>
    <cellStyle name="SAPBEXHLevel0X 3 5 6 3 3" xfId="25372" xr:uid="{57FB6DF8-10A6-4FDF-B237-AAB2B0F5338F}"/>
    <cellStyle name="SAPBEXHLevel0X 3 5 6 3 3 2" xfId="51786" xr:uid="{CB945666-058B-4A4C-BDC9-F295255BD94C}"/>
    <cellStyle name="SAPBEXHLevel0X 3 5 6 3 4" xfId="31206" xr:uid="{A0CA0248-6419-4A8E-A9F0-2A112279608E}"/>
    <cellStyle name="SAPBEXHLevel0X 3 5 6 4" xfId="3185" xr:uid="{3A7DBD94-02F6-4A55-B50F-B2434B8E6A25}"/>
    <cellStyle name="SAPBEXHLevel0X 3 5 6 4 2" xfId="13975" xr:uid="{441D8783-1AB7-477E-9DC8-07ED152F8105}"/>
    <cellStyle name="SAPBEXHLevel0X 3 5 6 4 2 2" xfId="40395" xr:uid="{D3A9CA2D-FBA5-4F43-94C1-282892EC5F93}"/>
    <cellStyle name="SAPBEXHLevel0X 3 5 6 4 3" xfId="25052" xr:uid="{9F6BB22B-B5DD-4AF6-867A-D5517006A66E}"/>
    <cellStyle name="SAPBEXHLevel0X 3 5 6 4 3 2" xfId="51466" xr:uid="{9D5A7335-7058-4DAD-AA90-4491BAE27F48}"/>
    <cellStyle name="SAPBEXHLevel0X 3 5 6 4 4" xfId="29855" xr:uid="{49E919C7-F170-4F12-88CB-9F77D72D2007}"/>
    <cellStyle name="SAPBEXHLevel0X 3 5 6 5" xfId="3394" xr:uid="{AD65BBF8-F5DA-46D3-AFC8-5BA16206CC51}"/>
    <cellStyle name="SAPBEXHLevel0X 3 5 6 5 2" xfId="14180" xr:uid="{988F47BB-EF14-458C-8D8C-41F74B0B1839}"/>
    <cellStyle name="SAPBEXHLevel0X 3 5 6 5 2 2" xfId="40600" xr:uid="{0EE61D0C-1E8D-41C8-901C-F626FC66E140}"/>
    <cellStyle name="SAPBEXHLevel0X 3 5 6 5 3" xfId="22136" xr:uid="{A09F003C-1001-4080-8047-B040BC39E214}"/>
    <cellStyle name="SAPBEXHLevel0X 3 5 6 5 3 2" xfId="48550" xr:uid="{49AF4A23-DE9C-429D-A35A-309B34430358}"/>
    <cellStyle name="SAPBEXHLevel0X 3 5 6 5 4" xfId="30064" xr:uid="{A0383095-A05C-4E4F-9DFC-9EB63337F67C}"/>
    <cellStyle name="SAPBEXHLevel0X 3 5 6 6" xfId="6036" xr:uid="{5318DEE6-F8CA-44DD-8724-B17E86AF3013}"/>
    <cellStyle name="SAPBEXHLevel0X 3 5 6 6 2" xfId="16787" xr:uid="{58FDC3E2-8294-486F-8379-B043B37F6A53}"/>
    <cellStyle name="SAPBEXHLevel0X 3 5 6 6 2 2" xfId="43205" xr:uid="{0FB9DD5D-CC3E-49B8-893D-BD85AF56E9BA}"/>
    <cellStyle name="SAPBEXHLevel0X 3 5 6 6 3" xfId="22311" xr:uid="{541F6395-9D5C-45DF-8782-FF22366CF82D}"/>
    <cellStyle name="SAPBEXHLevel0X 3 5 6 6 3 2" xfId="48725" xr:uid="{21287BFF-C508-4098-995E-190F2E9E025B}"/>
    <cellStyle name="SAPBEXHLevel0X 3 5 6 6 4" xfId="32706" xr:uid="{F8899B97-F423-41C1-B86C-F98E2C3404BE}"/>
    <cellStyle name="SAPBEXHLevel0X 3 5 6 7" xfId="6219" xr:uid="{FD77D81C-1D45-4E2E-BF8A-31E6851FF41E}"/>
    <cellStyle name="SAPBEXHLevel0X 3 5 6 7 2" xfId="24084" xr:uid="{4C5E5CF2-80C9-4C1E-B5EB-15E9400B92E2}"/>
    <cellStyle name="SAPBEXHLevel0X 3 5 6 7 2 2" xfId="50498" xr:uid="{64530AC4-3B1C-483D-BF54-DC47B1517135}"/>
    <cellStyle name="SAPBEXHLevel0X 3 5 6 7 3" xfId="32889" xr:uid="{44AE28BB-7510-420C-96CA-9DC488C45CD8}"/>
    <cellStyle name="SAPBEXHLevel0X 3 5 6 8" xfId="7495" xr:uid="{BD77B3A0-83B0-4A61-A88B-4A76107CC589}"/>
    <cellStyle name="SAPBEXHLevel0X 3 5 6 8 2" xfId="18162" xr:uid="{2A762958-2793-417D-8FE8-7817361C1D3B}"/>
    <cellStyle name="SAPBEXHLevel0X 3 5 6 8 2 2" xfId="44578" xr:uid="{249CF940-830E-4A2C-8302-7EDCFDAABE54}"/>
    <cellStyle name="SAPBEXHLevel0X 3 5 6 8 3" xfId="23165" xr:uid="{0EE96CA6-E544-49E5-A376-2819A9C94AC9}"/>
    <cellStyle name="SAPBEXHLevel0X 3 5 6 8 3 2" xfId="49579" xr:uid="{6EADB478-FE51-4578-9893-9A4EC0066E47}"/>
    <cellStyle name="SAPBEXHLevel0X 3 5 6 8 4" xfId="34165" xr:uid="{B4EEE913-EEBF-4504-8B40-C5FC7261EF83}"/>
    <cellStyle name="SAPBEXHLevel0X 3 5 6 9" xfId="6260" xr:uid="{249ACAAD-7A32-4E34-9B21-024458FC530A}"/>
    <cellStyle name="SAPBEXHLevel0X 3 5 6 9 2" xfId="16999" xr:uid="{891020D3-C623-4046-BFDE-87EAEF90E68E}"/>
    <cellStyle name="SAPBEXHLevel0X 3 5 6 9 2 2" xfId="43417" xr:uid="{4B62664A-B903-4692-B01F-90F9FC48F306}"/>
    <cellStyle name="SAPBEXHLevel0X 3 5 6 9 3" xfId="23926" xr:uid="{276B026A-7A76-49FE-B410-59198B08B37C}"/>
    <cellStyle name="SAPBEXHLevel0X 3 5 6 9 3 2" xfId="50340" xr:uid="{9DB5C905-EF08-4D03-8B78-41B55C5162A3}"/>
    <cellStyle name="SAPBEXHLevel0X 3 5 6 9 4" xfId="32930" xr:uid="{4554CA92-FB98-45F5-842C-CE81D83CA59C}"/>
    <cellStyle name="SAPBEXHLevel0X 3 5 7" xfId="2492" xr:uid="{8F6E9EA0-D30A-4D65-9901-3CA45763086E}"/>
    <cellStyle name="SAPBEXHLevel0X 3 5 7 10" xfId="25395" xr:uid="{E77FD8DC-8C2F-4D86-AECC-33A8C56AEFB2}"/>
    <cellStyle name="SAPBEXHLevel0X 3 5 7 10 2" xfId="51809" xr:uid="{C023F2CD-1E2C-4681-8054-7C28B482D224}"/>
    <cellStyle name="SAPBEXHLevel0X 3 5 7 2" xfId="4387" xr:uid="{5BBCF2EC-7EDB-4F36-AA5E-B8BA4609EF19}"/>
    <cellStyle name="SAPBEXHLevel0X 3 5 7 2 2" xfId="15165" xr:uid="{F3075A69-DDF3-4E8C-B632-6EFE86ABA626}"/>
    <cellStyle name="SAPBEXHLevel0X 3 5 7 2 2 2" xfId="41585" xr:uid="{56273184-11FD-44A8-BA18-A35031C9E99C}"/>
    <cellStyle name="SAPBEXHLevel0X 3 5 7 2 3" xfId="25830" xr:uid="{41DD8766-E9D6-4D1E-B6AF-8E580008A692}"/>
    <cellStyle name="SAPBEXHLevel0X 3 5 7 2 3 2" xfId="52244" xr:uid="{C35C4FC6-771B-4629-9B68-3B269B07FC69}"/>
    <cellStyle name="SAPBEXHLevel0X 3 5 7 2 4" xfId="31057" xr:uid="{B521B171-DF01-4CF3-998F-9941879EDB66}"/>
    <cellStyle name="SAPBEXHLevel0X 3 5 7 3" xfId="5120" xr:uid="{BBB9BF8D-6F7B-4281-B3FE-FEF51A90F2CF}"/>
    <cellStyle name="SAPBEXHLevel0X 3 5 7 3 2" xfId="15897" xr:uid="{4FC202EB-544A-48FF-B482-6E2253C2EB05}"/>
    <cellStyle name="SAPBEXHLevel0X 3 5 7 3 2 2" xfId="42316" xr:uid="{F801CF21-D764-4D5A-93D9-DCC38F2DCF97}"/>
    <cellStyle name="SAPBEXHLevel0X 3 5 7 3 3" xfId="27139" xr:uid="{7B283BBF-DE35-40ED-9917-6768637184FD}"/>
    <cellStyle name="SAPBEXHLevel0X 3 5 7 3 3 2" xfId="53553" xr:uid="{D1DDB512-0F72-49EF-B628-F83ADCEA90AE}"/>
    <cellStyle name="SAPBEXHLevel0X 3 5 7 3 4" xfId="31790" xr:uid="{7CCC2360-9348-4FE3-AA5A-3D842B42E6E7}"/>
    <cellStyle name="SAPBEXHLevel0X 3 5 7 4" xfId="6302" xr:uid="{F30C0C28-8AE9-4674-80B6-1F279D83EC4E}"/>
    <cellStyle name="SAPBEXHLevel0X 3 5 7 4 2" xfId="17041" xr:uid="{767DEECC-C300-4187-9995-2BAF64A19BC8}"/>
    <cellStyle name="SAPBEXHLevel0X 3 5 7 4 2 2" xfId="43459" xr:uid="{64DD8A41-64B2-4EE8-AF20-AF234ED98CC9}"/>
    <cellStyle name="SAPBEXHLevel0X 3 5 7 4 3" xfId="24097" xr:uid="{5FFE52BC-0624-401A-99E7-A5580A06F5C8}"/>
    <cellStyle name="SAPBEXHLevel0X 3 5 7 4 3 2" xfId="50511" xr:uid="{49C3FE11-C188-4225-9A9F-3781666C133C}"/>
    <cellStyle name="SAPBEXHLevel0X 3 5 7 4 4" xfId="32972" xr:uid="{1EF27C74-26EB-4D08-B7D4-8ECDEBAE5AEC}"/>
    <cellStyle name="SAPBEXHLevel0X 3 5 7 5" xfId="6878" xr:uid="{3BA0168D-D979-4C69-8D96-3DEE1A825572}"/>
    <cellStyle name="SAPBEXHLevel0X 3 5 7 5 2" xfId="17583" xr:uid="{F40355B5-7CC6-48F2-972B-84CDFAA733D7}"/>
    <cellStyle name="SAPBEXHLevel0X 3 5 7 5 2 2" xfId="44000" xr:uid="{746A9536-B174-4409-857D-6358B5D31F6A}"/>
    <cellStyle name="SAPBEXHLevel0X 3 5 7 5 3" xfId="11118" xr:uid="{0BCA618D-7B1F-4D0E-9221-FED99A083BD9}"/>
    <cellStyle name="SAPBEXHLevel0X 3 5 7 5 3 2" xfId="37539" xr:uid="{2A0E379F-9AC0-4785-A6EB-53745316550F}"/>
    <cellStyle name="SAPBEXHLevel0X 3 5 7 5 4" xfId="33548" xr:uid="{67CB0506-4A3E-48A5-82E9-77D884673A69}"/>
    <cellStyle name="SAPBEXHLevel0X 3 5 7 6" xfId="7402" xr:uid="{7BF14628-1368-459A-B685-55498B61B569}"/>
    <cellStyle name="SAPBEXHLevel0X 3 5 7 6 2" xfId="18069" xr:uid="{0E5D45F3-5146-433B-BD07-093D813F1F5D}"/>
    <cellStyle name="SAPBEXHLevel0X 3 5 7 6 2 2" xfId="44485" xr:uid="{635AA134-CDF9-4056-9C39-86FCCA1F9F29}"/>
    <cellStyle name="SAPBEXHLevel0X 3 5 7 6 3" xfId="27073" xr:uid="{BB65F25B-05D3-41B1-A688-46908BB35259}"/>
    <cellStyle name="SAPBEXHLevel0X 3 5 7 6 3 2" xfId="53487" xr:uid="{05680671-3DD7-4170-90FF-DEF79818C612}"/>
    <cellStyle name="SAPBEXHLevel0X 3 5 7 6 4" xfId="34072" xr:uid="{8DAF3DBB-89C8-4869-90DE-CB6931C2B03F}"/>
    <cellStyle name="SAPBEXHLevel0X 3 5 7 7" xfId="8025" xr:uid="{EBA274E6-CA51-46BE-88DD-F8F5F90BC683}"/>
    <cellStyle name="SAPBEXHLevel0X 3 5 7 7 2" xfId="18692" xr:uid="{9C6980CC-D274-4CAA-AA9D-5DF0EB49C9E7}"/>
    <cellStyle name="SAPBEXHLevel0X 3 5 7 7 2 2" xfId="45106" xr:uid="{39354612-4EAB-47C5-BBAB-9CF9789A6EDA}"/>
    <cellStyle name="SAPBEXHLevel0X 3 5 7 7 3" xfId="11429" xr:uid="{C305B0E2-D604-4AE0-9F0B-0F347712202E}"/>
    <cellStyle name="SAPBEXHLevel0X 3 5 7 7 3 2" xfId="37850" xr:uid="{4DCD114D-DBA6-4052-B63E-5579F0A05A2A}"/>
    <cellStyle name="SAPBEXHLevel0X 3 5 7 7 4" xfId="34629" xr:uid="{0C3A54A9-A983-4422-A22B-5FCE5626CC25}"/>
    <cellStyle name="SAPBEXHLevel0X 3 5 7 8" xfId="13288" xr:uid="{173C9341-AD6E-4C3C-90E3-16A5805FA23C}"/>
    <cellStyle name="SAPBEXHLevel0X 3 5 7 8 2" xfId="39708" xr:uid="{98EBECE3-2580-4428-AAC1-AC15A158C2AB}"/>
    <cellStyle name="SAPBEXHLevel0X 3 5 7 9" xfId="21190" xr:uid="{AB31422E-4E1A-436F-9B9A-3638BA0B7302}"/>
    <cellStyle name="SAPBEXHLevel0X 3 5 7 9 2" xfId="47604" xr:uid="{A0449F15-B959-4053-A6C2-D36E8F3D9AD6}"/>
    <cellStyle name="SAPBEXHLevel0X 3 5 8" xfId="3240" xr:uid="{6D259F2B-30CC-4E2D-8773-C4E3A3F556C9}"/>
    <cellStyle name="SAPBEXHLevel0X 3 5 8 2" xfId="14030" xr:uid="{178D9042-9103-4572-A6E6-F777ACEB3692}"/>
    <cellStyle name="SAPBEXHLevel0X 3 5 8 2 2" xfId="40450" xr:uid="{CF4A1F6D-DBD7-43EF-A773-DF4232D6356D}"/>
    <cellStyle name="SAPBEXHLevel0X 3 5 8 3" xfId="24529" xr:uid="{910001DE-8741-407B-AB6B-8BDC3E5E1A05}"/>
    <cellStyle name="SAPBEXHLevel0X 3 5 8 3 2" xfId="50943" xr:uid="{F7D9D0E0-3440-4E0F-9954-5E73B3DE1303}"/>
    <cellStyle name="SAPBEXHLevel0X 3 5 8 4" xfId="29910" xr:uid="{BA805A5C-E977-4164-A801-071CC9A60294}"/>
    <cellStyle name="SAPBEXHLevel0X 3 5 9" xfId="4497" xr:uid="{2614CDF5-1107-4F74-A21E-A3C045958CFF}"/>
    <cellStyle name="SAPBEXHLevel0X 3 5 9 2" xfId="15275" xr:uid="{D5BB93D8-31B7-4344-8565-F44EECB5D781}"/>
    <cellStyle name="SAPBEXHLevel0X 3 5 9 2 2" xfId="41695" xr:uid="{31A005D0-DA68-4703-8B0D-3AC992215967}"/>
    <cellStyle name="SAPBEXHLevel0X 3 5 9 3" xfId="27068" xr:uid="{8499BFE8-6871-4BB7-8E8B-3C95E8221DFE}"/>
    <cellStyle name="SAPBEXHLevel0X 3 5 9 3 2" xfId="53482" xr:uid="{2E65CDD5-2A3B-4309-87FB-5083B6338A5A}"/>
    <cellStyle name="SAPBEXHLevel0X 3 5 9 4" xfId="31167" xr:uid="{E4A6A174-5509-4E85-973E-A6500DFBAC87}"/>
    <cellStyle name="SAPBEXHLevel0X 3 6" xfId="1216" xr:uid="{244110B7-6C13-4908-A1AF-7687BA1DA09B}"/>
    <cellStyle name="SAPBEXHLevel0X 3 6 10" xfId="5689" xr:uid="{B20FEE69-4F7A-4146-9D20-962494F1FAC7}"/>
    <cellStyle name="SAPBEXHLevel0X 3 6 10 2" xfId="16453" xr:uid="{09A67D26-3B79-4D77-B4A9-99D29CD15ABB}"/>
    <cellStyle name="SAPBEXHLevel0X 3 6 10 2 2" xfId="42871" xr:uid="{718DC120-BA8B-4432-993A-AE0E523E297D}"/>
    <cellStyle name="SAPBEXHLevel0X 3 6 10 3" xfId="26403" xr:uid="{5CBFA03E-F819-45BB-A0F6-26D12B345181}"/>
    <cellStyle name="SAPBEXHLevel0X 3 6 10 3 2" xfId="52817" xr:uid="{3BECC503-1F22-4247-A050-144A42E1A3DC}"/>
    <cellStyle name="SAPBEXHLevel0X 3 6 10 4" xfId="32359" xr:uid="{49A43DE5-5483-444A-9902-A190B7F5D622}"/>
    <cellStyle name="SAPBEXHLevel0X 3 6 11" xfId="6475" xr:uid="{040725F5-76B3-4CE6-9A57-5E259A8A2F42}"/>
    <cellStyle name="SAPBEXHLevel0X 3 6 11 2" xfId="24888" xr:uid="{6DC92569-54A6-47A3-8B9E-5F8B60415E7D}"/>
    <cellStyle name="SAPBEXHLevel0X 3 6 11 2 2" xfId="51302" xr:uid="{F413C298-95E1-4305-8241-AA0C3E1A52B0}"/>
    <cellStyle name="SAPBEXHLevel0X 3 6 11 3" xfId="33145" xr:uid="{CE4777D2-B3A1-4320-A67E-8D1C68166618}"/>
    <cellStyle name="SAPBEXHLevel0X 3 6 12" xfId="17369" xr:uid="{97EA76F2-D950-4579-8B22-864AA9552C1A}"/>
    <cellStyle name="SAPBEXHLevel0X 3 6 12 2" xfId="43787" xr:uid="{67F8D206-80D4-46E8-AB27-BD9D2F9ABA27}"/>
    <cellStyle name="SAPBEXHLevel0X 3 6 13" xfId="25467" xr:uid="{B1E314AF-4BD8-4CF8-B843-EA75F1A3476D}"/>
    <cellStyle name="SAPBEXHLevel0X 3 6 13 2" xfId="51881" xr:uid="{1A129185-CDF0-4DEE-B770-0594B4AB711F}"/>
    <cellStyle name="SAPBEXHLevel0X 3 6 2" xfId="1532" xr:uid="{02162621-CCE7-43FA-AD76-6EAFD6CD2B37}"/>
    <cellStyle name="SAPBEXHLevel0X 3 6 2 10" xfId="8424" xr:uid="{E420DCC4-2D4A-4696-B3AB-C916BADA1CC1}"/>
    <cellStyle name="SAPBEXHLevel0X 3 6 2 10 2" xfId="19084" xr:uid="{044461E3-8A9A-477B-86B8-505851DAF7DF}"/>
    <cellStyle name="SAPBEXHLevel0X 3 6 2 10 2 2" xfId="45498" xr:uid="{38C285FE-35DA-4CF8-82B5-FFFFFBD7D4C7}"/>
    <cellStyle name="SAPBEXHLevel0X 3 6 2 10 3" xfId="16877" xr:uid="{5C8D4B8E-B2A8-40DB-8A8A-BDBF72A86052}"/>
    <cellStyle name="SAPBEXHLevel0X 3 6 2 10 3 2" xfId="43295" xr:uid="{34987CF3-6FDD-448F-B63E-FCD14E15CE8F}"/>
    <cellStyle name="SAPBEXHLevel0X 3 6 2 10 4" xfId="34920" xr:uid="{1FDA975F-B18D-4842-9CC6-B5B92CAF88F8}"/>
    <cellStyle name="SAPBEXHLevel0X 3 6 2 11" xfId="12010" xr:uid="{AABAF57C-0661-4D15-8C05-16FD23E261BA}"/>
    <cellStyle name="SAPBEXHLevel0X 3 6 2 11 2" xfId="38431" xr:uid="{8154EC56-C9AD-4F18-9924-1E9FA983D2BC}"/>
    <cellStyle name="SAPBEXHLevel0X 3 6 2 12" xfId="24220" xr:uid="{00E33A62-AB2F-4550-A070-E543DDC95D33}"/>
    <cellStyle name="SAPBEXHLevel0X 3 6 2 12 2" xfId="50634" xr:uid="{DBC0D064-E862-46E1-880C-B273DF617F27}"/>
    <cellStyle name="SAPBEXHLevel0X 3 6 2 2" xfId="3526" xr:uid="{1BD08B1E-A946-4D8A-8D48-4D88F68224C8}"/>
    <cellStyle name="SAPBEXHLevel0X 3 6 2 2 2" xfId="8998" xr:uid="{C1CCACF0-F48E-4EA0-9FED-17E0879D3DC0}"/>
    <cellStyle name="SAPBEXHLevel0X 3 6 2 2 2 2" xfId="19658" xr:uid="{A9B4154E-996D-4C57-97A2-7945698B653D}"/>
    <cellStyle name="SAPBEXHLevel0X 3 6 2 2 2 2 2" xfId="46072" xr:uid="{857C036D-494C-4112-B9DF-C872B7F37CA1}"/>
    <cellStyle name="SAPBEXHLevel0X 3 6 2 2 2 3" xfId="27791" xr:uid="{381062F0-2D15-4C06-8D0C-3A640365E38C}"/>
    <cellStyle name="SAPBEXHLevel0X 3 6 2 2 2 3 2" xfId="54205" xr:uid="{59C65A45-74F3-484C-A42E-6AB1837132BE}"/>
    <cellStyle name="SAPBEXHLevel0X 3 6 2 2 2 4" xfId="35494" xr:uid="{6ED86FFA-6F2E-4DFF-B6B7-CD2E1B358C66}"/>
    <cellStyle name="SAPBEXHLevel0X 3 6 2 2 3" xfId="10199" xr:uid="{5EBB7C9E-C1AB-4BC6-A61E-14668F8FA0E8}"/>
    <cellStyle name="SAPBEXHLevel0X 3 6 2 2 3 2" xfId="20859" xr:uid="{9A580F5D-CED6-4D53-9C57-F5D485D0F1DC}"/>
    <cellStyle name="SAPBEXHLevel0X 3 6 2 2 3 2 2" xfId="47273" xr:uid="{28A085FF-ED34-4485-A9CC-3C552BF1B54F}"/>
    <cellStyle name="SAPBEXHLevel0X 3 6 2 2 3 3" xfId="12237" xr:uid="{87C8EFE6-788F-4C29-9B07-485636F2AB3B}"/>
    <cellStyle name="SAPBEXHLevel0X 3 6 2 2 3 3 2" xfId="38658" xr:uid="{32F91A2A-3DDC-4447-AE81-0EDE5670B48B}"/>
    <cellStyle name="SAPBEXHLevel0X 3 6 2 2 3 4" xfId="36695" xr:uid="{E9CC95E3-175E-4AB5-B9B0-A78AD5F9A0A8}"/>
    <cellStyle name="SAPBEXHLevel0X 3 6 2 2 4" xfId="8737" xr:uid="{77A33DC1-F36D-4473-B95D-98EF71EB031E}"/>
    <cellStyle name="SAPBEXHLevel0X 3 6 2 2 4 2" xfId="19397" xr:uid="{F7AF4506-1B2F-4B0F-8AC2-C115ACBC9EF7}"/>
    <cellStyle name="SAPBEXHLevel0X 3 6 2 2 4 2 2" xfId="45811" xr:uid="{2B7F5348-A954-4011-B602-D7744B36E395}"/>
    <cellStyle name="SAPBEXHLevel0X 3 6 2 2 4 3" xfId="21950" xr:uid="{6EBBCB88-88D4-4FFD-A285-B9C1AD5CBA50}"/>
    <cellStyle name="SAPBEXHLevel0X 3 6 2 2 4 3 2" xfId="48364" xr:uid="{4807D8A3-E014-4397-AEB2-4C944719DE1F}"/>
    <cellStyle name="SAPBEXHLevel0X 3 6 2 2 4 4" xfId="35233" xr:uid="{CFEE0E9D-5A76-4FCE-913C-5694260E758A}"/>
    <cellStyle name="SAPBEXHLevel0X 3 6 2 2 5" xfId="14311" xr:uid="{54C9E0D9-F14F-473F-8994-E08C3484BF37}"/>
    <cellStyle name="SAPBEXHLevel0X 3 6 2 2 5 2" xfId="40731" xr:uid="{6A0FFA1E-E833-49C4-9661-65F321C67965}"/>
    <cellStyle name="SAPBEXHLevel0X 3 6 2 2 6" xfId="27576" xr:uid="{8154BD89-3E16-40FE-8FA8-54F3EBCDE384}"/>
    <cellStyle name="SAPBEXHLevel0X 3 6 2 2 6 2" xfId="53990" xr:uid="{513DA408-538F-4F65-B069-346009591833}"/>
    <cellStyle name="SAPBEXHLevel0X 3 6 2 2 7" xfId="30196" xr:uid="{95BEEAB6-B4C7-4AAF-AC3E-B394C2114094}"/>
    <cellStyle name="SAPBEXHLevel0X 3 6 2 3" xfId="2779" xr:uid="{F917ECA1-1A60-4951-B3FD-C626932451E7}"/>
    <cellStyle name="SAPBEXHLevel0X 3 6 2 3 2" xfId="9356" xr:uid="{7BF842E1-C7CA-4490-94E5-DAE458C1BCC6}"/>
    <cellStyle name="SAPBEXHLevel0X 3 6 2 3 2 2" xfId="20016" xr:uid="{45D797D4-A3A3-4DF4-BD28-694C85E84D32}"/>
    <cellStyle name="SAPBEXHLevel0X 3 6 2 3 2 2 2" xfId="46430" xr:uid="{6387DC69-07EE-41E6-BA25-29CDF7D51A23}"/>
    <cellStyle name="SAPBEXHLevel0X 3 6 2 3 2 3" xfId="14751" xr:uid="{32D03DC7-A3E6-478F-8C6B-D219E3FD2A84}"/>
    <cellStyle name="SAPBEXHLevel0X 3 6 2 3 2 3 2" xfId="41171" xr:uid="{A7BB5F37-0292-44CF-9E18-56C80A2DD75F}"/>
    <cellStyle name="SAPBEXHLevel0X 3 6 2 3 2 4" xfId="35852" xr:uid="{8BFD5630-E284-4C0F-8152-4FAC080716ED}"/>
    <cellStyle name="SAPBEXHLevel0X 3 6 2 3 3" xfId="13571" xr:uid="{D4979CBF-F6B9-4C67-AAE4-E65BCB40B378}"/>
    <cellStyle name="SAPBEXHLevel0X 3 6 2 3 3 2" xfId="39991" xr:uid="{FC31C645-B225-4EF4-A255-F6E1103D160D}"/>
    <cellStyle name="SAPBEXHLevel0X 3 6 2 3 4" xfId="23872" xr:uid="{E8B906FA-1659-47EE-AD56-2D023ADDAC38}"/>
    <cellStyle name="SAPBEXHLevel0X 3 6 2 3 4 2" xfId="50286" xr:uid="{180CCB4B-7FFB-4E1C-A275-E5A559583A95}"/>
    <cellStyle name="SAPBEXHLevel0X 3 6 2 3 5" xfId="29449" xr:uid="{66178C43-3E47-4117-93FF-33C4CEFD31EE}"/>
    <cellStyle name="SAPBEXHLevel0X 3 6 2 4" xfId="5050" xr:uid="{5576FA59-BC6A-49D4-9112-B5EB4580FF4B}"/>
    <cellStyle name="SAPBEXHLevel0X 3 6 2 4 2" xfId="10248" xr:uid="{D4B2CD59-C503-4681-AEC9-0705E388A01B}"/>
    <cellStyle name="SAPBEXHLevel0X 3 6 2 4 2 2" xfId="20908" xr:uid="{E23D8D90-AD3E-4BC9-9AE3-0C480CA5AC76}"/>
    <cellStyle name="SAPBEXHLevel0X 3 6 2 4 2 2 2" xfId="47322" xr:uid="{B1EE1566-1D92-444A-A585-BA953A88ACD1}"/>
    <cellStyle name="SAPBEXHLevel0X 3 6 2 4 2 3" xfId="16904" xr:uid="{D6BD6DCA-2746-408B-BCFA-8DC02724E49C}"/>
    <cellStyle name="SAPBEXHLevel0X 3 6 2 4 2 3 2" xfId="43322" xr:uid="{84F3B919-7B89-4641-B88A-E7C2102E0150}"/>
    <cellStyle name="SAPBEXHLevel0X 3 6 2 4 2 4" xfId="36744" xr:uid="{8F72D136-DD2F-42F1-BC6D-F43936FEA7C2}"/>
    <cellStyle name="SAPBEXHLevel0X 3 6 2 4 3" xfId="15827" xr:uid="{007F90DF-36DF-46D3-9694-6FBD401C329D}"/>
    <cellStyle name="SAPBEXHLevel0X 3 6 2 4 3 2" xfId="42246" xr:uid="{6297FF88-D8F1-4FC9-BFEA-9D41870DAA9F}"/>
    <cellStyle name="SAPBEXHLevel0X 3 6 2 4 4" xfId="27180" xr:uid="{CDAD4005-44A7-45C3-88B7-73DDA156B1CD}"/>
    <cellStyle name="SAPBEXHLevel0X 3 6 2 4 4 2" xfId="53594" xr:uid="{A1DC7AE9-1BCA-4EAA-AAA6-B51666F1E964}"/>
    <cellStyle name="SAPBEXHLevel0X 3 6 2 4 5" xfId="31720" xr:uid="{F6D5B2C3-B46A-44E3-A9F5-DF730E90F90E}"/>
    <cellStyle name="SAPBEXHLevel0X 3 6 2 5" xfId="4158" xr:uid="{3E35DF7F-DE7A-4FC5-B409-65191F7ED0AE}"/>
    <cellStyle name="SAPBEXHLevel0X 3 6 2 5 2" xfId="14939" xr:uid="{B3145848-5146-4EEE-A854-1F4EC35A79FB}"/>
    <cellStyle name="SAPBEXHLevel0X 3 6 2 5 2 2" xfId="41359" xr:uid="{A7577134-DE12-498D-BABA-F6F75AE21EA9}"/>
    <cellStyle name="SAPBEXHLevel0X 3 6 2 5 3" xfId="26264" xr:uid="{A38A596C-1FCF-47A8-91F7-07DE6FED9BCC}"/>
    <cellStyle name="SAPBEXHLevel0X 3 6 2 5 3 2" xfId="52678" xr:uid="{7FDE526C-97D0-4A35-89CA-B9841F6D1FAD}"/>
    <cellStyle name="SAPBEXHLevel0X 3 6 2 5 4" xfId="30828" xr:uid="{69764CB0-177D-4EEA-8CFE-D7431C9F1098}"/>
    <cellStyle name="SAPBEXHLevel0X 3 6 2 6" xfId="4352" xr:uid="{C354B59D-9880-4E1E-AABA-5C53681FB5A4}"/>
    <cellStyle name="SAPBEXHLevel0X 3 6 2 6 2" xfId="15130" xr:uid="{83C1BB2F-BFA8-48CC-81EA-D70C8BB6FBF2}"/>
    <cellStyle name="SAPBEXHLevel0X 3 6 2 6 2 2" xfId="41550" xr:uid="{C86A172F-6BC0-44D7-A3E7-2019CFD799BB}"/>
    <cellStyle name="SAPBEXHLevel0X 3 6 2 6 3" xfId="24751" xr:uid="{A498DC4E-CE48-4CB3-BDD4-49A086AB0EED}"/>
    <cellStyle name="SAPBEXHLevel0X 3 6 2 6 3 2" xfId="51165" xr:uid="{4BCB89EC-3A8F-467F-9DE4-A8B71EB96D57}"/>
    <cellStyle name="SAPBEXHLevel0X 3 6 2 6 4" xfId="31022" xr:uid="{954563E9-5C22-4147-82E2-7A30C44514B8}"/>
    <cellStyle name="SAPBEXHLevel0X 3 6 2 7" xfId="5782" xr:uid="{6AE85F49-8E99-4E76-9646-6383CE3E47A1}"/>
    <cellStyle name="SAPBEXHLevel0X 3 6 2 7 2" xfId="25425" xr:uid="{8F71861E-C2AA-432E-8A5B-A5BA755027FC}"/>
    <cellStyle name="SAPBEXHLevel0X 3 6 2 7 2 2" xfId="51839" xr:uid="{69888C1E-F181-4CBE-9104-390923162E2E}"/>
    <cellStyle name="SAPBEXHLevel0X 3 6 2 7 3" xfId="32452" xr:uid="{D3B61BAB-C8F0-41CD-9586-06E52F154262}"/>
    <cellStyle name="SAPBEXHLevel0X 3 6 2 8" xfId="7227" xr:uid="{DFB000F2-B887-436C-B1E3-7767036861ED}"/>
    <cellStyle name="SAPBEXHLevel0X 3 6 2 8 2" xfId="17894" xr:uid="{B9B5FC56-1192-48F2-A02D-610456AF74CD}"/>
    <cellStyle name="SAPBEXHLevel0X 3 6 2 8 2 2" xfId="44311" xr:uid="{E1731191-FD95-4672-BAAD-F2A5896BD345}"/>
    <cellStyle name="SAPBEXHLevel0X 3 6 2 8 3" xfId="24512" xr:uid="{9C6B4AD2-E8DD-4042-81B6-C630387D7DF4}"/>
    <cellStyle name="SAPBEXHLevel0X 3 6 2 8 3 2" xfId="50926" xr:uid="{313909E6-8E87-4138-9B93-758F272EE652}"/>
    <cellStyle name="SAPBEXHLevel0X 3 6 2 8 4" xfId="33897" xr:uid="{A90B7438-1A5F-4177-B88D-EC1A3365D653}"/>
    <cellStyle name="SAPBEXHLevel0X 3 6 2 9" xfId="7660" xr:uid="{70D64286-44B1-4A6C-ABB5-2504DFC8E2B2}"/>
    <cellStyle name="SAPBEXHLevel0X 3 6 2 9 2" xfId="18327" xr:uid="{021F0189-044E-4DBB-9F1D-C437E4C5F15A}"/>
    <cellStyle name="SAPBEXHLevel0X 3 6 2 9 2 2" xfId="44743" xr:uid="{8AACE9DA-ED58-4BF3-B200-92944223FEF1}"/>
    <cellStyle name="SAPBEXHLevel0X 3 6 2 9 3" xfId="22163" xr:uid="{0023BF24-1997-4150-BF42-7B324C28DBDF}"/>
    <cellStyle name="SAPBEXHLevel0X 3 6 2 9 3 2" xfId="48577" xr:uid="{F9BE5A83-1A60-49C6-B3EA-244EFD629D29}"/>
    <cellStyle name="SAPBEXHLevel0X 3 6 2 9 4" xfId="34330" xr:uid="{A0B4E69D-57A4-4488-A1CF-48D721C85B26}"/>
    <cellStyle name="SAPBEXHLevel0X 3 6 3" xfId="1645" xr:uid="{78DE5DEC-23A7-45ED-8BEE-10AAD79E6638}"/>
    <cellStyle name="SAPBEXHLevel0X 3 6 3 10" xfId="8326" xr:uid="{305AA0EA-C94D-4E98-852F-8B549DBB2D8E}"/>
    <cellStyle name="SAPBEXHLevel0X 3 6 3 10 2" xfId="18986" xr:uid="{172F6B75-C4C8-42DF-B09B-A68F00B6F938}"/>
    <cellStyle name="SAPBEXHLevel0X 3 6 3 10 2 2" xfId="45400" xr:uid="{43ED1725-9CD3-4356-80B3-E8665C8CE624}"/>
    <cellStyle name="SAPBEXHLevel0X 3 6 3 10 3" xfId="16991" xr:uid="{AFDA610E-16A6-4406-B861-62B903B12874}"/>
    <cellStyle name="SAPBEXHLevel0X 3 6 3 10 3 2" xfId="43409" xr:uid="{43A71793-893E-4E2D-9157-163936384981}"/>
    <cellStyle name="SAPBEXHLevel0X 3 6 3 10 4" xfId="34822" xr:uid="{7F3CE34F-3A43-474F-94A5-49DE3597E12C}"/>
    <cellStyle name="SAPBEXHLevel0X 3 6 3 11" xfId="11918" xr:uid="{182A46BB-F37A-42DD-8BDD-FE0EB41BF4DC}"/>
    <cellStyle name="SAPBEXHLevel0X 3 6 3 11 2" xfId="38339" xr:uid="{A8F28078-E5AE-4923-89B4-115C198B5277}"/>
    <cellStyle name="SAPBEXHLevel0X 3 6 3 12" xfId="23709" xr:uid="{F4C1EDC5-54B6-413D-8C4F-0705807C2759}"/>
    <cellStyle name="SAPBEXHLevel0X 3 6 3 12 2" xfId="50123" xr:uid="{01CD473B-0548-4668-B707-1D8089C377B1}"/>
    <cellStyle name="SAPBEXHLevel0X 3 6 3 2" xfId="3638" xr:uid="{659F2A23-8F2D-4254-A7C3-240C78975A2E}"/>
    <cellStyle name="SAPBEXHLevel0X 3 6 3 2 2" xfId="9096" xr:uid="{C006D49A-BF8D-4512-A286-1ED93CA6473F}"/>
    <cellStyle name="SAPBEXHLevel0X 3 6 3 2 2 2" xfId="19756" xr:uid="{D70F54B3-E7AB-467C-853C-931EC8ADF168}"/>
    <cellStyle name="SAPBEXHLevel0X 3 6 3 2 2 2 2" xfId="46170" xr:uid="{7F39C341-25D3-46DC-A2A7-B6DB7EA01FA3}"/>
    <cellStyle name="SAPBEXHLevel0X 3 6 3 2 2 3" xfId="11172" xr:uid="{6905CAAC-2DC9-40B0-B4A2-8FBAE908906C}"/>
    <cellStyle name="SAPBEXHLevel0X 3 6 3 2 2 3 2" xfId="37593" xr:uid="{3F98A7C1-E0DC-4234-9758-20F8E58CC2AD}"/>
    <cellStyle name="SAPBEXHLevel0X 3 6 3 2 2 4" xfId="35592" xr:uid="{6E866CA2-AA12-427D-AE8A-AFFBDD6074EA}"/>
    <cellStyle name="SAPBEXHLevel0X 3 6 3 2 3" xfId="10186" xr:uid="{43DEB636-FB07-4D31-9353-A172DE0A1696}"/>
    <cellStyle name="SAPBEXHLevel0X 3 6 3 2 3 2" xfId="20846" xr:uid="{7CE7A9C9-E725-4EE9-9E4A-0E263CCD6CA9}"/>
    <cellStyle name="SAPBEXHLevel0X 3 6 3 2 3 2 2" xfId="47260" xr:uid="{1656A165-3752-471C-BB06-724EB180BD3F}"/>
    <cellStyle name="SAPBEXHLevel0X 3 6 3 2 3 3" xfId="12236" xr:uid="{DB1ECB42-DEDE-460E-B73C-0F7E52CCC37E}"/>
    <cellStyle name="SAPBEXHLevel0X 3 6 3 2 3 3 2" xfId="38657" xr:uid="{5A41E03C-73FC-4268-AD0B-299C373DA375}"/>
    <cellStyle name="SAPBEXHLevel0X 3 6 3 2 3 4" xfId="36682" xr:uid="{49FDA001-4DED-48FD-8C3E-40D82D579245}"/>
    <cellStyle name="SAPBEXHLevel0X 3 6 3 2 4" xfId="8627" xr:uid="{F8310DB2-41E3-437C-8347-3C0F748081BC}"/>
    <cellStyle name="SAPBEXHLevel0X 3 6 3 2 4 2" xfId="19287" xr:uid="{D220793B-6F48-451D-AF3C-CFB3C1B0EB49}"/>
    <cellStyle name="SAPBEXHLevel0X 3 6 3 2 4 2 2" xfId="45701" xr:uid="{31816320-CC68-4257-8E0D-5998B61DBE62}"/>
    <cellStyle name="SAPBEXHLevel0X 3 6 3 2 4 3" xfId="12792" xr:uid="{12D1C913-3715-4101-85F1-D7CA90B510C8}"/>
    <cellStyle name="SAPBEXHLevel0X 3 6 3 2 4 3 2" xfId="39213" xr:uid="{E206EAD5-ABE1-4AC3-ABA8-3E4B59D85B05}"/>
    <cellStyle name="SAPBEXHLevel0X 3 6 3 2 4 4" xfId="35123" xr:uid="{0C7AACCE-2F57-4908-9949-C63DCE2F3727}"/>
    <cellStyle name="SAPBEXHLevel0X 3 6 3 2 5" xfId="14423" xr:uid="{3DD92D28-0A88-4019-A7BF-0037B683A5C4}"/>
    <cellStyle name="SAPBEXHLevel0X 3 6 3 2 5 2" xfId="40843" xr:uid="{A1DE1B3D-8566-4E00-A20D-BCACAE9F56F8}"/>
    <cellStyle name="SAPBEXHLevel0X 3 6 3 2 6" xfId="24639" xr:uid="{1E4EA85A-D032-4D0F-BAEC-E4D40C1454BC}"/>
    <cellStyle name="SAPBEXHLevel0X 3 6 3 2 6 2" xfId="51053" xr:uid="{EC5FCAAD-1D71-48D8-BFCA-18EEBC873A7A}"/>
    <cellStyle name="SAPBEXHLevel0X 3 6 3 2 7" xfId="30308" xr:uid="{563FBA6F-E347-47EB-A9D6-14C16A9FFFC0}"/>
    <cellStyle name="SAPBEXHLevel0X 3 6 3 3" xfId="2691" xr:uid="{EEF225BA-1227-4BBB-A7A5-C14C167510D4}"/>
    <cellStyle name="SAPBEXHLevel0X 3 6 3 3 2" xfId="9465" xr:uid="{47585C2A-650C-48BA-A3B0-48E5FC7904E7}"/>
    <cellStyle name="SAPBEXHLevel0X 3 6 3 3 2 2" xfId="20125" xr:uid="{569DD623-173C-403F-871A-7F5266BAAC96}"/>
    <cellStyle name="SAPBEXHLevel0X 3 6 3 3 2 2 2" xfId="46539" xr:uid="{8E3152F5-299D-450D-8A75-CA569390A1A2}"/>
    <cellStyle name="SAPBEXHLevel0X 3 6 3 3 2 3" xfId="17678" xr:uid="{61E55F37-8876-470F-A1F2-9AFE5FEBEA0C}"/>
    <cellStyle name="SAPBEXHLevel0X 3 6 3 3 2 3 2" xfId="44095" xr:uid="{3245314A-464A-42DF-AD37-E4DCFA3D9D55}"/>
    <cellStyle name="SAPBEXHLevel0X 3 6 3 3 2 4" xfId="35961" xr:uid="{AA6C7454-26B3-4603-8721-98BD342D6F29}"/>
    <cellStyle name="SAPBEXHLevel0X 3 6 3 3 3" xfId="13483" xr:uid="{98AA5318-2D39-435D-8D65-2AFE5E82C954}"/>
    <cellStyle name="SAPBEXHLevel0X 3 6 3 3 3 2" xfId="39903" xr:uid="{A96848C7-D330-488E-A919-6A11DA215F70}"/>
    <cellStyle name="SAPBEXHLevel0X 3 6 3 3 4" xfId="23702" xr:uid="{F7F75993-769B-49E8-B879-7C53D90D83F4}"/>
    <cellStyle name="SAPBEXHLevel0X 3 6 3 3 4 2" xfId="50116" xr:uid="{DE1DC985-5397-4780-B534-88A7B2E5CB61}"/>
    <cellStyle name="SAPBEXHLevel0X 3 6 3 3 5" xfId="29361" xr:uid="{070137AD-704C-4A72-864A-67F49114DD3C}"/>
    <cellStyle name="SAPBEXHLevel0X 3 6 3 4" xfId="2848" xr:uid="{BAE4DA0E-847A-48F9-BE68-D03508355A27}"/>
    <cellStyle name="SAPBEXHLevel0X 3 6 3 4 2" xfId="10284" xr:uid="{D89CEE1C-5295-4F32-9DF7-81B2FFFAB736}"/>
    <cellStyle name="SAPBEXHLevel0X 3 6 3 4 2 2" xfId="20944" xr:uid="{20E2CDE2-94C4-4F26-B1D7-D2F8C47F33E6}"/>
    <cellStyle name="SAPBEXHLevel0X 3 6 3 4 2 2 2" xfId="47358" xr:uid="{CB6DAC86-07B1-4537-9253-8095A7BBCDC2}"/>
    <cellStyle name="SAPBEXHLevel0X 3 6 3 4 2 3" xfId="13191" xr:uid="{F74E087B-8967-4FA5-ABE0-203F16A80D8A}"/>
    <cellStyle name="SAPBEXHLevel0X 3 6 3 4 2 3 2" xfId="39611" xr:uid="{0AE66B7C-5995-473E-B151-19786E4E51A8}"/>
    <cellStyle name="SAPBEXHLevel0X 3 6 3 4 2 4" xfId="36780" xr:uid="{51DF4E54-BB51-4F06-8AD2-00ADBFC08DEE}"/>
    <cellStyle name="SAPBEXHLevel0X 3 6 3 4 3" xfId="13640" xr:uid="{B4B29A10-0194-45BF-ADF7-FC78DA7786AC}"/>
    <cellStyle name="SAPBEXHLevel0X 3 6 3 4 3 2" xfId="40060" xr:uid="{C08C9CAD-AA9D-4B64-B32A-E781A03860E7}"/>
    <cellStyle name="SAPBEXHLevel0X 3 6 3 4 4" xfId="27915" xr:uid="{99CDB141-1FB4-4793-8617-3476BA493085}"/>
    <cellStyle name="SAPBEXHLevel0X 3 6 3 4 4 2" xfId="54329" xr:uid="{22569EA0-017D-4CAF-9758-34076681CAB1}"/>
    <cellStyle name="SAPBEXHLevel0X 3 6 3 4 5" xfId="29518" xr:uid="{AE13B50F-F238-4075-9D42-DC66E86B4CC1}"/>
    <cellStyle name="SAPBEXHLevel0X 3 6 3 5" xfId="3712" xr:uid="{4AD831C2-2389-40F5-9DF6-A3901D2F8F08}"/>
    <cellStyle name="SAPBEXHLevel0X 3 6 3 5 2" xfId="14496" xr:uid="{931DD8E3-4625-4EF6-A6A7-F01A0686D749}"/>
    <cellStyle name="SAPBEXHLevel0X 3 6 3 5 2 2" xfId="40916" xr:uid="{97F20F4A-8AEC-43BC-85A8-4AEE3A91EFDC}"/>
    <cellStyle name="SAPBEXHLevel0X 3 6 3 5 3" xfId="25290" xr:uid="{AA939B84-80FB-4304-937F-85DC1AD367A0}"/>
    <cellStyle name="SAPBEXHLevel0X 3 6 3 5 3 2" xfId="51704" xr:uid="{CFCF9DF6-BA23-4A44-906E-6F9DC26BCB0E}"/>
    <cellStyle name="SAPBEXHLevel0X 3 6 3 5 4" xfId="30382" xr:uid="{8F644B92-6B3E-41E3-B89E-406A80D519D5}"/>
    <cellStyle name="SAPBEXHLevel0X 3 6 3 6" xfId="6051" xr:uid="{150B7568-DBFB-4E96-9BF7-3764C1AC93CB}"/>
    <cellStyle name="SAPBEXHLevel0X 3 6 3 6 2" xfId="16802" xr:uid="{BDECD486-ABA5-45D2-B894-59115F47BCA2}"/>
    <cellStyle name="SAPBEXHLevel0X 3 6 3 6 2 2" xfId="43220" xr:uid="{6DCBCCAB-9037-4D55-BAE5-A1531C10F6D5}"/>
    <cellStyle name="SAPBEXHLevel0X 3 6 3 6 3" xfId="27987" xr:uid="{208203E7-67D2-40A4-A989-800C9BD8A8EE}"/>
    <cellStyle name="SAPBEXHLevel0X 3 6 3 6 3 2" xfId="54401" xr:uid="{AE576C11-AE94-4974-B546-B12D373E5B82}"/>
    <cellStyle name="SAPBEXHLevel0X 3 6 3 6 4" xfId="32721" xr:uid="{5062FF4E-E78A-45FF-8F57-2A7C75ECCD8E}"/>
    <cellStyle name="SAPBEXHLevel0X 3 6 3 7" xfId="6136" xr:uid="{50FD8E89-2AF8-451B-BE29-2364DDF5B9DF}"/>
    <cellStyle name="SAPBEXHLevel0X 3 6 3 7 2" xfId="23190" xr:uid="{86F2A68D-B00B-4BE6-B29A-3F997B5306C2}"/>
    <cellStyle name="SAPBEXHLevel0X 3 6 3 7 2 2" xfId="49604" xr:uid="{F50B39D0-6E09-4CA3-85EF-8ED83B64530B}"/>
    <cellStyle name="SAPBEXHLevel0X 3 6 3 7 3" xfId="32806" xr:uid="{0C0A81F4-E32A-409A-B318-F7D769EFA187}"/>
    <cellStyle name="SAPBEXHLevel0X 3 6 3 8" xfId="7210" xr:uid="{9039351E-19FA-4D50-807E-3EA509ED527F}"/>
    <cellStyle name="SAPBEXHLevel0X 3 6 3 8 2" xfId="17877" xr:uid="{073A9D2F-4615-41E8-8A54-245B35ED5F11}"/>
    <cellStyle name="SAPBEXHLevel0X 3 6 3 8 2 2" xfId="44294" xr:uid="{F260786B-AFCE-482B-971B-00A7969D7467}"/>
    <cellStyle name="SAPBEXHLevel0X 3 6 3 8 3" xfId="22510" xr:uid="{C5ED33FF-D9F7-462E-89C7-0E93F4010CAD}"/>
    <cellStyle name="SAPBEXHLevel0X 3 6 3 8 3 2" xfId="48924" xr:uid="{5E35AA74-E299-402E-85B4-5CD04927335D}"/>
    <cellStyle name="SAPBEXHLevel0X 3 6 3 8 4" xfId="33880" xr:uid="{3C591B96-02A6-45EC-AB5D-FFED14D38648}"/>
    <cellStyle name="SAPBEXHLevel0X 3 6 3 9" xfId="7782" xr:uid="{BA0293F6-2E1B-44A5-BC3B-7D37C4D33C4F}"/>
    <cellStyle name="SAPBEXHLevel0X 3 6 3 9 2" xfId="18449" xr:uid="{80F45BFA-4BDA-46B4-91B5-6DF8BFE3E141}"/>
    <cellStyle name="SAPBEXHLevel0X 3 6 3 9 2 2" xfId="44864" xr:uid="{D1C5BE7A-E5A4-4717-930D-FC6BF9F7BDD9}"/>
    <cellStyle name="SAPBEXHLevel0X 3 6 3 9 3" xfId="21986" xr:uid="{90537424-C16A-4B98-A067-3CBCC4ABDB94}"/>
    <cellStyle name="SAPBEXHLevel0X 3 6 3 9 3 2" xfId="48400" xr:uid="{306BC64B-F9F4-46DC-8301-8CF4BB63403B}"/>
    <cellStyle name="SAPBEXHLevel0X 3 6 3 9 4" xfId="34452" xr:uid="{E97D951B-B25D-4DB7-87EF-FFA4C9019AE7}"/>
    <cellStyle name="SAPBEXHLevel0X 3 6 4" xfId="1904" xr:uid="{62BF819A-8DB9-4B5D-847D-D3DAF5D5299E}"/>
    <cellStyle name="SAPBEXHLevel0X 3 6 4 10" xfId="8551" xr:uid="{1628EBBB-BBB2-42AC-A57B-F50AEBCF0E59}"/>
    <cellStyle name="SAPBEXHLevel0X 3 6 4 10 2" xfId="19211" xr:uid="{23F5EE07-DED4-4738-B6E9-A99680AA4682}"/>
    <cellStyle name="SAPBEXHLevel0X 3 6 4 10 2 2" xfId="45625" xr:uid="{642F687B-F2ED-4232-AEF9-CEAE24211E7B}"/>
    <cellStyle name="SAPBEXHLevel0X 3 6 4 10 3" xfId="12469" xr:uid="{6E27FBDC-B208-44B6-905C-C88AF92B0189}"/>
    <cellStyle name="SAPBEXHLevel0X 3 6 4 10 3 2" xfId="38890" xr:uid="{DE6817A7-669F-4B6D-B5D6-493E36790755}"/>
    <cellStyle name="SAPBEXHLevel0X 3 6 4 10 4" xfId="35047" xr:uid="{08B22E7C-B48C-4A34-815A-772A8616D757}"/>
    <cellStyle name="SAPBEXHLevel0X 3 6 4 11" xfId="11676" xr:uid="{3E2983BC-2E71-4975-92B3-25592BBCC4B8}"/>
    <cellStyle name="SAPBEXHLevel0X 3 6 4 11 2" xfId="38097" xr:uid="{70D630AB-9C9D-4B73-8695-2CCA724D58DD}"/>
    <cellStyle name="SAPBEXHLevel0X 3 6 4 12" xfId="23811" xr:uid="{83D91A17-D932-4C86-9450-4DBE3E3EC78D}"/>
    <cellStyle name="SAPBEXHLevel0X 3 6 4 12 2" xfId="50225" xr:uid="{FB0348FB-50F6-4767-95D2-4B3C894E89C4}"/>
    <cellStyle name="SAPBEXHLevel0X 3 6 4 2" xfId="3881" xr:uid="{F3C0701E-192C-45DA-A133-A09CF2AB5686}"/>
    <cellStyle name="SAPBEXHLevel0X 3 6 4 2 2" xfId="9197" xr:uid="{D67781D9-B187-4BA6-A264-FA4F1829A843}"/>
    <cellStyle name="SAPBEXHLevel0X 3 6 4 2 2 2" xfId="19857" xr:uid="{C610B0F8-8869-413A-A005-63D47668F457}"/>
    <cellStyle name="SAPBEXHLevel0X 3 6 4 2 2 2 2" xfId="46271" xr:uid="{0350A8FB-63C2-4D1A-9E27-3591C11D1ADE}"/>
    <cellStyle name="SAPBEXHLevel0X 3 6 4 2 2 3" xfId="11558" xr:uid="{E7906BF0-F4AB-4727-8B16-B6787EAE5DF8}"/>
    <cellStyle name="SAPBEXHLevel0X 3 6 4 2 2 3 2" xfId="37979" xr:uid="{FBCF04DB-C5DB-4FF2-86F0-D2DFD7D6CAB6}"/>
    <cellStyle name="SAPBEXHLevel0X 3 6 4 2 2 4" xfId="35693" xr:uid="{394F88E6-DE32-43E1-9A4B-C28642B936D7}"/>
    <cellStyle name="SAPBEXHLevel0X 3 6 4 2 3" xfId="14664" xr:uid="{220D65E3-A79E-40A4-9AD3-9F4196412B46}"/>
    <cellStyle name="SAPBEXHLevel0X 3 6 4 2 3 2" xfId="41084" xr:uid="{76C9F533-F27B-4517-8208-1768A9BA1DB6}"/>
    <cellStyle name="SAPBEXHLevel0X 3 6 4 2 4" xfId="24432" xr:uid="{1E624317-8AF0-4CCF-9AB7-C0FC7CA70BF9}"/>
    <cellStyle name="SAPBEXHLevel0X 3 6 4 2 4 2" xfId="50846" xr:uid="{B2A3EF5B-E6A7-417F-9ED8-A720FC1995C7}"/>
    <cellStyle name="SAPBEXHLevel0X 3 6 4 2 5" xfId="30551" xr:uid="{B2A5AC78-6030-4F32-BD83-1C8BFFA70F7B}"/>
    <cellStyle name="SAPBEXHLevel0X 3 6 4 3" xfId="4608" xr:uid="{4C0A2803-4CA7-4FBD-A8F2-DA6FF3F982E8}"/>
    <cellStyle name="SAPBEXHLevel0X 3 6 4 3 2" xfId="10234" xr:uid="{C15F3AF3-CD2C-40E7-8E86-BB1922220784}"/>
    <cellStyle name="SAPBEXHLevel0X 3 6 4 3 2 2" xfId="20894" xr:uid="{95A0C3BB-E248-4893-8C3C-DEC468A43E1C}"/>
    <cellStyle name="SAPBEXHLevel0X 3 6 4 3 2 2 2" xfId="47308" xr:uid="{25B69AF3-3E52-40E9-A470-6C9C7CA160DB}"/>
    <cellStyle name="SAPBEXHLevel0X 3 6 4 3 2 3" xfId="17694" xr:uid="{BDDAE314-31F0-44CA-AD3D-C5BEBA4E59F0}"/>
    <cellStyle name="SAPBEXHLevel0X 3 6 4 3 2 3 2" xfId="44111" xr:uid="{DAB92C50-DF63-487E-B20D-9AF6B1757596}"/>
    <cellStyle name="SAPBEXHLevel0X 3 6 4 3 2 4" xfId="36730" xr:uid="{1CC8B914-1E9E-438C-B6F0-A017EC4821A1}"/>
    <cellStyle name="SAPBEXHLevel0X 3 6 4 3 3" xfId="15386" xr:uid="{E3C6A68C-569F-4DFF-9F09-C011F3F55908}"/>
    <cellStyle name="SAPBEXHLevel0X 3 6 4 3 3 2" xfId="41806" xr:uid="{F8C0E35A-28C2-4B46-A382-5FEE144D0B6B}"/>
    <cellStyle name="SAPBEXHLevel0X 3 6 4 3 4" xfId="22210" xr:uid="{EA5ACE07-5F54-47FE-BDDF-8D798A6272A8}"/>
    <cellStyle name="SAPBEXHLevel0X 3 6 4 3 4 2" xfId="48624" xr:uid="{03A32DD9-6460-4018-99BB-B9827D4B13D7}"/>
    <cellStyle name="SAPBEXHLevel0X 3 6 4 3 5" xfId="31278" xr:uid="{3761A191-5DB0-4C82-A178-D0B6C40776BA}"/>
    <cellStyle name="SAPBEXHLevel0X 3 6 4 4" xfId="4428" xr:uid="{B50C68BB-7C06-4184-9DCA-589E5E77B109}"/>
    <cellStyle name="SAPBEXHLevel0X 3 6 4 4 2" xfId="15206" xr:uid="{510C979E-1AF8-4575-9E3B-BD7B62D71261}"/>
    <cellStyle name="SAPBEXHLevel0X 3 6 4 4 2 2" xfId="41626" xr:uid="{A00D882E-E92E-4713-AFA3-2B06170C3658}"/>
    <cellStyle name="SAPBEXHLevel0X 3 6 4 4 3" xfId="24367" xr:uid="{D0BFBD1E-0081-456F-8ED2-BBC5212AB20D}"/>
    <cellStyle name="SAPBEXHLevel0X 3 6 4 4 3 2" xfId="50781" xr:uid="{4B51E81E-5429-4625-B0AA-0F01BC5BC36B}"/>
    <cellStyle name="SAPBEXHLevel0X 3 6 4 4 4" xfId="31098" xr:uid="{35C70B7F-410B-4A3C-AACC-E73275C66E7E}"/>
    <cellStyle name="SAPBEXHLevel0X 3 6 4 5" xfId="5802" xr:uid="{987E3B8C-23BF-493A-8229-D322DC313E37}"/>
    <cellStyle name="SAPBEXHLevel0X 3 6 4 5 2" xfId="16561" xr:uid="{1A11EEDF-8450-4764-9833-AC625B8CCEEC}"/>
    <cellStyle name="SAPBEXHLevel0X 3 6 4 5 2 2" xfId="42979" xr:uid="{17FBC0F7-8029-4F5C-8200-8E5825640E31}"/>
    <cellStyle name="SAPBEXHLevel0X 3 6 4 5 3" xfId="25628" xr:uid="{33B0165C-BB7C-42C0-8FB1-D1B517780C7E}"/>
    <cellStyle name="SAPBEXHLevel0X 3 6 4 5 3 2" xfId="52042" xr:uid="{2CAC30B1-4C83-4E8B-9291-D1654840F89A}"/>
    <cellStyle name="SAPBEXHLevel0X 3 6 4 5 4" xfId="32472" xr:uid="{B60F5A45-8AA1-4BEF-A735-01E9A5A81EBD}"/>
    <cellStyle name="SAPBEXHLevel0X 3 6 4 6" xfId="6405" xr:uid="{7E9E11AE-A758-43C0-BF3D-75A7A9EC9F34}"/>
    <cellStyle name="SAPBEXHLevel0X 3 6 4 6 2" xfId="17141" xr:uid="{8971AF2B-D292-4F0B-ACC4-F70F87BEEBB6}"/>
    <cellStyle name="SAPBEXHLevel0X 3 6 4 6 2 2" xfId="43559" xr:uid="{057E0C38-6DCD-4B1B-A7A9-76A0DAAAA5B8}"/>
    <cellStyle name="SAPBEXHLevel0X 3 6 4 6 3" xfId="21161" xr:uid="{F9938F5E-4BEE-495D-B7C1-54E19A9CFDDC}"/>
    <cellStyle name="SAPBEXHLevel0X 3 6 4 6 3 2" xfId="47575" xr:uid="{78DAC6D2-C0E7-4CD5-BBF6-A5B1457D6F34}"/>
    <cellStyle name="SAPBEXHLevel0X 3 6 4 6 4" xfId="33075" xr:uid="{D6148E47-9A81-4D23-969E-AE4E85A3083A}"/>
    <cellStyle name="SAPBEXHLevel0X 3 6 4 7" xfId="7020" xr:uid="{0CC6F624-F29E-465F-B6A5-C13A61F3B7D0}"/>
    <cellStyle name="SAPBEXHLevel0X 3 6 4 7 2" xfId="22382" xr:uid="{0961BBAA-5256-4D72-8CC3-BAF1BCFA8DD5}"/>
    <cellStyle name="SAPBEXHLevel0X 3 6 4 7 2 2" xfId="48796" xr:uid="{F8FC0D4E-56AF-49BA-88DB-F5CA75374C2D}"/>
    <cellStyle name="SAPBEXHLevel0X 3 6 4 7 3" xfId="33690" xr:uid="{0B6BD072-1778-4B3A-B407-ACDD7E9B8F60}"/>
    <cellStyle name="SAPBEXHLevel0X 3 6 4 8" xfId="7567" xr:uid="{23FDDA3B-8EFF-414D-9CC7-E1A7FE4FE6D5}"/>
    <cellStyle name="SAPBEXHLevel0X 3 6 4 8 2" xfId="18234" xr:uid="{FC969B84-5BD3-4729-96D6-FBE33D7A24FB}"/>
    <cellStyle name="SAPBEXHLevel0X 3 6 4 8 2 2" xfId="44650" xr:uid="{ABE70D34-73AF-4C85-8991-61FD40AD5392}"/>
    <cellStyle name="SAPBEXHLevel0X 3 6 4 8 3" xfId="22810" xr:uid="{65E006D1-1D17-4DE0-A51A-978188C7091F}"/>
    <cellStyle name="SAPBEXHLevel0X 3 6 4 8 3 2" xfId="49224" xr:uid="{B185DBA5-5A69-4A6D-93B9-5C604EF1A7DB}"/>
    <cellStyle name="SAPBEXHLevel0X 3 6 4 8 4" xfId="34237" xr:uid="{B1939A7F-597D-4E84-859F-C648E9091A17}"/>
    <cellStyle name="SAPBEXHLevel0X 3 6 4 9" xfId="7271" xr:uid="{72D82143-36B3-4B29-8692-E33E9AF468C8}"/>
    <cellStyle name="SAPBEXHLevel0X 3 6 4 9 2" xfId="17938" xr:uid="{12261AAE-3FB3-4C41-9FD5-D529D2B7D670}"/>
    <cellStyle name="SAPBEXHLevel0X 3 6 4 9 2 2" xfId="44355" xr:uid="{4792A845-9902-444F-8E72-0FA1857BAB12}"/>
    <cellStyle name="SAPBEXHLevel0X 3 6 4 9 3" xfId="22829" xr:uid="{1DD70613-A4FE-4251-A2DC-6DEBCD21AD10}"/>
    <cellStyle name="SAPBEXHLevel0X 3 6 4 9 3 2" xfId="49243" xr:uid="{56BCDC81-9DC5-451A-B44F-1694C8CD1982}"/>
    <cellStyle name="SAPBEXHLevel0X 3 6 4 9 4" xfId="33941" xr:uid="{0FC2F3C3-5FA2-422F-9533-785CAF9E9AEF}"/>
    <cellStyle name="SAPBEXHLevel0X 3 6 5" xfId="2090" xr:uid="{FA0EF051-1E7A-49B4-BCAF-775743BCC3BD}"/>
    <cellStyle name="SAPBEXHLevel0X 3 6 5 10" xfId="8871" xr:uid="{E0D0CCF9-87D6-4797-B6E9-2B1B482F3DFB}"/>
    <cellStyle name="SAPBEXHLevel0X 3 6 5 10 2" xfId="19531" xr:uid="{F0A8818E-8BD2-49F3-BA38-C1739113F7AA}"/>
    <cellStyle name="SAPBEXHLevel0X 3 6 5 10 2 2" xfId="45945" xr:uid="{DE4CEEA9-66D0-4B19-9DBE-CA6E7832E50D}"/>
    <cellStyle name="SAPBEXHLevel0X 3 6 5 10 3" xfId="25664" xr:uid="{A1DB44B2-3FAF-4707-B5D1-2E4F044DEB2C}"/>
    <cellStyle name="SAPBEXHLevel0X 3 6 5 10 3 2" xfId="52078" xr:uid="{F2C1A312-EBF7-41A1-8280-793E8DDFA12F}"/>
    <cellStyle name="SAPBEXHLevel0X 3 6 5 10 4" xfId="35367" xr:uid="{7D7A27EB-88D1-4FE7-8096-8784C9D7EA47}"/>
    <cellStyle name="SAPBEXHLevel0X 3 6 5 11" xfId="11510" xr:uid="{A31BB2F2-771F-4620-8A5B-D16439866B5D}"/>
    <cellStyle name="SAPBEXHLevel0X 3 6 5 11 2" xfId="37931" xr:uid="{33D41ED7-C3F7-41C7-8092-B9047EB6F7A3}"/>
    <cellStyle name="SAPBEXHLevel0X 3 6 5 12" xfId="24207" xr:uid="{83E27004-7276-4046-B9EC-A9675B9BFA12}"/>
    <cellStyle name="SAPBEXHLevel0X 3 6 5 12 2" xfId="50621" xr:uid="{4F1CA082-B2D1-4F0F-BA96-7437B2FCBCF7}"/>
    <cellStyle name="SAPBEXHLevel0X 3 6 5 2" xfId="4055" xr:uid="{D2A82D6E-3429-4A28-9FCB-187FA9D222BE}"/>
    <cellStyle name="SAPBEXHLevel0X 3 6 5 2 2" xfId="9853" xr:uid="{735FF77B-163E-41F9-96EB-5E8CCCE1FE82}"/>
    <cellStyle name="SAPBEXHLevel0X 3 6 5 2 2 2" xfId="20513" xr:uid="{D609426A-289A-4F5F-84B8-C9CDBD9E33F7}"/>
    <cellStyle name="SAPBEXHLevel0X 3 6 5 2 2 2 2" xfId="46927" xr:uid="{8A67E7A6-9FEC-4737-9CE5-00DE18C36043}"/>
    <cellStyle name="SAPBEXHLevel0X 3 6 5 2 2 3" xfId="27817" xr:uid="{F5EC8FAC-9906-4574-A9D4-793D27D86E06}"/>
    <cellStyle name="SAPBEXHLevel0X 3 6 5 2 2 3 2" xfId="54231" xr:uid="{AFC3CFD9-260D-42A2-A971-CEA367C11B78}"/>
    <cellStyle name="SAPBEXHLevel0X 3 6 5 2 2 4" xfId="36349" xr:uid="{880D1D9C-A260-4B3D-8F63-4BF6942E46B1}"/>
    <cellStyle name="SAPBEXHLevel0X 3 6 5 2 3" xfId="14837" xr:uid="{17345054-4A85-415D-9837-474DBCDC80BC}"/>
    <cellStyle name="SAPBEXHLevel0X 3 6 5 2 3 2" xfId="41257" xr:uid="{373B67AD-06FD-45A1-BF19-D8DB109A9F87}"/>
    <cellStyle name="SAPBEXHLevel0X 3 6 5 2 4" xfId="23687" xr:uid="{00A9844A-0DA0-44A3-B6D7-B5A829DDBA4E}"/>
    <cellStyle name="SAPBEXHLevel0X 3 6 5 2 4 2" xfId="50101" xr:uid="{86447C08-C622-4DFA-94CA-81D5320D5388}"/>
    <cellStyle name="SAPBEXHLevel0X 3 6 5 2 5" xfId="30725" xr:uid="{EBF8B526-4DAF-43F1-9C67-97E107352CE2}"/>
    <cellStyle name="SAPBEXHLevel0X 3 6 5 3" xfId="4783" xr:uid="{0AB1B929-8018-46E9-A752-A250CA6DF489}"/>
    <cellStyle name="SAPBEXHLevel0X 3 6 5 3 2" xfId="9925" xr:uid="{19A95F8F-7958-41BE-8227-0F9CC148A85C}"/>
    <cellStyle name="SAPBEXHLevel0X 3 6 5 3 2 2" xfId="20585" xr:uid="{F9540E23-513A-479F-AFDA-49713B126646}"/>
    <cellStyle name="SAPBEXHLevel0X 3 6 5 3 2 2 2" xfId="46999" xr:uid="{C59941AF-344C-4618-B004-73593B890C30}"/>
    <cellStyle name="SAPBEXHLevel0X 3 6 5 3 2 3" xfId="26362" xr:uid="{A9CF9C9F-E94F-49BE-AEDF-43C96DED2FF2}"/>
    <cellStyle name="SAPBEXHLevel0X 3 6 5 3 2 3 2" xfId="52776" xr:uid="{0388ADCE-DE69-4A69-8AD3-9B3453EF9C7D}"/>
    <cellStyle name="SAPBEXHLevel0X 3 6 5 3 2 4" xfId="36421" xr:uid="{2F74C38C-6DF7-4478-AB05-8AD9A8EE7732}"/>
    <cellStyle name="SAPBEXHLevel0X 3 6 5 3 3" xfId="15560" xr:uid="{8B909A61-3553-48C8-90A5-362B18A4F1C0}"/>
    <cellStyle name="SAPBEXHLevel0X 3 6 5 3 3 2" xfId="41980" xr:uid="{062E3F78-CF18-4C6D-9C6A-7138E479BCD8}"/>
    <cellStyle name="SAPBEXHLevel0X 3 6 5 3 4" xfId="11143" xr:uid="{57A8B1C6-BFC6-448A-BA00-5FB97844E436}"/>
    <cellStyle name="SAPBEXHLevel0X 3 6 5 3 4 2" xfId="37564" xr:uid="{FA66E051-3AD3-4C29-BDE2-CA67FE20636D}"/>
    <cellStyle name="SAPBEXHLevel0X 3 6 5 3 5" xfId="31453" xr:uid="{D5862E2B-3A36-484B-A919-241E82E42EFD}"/>
    <cellStyle name="SAPBEXHLevel0X 3 6 5 4" xfId="5363" xr:uid="{95424DFD-CA20-4876-95DE-6A403DD7FAD6}"/>
    <cellStyle name="SAPBEXHLevel0X 3 6 5 4 2" xfId="16136" xr:uid="{01159351-E0BA-4EE5-9CEF-18FECB4B6201}"/>
    <cellStyle name="SAPBEXHLevel0X 3 6 5 4 2 2" xfId="42555" xr:uid="{8691348B-B8AC-4337-8CAD-13794B5C3443}"/>
    <cellStyle name="SAPBEXHLevel0X 3 6 5 4 3" xfId="23968" xr:uid="{CBC32E34-D0D0-49FC-89AA-3A3C93331F7F}"/>
    <cellStyle name="SAPBEXHLevel0X 3 6 5 4 3 2" xfId="50382" xr:uid="{06FD3374-D953-41FD-BF38-01787D1EBA11}"/>
    <cellStyle name="SAPBEXHLevel0X 3 6 5 4 4" xfId="32033" xr:uid="{A652C2E8-BE21-4965-909C-EEACDF9145F0}"/>
    <cellStyle name="SAPBEXHLevel0X 3 6 5 5" xfId="5970" xr:uid="{843F32C7-E695-4B28-9855-C92D795401B8}"/>
    <cellStyle name="SAPBEXHLevel0X 3 6 5 5 2" xfId="16722" xr:uid="{7D8C6A55-9611-4628-AE8F-7F9FBF6AA62C}"/>
    <cellStyle name="SAPBEXHLevel0X 3 6 5 5 2 2" xfId="43140" xr:uid="{0F163312-A9E4-46CB-822A-59134B7C68D4}"/>
    <cellStyle name="SAPBEXHLevel0X 3 6 5 5 3" xfId="24805" xr:uid="{407FFC99-1DFD-4E33-BDC5-BDE263B4F943}"/>
    <cellStyle name="SAPBEXHLevel0X 3 6 5 5 3 2" xfId="51219" xr:uid="{512FCBA8-AE13-449D-AD9F-F05AA9E9D43E}"/>
    <cellStyle name="SAPBEXHLevel0X 3 6 5 5 4" xfId="32640" xr:uid="{716FE2AC-3020-483C-8123-DF812FA98347}"/>
    <cellStyle name="SAPBEXHLevel0X 3 6 5 6" xfId="6570" xr:uid="{26879C75-7B0D-49E9-95D6-40FD8C048B3F}"/>
    <cellStyle name="SAPBEXHLevel0X 3 6 5 6 2" xfId="17295" xr:uid="{195BF399-CD07-4BD3-BA2E-C7B474B6039D}"/>
    <cellStyle name="SAPBEXHLevel0X 3 6 5 6 2 2" xfId="43713" xr:uid="{37D9446C-3D31-4C4F-B53A-79EE8520E3DA}"/>
    <cellStyle name="SAPBEXHLevel0X 3 6 5 6 3" xfId="23923" xr:uid="{EE101217-364A-4AC0-84BD-D16C52666B08}"/>
    <cellStyle name="SAPBEXHLevel0X 3 6 5 6 3 2" xfId="50337" xr:uid="{63ACBAC1-D3F2-49CA-8DA0-68E0340A0EEE}"/>
    <cellStyle name="SAPBEXHLevel0X 3 6 5 6 4" xfId="33240" xr:uid="{306B4098-FD39-45F1-9618-530D334344EE}"/>
    <cellStyle name="SAPBEXHLevel0X 3 6 5 7" xfId="7142" xr:uid="{09C69EFF-3019-4329-973D-33D9A0B6D76A}"/>
    <cellStyle name="SAPBEXHLevel0X 3 6 5 7 2" xfId="24592" xr:uid="{5A2A6DCA-6540-4C24-9874-55EAF1D3F978}"/>
    <cellStyle name="SAPBEXHLevel0X 3 6 5 7 2 2" xfId="51006" xr:uid="{96EBBECA-97F4-4394-B098-45102BB802FB}"/>
    <cellStyle name="SAPBEXHLevel0X 3 6 5 7 3" xfId="33812" xr:uid="{B50CE70D-F623-487A-BA35-F64FAC8C0076}"/>
    <cellStyle name="SAPBEXHLevel0X 3 6 5 8" xfId="7701" xr:uid="{4A637039-F761-4578-9B1D-A9635C452B51}"/>
    <cellStyle name="SAPBEXHLevel0X 3 6 5 8 2" xfId="18368" xr:uid="{02AB254A-1D62-4042-801B-D87E24003EBF}"/>
    <cellStyle name="SAPBEXHLevel0X 3 6 5 8 2 2" xfId="44784" xr:uid="{A276F96B-AED1-478D-875B-361618F33A71}"/>
    <cellStyle name="SAPBEXHLevel0X 3 6 5 8 3" xfId="24254" xr:uid="{F87761EB-EAC0-4CC8-8BE1-992E6D2ED71E}"/>
    <cellStyle name="SAPBEXHLevel0X 3 6 5 8 3 2" xfId="50668" xr:uid="{41D4D965-E7FD-4C0E-B1BD-2B53E6318085}"/>
    <cellStyle name="SAPBEXHLevel0X 3 6 5 8 4" xfId="34371" xr:uid="{69B52FDC-58BC-4152-9B1C-C9A2DCDB00C6}"/>
    <cellStyle name="SAPBEXHLevel0X 3 6 5 9" xfId="7853" xr:uid="{3F9B2A93-726B-4AD9-B212-60D3F11360EF}"/>
    <cellStyle name="SAPBEXHLevel0X 3 6 5 9 2" xfId="18520" xr:uid="{E1D7D486-9F1E-45EC-B010-8C141E128BE7}"/>
    <cellStyle name="SAPBEXHLevel0X 3 6 5 9 2 2" xfId="44935" xr:uid="{3FF82539-3B21-4479-B444-ACE4A6EBDCDC}"/>
    <cellStyle name="SAPBEXHLevel0X 3 6 5 9 3" xfId="24278" xr:uid="{EC6FFB5D-B576-477A-A7FE-B181A358A921}"/>
    <cellStyle name="SAPBEXHLevel0X 3 6 5 9 3 2" xfId="50692" xr:uid="{24EDEAE3-E3F6-427A-8ED4-1BA6D37D1D88}"/>
    <cellStyle name="SAPBEXHLevel0X 3 6 5 9 4" xfId="34523" xr:uid="{78622E2F-CBE6-4894-97DF-86002E152058}"/>
    <cellStyle name="SAPBEXHLevel0X 3 6 6" xfId="1833" xr:uid="{F26CEEE9-88CB-4BCC-8897-457213DD3264}"/>
    <cellStyle name="SAPBEXHLevel0X 3 6 6 10" xfId="9559" xr:uid="{B2D4F75A-4F36-4D72-8387-9DD66965C202}"/>
    <cellStyle name="SAPBEXHLevel0X 3 6 6 10 2" xfId="20219" xr:uid="{3927FE03-EE3F-447E-8DF5-CC12C3A5AA4A}"/>
    <cellStyle name="SAPBEXHLevel0X 3 6 6 10 2 2" xfId="46633" xr:uid="{0B2B1BDB-21C1-49CE-9813-EA11A1959D35}"/>
    <cellStyle name="SAPBEXHLevel0X 3 6 6 10 3" xfId="11829" xr:uid="{7AB16DF5-7706-4F6A-94A1-21FDAF8A8791}"/>
    <cellStyle name="SAPBEXHLevel0X 3 6 6 10 3 2" xfId="38250" xr:uid="{0B59651B-1A26-4CCD-9192-B287306E1B70}"/>
    <cellStyle name="SAPBEXHLevel0X 3 6 6 10 4" xfId="36055" xr:uid="{A5E0B238-27A7-4F79-965A-1BEE84388914}"/>
    <cellStyle name="SAPBEXHLevel0X 3 6 6 11" xfId="11747" xr:uid="{69BAB491-7524-4840-B9A6-4B4CD39AE831}"/>
    <cellStyle name="SAPBEXHLevel0X 3 6 6 11 2" xfId="38168" xr:uid="{DC694276-D62C-4222-87BD-ED7AF2F8820E}"/>
    <cellStyle name="SAPBEXHLevel0X 3 6 6 12" xfId="22562" xr:uid="{D4D5F6A4-3019-4427-9E6D-5A942FB01C8C}"/>
    <cellStyle name="SAPBEXHLevel0X 3 6 6 12 2" xfId="48976" xr:uid="{DA8ABD0C-AE6B-424A-B178-B72BEBCE6AA0}"/>
    <cellStyle name="SAPBEXHLevel0X 3 6 6 2" xfId="3810" xr:uid="{744D7DA8-6CB7-4B2E-9E1F-E1E1F3A18948}"/>
    <cellStyle name="SAPBEXHLevel0X 3 6 6 2 2" xfId="10695" xr:uid="{8D6F995D-56A9-4E1F-9B90-B6FE8893E7C4}"/>
    <cellStyle name="SAPBEXHLevel0X 3 6 6 2 2 2" xfId="21340" xr:uid="{A09EC637-1207-4560-B1A0-F7C1B7B212E7}"/>
    <cellStyle name="SAPBEXHLevel0X 3 6 6 2 2 2 2" xfId="47754" xr:uid="{B21AFECD-607E-419A-BF57-9A086A9D3BF5}"/>
    <cellStyle name="SAPBEXHLevel0X 3 6 6 2 2 3" xfId="28438" xr:uid="{7B3F64E1-D528-4E9D-9E38-4EA18F9E66DE}"/>
    <cellStyle name="SAPBEXHLevel0X 3 6 6 2 2 3 2" xfId="54852" xr:uid="{0E07461D-93B3-46F6-B85C-1CE8EA094BAC}"/>
    <cellStyle name="SAPBEXHLevel0X 3 6 6 2 2 4" xfId="37119" xr:uid="{741A117A-13CB-4268-883D-0EEA90E989F5}"/>
    <cellStyle name="SAPBEXHLevel0X 3 6 6 2 3" xfId="14593" xr:uid="{05E31C8B-79CB-4E63-A079-F94EC4012737}"/>
    <cellStyle name="SAPBEXHLevel0X 3 6 6 2 3 2" xfId="41013" xr:uid="{65B222D5-FDB0-49EF-BEE2-BB0D6C064717}"/>
    <cellStyle name="SAPBEXHLevel0X 3 6 6 2 4" xfId="26094" xr:uid="{4DC26F24-13E4-4CC4-A206-77F9AB8B9596}"/>
    <cellStyle name="SAPBEXHLevel0X 3 6 6 2 4 2" xfId="52508" xr:uid="{F73969F3-0736-43FB-AA0A-60B5615A47E3}"/>
    <cellStyle name="SAPBEXHLevel0X 3 6 6 2 5" xfId="30480" xr:uid="{FABF5369-C660-415C-BDF9-E560272BAAD8}"/>
    <cellStyle name="SAPBEXHLevel0X 3 6 6 3" xfId="4537" xr:uid="{8ACDD033-24A3-45C0-96F4-02497E239CF4}"/>
    <cellStyle name="SAPBEXHLevel0X 3 6 6 3 2" xfId="15315" xr:uid="{A8E6ECEF-C76A-4AAB-85EB-4A01CFA20561}"/>
    <cellStyle name="SAPBEXHLevel0X 3 6 6 3 2 2" xfId="41735" xr:uid="{4F50ACB5-FE75-4ABF-874D-4C3BE40F9251}"/>
    <cellStyle name="SAPBEXHLevel0X 3 6 6 3 3" xfId="25001" xr:uid="{A8978667-9ED6-4B06-A5A4-DD0A67314207}"/>
    <cellStyle name="SAPBEXHLevel0X 3 6 6 3 3 2" xfId="51415" xr:uid="{B935145B-E8E9-4A0B-BA1C-9B3D0B10099A}"/>
    <cellStyle name="SAPBEXHLevel0X 3 6 6 3 4" xfId="31207" xr:uid="{C20412EB-CE1C-433E-B44C-4FE25D531638}"/>
    <cellStyle name="SAPBEXHLevel0X 3 6 6 4" xfId="3186" xr:uid="{D2EDF87B-2CB2-419E-A5CB-D67B966710AA}"/>
    <cellStyle name="SAPBEXHLevel0X 3 6 6 4 2" xfId="13976" xr:uid="{1BD81968-D0BC-439D-A96A-AAA40267CC46}"/>
    <cellStyle name="SAPBEXHLevel0X 3 6 6 4 2 2" xfId="40396" xr:uid="{7DFB81EE-F688-473C-9CF6-54FDA77ED923}"/>
    <cellStyle name="SAPBEXHLevel0X 3 6 6 4 3" xfId="11163" xr:uid="{BAD158FD-4B27-4DD8-B76C-6ADA0C2EE912}"/>
    <cellStyle name="SAPBEXHLevel0X 3 6 6 4 3 2" xfId="37584" xr:uid="{8D3B1EA5-4DE3-4D97-9AD3-3BB4E196BF39}"/>
    <cellStyle name="SAPBEXHLevel0X 3 6 6 4 4" xfId="29856" xr:uid="{4E405D92-3C40-4324-B9E0-7BB8E33D8661}"/>
    <cellStyle name="SAPBEXHLevel0X 3 6 6 5" xfId="2869" xr:uid="{EBC71E5D-5F26-4A42-B079-47A0B0B4304E}"/>
    <cellStyle name="SAPBEXHLevel0X 3 6 6 5 2" xfId="13661" xr:uid="{1CF529EB-685F-41A8-BCCC-EF38DAA33FED}"/>
    <cellStyle name="SAPBEXHLevel0X 3 6 6 5 2 2" xfId="40081" xr:uid="{75A8F1F2-B29F-4E34-9040-1C70666418B9}"/>
    <cellStyle name="SAPBEXHLevel0X 3 6 6 5 3" xfId="23312" xr:uid="{3E8F4E3B-E070-478F-A8FA-75423C4E4D29}"/>
    <cellStyle name="SAPBEXHLevel0X 3 6 6 5 3 2" xfId="49726" xr:uid="{7B5CA219-026E-480C-B76E-D069185672E4}"/>
    <cellStyle name="SAPBEXHLevel0X 3 6 6 5 4" xfId="29539" xr:uid="{BFAE81C1-114B-4CDD-900B-68772181F8CB}"/>
    <cellStyle name="SAPBEXHLevel0X 3 6 6 6" xfId="5618" xr:uid="{37141473-B656-4FB9-A122-E74FD34A1FB5}"/>
    <cellStyle name="SAPBEXHLevel0X 3 6 6 6 2" xfId="16382" xr:uid="{E442D83C-7F8F-4717-B508-0AE3B4C3553F}"/>
    <cellStyle name="SAPBEXHLevel0X 3 6 6 6 2 2" xfId="42800" xr:uid="{4799A4A1-B613-4AAC-AFA9-9E00825A4DED}"/>
    <cellStyle name="SAPBEXHLevel0X 3 6 6 6 3" xfId="24255" xr:uid="{BA86EA75-0B56-44D5-8ABB-9A3A49F5BC0B}"/>
    <cellStyle name="SAPBEXHLevel0X 3 6 6 6 3 2" xfId="50669" xr:uid="{0E2F0E2E-AA55-4664-A633-AE2322C43C46}"/>
    <cellStyle name="SAPBEXHLevel0X 3 6 6 6 4" xfId="32288" xr:uid="{5896BF2D-0E56-4908-A9EF-B95943D706B4}"/>
    <cellStyle name="SAPBEXHLevel0X 3 6 6 7" xfId="6218" xr:uid="{67BD4E46-256B-47D2-93E4-E58F4F9B57FD}"/>
    <cellStyle name="SAPBEXHLevel0X 3 6 6 7 2" xfId="21977" xr:uid="{C29D0C59-AF59-47E2-A51A-E089A64B46D3}"/>
    <cellStyle name="SAPBEXHLevel0X 3 6 6 7 2 2" xfId="48391" xr:uid="{86B09783-186F-47D4-A5AD-250305E92D08}"/>
    <cellStyle name="SAPBEXHLevel0X 3 6 6 7 3" xfId="32888" xr:uid="{46A0C032-80F6-4CE7-847A-7E9FB4742456}"/>
    <cellStyle name="SAPBEXHLevel0X 3 6 6 8" xfId="7496" xr:uid="{9DCFD8F5-CF3E-4431-854D-597E0A921A82}"/>
    <cellStyle name="SAPBEXHLevel0X 3 6 6 8 2" xfId="18163" xr:uid="{A6EB98AC-FCF2-44B2-82B7-3A18B973F0F0}"/>
    <cellStyle name="SAPBEXHLevel0X 3 6 6 8 2 2" xfId="44579" xr:uid="{21609893-682B-438E-8B7A-1C23A3F7E0E0}"/>
    <cellStyle name="SAPBEXHLevel0X 3 6 6 8 3" xfId="27013" xr:uid="{BE2A3876-D788-4540-9C7B-9B4B2A1BA300}"/>
    <cellStyle name="SAPBEXHLevel0X 3 6 6 8 3 2" xfId="53427" xr:uid="{16FD2BF2-5D24-4772-8491-05B9F86320D2}"/>
    <cellStyle name="SAPBEXHLevel0X 3 6 6 8 4" xfId="34166" xr:uid="{4D434C27-AC24-4D4F-9FEC-1244EAE3A399}"/>
    <cellStyle name="SAPBEXHLevel0X 3 6 6 9" xfId="4363" xr:uid="{413AA993-A6A5-4AA8-93D8-7229714FEF7D}"/>
    <cellStyle name="SAPBEXHLevel0X 3 6 6 9 2" xfId="15141" xr:uid="{120314BB-E2FE-4A5E-AA9F-83B7D2DF44F7}"/>
    <cellStyle name="SAPBEXHLevel0X 3 6 6 9 2 2" xfId="41561" xr:uid="{7D16F0DC-235D-453A-98F1-5B8A4F05A0F9}"/>
    <cellStyle name="SAPBEXHLevel0X 3 6 6 9 3" xfId="24631" xr:uid="{9C535830-4F66-48BA-A8C3-627E60573E1B}"/>
    <cellStyle name="SAPBEXHLevel0X 3 6 6 9 3 2" xfId="51045" xr:uid="{029FEE43-AE86-4416-AD1D-B875BEB1BC5C}"/>
    <cellStyle name="SAPBEXHLevel0X 3 6 6 9 4" xfId="31033" xr:uid="{13A0A27D-7636-498B-913D-D9C22731E066}"/>
    <cellStyle name="SAPBEXHLevel0X 3 6 7" xfId="2493" xr:uid="{74B2FF52-8612-49A6-9867-BA526D775733}"/>
    <cellStyle name="SAPBEXHLevel0X 3 6 7 10" xfId="25024" xr:uid="{D7EDC9EA-952E-4F53-B76F-C115F36DF41B}"/>
    <cellStyle name="SAPBEXHLevel0X 3 6 7 10 2" xfId="51438" xr:uid="{4CB49409-E501-4573-8169-09DA8FC22D70}"/>
    <cellStyle name="SAPBEXHLevel0X 3 6 7 2" xfId="4388" xr:uid="{315F7A86-06D3-420D-9E4C-0416AB0BC1A0}"/>
    <cellStyle name="SAPBEXHLevel0X 3 6 7 2 2" xfId="15166" xr:uid="{C07F10D2-BC3E-4537-BEA9-03B38C7AD6FA}"/>
    <cellStyle name="SAPBEXHLevel0X 3 6 7 2 2 2" xfId="41586" xr:uid="{C7EEA989-03E0-41C5-8439-96351C7535BB}"/>
    <cellStyle name="SAPBEXHLevel0X 3 6 7 2 3" xfId="25373" xr:uid="{FB1B387C-929B-4B12-96C3-91ECA7D3805F}"/>
    <cellStyle name="SAPBEXHLevel0X 3 6 7 2 3 2" xfId="51787" xr:uid="{48E5A8A8-AA03-4A85-83D6-FB3EEFADEB82}"/>
    <cellStyle name="SAPBEXHLevel0X 3 6 7 2 4" xfId="31058" xr:uid="{9EF00601-F57E-4F4A-B0DF-4C8D7AAB820C}"/>
    <cellStyle name="SAPBEXHLevel0X 3 6 7 3" xfId="5121" xr:uid="{136727EA-7D5A-4E7E-9DB2-6227D86F301B}"/>
    <cellStyle name="SAPBEXHLevel0X 3 6 7 3 2" xfId="15898" xr:uid="{B671DB06-CE43-4700-9F23-F291C649DA01}"/>
    <cellStyle name="SAPBEXHLevel0X 3 6 7 3 2 2" xfId="42317" xr:uid="{C3AB4C8E-8C0C-419D-9207-2D25AA894626}"/>
    <cellStyle name="SAPBEXHLevel0X 3 6 7 3 3" xfId="22708" xr:uid="{F5BCDEFD-80C0-4448-82E9-9C734C400D23}"/>
    <cellStyle name="SAPBEXHLevel0X 3 6 7 3 3 2" xfId="49122" xr:uid="{8BEF3171-CEAD-4972-B52D-F97BFBF85DDD}"/>
    <cellStyle name="SAPBEXHLevel0X 3 6 7 3 4" xfId="31791" xr:uid="{20A9952B-1B9A-4D6D-BC9D-A09F24C0994F}"/>
    <cellStyle name="SAPBEXHLevel0X 3 6 7 4" xfId="6303" xr:uid="{78166C6D-8A6F-4944-A512-7BEBD3F89A9E}"/>
    <cellStyle name="SAPBEXHLevel0X 3 6 7 4 2" xfId="17042" xr:uid="{EF1A2851-696D-47DD-8443-1C8F1CB7BA59}"/>
    <cellStyle name="SAPBEXHLevel0X 3 6 7 4 2 2" xfId="43460" xr:uid="{26BFA239-4393-49C4-9755-810CB3AD7670}"/>
    <cellStyle name="SAPBEXHLevel0X 3 6 7 4 3" xfId="23213" xr:uid="{8C6B4B9D-B8F5-4AE6-8509-4E8CB041C9A7}"/>
    <cellStyle name="SAPBEXHLevel0X 3 6 7 4 3 2" xfId="49627" xr:uid="{0A5130D1-D152-4A8C-A2D4-1C9F0D09101B}"/>
    <cellStyle name="SAPBEXHLevel0X 3 6 7 4 4" xfId="32973" xr:uid="{98AEF8B5-4587-4E76-A35A-59E8D352B91A}"/>
    <cellStyle name="SAPBEXHLevel0X 3 6 7 5" xfId="6879" xr:uid="{7271D532-4710-41DC-B169-239A607567B1}"/>
    <cellStyle name="SAPBEXHLevel0X 3 6 7 5 2" xfId="17584" xr:uid="{18B52A55-9544-4966-81FE-19F5C04C4D3C}"/>
    <cellStyle name="SAPBEXHLevel0X 3 6 7 5 2 2" xfId="44001" xr:uid="{8782CEE3-10D5-4B97-BDD9-D60F2065D0FB}"/>
    <cellStyle name="SAPBEXHLevel0X 3 6 7 5 3" xfId="25739" xr:uid="{54303147-17B9-478D-B4F9-31B0FA50ABF2}"/>
    <cellStyle name="SAPBEXHLevel0X 3 6 7 5 3 2" xfId="52153" xr:uid="{61F253B0-F240-45DB-96A2-C6B5C37B9A1B}"/>
    <cellStyle name="SAPBEXHLevel0X 3 6 7 5 4" xfId="33549" xr:uid="{37F73109-BD5D-4076-8C4A-9663E2D4334F}"/>
    <cellStyle name="SAPBEXHLevel0X 3 6 7 6" xfId="7403" xr:uid="{89ABB612-E760-4107-9097-24EA001ED831}"/>
    <cellStyle name="SAPBEXHLevel0X 3 6 7 6 2" xfId="18070" xr:uid="{9FE04E5F-2CE2-4EF9-A099-5995E765D4C8}"/>
    <cellStyle name="SAPBEXHLevel0X 3 6 7 6 2 2" xfId="44486" xr:uid="{4F9DF44C-7299-45CE-988C-A4AC5E092041}"/>
    <cellStyle name="SAPBEXHLevel0X 3 6 7 6 3" xfId="22123" xr:uid="{704D31D7-616F-4E61-B978-27C0374E6CE0}"/>
    <cellStyle name="SAPBEXHLevel0X 3 6 7 6 3 2" xfId="48537" xr:uid="{2BAC6006-6CF3-48AE-B072-E35ABD77877F}"/>
    <cellStyle name="SAPBEXHLevel0X 3 6 7 6 4" xfId="34073" xr:uid="{42CE93A4-1187-461B-B55D-2E04A4367D03}"/>
    <cellStyle name="SAPBEXHLevel0X 3 6 7 7" xfId="8026" xr:uid="{C9EC2F5F-1514-4A81-928F-F9FCEE0D786D}"/>
    <cellStyle name="SAPBEXHLevel0X 3 6 7 7 2" xfId="18693" xr:uid="{3C727854-2D59-43AC-8229-02E5C5BE0C26}"/>
    <cellStyle name="SAPBEXHLevel0X 3 6 7 7 2 2" xfId="45107" xr:uid="{7B9FF59F-263D-426D-991C-47C947355841}"/>
    <cellStyle name="SAPBEXHLevel0X 3 6 7 7 3" xfId="12441" xr:uid="{1628E2FA-A9A3-4A11-886B-546AF9AC85C5}"/>
    <cellStyle name="SAPBEXHLevel0X 3 6 7 7 3 2" xfId="38862" xr:uid="{56477DC4-7057-4F09-9C2F-2960F232D8A1}"/>
    <cellStyle name="SAPBEXHLevel0X 3 6 7 7 4" xfId="34630" xr:uid="{C0A8A4A2-AEFE-48E2-BD42-9CABEF703BDA}"/>
    <cellStyle name="SAPBEXHLevel0X 3 6 7 8" xfId="13289" xr:uid="{82B45191-5A02-4D69-BA9A-30CB0AE97BA4}"/>
    <cellStyle name="SAPBEXHLevel0X 3 6 7 8 2" xfId="39709" xr:uid="{C598FADE-B95F-4A34-8478-2100A5F0FFF6}"/>
    <cellStyle name="SAPBEXHLevel0X 3 6 7 9" xfId="11233" xr:uid="{2E42CCFD-7042-4A20-91B2-B23063701243}"/>
    <cellStyle name="SAPBEXHLevel0X 3 6 7 9 2" xfId="37654" xr:uid="{454039C7-7E19-4ACE-A830-92138CBBF12D}"/>
    <cellStyle name="SAPBEXHLevel0X 3 6 8" xfId="3241" xr:uid="{0AE1C110-D763-4F61-B4F6-00A3927AEBFB}"/>
    <cellStyle name="SAPBEXHLevel0X 3 6 8 2" xfId="14031" xr:uid="{27F25A9A-BECE-413F-AA03-66C1D2E857CB}"/>
    <cellStyle name="SAPBEXHLevel0X 3 6 8 2 2" xfId="40451" xr:uid="{F303F816-AB6D-449D-BA2D-DC11EC66646C}"/>
    <cellStyle name="SAPBEXHLevel0X 3 6 8 3" xfId="24437" xr:uid="{3A41565C-0854-4D95-9271-462807B1CBA2}"/>
    <cellStyle name="SAPBEXHLevel0X 3 6 8 3 2" xfId="50851" xr:uid="{4BF20689-FB68-43D8-840C-9A72266FD065}"/>
    <cellStyle name="SAPBEXHLevel0X 3 6 8 4" xfId="29911" xr:uid="{7802041E-7A45-456F-88CB-E1757774D22D}"/>
    <cellStyle name="SAPBEXHLevel0X 3 6 9" xfId="4739" xr:uid="{88D74B18-06D5-441C-90CA-5E1B46D83CA7}"/>
    <cellStyle name="SAPBEXHLevel0X 3 6 9 2" xfId="15516" xr:uid="{8190BB11-C4B5-4006-85FD-54DE8AE42BDC}"/>
    <cellStyle name="SAPBEXHLevel0X 3 6 9 2 2" xfId="41936" xr:uid="{2B53681B-D301-44D8-8A49-707167ED0712}"/>
    <cellStyle name="SAPBEXHLevel0X 3 6 9 3" xfId="25805" xr:uid="{F835B3FB-086D-44E9-99AD-E9F35BD69835}"/>
    <cellStyle name="SAPBEXHLevel0X 3 6 9 3 2" xfId="52219" xr:uid="{AD6154D2-A354-4367-8474-C62C66E1B6E8}"/>
    <cellStyle name="SAPBEXHLevel0X 3 6 9 4" xfId="31409" xr:uid="{1CF6B0D6-3D38-4E5A-9D08-E2A90A70A4FB}"/>
    <cellStyle name="SAPBEXHLevel0X 3 7" xfId="1217" xr:uid="{CBB94D0A-68F7-47E8-9E8F-CE8DCC307183}"/>
    <cellStyle name="SAPBEXHLevel0X 3 7 10" xfId="2739" xr:uid="{4C7FE657-69F6-4658-9E32-130F9223AC9C}"/>
    <cellStyle name="SAPBEXHLevel0X 3 7 10 2" xfId="13531" xr:uid="{BCCC097F-9C7C-4173-83A6-8E276F1556C3}"/>
    <cellStyle name="SAPBEXHLevel0X 3 7 10 2 2" xfId="39951" xr:uid="{92A9D52E-2E20-45B0-88DE-1F0908FD24DB}"/>
    <cellStyle name="SAPBEXHLevel0X 3 7 10 3" xfId="24988" xr:uid="{5D73B8DD-DFD2-425A-A699-E6677130D579}"/>
    <cellStyle name="SAPBEXHLevel0X 3 7 10 3 2" xfId="51402" xr:uid="{1B07580C-F997-4E86-A077-378925C5912B}"/>
    <cellStyle name="SAPBEXHLevel0X 3 7 10 4" xfId="29409" xr:uid="{63F3AB90-D0A6-42C9-9C76-CBE5CFAF098B}"/>
    <cellStyle name="SAPBEXHLevel0X 3 7 11" xfId="6259" xr:uid="{D87E1BF7-41B9-49BA-8173-E886297356D7}"/>
    <cellStyle name="SAPBEXHLevel0X 3 7 11 2" xfId="24513" xr:uid="{BE94ECC7-235E-4445-B3B5-ACCB23A2A336}"/>
    <cellStyle name="SAPBEXHLevel0X 3 7 11 2 2" xfId="50927" xr:uid="{10AF1753-40B0-456B-AC2B-0CF661A2F5A1}"/>
    <cellStyle name="SAPBEXHLevel0X 3 7 11 3" xfId="32929" xr:uid="{7431996C-69D8-4F80-9DAC-0126EC450D96}"/>
    <cellStyle name="SAPBEXHLevel0X 3 7 12" xfId="14555" xr:uid="{73B5B876-C565-41FB-871F-573FA561D847}"/>
    <cellStyle name="SAPBEXHLevel0X 3 7 12 2" xfId="40975" xr:uid="{AC4FE6E5-1232-4D2F-8B1B-2FEFD1C90BA5}"/>
    <cellStyle name="SAPBEXHLevel0X 3 7 13" xfId="25071" xr:uid="{CBEEA540-CE26-4666-AB09-17A9959EE257}"/>
    <cellStyle name="SAPBEXHLevel0X 3 7 13 2" xfId="51485" xr:uid="{9C993712-96CF-4ECC-ACA0-F1B20A953482}"/>
    <cellStyle name="SAPBEXHLevel0X 3 7 2" xfId="1533" xr:uid="{DA4BF90E-6BD0-44AC-B65F-8A472829165E}"/>
    <cellStyle name="SAPBEXHLevel0X 3 7 2 10" xfId="8425" xr:uid="{3736B55C-6D42-4E73-B00D-195C7A21D492}"/>
    <cellStyle name="SAPBEXHLevel0X 3 7 2 10 2" xfId="19085" xr:uid="{DCD7F291-1359-42BC-A8C0-A74782695AC9}"/>
    <cellStyle name="SAPBEXHLevel0X 3 7 2 10 2 2" xfId="45499" xr:uid="{43BAD55C-2500-4B1D-957C-7580FF76B3EA}"/>
    <cellStyle name="SAPBEXHLevel0X 3 7 2 10 3" xfId="12777" xr:uid="{64D9AE01-0511-40E7-8B7E-A9D9817DA623}"/>
    <cellStyle name="SAPBEXHLevel0X 3 7 2 10 3 2" xfId="39198" xr:uid="{6BCC2167-D05D-4C8B-AEF1-D29545726BDB}"/>
    <cellStyle name="SAPBEXHLevel0X 3 7 2 10 4" xfId="34921" xr:uid="{2074EAA3-E841-401E-910E-62017C04688D}"/>
    <cellStyle name="SAPBEXHLevel0X 3 7 2 11" xfId="12009" xr:uid="{7830BD3C-B7CD-4E27-8925-65C6CD5DB97B}"/>
    <cellStyle name="SAPBEXHLevel0X 3 7 2 11 2" xfId="38430" xr:uid="{05E8D948-A772-46C9-B682-F5C6FD2A9B64}"/>
    <cellStyle name="SAPBEXHLevel0X 3 7 2 12" xfId="23758" xr:uid="{AE065BCE-C063-4F79-851B-480CEE175CFC}"/>
    <cellStyle name="SAPBEXHLevel0X 3 7 2 12 2" xfId="50172" xr:uid="{CE2EA04D-0195-4F28-A950-BE90FBA0DB0A}"/>
    <cellStyle name="SAPBEXHLevel0X 3 7 2 2" xfId="3527" xr:uid="{5C8F847E-9A2E-4AAB-9DC7-ACDE0F39932C}"/>
    <cellStyle name="SAPBEXHLevel0X 3 7 2 2 2" xfId="8997" xr:uid="{54940CC9-3668-4CE1-9474-224F63D0E44D}"/>
    <cellStyle name="SAPBEXHLevel0X 3 7 2 2 2 2" xfId="19657" xr:uid="{DFFADFDC-091D-468D-954A-29CE76C790B2}"/>
    <cellStyle name="SAPBEXHLevel0X 3 7 2 2 2 2 2" xfId="46071" xr:uid="{35FB3C47-E905-4690-A14B-EA3472A711BE}"/>
    <cellStyle name="SAPBEXHLevel0X 3 7 2 2 2 3" xfId="12705" xr:uid="{71FEF25F-744D-4C25-AAD9-ED3B5E40DEC2}"/>
    <cellStyle name="SAPBEXHLevel0X 3 7 2 2 2 3 2" xfId="39126" xr:uid="{38BD41D9-F346-4DE4-B761-57E90632A728}"/>
    <cellStyle name="SAPBEXHLevel0X 3 7 2 2 2 4" xfId="35493" xr:uid="{9253E32D-5D48-49BF-9FA3-231040EEE81B}"/>
    <cellStyle name="SAPBEXHLevel0X 3 7 2 2 3" xfId="10412" xr:uid="{B7C4E4D9-4986-4D3E-AD29-3FAC22F7F28C}"/>
    <cellStyle name="SAPBEXHLevel0X 3 7 2 2 3 2" xfId="21072" xr:uid="{31075E7B-0AE9-4900-AD3D-F5C9C1B4BD6E}"/>
    <cellStyle name="SAPBEXHLevel0X 3 7 2 2 3 2 2" xfId="47486" xr:uid="{B3299444-1BB9-4A02-8D99-093819B11FF0}"/>
    <cellStyle name="SAPBEXHLevel0X 3 7 2 2 3 3" xfId="28337" xr:uid="{D402541F-2B36-452D-B428-354533D9316A}"/>
    <cellStyle name="SAPBEXHLevel0X 3 7 2 2 3 3 2" xfId="54751" xr:uid="{5F999D04-694F-46FB-A39C-6C7493863776}"/>
    <cellStyle name="SAPBEXHLevel0X 3 7 2 2 3 4" xfId="36908" xr:uid="{6E10E10E-A70A-4D0B-9973-48CF94A8E7E3}"/>
    <cellStyle name="SAPBEXHLevel0X 3 7 2 2 4" xfId="8738" xr:uid="{5C31FCC8-D3C9-461F-A007-CB7CD226D0FD}"/>
    <cellStyle name="SAPBEXHLevel0X 3 7 2 2 4 2" xfId="19398" xr:uid="{736822C9-E83C-4E78-98A9-0D01D8484C9A}"/>
    <cellStyle name="SAPBEXHLevel0X 3 7 2 2 4 2 2" xfId="45812" xr:uid="{B778E0C5-CDB3-4EEB-BAAE-26B934049A38}"/>
    <cellStyle name="SAPBEXHLevel0X 3 7 2 2 4 3" xfId="27091" xr:uid="{A4B89C18-787F-4EF3-B5E0-706B6E6AB7E1}"/>
    <cellStyle name="SAPBEXHLevel0X 3 7 2 2 4 3 2" xfId="53505" xr:uid="{FEDAE799-C935-48F0-9636-39D312072632}"/>
    <cellStyle name="SAPBEXHLevel0X 3 7 2 2 4 4" xfId="35234" xr:uid="{BC58B9FC-1C09-46E4-8B0D-CA6E84AFF818}"/>
    <cellStyle name="SAPBEXHLevel0X 3 7 2 2 5" xfId="14312" xr:uid="{15B380B1-F01D-4E42-AA99-9414988E3FA9}"/>
    <cellStyle name="SAPBEXHLevel0X 3 7 2 2 5 2" xfId="40732" xr:uid="{B3C74105-E63B-4A0C-973A-7D87D25D1AEC}"/>
    <cellStyle name="SAPBEXHLevel0X 3 7 2 2 6" xfId="22089" xr:uid="{C2B6B695-D806-4F24-9714-01A07686E779}"/>
    <cellStyle name="SAPBEXHLevel0X 3 7 2 2 6 2" xfId="48503" xr:uid="{D49D209E-1E51-4C3C-A8D5-8ED6843DD3EC}"/>
    <cellStyle name="SAPBEXHLevel0X 3 7 2 2 7" xfId="30197" xr:uid="{517E9F1C-7466-467E-914F-C071A1418A62}"/>
    <cellStyle name="SAPBEXHLevel0X 3 7 2 3" xfId="4142" xr:uid="{EB03A6AB-8456-46BF-AD7A-2FA6E37E029B}"/>
    <cellStyle name="SAPBEXHLevel0X 3 7 2 3 2" xfId="9355" xr:uid="{E254D4D4-13FC-45C7-82BC-3299B2214D8C}"/>
    <cellStyle name="SAPBEXHLevel0X 3 7 2 3 2 2" xfId="20015" xr:uid="{8E1A1DF3-04C9-43CA-B93A-D3C4697190BC}"/>
    <cellStyle name="SAPBEXHLevel0X 3 7 2 3 2 2 2" xfId="46429" xr:uid="{E3BE800F-671C-49A8-996D-3F8D473781DB}"/>
    <cellStyle name="SAPBEXHLevel0X 3 7 2 3 2 3" xfId="11570" xr:uid="{25DF353B-7FDF-4FC7-8FC4-81528E381467}"/>
    <cellStyle name="SAPBEXHLevel0X 3 7 2 3 2 3 2" xfId="37991" xr:uid="{962F715C-25F0-4D56-83B9-BE90C469384F}"/>
    <cellStyle name="SAPBEXHLevel0X 3 7 2 3 2 4" xfId="35851" xr:uid="{176BB1E6-E410-4DB8-A6DD-6E17CC6C9214}"/>
    <cellStyle name="SAPBEXHLevel0X 3 7 2 3 3" xfId="14924" xr:uid="{FA24BFD0-8B62-4E6D-869A-FD99C58CDE4E}"/>
    <cellStyle name="SAPBEXHLevel0X 3 7 2 3 3 2" xfId="41344" xr:uid="{7D9082BF-4D6B-40D9-8D51-1A288694EAF2}"/>
    <cellStyle name="SAPBEXHLevel0X 3 7 2 3 4" xfId="23855" xr:uid="{9FE9DFA0-9C3E-452C-8514-A3268D525D81}"/>
    <cellStyle name="SAPBEXHLevel0X 3 7 2 3 4 2" xfId="50269" xr:uid="{B8AB5AA8-785D-4488-B0B0-815AB3CCA2F7}"/>
    <cellStyle name="SAPBEXHLevel0X 3 7 2 3 5" xfId="30812" xr:uid="{81447902-94F2-4E75-9DF0-100CA2308488}"/>
    <cellStyle name="SAPBEXHLevel0X 3 7 2 4" xfId="2611" xr:uid="{7C7774B7-2A49-49CE-A673-B604D1A1D616}"/>
    <cellStyle name="SAPBEXHLevel0X 3 7 2 4 2" xfId="10160" xr:uid="{3DBFC085-7F04-4706-860B-4EA750715BD9}"/>
    <cellStyle name="SAPBEXHLevel0X 3 7 2 4 2 2" xfId="20820" xr:uid="{8569F6B2-74FE-4650-941B-6FC188DE2629}"/>
    <cellStyle name="SAPBEXHLevel0X 3 7 2 4 2 2 2" xfId="47234" xr:uid="{2C36E3A9-06E2-4209-9F74-EC6C7C18B60A}"/>
    <cellStyle name="SAPBEXHLevel0X 3 7 2 4 2 3" xfId="16073" xr:uid="{724EF70D-5A8C-4211-8B85-7BA79BF66C48}"/>
    <cellStyle name="SAPBEXHLevel0X 3 7 2 4 2 3 2" xfId="42492" xr:uid="{8CB4806D-54E4-4AB1-BCFE-2DEF5F5C1A1D}"/>
    <cellStyle name="SAPBEXHLevel0X 3 7 2 4 2 4" xfId="36656" xr:uid="{08474F52-49A3-41F9-9CD3-6000276F63F1}"/>
    <cellStyle name="SAPBEXHLevel0X 3 7 2 4 3" xfId="13403" xr:uid="{AA4A9A52-827C-4666-BA2B-104D54AAB608}"/>
    <cellStyle name="SAPBEXHLevel0X 3 7 2 4 3 2" xfId="39823" xr:uid="{3F9A0B02-9C51-4494-B863-50733C8FE925}"/>
    <cellStyle name="SAPBEXHLevel0X 3 7 2 4 4" xfId="22559" xr:uid="{3799D23C-E160-4594-8CD5-EC148726AEC6}"/>
    <cellStyle name="SAPBEXHLevel0X 3 7 2 4 4 2" xfId="48973" xr:uid="{6484E5AF-47AE-4E24-906B-467A3B6BAD1B}"/>
    <cellStyle name="SAPBEXHLevel0X 3 7 2 4 5" xfId="29281" xr:uid="{F3CB612A-3F97-49C6-84A1-7C6640B386DB}"/>
    <cellStyle name="SAPBEXHLevel0X 3 7 2 5" xfId="5645" xr:uid="{23DCAD64-A410-47CB-8437-9ACFECAC9C08}"/>
    <cellStyle name="SAPBEXHLevel0X 3 7 2 5 2" xfId="16409" xr:uid="{08160F09-B37F-4778-8940-EF906683CEFA}"/>
    <cellStyle name="SAPBEXHLevel0X 3 7 2 5 2 2" xfId="42827" xr:uid="{19078BF9-C7DB-4FF3-8CFC-C542CB0ED10D}"/>
    <cellStyle name="SAPBEXHLevel0X 3 7 2 5 3" xfId="22837" xr:uid="{34444950-B852-48CA-BE8B-C3598B981175}"/>
    <cellStyle name="SAPBEXHLevel0X 3 7 2 5 3 2" xfId="49251" xr:uid="{28920CE0-4E2E-490E-9FB0-E5DE134DB447}"/>
    <cellStyle name="SAPBEXHLevel0X 3 7 2 5 4" xfId="32315" xr:uid="{11AE5E81-B397-441A-9375-35CDD97FE022}"/>
    <cellStyle name="SAPBEXHLevel0X 3 7 2 6" xfId="5875" xr:uid="{DAAC6ABF-DAFB-4115-9ECE-965F6A39D6CD}"/>
    <cellStyle name="SAPBEXHLevel0X 3 7 2 6 2" xfId="16630" xr:uid="{D7F13975-A0A9-4E6F-8E3E-D1B11F62634B}"/>
    <cellStyle name="SAPBEXHLevel0X 3 7 2 6 2 2" xfId="43048" xr:uid="{4A6BCD26-C0E9-4FD7-B4C1-1646EDA9CFEF}"/>
    <cellStyle name="SAPBEXHLevel0X 3 7 2 6 3" xfId="25080" xr:uid="{4D614221-8657-404F-94E2-8A6379FEAAF4}"/>
    <cellStyle name="SAPBEXHLevel0X 3 7 2 6 3 2" xfId="51494" xr:uid="{26149E8E-6C29-4E9D-B2B7-86777CA69C17}"/>
    <cellStyle name="SAPBEXHLevel0X 3 7 2 6 4" xfId="32545" xr:uid="{B461EF4D-FA67-4117-A132-1ADC0208F704}"/>
    <cellStyle name="SAPBEXHLevel0X 3 7 2 7" xfId="6808" xr:uid="{C9FF53D2-216C-41BB-BDDC-71A94A2C3738}"/>
    <cellStyle name="SAPBEXHLevel0X 3 7 2 7 2" xfId="25745" xr:uid="{80802364-B9CE-42A0-AEB1-8736DAFFC73E}"/>
    <cellStyle name="SAPBEXHLevel0X 3 7 2 7 2 2" xfId="52159" xr:uid="{EA7AB441-3F37-4C16-B7B9-914447A342FC}"/>
    <cellStyle name="SAPBEXHLevel0X 3 7 2 7 3" xfId="33478" xr:uid="{FFD77200-B9DC-4E14-AF17-821D9E8C8C0A}"/>
    <cellStyle name="SAPBEXHLevel0X 3 7 2 8" xfId="6692" xr:uid="{0DE81252-240D-458F-8E81-2D8D837CCBC0}"/>
    <cellStyle name="SAPBEXHLevel0X 3 7 2 8 2" xfId="17404" xr:uid="{A12FF4E5-FF5A-43DD-ADB9-AC2B5729A25B}"/>
    <cellStyle name="SAPBEXHLevel0X 3 7 2 8 2 2" xfId="43822" xr:uid="{F553ADF6-0664-4308-B881-6875D860282C}"/>
    <cellStyle name="SAPBEXHLevel0X 3 7 2 8 3" xfId="23547" xr:uid="{D1EA40BF-AC5A-4DD8-9051-7530D96890E7}"/>
    <cellStyle name="SAPBEXHLevel0X 3 7 2 8 3 2" xfId="49961" xr:uid="{D277940D-551E-4F68-AB7C-EA1BE050B2F1}"/>
    <cellStyle name="SAPBEXHLevel0X 3 7 2 8 4" xfId="33362" xr:uid="{4BC83980-6B5C-48A8-A6C7-F462B94ED85A}"/>
    <cellStyle name="SAPBEXHLevel0X 3 7 2 9" xfId="7099" xr:uid="{2B09AC7B-EA01-4D77-BFCC-34DE212D8FEC}"/>
    <cellStyle name="SAPBEXHLevel0X 3 7 2 9 2" xfId="17787" xr:uid="{A64A951D-C87A-4894-9C2B-34E8EC1AED92}"/>
    <cellStyle name="SAPBEXHLevel0X 3 7 2 9 2 2" xfId="44204" xr:uid="{9DF12CA8-BABD-4D3C-9A94-938274F90851}"/>
    <cellStyle name="SAPBEXHLevel0X 3 7 2 9 3" xfId="22339" xr:uid="{7D04C43F-FAC0-4BE1-A494-F9524179123A}"/>
    <cellStyle name="SAPBEXHLevel0X 3 7 2 9 3 2" xfId="48753" xr:uid="{7ABFFAD4-80DC-4782-8782-32A313BE8933}"/>
    <cellStyle name="SAPBEXHLevel0X 3 7 2 9 4" xfId="33769" xr:uid="{A5D7C6FD-A491-4BA5-81EA-1793E9518934}"/>
    <cellStyle name="SAPBEXHLevel0X 3 7 3" xfId="1646" xr:uid="{20206138-7E9B-4FD6-88A5-E21C9437F585}"/>
    <cellStyle name="SAPBEXHLevel0X 3 7 3 10" xfId="8325" xr:uid="{63D51C54-9E6E-4CB5-B6E6-AEC2CF90FF73}"/>
    <cellStyle name="SAPBEXHLevel0X 3 7 3 10 2" xfId="18985" xr:uid="{3C978775-9E9C-4D30-AE5A-93192AFB09B7}"/>
    <cellStyle name="SAPBEXHLevel0X 3 7 3 10 2 2" xfId="45399" xr:uid="{438B68C3-BB4F-42ED-A0E1-6FAA47D6C011}"/>
    <cellStyle name="SAPBEXHLevel0X 3 7 3 10 3" xfId="12177" xr:uid="{B6136C3C-D052-4B0F-8210-AA7FDD9AAF2C}"/>
    <cellStyle name="SAPBEXHLevel0X 3 7 3 10 3 2" xfId="38598" xr:uid="{08DDD328-410F-471A-9C19-ED27A9981B6D}"/>
    <cellStyle name="SAPBEXHLevel0X 3 7 3 10 4" xfId="34821" xr:uid="{0CC7F65A-640B-4148-859D-58240D1161C6}"/>
    <cellStyle name="SAPBEXHLevel0X 3 7 3 11" xfId="11917" xr:uid="{D2B0535D-7082-4E58-95B2-08F7CB3B42EC}"/>
    <cellStyle name="SAPBEXHLevel0X 3 7 3 11 2" xfId="38338" xr:uid="{7B7717C5-EFA4-45AA-BCAC-0D06E0306B71}"/>
    <cellStyle name="SAPBEXHLevel0X 3 7 3 12" xfId="23138" xr:uid="{EC8D68A0-E4C8-4728-A565-9A59481545F6}"/>
    <cellStyle name="SAPBEXHLevel0X 3 7 3 12 2" xfId="49552" xr:uid="{F1B03C0E-56D1-475A-9467-E3B08F6AD04F}"/>
    <cellStyle name="SAPBEXHLevel0X 3 7 3 2" xfId="3639" xr:uid="{CF977647-3D67-4E63-83CF-7E278CE01477}"/>
    <cellStyle name="SAPBEXHLevel0X 3 7 3 2 2" xfId="9097" xr:uid="{9E78C834-D146-4243-960A-CAF98FC8EC05}"/>
    <cellStyle name="SAPBEXHLevel0X 3 7 3 2 2 2" xfId="19757" xr:uid="{D3C6873B-2E57-42D3-BA73-EDC7F42A4BBF}"/>
    <cellStyle name="SAPBEXHLevel0X 3 7 3 2 2 2 2" xfId="46171" xr:uid="{1BFED4BF-E8A0-4F06-81BA-5D931FBDCFEA}"/>
    <cellStyle name="SAPBEXHLevel0X 3 7 3 2 2 3" xfId="27379" xr:uid="{EA76861D-A04A-42FC-863D-0056B958EDC9}"/>
    <cellStyle name="SAPBEXHLevel0X 3 7 3 2 2 3 2" xfId="53793" xr:uid="{3C20CC80-0FFB-4B50-9A94-1EBE59BFD17B}"/>
    <cellStyle name="SAPBEXHLevel0X 3 7 3 2 2 4" xfId="35593" xr:uid="{F10BF1B6-09B5-4FD8-8600-76CE4BF9AFBC}"/>
    <cellStyle name="SAPBEXHLevel0X 3 7 3 2 3" xfId="10226" xr:uid="{8784F8F4-E043-4F69-8683-EF4CFD746954}"/>
    <cellStyle name="SAPBEXHLevel0X 3 7 3 2 3 2" xfId="20886" xr:uid="{0D2617D7-976A-4316-9198-6E37FAAA6EE5}"/>
    <cellStyle name="SAPBEXHLevel0X 3 7 3 2 3 2 2" xfId="47300" xr:uid="{5061CA0F-B34F-43C4-9FD7-009AB0CEF164}"/>
    <cellStyle name="SAPBEXHLevel0X 3 7 3 2 3 3" xfId="16902" xr:uid="{A8BC1080-6CE9-4C3C-B7B9-22022EF9B1EC}"/>
    <cellStyle name="SAPBEXHLevel0X 3 7 3 2 3 3 2" xfId="43320" xr:uid="{171E6D53-57BD-4E28-9ACB-AA75EA8EC15C}"/>
    <cellStyle name="SAPBEXHLevel0X 3 7 3 2 3 4" xfId="36722" xr:uid="{0FD260F9-B5F1-4CE1-8876-559ECC61B70C}"/>
    <cellStyle name="SAPBEXHLevel0X 3 7 3 2 4" xfId="8626" xr:uid="{C190A90E-C1E9-4655-95C3-C37B97F16266}"/>
    <cellStyle name="SAPBEXHLevel0X 3 7 3 2 4 2" xfId="19286" xr:uid="{FE862EDA-C831-4DF3-846E-BAF4CD929A74}"/>
    <cellStyle name="SAPBEXHLevel0X 3 7 3 2 4 2 2" xfId="45700" xr:uid="{4ED82AEC-BB22-4088-9269-129B368DC543}"/>
    <cellStyle name="SAPBEXHLevel0X 3 7 3 2 4 3" xfId="13407" xr:uid="{8E25A59C-DF1B-475A-859E-E11F1C70D189}"/>
    <cellStyle name="SAPBEXHLevel0X 3 7 3 2 4 3 2" xfId="39827" xr:uid="{93CDD956-D8C5-4D19-B953-F0ADD48A8E43}"/>
    <cellStyle name="SAPBEXHLevel0X 3 7 3 2 4 4" xfId="35122" xr:uid="{69AF34EF-D09B-43D1-9D3D-0DFDC39D5C5B}"/>
    <cellStyle name="SAPBEXHLevel0X 3 7 3 2 5" xfId="14424" xr:uid="{A8AAC00B-AD73-45AB-8C7E-74D1F9C09497}"/>
    <cellStyle name="SAPBEXHLevel0X 3 7 3 2 5 2" xfId="40844" xr:uid="{9FF8796C-2E10-479B-942D-FD6F6C524BEA}"/>
    <cellStyle name="SAPBEXHLevel0X 3 7 3 2 6" xfId="28026" xr:uid="{C6BF41FB-CAFE-41C9-87B5-8961571AF70E}"/>
    <cellStyle name="SAPBEXHLevel0X 3 7 3 2 6 2" xfId="54440" xr:uid="{E01E91B8-97C3-49E1-A51F-48234E4DE573}"/>
    <cellStyle name="SAPBEXHLevel0X 3 7 3 2 7" xfId="30309" xr:uid="{E2BBCD53-3C7D-4333-BF1B-9147826A393A}"/>
    <cellStyle name="SAPBEXHLevel0X 3 7 3 3" xfId="4126" xr:uid="{EFFF5C06-322D-4EC9-8556-E10E6301F5FD}"/>
    <cellStyle name="SAPBEXHLevel0X 3 7 3 3 2" xfId="9466" xr:uid="{C3E4FFD3-8A2D-4C84-ACDD-A4FEAF1DB852}"/>
    <cellStyle name="SAPBEXHLevel0X 3 7 3 3 2 2" xfId="20126" xr:uid="{4EAC218A-7751-4F30-93C9-96DE2B0422B4}"/>
    <cellStyle name="SAPBEXHLevel0X 3 7 3 3 2 2 2" xfId="46540" xr:uid="{1C20FA37-0E9E-4866-8110-21655AC05FC5}"/>
    <cellStyle name="SAPBEXHLevel0X 3 7 3 3 2 3" xfId="25937" xr:uid="{1C859C10-DD5A-413F-9EC5-9515DD54EE9C}"/>
    <cellStyle name="SAPBEXHLevel0X 3 7 3 3 2 3 2" xfId="52351" xr:uid="{1B408262-FFBA-427D-BFB9-8E7A33F10A1F}"/>
    <cellStyle name="SAPBEXHLevel0X 3 7 3 3 2 4" xfId="35962" xr:uid="{C34746C1-59B3-4601-979F-A8A8ECB20C8C}"/>
    <cellStyle name="SAPBEXHLevel0X 3 7 3 3 3" xfId="14908" xr:uid="{E602E56B-64C5-4995-93A1-BF68D6183261}"/>
    <cellStyle name="SAPBEXHLevel0X 3 7 3 3 3 2" xfId="41328" xr:uid="{DB0AE6DB-B6CD-423D-846A-8E683B0BD992}"/>
    <cellStyle name="SAPBEXHLevel0X 3 7 3 3 4" xfId="23115" xr:uid="{1CCF00E5-646B-4657-9AD7-5338DF0EDB7E}"/>
    <cellStyle name="SAPBEXHLevel0X 3 7 3 3 4 2" xfId="49529" xr:uid="{DB43C1FE-DC26-45BE-990C-E009888DB11D}"/>
    <cellStyle name="SAPBEXHLevel0X 3 7 3 3 5" xfId="30796" xr:uid="{78B92D1D-6CE1-4C4F-931B-F2EABBAB4D85}"/>
    <cellStyle name="SAPBEXHLevel0X 3 7 3 4" xfId="3307" xr:uid="{2174F642-5FD6-45D1-82F4-9506B7692BC2}"/>
    <cellStyle name="SAPBEXHLevel0X 3 7 3 4 2" xfId="10029" xr:uid="{4ACE2B7C-DB9A-41E9-9C06-8E2B6030F53F}"/>
    <cellStyle name="SAPBEXHLevel0X 3 7 3 4 2 2" xfId="20689" xr:uid="{44E0AD85-D223-4AF9-A973-291760DFE663}"/>
    <cellStyle name="SAPBEXHLevel0X 3 7 3 4 2 2 2" xfId="47103" xr:uid="{08C138C0-0B42-4BCD-AD9D-98F29F71E6B1}"/>
    <cellStyle name="SAPBEXHLevel0X 3 7 3 4 2 3" xfId="27813" xr:uid="{81E6255E-025E-41A5-BA35-CD22CDE0C808}"/>
    <cellStyle name="SAPBEXHLevel0X 3 7 3 4 2 3 2" xfId="54227" xr:uid="{74665135-B197-45CD-BAA7-36B469B236EC}"/>
    <cellStyle name="SAPBEXHLevel0X 3 7 3 4 2 4" xfId="36525" xr:uid="{0D744C82-777E-4315-9498-A8E73439AFAB}"/>
    <cellStyle name="SAPBEXHLevel0X 3 7 3 4 3" xfId="14097" xr:uid="{D4E44F95-F6CB-4C0E-B571-051957B8FB94}"/>
    <cellStyle name="SAPBEXHLevel0X 3 7 3 4 3 2" xfId="40517" xr:uid="{1D9844C7-14C1-4F05-8C9C-54B8398B07A4}"/>
    <cellStyle name="SAPBEXHLevel0X 3 7 3 4 4" xfId="22735" xr:uid="{C6180500-A9CA-4794-A5B9-5A500B71A43E}"/>
    <cellStyle name="SAPBEXHLevel0X 3 7 3 4 4 2" xfId="49149" xr:uid="{D70398B5-5D3C-4D5E-A186-848EA55EFD6D}"/>
    <cellStyle name="SAPBEXHLevel0X 3 7 3 4 5" xfId="29977" xr:uid="{C8C2407C-956E-4B6E-AB4E-D189078C32F8}"/>
    <cellStyle name="SAPBEXHLevel0X 3 7 3 5" xfId="5453" xr:uid="{8E05FE0A-CF37-40C2-B13A-270E3BAAA175}"/>
    <cellStyle name="SAPBEXHLevel0X 3 7 3 5 2" xfId="16226" xr:uid="{E6E3D6CD-F95F-47B7-9D09-C9813C8E3F31}"/>
    <cellStyle name="SAPBEXHLevel0X 3 7 3 5 2 2" xfId="42645" xr:uid="{25DF5528-58FF-401F-A3F9-B6024D3B5B16}"/>
    <cellStyle name="SAPBEXHLevel0X 3 7 3 5 3" xfId="22519" xr:uid="{C97594DA-660B-4E86-B857-37CA782EE040}"/>
    <cellStyle name="SAPBEXHLevel0X 3 7 3 5 3 2" xfId="48933" xr:uid="{AC557756-93D7-4E55-BF7C-342BEEAF4F45}"/>
    <cellStyle name="SAPBEXHLevel0X 3 7 3 5 4" xfId="32123" xr:uid="{D6B4DDAD-1961-4F78-B5B9-AB1701CA4344}"/>
    <cellStyle name="SAPBEXHLevel0X 3 7 3 6" xfId="5524" xr:uid="{06A83E90-FA81-4679-AA8F-24755D98DE9C}"/>
    <cellStyle name="SAPBEXHLevel0X 3 7 3 6 2" xfId="16295" xr:uid="{7AC3FA36-4666-4A50-B38F-2CAC5B46E9E9}"/>
    <cellStyle name="SAPBEXHLevel0X 3 7 3 6 2 2" xfId="42714" xr:uid="{CB271790-1FD8-4E3A-B2AE-8058A9CA00AC}"/>
    <cellStyle name="SAPBEXHLevel0X 3 7 3 6 3" xfId="24941" xr:uid="{C205956F-C8ED-4970-AF96-B2FB9920F5C1}"/>
    <cellStyle name="SAPBEXHLevel0X 3 7 3 6 3 2" xfId="51355" xr:uid="{69B9C749-C01E-4F86-B6A2-300956D37C2B}"/>
    <cellStyle name="SAPBEXHLevel0X 3 7 3 6 4" xfId="32194" xr:uid="{BFB16D9E-B61B-446D-BE3E-E15E622D38EE}"/>
    <cellStyle name="SAPBEXHLevel0X 3 7 3 7" xfId="6135" xr:uid="{FA99A7B8-D966-45E2-8860-743FF2F9940D}"/>
    <cellStyle name="SAPBEXHLevel0X 3 7 3 7 2" xfId="22813" xr:uid="{C2FE8AF0-9539-43DD-8AF0-FC8CB01FB863}"/>
    <cellStyle name="SAPBEXHLevel0X 3 7 3 7 2 2" xfId="49227" xr:uid="{55C66AD4-C055-4302-876F-4780450BC143}"/>
    <cellStyle name="SAPBEXHLevel0X 3 7 3 7 3" xfId="32805" xr:uid="{37CDC4BC-03E1-4EC1-AE26-3CDE4B0A2232}"/>
    <cellStyle name="SAPBEXHLevel0X 3 7 3 8" xfId="5910" xr:uid="{20015BDD-D46C-488C-BE9E-225EBF44EF15}"/>
    <cellStyle name="SAPBEXHLevel0X 3 7 3 8 2" xfId="16662" xr:uid="{B80C98B3-12B5-494F-A45B-F2DC764CC84A}"/>
    <cellStyle name="SAPBEXHLevel0X 3 7 3 8 2 2" xfId="43080" xr:uid="{AE2A53CD-B17D-4927-B45F-5F3C423A183A}"/>
    <cellStyle name="SAPBEXHLevel0X 3 7 3 8 3" xfId="23782" xr:uid="{B0AE218E-21BD-4A1D-935F-A07A6050831B}"/>
    <cellStyle name="SAPBEXHLevel0X 3 7 3 8 3 2" xfId="50196" xr:uid="{976413A7-2E84-443D-BDDC-4B83013AEB2D}"/>
    <cellStyle name="SAPBEXHLevel0X 3 7 3 8 4" xfId="32580" xr:uid="{925F9512-8970-4340-B78D-A8BC219A7B95}"/>
    <cellStyle name="SAPBEXHLevel0X 3 7 3 9" xfId="5598" xr:uid="{9FE3081F-874D-40B2-AC6B-63C338BCBFB4}"/>
    <cellStyle name="SAPBEXHLevel0X 3 7 3 9 2" xfId="16365" xr:uid="{D1E63B90-FC27-4BA7-8276-4570C524B461}"/>
    <cellStyle name="SAPBEXHLevel0X 3 7 3 9 2 2" xfId="42784" xr:uid="{34A044FB-F277-46E4-B11B-01C32648849F}"/>
    <cellStyle name="SAPBEXHLevel0X 3 7 3 9 3" xfId="22517" xr:uid="{F9391490-1B73-4B0A-87DB-9A11B1840A26}"/>
    <cellStyle name="SAPBEXHLevel0X 3 7 3 9 3 2" xfId="48931" xr:uid="{B3423305-7055-40E6-91E6-F8B4557D7831}"/>
    <cellStyle name="SAPBEXHLevel0X 3 7 3 9 4" xfId="32268" xr:uid="{F6C88F5B-8FF4-406F-850C-8B096B57480C}"/>
    <cellStyle name="SAPBEXHLevel0X 3 7 4" xfId="1905" xr:uid="{7FC62BF3-8E64-44E1-83AF-B5A273383D85}"/>
    <cellStyle name="SAPBEXHLevel0X 3 7 4 10" xfId="8552" xr:uid="{BA22CC49-1A5A-4EB4-BF73-0F4098E174E4}"/>
    <cellStyle name="SAPBEXHLevel0X 3 7 4 10 2" xfId="19212" xr:uid="{F2424DFA-CD6C-4231-88AE-4CC3006F3CDC}"/>
    <cellStyle name="SAPBEXHLevel0X 3 7 4 10 2 2" xfId="45626" xr:uid="{E9CD39AB-AE65-4C3B-A0BD-852237E689E0}"/>
    <cellStyle name="SAPBEXHLevel0X 3 7 4 10 3" xfId="15864" xr:uid="{2B823AEA-71CE-4982-8649-02F038DDE0FD}"/>
    <cellStyle name="SAPBEXHLevel0X 3 7 4 10 3 2" xfId="42283" xr:uid="{98EE9D02-C3A3-49B2-BC11-C506EBF22344}"/>
    <cellStyle name="SAPBEXHLevel0X 3 7 4 10 4" xfId="35048" xr:uid="{02CF1142-1B74-469E-B366-40F4DCECAEF5}"/>
    <cellStyle name="SAPBEXHLevel0X 3 7 4 11" xfId="11675" xr:uid="{7A42211E-DBA6-46DD-879D-6285A598ED2D}"/>
    <cellStyle name="SAPBEXHLevel0X 3 7 4 11 2" xfId="38096" xr:uid="{550A770E-6643-4282-82B1-1793A7FE653C}"/>
    <cellStyle name="SAPBEXHLevel0X 3 7 4 12" xfId="24597" xr:uid="{C50A6AA0-1184-40C8-9752-C650506B94B0}"/>
    <cellStyle name="SAPBEXHLevel0X 3 7 4 12 2" xfId="51011" xr:uid="{837B4200-D312-4113-A88D-167CC7735604}"/>
    <cellStyle name="SAPBEXHLevel0X 3 7 4 2" xfId="3882" xr:uid="{8819A172-429B-4BEE-8D1F-9E33E0391A89}"/>
    <cellStyle name="SAPBEXHLevel0X 3 7 4 2 2" xfId="9196" xr:uid="{A57FE11A-8ADE-4061-8ADD-92678DB09DFF}"/>
    <cellStyle name="SAPBEXHLevel0X 3 7 4 2 2 2" xfId="19856" xr:uid="{DB80FABD-A00F-441E-94A6-3E3D53C7687E}"/>
    <cellStyle name="SAPBEXHLevel0X 3 7 4 2 2 2 2" xfId="46270" xr:uid="{09CEF749-41CF-47ED-A1AF-7E4133E3CD95}"/>
    <cellStyle name="SAPBEXHLevel0X 3 7 4 2 2 3" xfId="26785" xr:uid="{A16FB856-2F55-48C7-93F1-5A20ABB2D7A0}"/>
    <cellStyle name="SAPBEXHLevel0X 3 7 4 2 2 3 2" xfId="53199" xr:uid="{750DC3B8-2C85-4CC2-A3EC-3713F1E56D34}"/>
    <cellStyle name="SAPBEXHLevel0X 3 7 4 2 2 4" xfId="35692" xr:uid="{99E7662E-54D7-4F31-8BFC-84D39FA62B8C}"/>
    <cellStyle name="SAPBEXHLevel0X 3 7 4 2 3" xfId="14665" xr:uid="{E5086645-6E5D-42C5-BC44-20D938DA2F52}"/>
    <cellStyle name="SAPBEXHLevel0X 3 7 4 2 3 2" xfId="41085" xr:uid="{DF495AD2-1715-4980-A759-4A5FCF8C7B8F}"/>
    <cellStyle name="SAPBEXHLevel0X 3 7 4 2 4" xfId="24364" xr:uid="{CA5FA282-8DB2-4A4B-95C2-1A75CA492AB0}"/>
    <cellStyle name="SAPBEXHLevel0X 3 7 4 2 4 2" xfId="50778" xr:uid="{2BC24BED-5951-447D-9F2D-63E7C5645C90}"/>
    <cellStyle name="SAPBEXHLevel0X 3 7 4 2 5" xfId="30552" xr:uid="{201664C6-C687-4EC6-8707-CCA9BDE5A868}"/>
    <cellStyle name="SAPBEXHLevel0X 3 7 4 3" xfId="4609" xr:uid="{881ABB67-8719-45AE-9177-2FB912DBF6DD}"/>
    <cellStyle name="SAPBEXHLevel0X 3 7 4 3 2" xfId="10176" xr:uid="{D63E7FFC-3803-419F-A7F8-DF63613199D9}"/>
    <cellStyle name="SAPBEXHLevel0X 3 7 4 3 2 2" xfId="20836" xr:uid="{2F387962-78EB-4CA1-B665-994AD60A210B}"/>
    <cellStyle name="SAPBEXHLevel0X 3 7 4 3 2 2 2" xfId="47250" xr:uid="{D9632C90-07D0-4815-82AB-F110735F90C8}"/>
    <cellStyle name="SAPBEXHLevel0X 3 7 4 3 2 3" xfId="13954" xr:uid="{01908B09-3FB2-4A98-A7CA-A5AAA18F3AEC}"/>
    <cellStyle name="SAPBEXHLevel0X 3 7 4 3 2 3 2" xfId="40374" xr:uid="{6864A1CF-1B13-4D66-9E81-7CE700B55A99}"/>
    <cellStyle name="SAPBEXHLevel0X 3 7 4 3 2 4" xfId="36672" xr:uid="{D99314DA-B8F8-410D-9D61-B4D184002162}"/>
    <cellStyle name="SAPBEXHLevel0X 3 7 4 3 3" xfId="15387" xr:uid="{7AE3C958-219E-4E96-87E0-930B57F55357}"/>
    <cellStyle name="SAPBEXHLevel0X 3 7 4 3 3 2" xfId="41807" xr:uid="{1E4BE1B7-39C9-4CD7-903F-7745018A091A}"/>
    <cellStyle name="SAPBEXHLevel0X 3 7 4 3 4" xfId="27485" xr:uid="{7C755B88-4A99-410A-AD44-9C7047C3ABED}"/>
    <cellStyle name="SAPBEXHLevel0X 3 7 4 3 4 2" xfId="53899" xr:uid="{F1D7FDA2-0E4F-49B2-8E6F-DE68CEA7A40F}"/>
    <cellStyle name="SAPBEXHLevel0X 3 7 4 3 5" xfId="31279" xr:uid="{3AC0941B-0CA1-4F1E-A09C-078DFA958149}"/>
    <cellStyle name="SAPBEXHLevel0X 3 7 4 4" xfId="4843" xr:uid="{630DB544-0CFF-4A50-9B8B-CE20A20C7B2C}"/>
    <cellStyle name="SAPBEXHLevel0X 3 7 4 4 2" xfId="15620" xr:uid="{93A5DA6A-71DA-47C5-A4AF-DE7052A6890A}"/>
    <cellStyle name="SAPBEXHLevel0X 3 7 4 4 2 2" xfId="42040" xr:uid="{6E457F46-220A-46E4-9B74-B1E68905F747}"/>
    <cellStyle name="SAPBEXHLevel0X 3 7 4 4 3" xfId="25548" xr:uid="{442A745F-FAF0-48F2-B84B-803D498F8B83}"/>
    <cellStyle name="SAPBEXHLevel0X 3 7 4 4 3 2" xfId="51962" xr:uid="{8FC7E440-76BC-48DF-9418-B02BF93DF664}"/>
    <cellStyle name="SAPBEXHLevel0X 3 7 4 4 4" xfId="31513" xr:uid="{9154073E-28F1-4840-8051-2A81CC1F1D57}"/>
    <cellStyle name="SAPBEXHLevel0X 3 7 4 5" xfId="5803" xr:uid="{4C7755F2-0FB7-4FF1-BE48-31F9422E9597}"/>
    <cellStyle name="SAPBEXHLevel0X 3 7 4 5 2" xfId="16562" xr:uid="{2AADDEE0-D808-4118-92B2-BBCC4254A973}"/>
    <cellStyle name="SAPBEXHLevel0X 3 7 4 5 2 2" xfId="42980" xr:uid="{656878DC-802B-4C53-8278-6E820C3D8578}"/>
    <cellStyle name="SAPBEXHLevel0X 3 7 4 5 3" xfId="25477" xr:uid="{893A2765-5D2A-4C2A-808C-95DF0E5777AC}"/>
    <cellStyle name="SAPBEXHLevel0X 3 7 4 5 3 2" xfId="51891" xr:uid="{A3B821A0-D638-48E5-AEA9-4F66AF28CBDF}"/>
    <cellStyle name="SAPBEXHLevel0X 3 7 4 5 4" xfId="32473" xr:uid="{610D5E0D-9DBC-4C92-83E8-5361E955759B}"/>
    <cellStyle name="SAPBEXHLevel0X 3 7 4 6" xfId="6406" xr:uid="{FE9BA5E6-249C-4C26-8056-E8A68A9AAA27}"/>
    <cellStyle name="SAPBEXHLevel0X 3 7 4 6 2" xfId="17142" xr:uid="{EAF1021C-E3EA-4AC8-A8C4-FA274547A07D}"/>
    <cellStyle name="SAPBEXHLevel0X 3 7 4 6 2 2" xfId="43560" xr:uid="{6EB2C5C7-0A65-4418-A9CC-6A71EF8E893F}"/>
    <cellStyle name="SAPBEXHLevel0X 3 7 4 6 3" xfId="22816" xr:uid="{E0C874A3-234D-4B89-B2CA-F84A0C94C27C}"/>
    <cellStyle name="SAPBEXHLevel0X 3 7 4 6 3 2" xfId="49230" xr:uid="{C1666800-E812-4BBD-8686-85C02962B8F9}"/>
    <cellStyle name="SAPBEXHLevel0X 3 7 4 6 4" xfId="33076" xr:uid="{37A0F1B3-CED2-4C4A-AAE9-AE046DA2FE60}"/>
    <cellStyle name="SAPBEXHLevel0X 3 7 4 7" xfId="7021" xr:uid="{FA14F44C-0B34-4E48-84CA-9DB64364AC9B}"/>
    <cellStyle name="SAPBEXHLevel0X 3 7 4 7 2" xfId="12074" xr:uid="{414DD021-C583-4E4E-8B56-955C1EB3C0D7}"/>
    <cellStyle name="SAPBEXHLevel0X 3 7 4 7 2 2" xfId="38495" xr:uid="{C282CBA9-FEDD-46E4-ACF7-19C365BB20D9}"/>
    <cellStyle name="SAPBEXHLevel0X 3 7 4 7 3" xfId="33691" xr:uid="{2951335F-EAC1-45F5-9F4B-6AEAACDCD3AD}"/>
    <cellStyle name="SAPBEXHLevel0X 3 7 4 8" xfId="7568" xr:uid="{757E0CAC-0FEE-4DFA-B8E0-578DCCF810C9}"/>
    <cellStyle name="SAPBEXHLevel0X 3 7 4 8 2" xfId="18235" xr:uid="{2B8E7BA1-0970-4381-9185-E54F5CD95EA5}"/>
    <cellStyle name="SAPBEXHLevel0X 3 7 4 8 2 2" xfId="44651" xr:uid="{53623F65-513B-4C7F-94D7-9D4DC6B99CD0}"/>
    <cellStyle name="SAPBEXHLevel0X 3 7 4 8 3" xfId="24006" xr:uid="{14DB8F59-F725-44A2-A707-EF4CACC4DC79}"/>
    <cellStyle name="SAPBEXHLevel0X 3 7 4 8 3 2" xfId="50420" xr:uid="{47A82C92-E2DE-4D25-9F9D-A16C487AD15F}"/>
    <cellStyle name="SAPBEXHLevel0X 3 7 4 8 4" xfId="34238" xr:uid="{C4EE3BCC-B04E-47F9-87E1-DD2B025834C9}"/>
    <cellStyle name="SAPBEXHLevel0X 3 7 4 9" xfId="3313" xr:uid="{E022648E-28C1-488A-8444-DCCC684FEA00}"/>
    <cellStyle name="SAPBEXHLevel0X 3 7 4 9 2" xfId="14103" xr:uid="{B9297887-A0E9-439A-830D-565D19F8B9C1}"/>
    <cellStyle name="SAPBEXHLevel0X 3 7 4 9 2 2" xfId="40523" xr:uid="{774E860A-C101-405D-8A87-8D7C347D0B55}"/>
    <cellStyle name="SAPBEXHLevel0X 3 7 4 9 3" xfId="21927" xr:uid="{B7C221E4-4166-4EC3-8F74-37488926CD47}"/>
    <cellStyle name="SAPBEXHLevel0X 3 7 4 9 3 2" xfId="48341" xr:uid="{438C3BA5-B0A7-4769-AA7E-E2333A52A259}"/>
    <cellStyle name="SAPBEXHLevel0X 3 7 4 9 4" xfId="29983" xr:uid="{6A682DCD-3839-492B-9C34-DBB467C7C3AF}"/>
    <cellStyle name="SAPBEXHLevel0X 3 7 5" xfId="2091" xr:uid="{0AB20BAE-0944-429F-9F67-2723D331BED9}"/>
    <cellStyle name="SAPBEXHLevel0X 3 7 5 10" xfId="8870" xr:uid="{97075662-8D2A-4528-950B-66E4FF7A2D13}"/>
    <cellStyle name="SAPBEXHLevel0X 3 7 5 10 2" xfId="19530" xr:uid="{CE863294-71EF-47E5-8F6D-D0070547924C}"/>
    <cellStyle name="SAPBEXHLevel0X 3 7 5 10 2 2" xfId="45944" xr:uid="{AB620594-F98C-463B-8EDA-C9C31C4D35DC}"/>
    <cellStyle name="SAPBEXHLevel0X 3 7 5 10 3" xfId="26127" xr:uid="{B8288F31-28D9-4996-BBC7-0A01832EEF95}"/>
    <cellStyle name="SAPBEXHLevel0X 3 7 5 10 3 2" xfId="52541" xr:uid="{6707A6AF-7DA3-4247-8F5C-0A464970B788}"/>
    <cellStyle name="SAPBEXHLevel0X 3 7 5 10 4" xfId="35366" xr:uid="{2B6E90F8-E16C-4B01-8D4C-FC17EBD05909}"/>
    <cellStyle name="SAPBEXHLevel0X 3 7 5 11" xfId="11509" xr:uid="{8DD5CB47-5B94-45AC-BE93-9F284048DC0D}"/>
    <cellStyle name="SAPBEXHLevel0X 3 7 5 11 2" xfId="37930" xr:uid="{AC7E1185-BE30-4A31-9D8A-8A5A4C326EC2}"/>
    <cellStyle name="SAPBEXHLevel0X 3 7 5 12" xfId="23746" xr:uid="{17123200-6C20-45B5-A32C-CC895EF46615}"/>
    <cellStyle name="SAPBEXHLevel0X 3 7 5 12 2" xfId="50160" xr:uid="{C2EF94E6-F122-4639-B34E-EA494736FDF5}"/>
    <cellStyle name="SAPBEXHLevel0X 3 7 5 2" xfId="4056" xr:uid="{ECED530D-18DF-4835-BAF0-CD105D03332C}"/>
    <cellStyle name="SAPBEXHLevel0X 3 7 5 2 2" xfId="9852" xr:uid="{6705A505-5B80-4381-B805-405885523C78}"/>
    <cellStyle name="SAPBEXHLevel0X 3 7 5 2 2 2" xfId="20512" xr:uid="{80DF2E47-01FB-45B8-B37D-CC1FA367D799}"/>
    <cellStyle name="SAPBEXHLevel0X 3 7 5 2 2 2 2" xfId="46926" xr:uid="{CD66DAF1-1036-4606-B9E1-C5F3CB80A398}"/>
    <cellStyle name="SAPBEXHLevel0X 3 7 5 2 2 3" xfId="27762" xr:uid="{C310AF0F-B68F-4DF4-A633-5F6EDAC6E48D}"/>
    <cellStyle name="SAPBEXHLevel0X 3 7 5 2 2 3 2" xfId="54176" xr:uid="{231D0368-DEE3-4D49-8FBD-B9B5C157429A}"/>
    <cellStyle name="SAPBEXHLevel0X 3 7 5 2 2 4" xfId="36348" xr:uid="{B85624CD-048C-4FE2-A9E9-B998701E0443}"/>
    <cellStyle name="SAPBEXHLevel0X 3 7 5 2 3" xfId="14838" xr:uid="{4C2EEE2F-E65C-43EE-9F92-B3204530FE24}"/>
    <cellStyle name="SAPBEXHLevel0X 3 7 5 2 3 2" xfId="41258" xr:uid="{AC4CA113-0281-40AB-99CC-97DD48F2A2DE}"/>
    <cellStyle name="SAPBEXHLevel0X 3 7 5 2 4" xfId="23116" xr:uid="{62CEDF68-E352-4B1F-8557-06B5B5AB4148}"/>
    <cellStyle name="SAPBEXHLevel0X 3 7 5 2 4 2" xfId="49530" xr:uid="{1064C35E-AF3A-4737-8EC9-BE83ED3EA72E}"/>
    <cellStyle name="SAPBEXHLevel0X 3 7 5 2 5" xfId="30726" xr:uid="{87AB9469-5A63-44C3-B073-3D1542855384}"/>
    <cellStyle name="SAPBEXHLevel0X 3 7 5 3" xfId="4784" xr:uid="{8A3A3B11-FD79-485C-846D-420C853CF264}"/>
    <cellStyle name="SAPBEXHLevel0X 3 7 5 3 2" xfId="10404" xr:uid="{7846FF64-5448-486B-88AF-713C4899E013}"/>
    <cellStyle name="SAPBEXHLevel0X 3 7 5 3 2 2" xfId="21064" xr:uid="{54C4931E-8426-4776-8685-12AB6831482B}"/>
    <cellStyle name="SAPBEXHLevel0X 3 7 5 3 2 2 2" xfId="47478" xr:uid="{1CC28918-1C65-4F23-8F5B-C7AB770BBABF}"/>
    <cellStyle name="SAPBEXHLevel0X 3 7 5 3 2 3" xfId="28329" xr:uid="{5B60C2BA-B91F-4A36-845D-2299DEBEC493}"/>
    <cellStyle name="SAPBEXHLevel0X 3 7 5 3 2 3 2" xfId="54743" xr:uid="{976A031B-3150-46C8-B07A-37191A039F09}"/>
    <cellStyle name="SAPBEXHLevel0X 3 7 5 3 2 4" xfId="36900" xr:uid="{ECA36131-25A9-4287-8A4C-10D59592DB30}"/>
    <cellStyle name="SAPBEXHLevel0X 3 7 5 3 3" xfId="15561" xr:uid="{0561B833-36F9-412D-AD4D-7F002804B8F0}"/>
    <cellStyle name="SAPBEXHLevel0X 3 7 5 3 3 2" xfId="41981" xr:uid="{6CCB0857-94C2-453F-ADA0-B9BD46FB3BDF}"/>
    <cellStyle name="SAPBEXHLevel0X 3 7 5 3 4" xfId="26964" xr:uid="{F4C4A54B-49C4-4D11-B4E3-4046036BFA57}"/>
    <cellStyle name="SAPBEXHLevel0X 3 7 5 3 4 2" xfId="53378" xr:uid="{479654C7-2115-435C-8683-C0E8DCCAFB5B}"/>
    <cellStyle name="SAPBEXHLevel0X 3 7 5 3 5" xfId="31454" xr:uid="{701FB9A3-02A9-405F-A587-30996618B418}"/>
    <cellStyle name="SAPBEXHLevel0X 3 7 5 4" xfId="5364" xr:uid="{AFAC195A-4124-476A-B7DF-DEA91A28CC96}"/>
    <cellStyle name="SAPBEXHLevel0X 3 7 5 4 2" xfId="16137" xr:uid="{1612E8AD-27AC-4077-8642-56EF5B1F229C}"/>
    <cellStyle name="SAPBEXHLevel0X 3 7 5 4 2 2" xfId="42556" xr:uid="{C962EDFF-42CC-4913-8074-C81A6FB3241E}"/>
    <cellStyle name="SAPBEXHLevel0X 3 7 5 4 3" xfId="27980" xr:uid="{22B0F732-B5DB-4563-B636-64D530F9B541}"/>
    <cellStyle name="SAPBEXHLevel0X 3 7 5 4 3 2" xfId="54394" xr:uid="{05D34032-1E24-445E-9FDC-6ED942E55ED8}"/>
    <cellStyle name="SAPBEXHLevel0X 3 7 5 4 4" xfId="32034" xr:uid="{1C3DD671-2BFD-4F37-BF0B-2C54AE767073}"/>
    <cellStyle name="SAPBEXHLevel0X 3 7 5 5" xfId="5971" xr:uid="{71E77C89-928E-4BF5-A945-CAAF4FCCC16A}"/>
    <cellStyle name="SAPBEXHLevel0X 3 7 5 5 2" xfId="16723" xr:uid="{FF229F7E-B2CE-4925-B335-EC621F4276FA}"/>
    <cellStyle name="SAPBEXHLevel0X 3 7 5 5 2 2" xfId="43141" xr:uid="{DEAE37CD-DC87-43A1-A489-3DEE713F5A20}"/>
    <cellStyle name="SAPBEXHLevel0X 3 7 5 5 3" xfId="23959" xr:uid="{3AADAD11-8E76-445D-BCE9-BD06F9660AA2}"/>
    <cellStyle name="SAPBEXHLevel0X 3 7 5 5 3 2" xfId="50373" xr:uid="{11F71D2D-F52C-463B-9401-5D862CEBD111}"/>
    <cellStyle name="SAPBEXHLevel0X 3 7 5 5 4" xfId="32641" xr:uid="{DC923914-619B-4C46-AE95-5D82E0169C35}"/>
    <cellStyle name="SAPBEXHLevel0X 3 7 5 6" xfId="6571" xr:uid="{225F3A91-3E2B-46F9-BE50-641933D1C6AD}"/>
    <cellStyle name="SAPBEXHLevel0X 3 7 5 6 2" xfId="17296" xr:uid="{A466A461-0388-4423-8462-592A1B451FF2}"/>
    <cellStyle name="SAPBEXHLevel0X 3 7 5 6 2 2" xfId="43714" xr:uid="{58FF94A2-8C0E-4AF2-8E81-928E990A4055}"/>
    <cellStyle name="SAPBEXHLevel0X 3 7 5 6 3" xfId="22080" xr:uid="{83E1FCCD-53B1-4775-8CEC-F351BCCB16E5}"/>
    <cellStyle name="SAPBEXHLevel0X 3 7 5 6 3 2" xfId="48494" xr:uid="{63C31E10-1230-4D45-884A-E5C16DF2772B}"/>
    <cellStyle name="SAPBEXHLevel0X 3 7 5 6 4" xfId="33241" xr:uid="{C47E8837-181D-49B1-919F-EA2855247E79}"/>
    <cellStyle name="SAPBEXHLevel0X 3 7 5 7" xfId="7143" xr:uid="{449F9BCC-28D0-444E-94F5-31C1170EEBF1}"/>
    <cellStyle name="SAPBEXHLevel0X 3 7 5 7 2" xfId="24152" xr:uid="{8E1C8AB0-7F11-4099-A59E-9AEE2DD9CCAC}"/>
    <cellStyle name="SAPBEXHLevel0X 3 7 5 7 2 2" xfId="50566" xr:uid="{3B8791C7-5886-468F-A4A0-4911BD8E926B}"/>
    <cellStyle name="SAPBEXHLevel0X 3 7 5 7 3" xfId="33813" xr:uid="{4F094C82-61BC-43D0-AA59-DAC4DDE49ED7}"/>
    <cellStyle name="SAPBEXHLevel0X 3 7 5 8" xfId="7702" xr:uid="{8ED0FB51-DA87-405D-81B9-5D5649FBF386}"/>
    <cellStyle name="SAPBEXHLevel0X 3 7 5 8 2" xfId="18369" xr:uid="{3F48F975-F957-49AA-AC62-F5354F92D662}"/>
    <cellStyle name="SAPBEXHLevel0X 3 7 5 8 2 2" xfId="44785" xr:uid="{973B97B3-DC1B-4A17-8057-9109C31D2712}"/>
    <cellStyle name="SAPBEXHLevel0X 3 7 5 8 3" xfId="27093" xr:uid="{500BC332-13BE-42C8-9065-46394FBE777B}"/>
    <cellStyle name="SAPBEXHLevel0X 3 7 5 8 3 2" xfId="53507" xr:uid="{DA2FB6CE-C222-498D-9C83-68F61EE5ECFE}"/>
    <cellStyle name="SAPBEXHLevel0X 3 7 5 8 4" xfId="34372" xr:uid="{A13FC570-C1EF-43B6-A4E1-F2621C5E8F1C}"/>
    <cellStyle name="SAPBEXHLevel0X 3 7 5 9" xfId="7854" xr:uid="{C44A1A17-64D1-4C35-8CC5-D967AB7F207B}"/>
    <cellStyle name="SAPBEXHLevel0X 3 7 5 9 2" xfId="18521" xr:uid="{3D6B6786-5C8B-423A-9A0D-6DDB16A5479F}"/>
    <cellStyle name="SAPBEXHLevel0X 3 7 5 9 2 2" xfId="44936" xr:uid="{FC06F113-9308-497F-86D3-9B30395C18D2}"/>
    <cellStyle name="SAPBEXHLevel0X 3 7 5 9 3" xfId="24584" xr:uid="{5605A4C4-2F3D-450F-B282-B1AF47D7B55E}"/>
    <cellStyle name="SAPBEXHLevel0X 3 7 5 9 3 2" xfId="50998" xr:uid="{28427C46-D735-42BE-975D-3AACDCBD2EE0}"/>
    <cellStyle name="SAPBEXHLevel0X 3 7 5 9 4" xfId="34524" xr:uid="{4B22230F-0E22-4574-9385-D6DE6114B558}"/>
    <cellStyle name="SAPBEXHLevel0X 3 7 6" xfId="1834" xr:uid="{F27E9D6A-9010-4277-B94B-09FD5F2C08F6}"/>
    <cellStyle name="SAPBEXHLevel0X 3 7 6 10" xfId="9558" xr:uid="{E831C672-A8E6-4D80-845D-B4A370401D2B}"/>
    <cellStyle name="SAPBEXHLevel0X 3 7 6 10 2" xfId="20218" xr:uid="{53ED75C3-080F-4E93-B527-D3C41BF34A3D}"/>
    <cellStyle name="SAPBEXHLevel0X 3 7 6 10 2 2" xfId="46632" xr:uid="{92DE01F8-C0D3-4613-89FA-9508736CAE09}"/>
    <cellStyle name="SAPBEXHLevel0X 3 7 6 10 3" xfId="27844" xr:uid="{ACEC5BEE-7D1C-474A-AA80-B173E10EC77F}"/>
    <cellStyle name="SAPBEXHLevel0X 3 7 6 10 3 2" xfId="54258" xr:uid="{5069E3BB-62E0-4EE9-90E1-92F82BCD0A17}"/>
    <cellStyle name="SAPBEXHLevel0X 3 7 6 10 4" xfId="36054" xr:uid="{DD03A022-873D-4F63-B81A-65BBFA6732B0}"/>
    <cellStyle name="SAPBEXHLevel0X 3 7 6 11" xfId="11746" xr:uid="{946F2BDF-139C-4D65-B05A-1605A118F57A}"/>
    <cellStyle name="SAPBEXHLevel0X 3 7 6 11 2" xfId="38167" xr:uid="{273E7F3A-14EC-4044-BF39-81662F84BC66}"/>
    <cellStyle name="SAPBEXHLevel0X 3 7 6 12" xfId="26220" xr:uid="{D57AAC37-39F8-4DDA-A792-A3C34F80535B}"/>
    <cellStyle name="SAPBEXHLevel0X 3 7 6 12 2" xfId="52634" xr:uid="{E9CA6BDE-7D41-4EAC-AB45-A125306A271D}"/>
    <cellStyle name="SAPBEXHLevel0X 3 7 6 2" xfId="3811" xr:uid="{9717EC02-C5F4-4E00-A9CE-17218990C927}"/>
    <cellStyle name="SAPBEXHLevel0X 3 7 6 2 2" xfId="10694" xr:uid="{5713B030-D185-4192-AC8B-486EDF2D883B}"/>
    <cellStyle name="SAPBEXHLevel0X 3 7 6 2 2 2" xfId="21339" xr:uid="{7C520CB3-2FB1-4704-9890-E049E1FB301B}"/>
    <cellStyle name="SAPBEXHLevel0X 3 7 6 2 2 2 2" xfId="47753" xr:uid="{F06DED84-CBCB-4274-89C1-92860DAB714B}"/>
    <cellStyle name="SAPBEXHLevel0X 3 7 6 2 2 3" xfId="28437" xr:uid="{C6FA426E-2437-417F-AB4B-02456F239FEB}"/>
    <cellStyle name="SAPBEXHLevel0X 3 7 6 2 2 3 2" xfId="54851" xr:uid="{5DD09C19-CF48-40E1-AF47-D9C2E40E5B6E}"/>
    <cellStyle name="SAPBEXHLevel0X 3 7 6 2 2 4" xfId="37118" xr:uid="{7D11F3BA-522C-4A88-AE3D-F7AA092B0550}"/>
    <cellStyle name="SAPBEXHLevel0X 3 7 6 2 3" xfId="14594" xr:uid="{3359CD98-3753-448D-AE99-97AB0FC0F66F}"/>
    <cellStyle name="SAPBEXHLevel0X 3 7 6 2 3 2" xfId="41014" xr:uid="{A393B6BE-7742-429B-B632-46517BDBAAF2}"/>
    <cellStyle name="SAPBEXHLevel0X 3 7 6 2 4" xfId="25660" xr:uid="{C35FEF64-441E-4AA2-ABFA-514A13B58602}"/>
    <cellStyle name="SAPBEXHLevel0X 3 7 6 2 4 2" xfId="52074" xr:uid="{75D663A7-7519-48C6-BE8C-F05BBC748DBB}"/>
    <cellStyle name="SAPBEXHLevel0X 3 7 6 2 5" xfId="30481" xr:uid="{BB442681-904B-48D3-9D23-E379DC982063}"/>
    <cellStyle name="SAPBEXHLevel0X 3 7 6 3" xfId="4538" xr:uid="{B8E52722-F3FD-46C8-A9E5-6FA7E27D1417}"/>
    <cellStyle name="SAPBEXHLevel0X 3 7 6 3 2" xfId="15316" xr:uid="{B517A694-AAE1-4BCF-A640-CAE7ADB389E4}"/>
    <cellStyle name="SAPBEXHLevel0X 3 7 6 3 2 2" xfId="41736" xr:uid="{ACE76544-5598-4894-8A9B-E200CD63BEB7}"/>
    <cellStyle name="SAPBEXHLevel0X 3 7 6 3 3" xfId="24548" xr:uid="{9E9B6305-8E4C-4811-80F9-C6994EB48C02}"/>
    <cellStyle name="SAPBEXHLevel0X 3 7 6 3 3 2" xfId="50962" xr:uid="{3CE94F66-9024-4243-9418-33E45AC0BA7F}"/>
    <cellStyle name="SAPBEXHLevel0X 3 7 6 3 4" xfId="31208" xr:uid="{C88BAA2B-FC56-4249-9331-A1A5223B7235}"/>
    <cellStyle name="SAPBEXHLevel0X 3 7 6 4" xfId="3187" xr:uid="{EF1B953A-4559-48CC-A6AE-92AE09C28BFF}"/>
    <cellStyle name="SAPBEXHLevel0X 3 7 6 4 2" xfId="13977" xr:uid="{9D356C70-8705-4F40-9A3F-0312825731E8}"/>
    <cellStyle name="SAPBEXHLevel0X 3 7 6 4 2 2" xfId="40397" xr:uid="{C6736A7A-38AA-4807-A527-975596050429}"/>
    <cellStyle name="SAPBEXHLevel0X 3 7 6 4 3" xfId="24057" xr:uid="{B74D20F0-EBB5-4705-9A19-2BFC7BB94D5C}"/>
    <cellStyle name="SAPBEXHLevel0X 3 7 6 4 3 2" xfId="50471" xr:uid="{A03B64D7-4939-4634-8C36-05BC93CB8254}"/>
    <cellStyle name="SAPBEXHLevel0X 3 7 6 4 4" xfId="29857" xr:uid="{2A2E3B1B-C38D-4F7D-954A-D37EE31C5DBD}"/>
    <cellStyle name="SAPBEXHLevel0X 3 7 6 5" xfId="4338" xr:uid="{DE935C35-D13E-4AD3-862E-E9C34EB39D2C}"/>
    <cellStyle name="SAPBEXHLevel0X 3 7 6 5 2" xfId="15116" xr:uid="{31CA58A4-2A0A-4334-B95E-4624A7FCDBF2}"/>
    <cellStyle name="SAPBEXHLevel0X 3 7 6 5 2 2" xfId="41536" xr:uid="{1803787A-7EB9-4D95-93D1-2767E960A8C9}"/>
    <cellStyle name="SAPBEXHLevel0X 3 7 6 5 3" xfId="23112" xr:uid="{03F1F1FF-6453-4AD7-AFC7-03B8DCB06710}"/>
    <cellStyle name="SAPBEXHLevel0X 3 7 6 5 3 2" xfId="49526" xr:uid="{B60DB834-E446-46B3-8A45-B0C41F00E54D}"/>
    <cellStyle name="SAPBEXHLevel0X 3 7 6 5 4" xfId="31008" xr:uid="{59E86B77-87A1-4628-BF86-0967F1AA107B}"/>
    <cellStyle name="SAPBEXHLevel0X 3 7 6 6" xfId="2819" xr:uid="{5F5A06B8-EA97-4545-B8E9-8B27E7C75CE7}"/>
    <cellStyle name="SAPBEXHLevel0X 3 7 6 6 2" xfId="13611" xr:uid="{2E2689CA-AEF6-405C-9841-EDA3F1DBD278}"/>
    <cellStyle name="SAPBEXHLevel0X 3 7 6 6 2 2" xfId="40031" xr:uid="{0DB6F8EF-F919-4DED-A39B-529FE4364D81}"/>
    <cellStyle name="SAPBEXHLevel0X 3 7 6 6 3" xfId="24818" xr:uid="{037AF01B-4E13-4FDB-A420-7D2AB7767CF3}"/>
    <cellStyle name="SAPBEXHLevel0X 3 7 6 6 3 2" xfId="51232" xr:uid="{865C2AC8-4E4C-4350-AA2C-05745EDB7BCB}"/>
    <cellStyle name="SAPBEXHLevel0X 3 7 6 6 4" xfId="29489" xr:uid="{F061DD53-7498-47E2-86CE-9EC9AC00C288}"/>
    <cellStyle name="SAPBEXHLevel0X 3 7 6 7" xfId="6626" xr:uid="{5F838379-86CB-4AAF-8EEB-4CC451452DF7}"/>
    <cellStyle name="SAPBEXHLevel0X 3 7 6 7 2" xfId="12255" xr:uid="{BB5BB6A8-DD22-47F5-BE81-0728BBDD6C96}"/>
    <cellStyle name="SAPBEXHLevel0X 3 7 6 7 2 2" xfId="38676" xr:uid="{76705C36-27D0-4E5C-AB3B-CC32AE3769E9}"/>
    <cellStyle name="SAPBEXHLevel0X 3 7 6 7 3" xfId="33296" xr:uid="{27870804-07E7-47F1-94B1-41E01C47139D}"/>
    <cellStyle name="SAPBEXHLevel0X 3 7 6 8" xfId="7497" xr:uid="{8A566AC5-8E14-4590-B308-4D3CF95C92C2}"/>
    <cellStyle name="SAPBEXHLevel0X 3 7 6 8 2" xfId="18164" xr:uid="{440407FC-C811-4A34-8D88-BAF3E1EB69B4}"/>
    <cellStyle name="SAPBEXHLevel0X 3 7 6 8 2 2" xfId="44580" xr:uid="{2E97BCD7-1B1E-4EB7-AC82-F5F4875FAB82}"/>
    <cellStyle name="SAPBEXHLevel0X 3 7 6 8 3" xfId="13005" xr:uid="{1F13D4FD-C167-478A-8E53-3D633A6608AD}"/>
    <cellStyle name="SAPBEXHLevel0X 3 7 6 8 3 2" xfId="39426" xr:uid="{E8FDDC03-884B-4175-90A0-F2A13E9546C1}"/>
    <cellStyle name="SAPBEXHLevel0X 3 7 6 8 4" xfId="34167" xr:uid="{B4971B90-F18A-4108-BF38-CE0EBE2149BF}"/>
    <cellStyle name="SAPBEXHLevel0X 3 7 6 9" xfId="7249" xr:uid="{BFC4C43A-B12E-4B73-AFFB-42087DA780B8}"/>
    <cellStyle name="SAPBEXHLevel0X 3 7 6 9 2" xfId="17916" xr:uid="{B88BEA0A-E7CD-4328-A73E-B37BCD3FD23E}"/>
    <cellStyle name="SAPBEXHLevel0X 3 7 6 9 2 2" xfId="44333" xr:uid="{7F74D1A1-13C8-4373-8108-132EA44A4846}"/>
    <cellStyle name="SAPBEXHLevel0X 3 7 6 9 3" xfId="23452" xr:uid="{C770858E-56C7-4831-80A1-79305BAB6D23}"/>
    <cellStyle name="SAPBEXHLevel0X 3 7 6 9 3 2" xfId="49866" xr:uid="{B171021F-F491-4363-B4C5-6F6EE9778095}"/>
    <cellStyle name="SAPBEXHLevel0X 3 7 6 9 4" xfId="33919" xr:uid="{E836B497-5515-47BB-9147-4053797C0A50}"/>
    <cellStyle name="SAPBEXHLevel0X 3 7 7" xfId="2494" xr:uid="{23F7441A-70C6-4580-A5BC-39DC00FAD130}"/>
    <cellStyle name="SAPBEXHLevel0X 3 7 7 10" xfId="24571" xr:uid="{0C029F6C-13D7-4A7F-B255-29E770762F40}"/>
    <cellStyle name="SAPBEXHLevel0X 3 7 7 10 2" xfId="50985" xr:uid="{60ADF5A2-67DF-41DC-BE7F-BF66C941F0D2}"/>
    <cellStyle name="SAPBEXHLevel0X 3 7 7 2" xfId="4389" xr:uid="{AFB92B81-2970-44C8-B812-F4A42A8F534A}"/>
    <cellStyle name="SAPBEXHLevel0X 3 7 7 2 2" xfId="15167" xr:uid="{AE8B0ECD-3848-4EA2-81F2-00988568ECA3}"/>
    <cellStyle name="SAPBEXHLevel0X 3 7 7 2 2 2" xfId="41587" xr:uid="{482973A6-EAA6-4A27-A829-E93BA36A5D37}"/>
    <cellStyle name="SAPBEXHLevel0X 3 7 7 2 3" xfId="25002" xr:uid="{DF667BE3-E4BD-4F1F-B6BF-E695271B8545}"/>
    <cellStyle name="SAPBEXHLevel0X 3 7 7 2 3 2" xfId="51416" xr:uid="{8AFF7E83-0A97-4454-9F4A-140C79315E86}"/>
    <cellStyle name="SAPBEXHLevel0X 3 7 7 2 4" xfId="31059" xr:uid="{6805BE36-58FE-462A-B321-82F7B02C6C6B}"/>
    <cellStyle name="SAPBEXHLevel0X 3 7 7 3" xfId="5122" xr:uid="{C150CC79-665A-494D-BDBB-0A0EF37CEDEE}"/>
    <cellStyle name="SAPBEXHLevel0X 3 7 7 3 2" xfId="15899" xr:uid="{9B5E2679-89A3-44BA-983C-72558E32A5AC}"/>
    <cellStyle name="SAPBEXHLevel0X 3 7 7 3 2 2" xfId="42318" xr:uid="{989B8C0F-40A0-4DBE-B458-7E887FD9312A}"/>
    <cellStyle name="SAPBEXHLevel0X 3 7 7 3 3" xfId="26153" xr:uid="{4DCA2218-B858-4066-A67C-553EAF617236}"/>
    <cellStyle name="SAPBEXHLevel0X 3 7 7 3 3 2" xfId="52567" xr:uid="{F2B8ADE2-E921-4244-B3B9-55458E37FC59}"/>
    <cellStyle name="SAPBEXHLevel0X 3 7 7 3 4" xfId="31792" xr:uid="{C2C569AF-8F0C-49E7-BAD5-9974EBF21FF9}"/>
    <cellStyle name="SAPBEXHLevel0X 3 7 7 4" xfId="6304" xr:uid="{F677A9B3-6C28-41CE-97B9-84AEA33409D6}"/>
    <cellStyle name="SAPBEXHLevel0X 3 7 7 4 2" xfId="17043" xr:uid="{E17CA36F-F8C6-4B2C-9A63-044CE4339FA7}"/>
    <cellStyle name="SAPBEXHLevel0X 3 7 7 4 2 2" xfId="43461" xr:uid="{43668C1A-3729-4D11-9D28-8C8EAFA416B0}"/>
    <cellStyle name="SAPBEXHLevel0X 3 7 7 4 3" xfId="25775" xr:uid="{C676B671-A4D9-4AA2-A280-329B963F5B47}"/>
    <cellStyle name="SAPBEXHLevel0X 3 7 7 4 3 2" xfId="52189" xr:uid="{C873D7CF-3206-4B36-B554-127810D16FFD}"/>
    <cellStyle name="SAPBEXHLevel0X 3 7 7 4 4" xfId="32974" xr:uid="{E599EEA3-B6A2-4CFD-BF99-CE9454B9D262}"/>
    <cellStyle name="SAPBEXHLevel0X 3 7 7 5" xfId="6880" xr:uid="{7C519C78-7AE9-4D19-98BB-F9712127F736}"/>
    <cellStyle name="SAPBEXHLevel0X 3 7 7 5 2" xfId="17585" xr:uid="{427809CD-D4D9-486F-A281-1F0C91DE4650}"/>
    <cellStyle name="SAPBEXHLevel0X 3 7 7 5 2 2" xfId="44002" xr:uid="{1F613A9D-7868-4633-9C0F-7036C4D37C9E}"/>
    <cellStyle name="SAPBEXHLevel0X 3 7 7 5 3" xfId="24859" xr:uid="{4E3667AF-BC60-4C51-8C97-6667B16003B2}"/>
    <cellStyle name="SAPBEXHLevel0X 3 7 7 5 3 2" xfId="51273" xr:uid="{9B741B5F-A9F9-476C-834C-59F95F76C44E}"/>
    <cellStyle name="SAPBEXHLevel0X 3 7 7 5 4" xfId="33550" xr:uid="{E3D962A7-20FC-4163-B0DF-3639C2903D48}"/>
    <cellStyle name="SAPBEXHLevel0X 3 7 7 6" xfId="7404" xr:uid="{BC64CC17-F418-4200-A23B-81F4A180AFBF}"/>
    <cellStyle name="SAPBEXHLevel0X 3 7 7 6 2" xfId="18071" xr:uid="{4160DA18-0496-4B89-A710-9401E33AE329}"/>
    <cellStyle name="SAPBEXHLevel0X 3 7 7 6 2 2" xfId="44487" xr:uid="{479B50D2-48A3-4AEF-A469-BE346C6E4F4E}"/>
    <cellStyle name="SAPBEXHLevel0X 3 7 7 6 3" xfId="25823" xr:uid="{BA8F9DE2-09DC-43F7-9D15-F6F6EC5F9AC7}"/>
    <cellStyle name="SAPBEXHLevel0X 3 7 7 6 3 2" xfId="52237" xr:uid="{DD936207-9B8D-4693-A90A-5D2372DBAA33}"/>
    <cellStyle name="SAPBEXHLevel0X 3 7 7 6 4" xfId="34074" xr:uid="{7CC73C53-BC18-4663-BFDB-26774FC5BB48}"/>
    <cellStyle name="SAPBEXHLevel0X 3 7 7 7" xfId="8027" xr:uid="{D8AAFAD6-FED2-4932-A4E7-31F59665DF2D}"/>
    <cellStyle name="SAPBEXHLevel0X 3 7 7 7 2" xfId="18694" xr:uid="{3BDB4906-92DD-4283-BF8A-7510D23FD9C5}"/>
    <cellStyle name="SAPBEXHLevel0X 3 7 7 7 2 2" xfId="45108" xr:uid="{0E055F0C-EDA6-47F8-81BF-91746EE663FC}"/>
    <cellStyle name="SAPBEXHLevel0X 3 7 7 7 3" xfId="16435" xr:uid="{65CCCF5C-BB0B-4DC6-8CA7-F5D4E22BAA60}"/>
    <cellStyle name="SAPBEXHLevel0X 3 7 7 7 3 2" xfId="42853" xr:uid="{E054793A-66A2-4901-9DB1-34492DA8EA8F}"/>
    <cellStyle name="SAPBEXHLevel0X 3 7 7 7 4" xfId="34631" xr:uid="{3D3CC0EC-972B-40AB-80A1-BE94CF6387CB}"/>
    <cellStyle name="SAPBEXHLevel0X 3 7 7 8" xfId="13290" xr:uid="{FFA905A7-0194-4602-AAE8-E7ECBFF439BC}"/>
    <cellStyle name="SAPBEXHLevel0X 3 7 7 8 2" xfId="39710" xr:uid="{AA1989D6-7402-4FD3-8E4B-1F1D76ED4BD6}"/>
    <cellStyle name="SAPBEXHLevel0X 3 7 7 9" xfId="18758" xr:uid="{BAA5E007-9A56-4E9D-A097-016FAD530520}"/>
    <cellStyle name="SAPBEXHLevel0X 3 7 7 9 2" xfId="45172" xr:uid="{E01110BA-720B-4C49-B873-19B198D3DF4B}"/>
    <cellStyle name="SAPBEXHLevel0X 3 7 8" xfId="3242" xr:uid="{6BFBA572-DA16-42A0-8D41-AF3AFA17A615}"/>
    <cellStyle name="SAPBEXHLevel0X 3 7 8 2" xfId="14032" xr:uid="{06453FA2-DE2F-44D7-8B02-E4D28AAACA89}"/>
    <cellStyle name="SAPBEXHLevel0X 3 7 8 2 2" xfId="40452" xr:uid="{08437C5B-3A93-4C7A-A810-C069030B6E58}"/>
    <cellStyle name="SAPBEXHLevel0X 3 7 8 3" xfId="23982" xr:uid="{87693FE9-86B6-42CB-8A37-ED3431897DEF}"/>
    <cellStyle name="SAPBEXHLevel0X 3 7 8 3 2" xfId="50396" xr:uid="{AC165627-D3F4-4CF3-8CFC-B93375C50963}"/>
    <cellStyle name="SAPBEXHLevel0X 3 7 8 4" xfId="29912" xr:uid="{5A4403EB-6CB8-47E5-A94B-1BCFE955D78A}"/>
    <cellStyle name="SAPBEXHLevel0X 3 7 9" xfId="2818" xr:uid="{2382C3BB-5A1A-43BB-83F8-8B7C1D2A739A}"/>
    <cellStyle name="SAPBEXHLevel0X 3 7 9 2" xfId="13610" xr:uid="{58FDEE27-55D7-407D-9071-734C99EFEB80}"/>
    <cellStyle name="SAPBEXHLevel0X 3 7 9 2 2" xfId="40030" xr:uid="{F4DF2487-5635-4297-8664-7411A9AC3F86}"/>
    <cellStyle name="SAPBEXHLevel0X 3 7 9 3" xfId="24392" xr:uid="{457F6736-67A1-4D99-B9A8-8AE5AF4D6121}"/>
    <cellStyle name="SAPBEXHLevel0X 3 7 9 3 2" xfId="50806" xr:uid="{78D40E8C-0874-42DB-9946-0EEBED1C9963}"/>
    <cellStyle name="SAPBEXHLevel0X 3 7 9 4" xfId="29488" xr:uid="{51B7A229-1741-4D82-B7D4-67AA3BBB8FBD}"/>
    <cellStyle name="SAPBEXHLevel0X 3 8" xfId="1218" xr:uid="{C08EE721-47D9-4438-AB87-0AB32D0944AD}"/>
    <cellStyle name="SAPBEXHLevel0X 3 8 10" xfId="5318" xr:uid="{9D5EFDD8-1780-4DA3-ADBD-5C9D843B80F5}"/>
    <cellStyle name="SAPBEXHLevel0X 3 8 10 2" xfId="16092" xr:uid="{BFAEDA2D-9EB2-4D3D-A567-ABB33295DCB3}"/>
    <cellStyle name="SAPBEXHLevel0X 3 8 10 2 2" xfId="42511" xr:uid="{1637E040-2864-4349-BDF5-D357112AD005}"/>
    <cellStyle name="SAPBEXHLevel0X 3 8 10 3" xfId="27579" xr:uid="{2427E5F8-D59C-4465-A63D-AF167F4912DB}"/>
    <cellStyle name="SAPBEXHLevel0X 3 8 10 3 2" xfId="53993" xr:uid="{E9C9AC1F-BA73-47CA-9731-57B01FC28DFA}"/>
    <cellStyle name="SAPBEXHLevel0X 3 8 10 4" xfId="31988" xr:uid="{32177915-9EA6-485D-A91E-12C583152E51}"/>
    <cellStyle name="SAPBEXHLevel0X 3 8 11" xfId="6845" xr:uid="{E7FB70DF-2446-4BEC-BEB8-A579B337F374}"/>
    <cellStyle name="SAPBEXHLevel0X 3 8 11 2" xfId="24961" xr:uid="{7B108574-88A9-4669-98F9-DE3D2996A062}"/>
    <cellStyle name="SAPBEXHLevel0X 3 8 11 2 2" xfId="51375" xr:uid="{088477A0-1AAB-4E65-930C-BFF2E8581A65}"/>
    <cellStyle name="SAPBEXHLevel0X 3 8 11 3" xfId="33515" xr:uid="{485A7FED-29C5-4DB0-89E6-777F2F3957BE}"/>
    <cellStyle name="SAPBEXHLevel0X 3 8 12" xfId="12517" xr:uid="{1236B939-2A90-4FF7-8C2E-E2A4FD9039D4}"/>
    <cellStyle name="SAPBEXHLevel0X 3 8 12 2" xfId="38938" xr:uid="{220B9297-7DEE-41DA-9280-033CCF8386A7}"/>
    <cellStyle name="SAPBEXHLevel0X 3 8 13" xfId="23487" xr:uid="{4C398D60-F5DB-4D99-A9B4-FAE487370223}"/>
    <cellStyle name="SAPBEXHLevel0X 3 8 13 2" xfId="49901" xr:uid="{E11FAD45-F8A4-453E-BC46-77A7608430D3}"/>
    <cellStyle name="SAPBEXHLevel0X 3 8 2" xfId="1534" xr:uid="{E5A0080E-AC9D-4B6D-9F14-DD8DEEB52548}"/>
    <cellStyle name="SAPBEXHLevel0X 3 8 2 10" xfId="8426" xr:uid="{46CF7765-638D-4EB3-A512-F8336AA86A2B}"/>
    <cellStyle name="SAPBEXHLevel0X 3 8 2 10 2" xfId="19086" xr:uid="{22154DDB-85ED-431A-862F-0219AF1DFADC}"/>
    <cellStyle name="SAPBEXHLevel0X 3 8 2 10 2 2" xfId="45500" xr:uid="{78A9A32E-BF18-4A9E-AC48-9B453D7F6B00}"/>
    <cellStyle name="SAPBEXHLevel0X 3 8 2 10 3" xfId="17710" xr:uid="{99999394-A6DE-416D-8195-16EEF558B370}"/>
    <cellStyle name="SAPBEXHLevel0X 3 8 2 10 3 2" xfId="44127" xr:uid="{5EE6038F-3E14-42DC-BF01-51AA12121E33}"/>
    <cellStyle name="SAPBEXHLevel0X 3 8 2 10 4" xfId="34922" xr:uid="{0BBF5060-FA7B-40C8-9486-915F8AF97CAD}"/>
    <cellStyle name="SAPBEXHLevel0X 3 8 2 11" xfId="12008" xr:uid="{6E871F1D-DB60-4887-BBE0-5A70419DF66D}"/>
    <cellStyle name="SAPBEXHLevel0X 3 8 2 11 2" xfId="38429" xr:uid="{1C445DD7-5642-43C9-91DC-DAED9756AE5B}"/>
    <cellStyle name="SAPBEXHLevel0X 3 8 2 12" xfId="27697" xr:uid="{5ADCA7E2-5345-4488-A41F-757C20306D9C}"/>
    <cellStyle name="SAPBEXHLevel0X 3 8 2 12 2" xfId="54111" xr:uid="{1981F713-4AB7-46CA-9008-233A04BBD892}"/>
    <cellStyle name="SAPBEXHLevel0X 3 8 2 2" xfId="3528" xr:uid="{EC0FC8BB-1D90-41EC-8B10-71494CAA489F}"/>
    <cellStyle name="SAPBEXHLevel0X 3 8 2 2 2" xfId="8996" xr:uid="{1CFB6116-FCE0-448F-B906-D19E89BC6191}"/>
    <cellStyle name="SAPBEXHLevel0X 3 8 2 2 2 2" xfId="19656" xr:uid="{B73C8183-06DA-44FC-9584-9F310D39A076}"/>
    <cellStyle name="SAPBEXHLevel0X 3 8 2 2 2 2 2" xfId="46070" xr:uid="{E6E3057D-1AC1-44A4-8B2C-15F91CC8021B}"/>
    <cellStyle name="SAPBEXHLevel0X 3 8 2 2 2 3" xfId="28176" xr:uid="{CD309136-7BD8-4476-B06F-CB789F3ED7F8}"/>
    <cellStyle name="SAPBEXHLevel0X 3 8 2 2 2 3 2" xfId="54590" xr:uid="{5303A2C6-32B6-4FD2-957A-330C22C5146A}"/>
    <cellStyle name="SAPBEXHLevel0X 3 8 2 2 2 4" xfId="35492" xr:uid="{FB49D92A-CF54-40CD-8EB3-FFC27C50D226}"/>
    <cellStyle name="SAPBEXHLevel0X 3 8 2 2 3" xfId="9771" xr:uid="{D1A384F3-8594-4242-8B81-99581209BF6C}"/>
    <cellStyle name="SAPBEXHLevel0X 3 8 2 2 3 2" xfId="20431" xr:uid="{9A104580-94F3-4A72-9F98-B9FF3441E3AE}"/>
    <cellStyle name="SAPBEXHLevel0X 3 8 2 2 3 2 2" xfId="46845" xr:uid="{AB454E28-1857-4789-AFDE-E6D93BFFB09B}"/>
    <cellStyle name="SAPBEXHLevel0X 3 8 2 2 3 3" xfId="11849" xr:uid="{FDC67C9B-8421-4EC4-827D-C653A6DDA477}"/>
    <cellStyle name="SAPBEXHLevel0X 3 8 2 2 3 3 2" xfId="38270" xr:uid="{089C119A-34AE-40C4-BB9A-9DAD4731AED5}"/>
    <cellStyle name="SAPBEXHLevel0X 3 8 2 2 3 4" xfId="36267" xr:uid="{8A84997A-6386-4E2E-812F-5B04D74C9752}"/>
    <cellStyle name="SAPBEXHLevel0X 3 8 2 2 4" xfId="8739" xr:uid="{CAF192AA-570D-42DB-8040-42DEB55B6BF3}"/>
    <cellStyle name="SAPBEXHLevel0X 3 8 2 2 4 2" xfId="19399" xr:uid="{038AA59D-6AAF-4E26-B518-09BB9CA9E905}"/>
    <cellStyle name="SAPBEXHLevel0X 3 8 2 2 4 2 2" xfId="45813" xr:uid="{70D1FDF7-7DF9-4DD7-8175-38923E311603}"/>
    <cellStyle name="SAPBEXHLevel0X 3 8 2 2 4 3" xfId="23185" xr:uid="{49EFDDAB-7EF2-48FA-83CF-21C13D1AD83B}"/>
    <cellStyle name="SAPBEXHLevel0X 3 8 2 2 4 3 2" xfId="49599" xr:uid="{61098C8B-1BDF-4BB4-A597-9F70AC9FDC1A}"/>
    <cellStyle name="SAPBEXHLevel0X 3 8 2 2 4 4" xfId="35235" xr:uid="{65AA7AE4-157A-4465-AF50-ADF40EE91B70}"/>
    <cellStyle name="SAPBEXHLevel0X 3 8 2 2 5" xfId="14313" xr:uid="{B11E8C10-47B9-4646-91FE-F8CE9A1B231C}"/>
    <cellStyle name="SAPBEXHLevel0X 3 8 2 2 5 2" xfId="40733" xr:uid="{EC47837C-071B-4129-8432-D2E9EB07851E}"/>
    <cellStyle name="SAPBEXHLevel0X 3 8 2 2 6" xfId="26982" xr:uid="{5A8DDEF6-BE1D-4DD3-9F7C-115C461D05FB}"/>
    <cellStyle name="SAPBEXHLevel0X 3 8 2 2 6 2" xfId="53396" xr:uid="{87E876EE-D473-4BD9-A705-ED8F976E2465}"/>
    <cellStyle name="SAPBEXHLevel0X 3 8 2 2 7" xfId="30198" xr:uid="{C576C9F7-A986-451B-A28A-C6C0E610AEA3}"/>
    <cellStyle name="SAPBEXHLevel0X 3 8 2 3" xfId="2778" xr:uid="{DD0C727E-D479-44D6-85B8-C7CC8E4753D8}"/>
    <cellStyle name="SAPBEXHLevel0X 3 8 2 3 2" xfId="9354" xr:uid="{B2AF2705-FC4A-480D-BEB8-FF03A8017989}"/>
    <cellStyle name="SAPBEXHLevel0X 3 8 2 3 2 2" xfId="20014" xr:uid="{8A747029-D1C9-4798-A25F-063EE7D212FD}"/>
    <cellStyle name="SAPBEXHLevel0X 3 8 2 3 2 2 2" xfId="46428" xr:uid="{7BA253C0-DC5B-46AD-9E41-FD1F4D28B668}"/>
    <cellStyle name="SAPBEXHLevel0X 3 8 2 3 2 3" xfId="26772" xr:uid="{2C51220F-F274-417C-9E24-ADFF0C82882D}"/>
    <cellStyle name="SAPBEXHLevel0X 3 8 2 3 2 3 2" xfId="53186" xr:uid="{F31E345B-39F5-4403-B519-CB90AA47B0B9}"/>
    <cellStyle name="SAPBEXHLevel0X 3 8 2 3 2 4" xfId="35850" xr:uid="{F70D0E09-0119-4BD5-AB06-0A82839D7582}"/>
    <cellStyle name="SAPBEXHLevel0X 3 8 2 3 3" xfId="13570" xr:uid="{E939774D-7126-4B85-9102-417EDC3B52A5}"/>
    <cellStyle name="SAPBEXHLevel0X 3 8 2 3 3 2" xfId="39990" xr:uid="{7F00BE1C-1DCD-4581-BB5D-14A99167A038}"/>
    <cellStyle name="SAPBEXHLevel0X 3 8 2 3 4" xfId="28059" xr:uid="{C1120074-E20E-47C9-83E4-791C8488BE01}"/>
    <cellStyle name="SAPBEXHLevel0X 3 8 2 3 4 2" xfId="54473" xr:uid="{AAFE40B3-AD27-446C-B062-B3A817E3330C}"/>
    <cellStyle name="SAPBEXHLevel0X 3 8 2 3 5" xfId="29448" xr:uid="{E0FC29E3-51D9-457F-BD55-BCBCE96E2312}"/>
    <cellStyle name="SAPBEXHLevel0X 3 8 2 4" xfId="4695" xr:uid="{55C0ECDD-EF83-4504-94DC-185B480A10D4}"/>
    <cellStyle name="SAPBEXHLevel0X 3 8 2 4 2" xfId="10439" xr:uid="{31FE68DD-C4DC-4CB5-9990-C133178D8A19}"/>
    <cellStyle name="SAPBEXHLevel0X 3 8 2 4 2 2" xfId="21099" xr:uid="{603CB8CE-13F5-42EC-99BE-B027ECB89A7E}"/>
    <cellStyle name="SAPBEXHLevel0X 3 8 2 4 2 2 2" xfId="47513" xr:uid="{6C4C7ACC-F481-4AC4-9639-5517AEFC7D56}"/>
    <cellStyle name="SAPBEXHLevel0X 3 8 2 4 2 3" xfId="28363" xr:uid="{804142A7-D37E-439E-B6AD-7BDD19BBE6FA}"/>
    <cellStyle name="SAPBEXHLevel0X 3 8 2 4 2 3 2" xfId="54777" xr:uid="{62B42B7F-AA02-4B4B-9962-D7A42028AF7D}"/>
    <cellStyle name="SAPBEXHLevel0X 3 8 2 4 2 4" xfId="36935" xr:uid="{8073877B-AD4F-4631-933B-386E4E1E61E4}"/>
    <cellStyle name="SAPBEXHLevel0X 3 8 2 4 3" xfId="15472" xr:uid="{10ED9F6B-6A45-4563-B912-E1D837A95A89}"/>
    <cellStyle name="SAPBEXHLevel0X 3 8 2 4 3 2" xfId="41892" xr:uid="{4C9C8F21-1E8F-4BAC-A458-096382AE536D}"/>
    <cellStyle name="SAPBEXHLevel0X 3 8 2 4 4" xfId="24179" xr:uid="{42D9F067-6BB2-4952-9BBA-132C38D7E33D}"/>
    <cellStyle name="SAPBEXHLevel0X 3 8 2 4 4 2" xfId="50593" xr:uid="{6644C07C-25A4-4B0C-AE00-CAFE8DE27193}"/>
    <cellStyle name="SAPBEXHLevel0X 3 8 2 4 5" xfId="31365" xr:uid="{2A6E3518-6C58-405D-A1D4-D4CF8B3B81BA}"/>
    <cellStyle name="SAPBEXHLevel0X 3 8 2 5" xfId="3124" xr:uid="{4A3D6543-A50B-426E-B4B2-B1BE62275407}"/>
    <cellStyle name="SAPBEXHLevel0X 3 8 2 5 2" xfId="13915" xr:uid="{DDF68121-B75D-4541-9434-B3574E635647}"/>
    <cellStyle name="SAPBEXHLevel0X 3 8 2 5 2 2" xfId="40335" xr:uid="{281D4145-6CC2-47A3-92FE-E818345D6705}"/>
    <cellStyle name="SAPBEXHLevel0X 3 8 2 5 3" xfId="26569" xr:uid="{60B2E254-21DB-476B-A838-FB048E735772}"/>
    <cellStyle name="SAPBEXHLevel0X 3 8 2 5 3 2" xfId="52983" xr:uid="{AF76C975-9F1A-4D97-8E65-50CC0D0F4CDC}"/>
    <cellStyle name="SAPBEXHLevel0X 3 8 2 5 4" xfId="29794" xr:uid="{9FFC740B-4918-4339-84A2-29D790FDF161}"/>
    <cellStyle name="SAPBEXHLevel0X 3 8 2 6" xfId="4436" xr:uid="{54FEA536-D9F1-47F2-BE62-13F1D5037B20}"/>
    <cellStyle name="SAPBEXHLevel0X 3 8 2 6 2" xfId="15214" xr:uid="{795B46E4-62F1-435B-A9B9-37C4609DB217}"/>
    <cellStyle name="SAPBEXHLevel0X 3 8 2 6 2 2" xfId="41634" xr:uid="{207EF423-A0E4-44E6-AA16-DD614D09A8E9}"/>
    <cellStyle name="SAPBEXHLevel0X 3 8 2 6 3" xfId="26668" xr:uid="{397C84B4-0CBD-4994-B471-28C4DAB39FD3}"/>
    <cellStyle name="SAPBEXHLevel0X 3 8 2 6 3 2" xfId="53082" xr:uid="{61AA5A84-E238-4E08-86C5-F388AA1AA7B6}"/>
    <cellStyle name="SAPBEXHLevel0X 3 8 2 6 4" xfId="31106" xr:uid="{8EC7CD07-1B13-467A-9168-4312A1E9F504}"/>
    <cellStyle name="SAPBEXHLevel0X 3 8 2 7" xfId="5580" xr:uid="{BE0AE216-5FBB-4187-9B85-289E6F9A7605}"/>
    <cellStyle name="SAPBEXHLevel0X 3 8 2 7 2" xfId="27525" xr:uid="{ECACCD75-A197-4F3C-8658-D2136EE5EFE8}"/>
    <cellStyle name="SAPBEXHLevel0X 3 8 2 7 2 2" xfId="53939" xr:uid="{503E6246-0E6D-43BF-8C71-0AD183E1D227}"/>
    <cellStyle name="SAPBEXHLevel0X 3 8 2 7 3" xfId="32250" xr:uid="{50A74BEE-E760-4E25-913F-E1D48C500080}"/>
    <cellStyle name="SAPBEXHLevel0X 3 8 2 8" xfId="7226" xr:uid="{343DCD40-D8DE-4447-B971-D8D2ED64C884}"/>
    <cellStyle name="SAPBEXHLevel0X 3 8 2 8 2" xfId="17893" xr:uid="{A3C1FBB4-6454-490F-82C9-C115AFE1E78A}"/>
    <cellStyle name="SAPBEXHLevel0X 3 8 2 8 2 2" xfId="44310" xr:uid="{D9015070-E38A-45AC-A2D5-ADB1A8B3FC7A}"/>
    <cellStyle name="SAPBEXHLevel0X 3 8 2 8 3" xfId="26144" xr:uid="{13E46545-C75A-442F-BFB7-628E582BEB2E}"/>
    <cellStyle name="SAPBEXHLevel0X 3 8 2 8 3 2" xfId="52558" xr:uid="{250BB9BF-A52F-4589-8F93-3C9817291AC9}"/>
    <cellStyle name="SAPBEXHLevel0X 3 8 2 8 4" xfId="33896" xr:uid="{E339E5FC-0778-4F51-8FCC-0ED360C8F20F}"/>
    <cellStyle name="SAPBEXHLevel0X 3 8 2 9" xfId="3779" xr:uid="{D04B0805-736D-4A94-9842-13A1969BBEB4}"/>
    <cellStyle name="SAPBEXHLevel0X 3 8 2 9 2" xfId="14562" xr:uid="{77C36598-E666-42A3-8F94-AFFDE6E3AE4A}"/>
    <cellStyle name="SAPBEXHLevel0X 3 8 2 9 2 2" xfId="40982" xr:uid="{76738ABE-C4F5-4165-9B13-FF1ADBCC8AD8}"/>
    <cellStyle name="SAPBEXHLevel0X 3 8 2 9 3" xfId="24307" xr:uid="{4EF42CEB-A846-4F83-89A6-630BD73042ED}"/>
    <cellStyle name="SAPBEXHLevel0X 3 8 2 9 3 2" xfId="50721" xr:uid="{4689496E-2E31-4BB3-9393-405078F6CB5A}"/>
    <cellStyle name="SAPBEXHLevel0X 3 8 2 9 4" xfId="30449" xr:uid="{F310E4D3-0D4C-44EB-BCBD-083A7B7609AD}"/>
    <cellStyle name="SAPBEXHLevel0X 3 8 3" xfId="1647" xr:uid="{30BDBAAF-24F1-4220-AE02-9249E2E4CD12}"/>
    <cellStyle name="SAPBEXHLevel0X 3 8 3 10" xfId="8324" xr:uid="{A66ED81E-AC9D-4284-96D9-E0EC91F92F9B}"/>
    <cellStyle name="SAPBEXHLevel0X 3 8 3 10 2" xfId="18984" xr:uid="{E2555462-F0D5-4FAB-BA66-43D46CDA8BC0}"/>
    <cellStyle name="SAPBEXHLevel0X 3 8 3 10 2 2" xfId="45398" xr:uid="{4C85A11A-AB04-4183-9200-F88A2D4BCC62}"/>
    <cellStyle name="SAPBEXHLevel0X 3 8 3 10 3" xfId="13171" xr:uid="{F4767423-EBA8-41CD-9601-434CB100027E}"/>
    <cellStyle name="SAPBEXHLevel0X 3 8 3 10 3 2" xfId="39591" xr:uid="{B547EB51-1196-45EC-B751-B79DD67694FA}"/>
    <cellStyle name="SAPBEXHLevel0X 3 8 3 10 4" xfId="34820" xr:uid="{A5B4D15A-EF9F-46C6-A5B4-DB1B40E94A6E}"/>
    <cellStyle name="SAPBEXHLevel0X 3 8 3 11" xfId="21357" xr:uid="{EF0B8EA9-A4F5-48EE-8FCA-5786DD93139C}"/>
    <cellStyle name="SAPBEXHLevel0X 3 8 3 11 2" xfId="47771" xr:uid="{A23E57B2-2D31-44DB-B7F9-AE70E8DE3793}"/>
    <cellStyle name="SAPBEXHLevel0X 3 8 3 12" xfId="24828" xr:uid="{1D5C01F2-72DD-4B50-B0EC-348569A06060}"/>
    <cellStyle name="SAPBEXHLevel0X 3 8 3 12 2" xfId="51242" xr:uid="{F3D71CF8-6A02-4F79-8A7A-CC42BF2BD1D6}"/>
    <cellStyle name="SAPBEXHLevel0X 3 8 3 2" xfId="3640" xr:uid="{310C7AFD-A541-46F6-80E5-759E205CBCCC}"/>
    <cellStyle name="SAPBEXHLevel0X 3 8 3 2 2" xfId="9098" xr:uid="{234DE5AB-6FF0-44E7-90BA-7F5679045593}"/>
    <cellStyle name="SAPBEXHLevel0X 3 8 3 2 2 2" xfId="19758" xr:uid="{8B4AE97F-26F7-408F-9538-3862FAC3FD82}"/>
    <cellStyle name="SAPBEXHLevel0X 3 8 3 2 2 2 2" xfId="46172" xr:uid="{43F34A4E-3ABC-4193-A6FB-EC9A5B8F76E5}"/>
    <cellStyle name="SAPBEXHLevel0X 3 8 3 2 2 3" xfId="11109" xr:uid="{2F1963F3-B002-4EF5-92DE-599D83AF8F6A}"/>
    <cellStyle name="SAPBEXHLevel0X 3 8 3 2 2 3 2" xfId="37530" xr:uid="{6D1D36DD-4434-4B12-9241-B262AFE3638F}"/>
    <cellStyle name="SAPBEXHLevel0X 3 8 3 2 2 4" xfId="35594" xr:uid="{A9ADEB03-93B0-46DF-AFD1-F4F77AB0A22D}"/>
    <cellStyle name="SAPBEXHLevel0X 3 8 3 2 3" xfId="9967" xr:uid="{AA5A14C7-5974-4C46-9847-E62C9C411B12}"/>
    <cellStyle name="SAPBEXHLevel0X 3 8 3 2 3 2" xfId="20627" xr:uid="{76727D75-F420-400C-9EB9-F8410E81EBBF}"/>
    <cellStyle name="SAPBEXHLevel0X 3 8 3 2 3 2 2" xfId="47041" xr:uid="{7DF81326-BF3C-49A2-92EE-0CAF09EE9C9D}"/>
    <cellStyle name="SAPBEXHLevel0X 3 8 3 2 3 3" xfId="26528" xr:uid="{A3B12E66-FB67-4FFF-8EE6-B8227A6E96F4}"/>
    <cellStyle name="SAPBEXHLevel0X 3 8 3 2 3 3 2" xfId="52942" xr:uid="{97ED4734-469E-4696-AB9B-A4B76F099981}"/>
    <cellStyle name="SAPBEXHLevel0X 3 8 3 2 3 4" xfId="36463" xr:uid="{121DEFFE-657D-413B-947C-BA849824D64A}"/>
    <cellStyle name="SAPBEXHLevel0X 3 8 3 2 4" xfId="8625" xr:uid="{594EF89B-50E5-44AD-B905-3A7B8918498A}"/>
    <cellStyle name="SAPBEXHLevel0X 3 8 3 2 4 2" xfId="19285" xr:uid="{C29A6BAD-768E-4BB2-8029-C0B2AB96D366}"/>
    <cellStyle name="SAPBEXHLevel0X 3 8 3 2 4 2 2" xfId="45699" xr:uid="{FF6B4B84-5F1A-4301-BF94-C0929BD89C2C}"/>
    <cellStyle name="SAPBEXHLevel0X 3 8 3 2 4 3" xfId="12564" xr:uid="{2C58395F-11F7-4632-9127-5706FC714A70}"/>
    <cellStyle name="SAPBEXHLevel0X 3 8 3 2 4 3 2" xfId="38985" xr:uid="{5140629A-B58D-4A65-B5A3-836388DFA8F4}"/>
    <cellStyle name="SAPBEXHLevel0X 3 8 3 2 4 4" xfId="35121" xr:uid="{173BAED1-7A45-43BC-8F8C-52E92D6F3A8B}"/>
    <cellStyle name="SAPBEXHLevel0X 3 8 3 2 5" xfId="14425" xr:uid="{B9AC16FB-E3BD-48D2-B93D-A2F99E103F06}"/>
    <cellStyle name="SAPBEXHLevel0X 3 8 3 2 5 2" xfId="40845" xr:uid="{3D2163EE-0B75-49C4-8EC0-C227611B9F9E}"/>
    <cellStyle name="SAPBEXHLevel0X 3 8 3 2 6" xfId="24193" xr:uid="{E116CF8C-87C2-46E6-880D-326FF61325A7}"/>
    <cellStyle name="SAPBEXHLevel0X 3 8 3 2 6 2" xfId="50607" xr:uid="{1F5C14B6-4731-4E69-B591-1E8F70FDCFF3}"/>
    <cellStyle name="SAPBEXHLevel0X 3 8 3 2 7" xfId="30310" xr:uid="{A9A978DA-3110-4CE0-B893-60BAD349CAE5}"/>
    <cellStyle name="SAPBEXHLevel0X 3 8 3 3" xfId="2690" xr:uid="{F02F362A-D957-417B-9088-21C0FA43C1D3}"/>
    <cellStyle name="SAPBEXHLevel0X 3 8 3 3 2" xfId="9467" xr:uid="{DBD31D77-D0AD-41A4-A1CA-F3CD342039A9}"/>
    <cellStyle name="SAPBEXHLevel0X 3 8 3 3 2 2" xfId="20127" xr:uid="{2A360B18-0F8B-4722-9782-2B17D58C6725}"/>
    <cellStyle name="SAPBEXHLevel0X 3 8 3 3 2 2 2" xfId="46541" xr:uid="{E2A6D130-AEAA-41D5-AAFC-425B14DBB6ED}"/>
    <cellStyle name="SAPBEXHLevel0X 3 8 3 3 2 3" xfId="28213" xr:uid="{0BA77FEF-AD59-44E5-B4D9-9A3345E1F2BD}"/>
    <cellStyle name="SAPBEXHLevel0X 3 8 3 3 2 3 2" xfId="54627" xr:uid="{B81B7A90-AF20-4174-B640-2B159D1E884E}"/>
    <cellStyle name="SAPBEXHLevel0X 3 8 3 3 2 4" xfId="35963" xr:uid="{82F37B49-64AC-44B2-836B-901575B33453}"/>
    <cellStyle name="SAPBEXHLevel0X 3 8 3 3 3" xfId="13482" xr:uid="{93B872E4-0056-4106-B71B-5EACA79DE9FE}"/>
    <cellStyle name="SAPBEXHLevel0X 3 8 3 3 3 2" xfId="39902" xr:uid="{0650159A-2467-4287-A0DE-73B24ED305A5}"/>
    <cellStyle name="SAPBEXHLevel0X 3 8 3 3 4" xfId="24569" xr:uid="{DAEB55EF-405F-402A-B47C-4F8AE6F0AA96}"/>
    <cellStyle name="SAPBEXHLevel0X 3 8 3 3 4 2" xfId="50983" xr:uid="{DE31A66A-1D28-49D4-B88D-4172C54B685B}"/>
    <cellStyle name="SAPBEXHLevel0X 3 8 3 3 5" xfId="29360" xr:uid="{53D68687-D495-495D-A5D5-69C054938105}"/>
    <cellStyle name="SAPBEXHLevel0X 3 8 3 4" xfId="4874" xr:uid="{DA584E69-15C5-4139-A492-6FC1779D847E}"/>
    <cellStyle name="SAPBEXHLevel0X 3 8 3 4 2" xfId="9715" xr:uid="{C6791608-9A55-4B1A-A320-7191AFDBD2EB}"/>
    <cellStyle name="SAPBEXHLevel0X 3 8 3 4 2 2" xfId="20375" xr:uid="{29102B06-DEA8-4DE2-93A1-183B0F23BB29}"/>
    <cellStyle name="SAPBEXHLevel0X 3 8 3 4 2 2 2" xfId="46789" xr:uid="{99634772-648C-47D8-80C8-D0B54B4DD5AD}"/>
    <cellStyle name="SAPBEXHLevel0X 3 8 3 4 2 3" xfId="27828" xr:uid="{EC9B384C-CDD5-4EFA-92AE-433B458B1276}"/>
    <cellStyle name="SAPBEXHLevel0X 3 8 3 4 2 3 2" xfId="54242" xr:uid="{2806E735-421C-4A99-A065-9F459CF4CCF8}"/>
    <cellStyle name="SAPBEXHLevel0X 3 8 3 4 2 4" xfId="36211" xr:uid="{C09B0270-D9AA-4502-9180-6A7001D1706C}"/>
    <cellStyle name="SAPBEXHLevel0X 3 8 3 4 3" xfId="15651" xr:uid="{6943F098-50D5-4448-8941-155000D72ADB}"/>
    <cellStyle name="SAPBEXHLevel0X 3 8 3 4 3 2" xfId="42071" xr:uid="{CE7626CE-0A24-45F6-AB21-580E0834CF31}"/>
    <cellStyle name="SAPBEXHLevel0X 3 8 3 4 4" xfId="27583" xr:uid="{B776A654-7B1B-43EF-B172-190FD5C00501}"/>
    <cellStyle name="SAPBEXHLevel0X 3 8 3 4 4 2" xfId="53997" xr:uid="{BFEB7227-376D-47D5-B640-2AB381F3F51B}"/>
    <cellStyle name="SAPBEXHLevel0X 3 8 3 4 5" xfId="31544" xr:uid="{21B25BA4-69CC-4B4C-A4A5-A007A4B380EB}"/>
    <cellStyle name="SAPBEXHLevel0X 3 8 3 5" xfId="4007" xr:uid="{C0F183F8-E388-459E-A81D-8F91EB541403}"/>
    <cellStyle name="SAPBEXHLevel0X 3 8 3 5 2" xfId="14790" xr:uid="{81C0A80F-394F-4D7C-8D26-CA0A1433DA87}"/>
    <cellStyle name="SAPBEXHLevel0X 3 8 3 5 2 2" xfId="41210" xr:uid="{B214AB34-CE6F-4F33-9D97-EFC58031AF3F}"/>
    <cellStyle name="SAPBEXHLevel0X 3 8 3 5 3" xfId="26497" xr:uid="{8FB05085-25ED-411B-8AE0-ED0E6BACD712}"/>
    <cellStyle name="SAPBEXHLevel0X 3 8 3 5 3 2" xfId="52911" xr:uid="{24197AD5-5171-4E91-B469-C196CCE8EA3B}"/>
    <cellStyle name="SAPBEXHLevel0X 3 8 3 5 4" xfId="30677" xr:uid="{AFA65A28-976A-4AC0-BDAC-A7C9A5F71D69}"/>
    <cellStyle name="SAPBEXHLevel0X 3 8 3 6" xfId="6050" xr:uid="{FD185A86-6D0B-48E3-B126-0C73B731E6AF}"/>
    <cellStyle name="SAPBEXHLevel0X 3 8 3 6 2" xfId="16801" xr:uid="{B683A8DA-0D8F-455F-9D9D-757EA195DDB1}"/>
    <cellStyle name="SAPBEXHLevel0X 3 8 3 6 2 2" xfId="43219" xr:uid="{8433CE8E-CBD4-4BE7-96BA-04D5707D8944}"/>
    <cellStyle name="SAPBEXHLevel0X 3 8 3 6 3" xfId="23960" xr:uid="{DCB0EDEE-05B4-4999-9928-DBFA3EFA4A37}"/>
    <cellStyle name="SAPBEXHLevel0X 3 8 3 6 3 2" xfId="50374" xr:uid="{C05095C1-B105-41DB-AB29-BD8FE5022CD2}"/>
    <cellStyle name="SAPBEXHLevel0X 3 8 3 6 4" xfId="32720" xr:uid="{B1DDE000-7616-4771-8B27-890E1728A47B}"/>
    <cellStyle name="SAPBEXHLevel0X 3 8 3 7" xfId="6137" xr:uid="{27F7CBBF-2E8C-46A5-BD1C-1E9BAE0F4592}"/>
    <cellStyle name="SAPBEXHLevel0X 3 8 3 7 2" xfId="22064" xr:uid="{72B33982-B528-4775-8C22-135C82598CCE}"/>
    <cellStyle name="SAPBEXHLevel0X 3 8 3 7 2 2" xfId="48478" xr:uid="{6766E92F-D7A8-49D6-86AB-7CC353EAAEF7}"/>
    <cellStyle name="SAPBEXHLevel0X 3 8 3 7 3" xfId="32807" xr:uid="{40FAD479-2700-4EBE-A481-940754840EA5}"/>
    <cellStyle name="SAPBEXHLevel0X 3 8 3 8" xfId="3996" xr:uid="{02DD36FA-A9C4-4073-96B7-D0D7B02C6C93}"/>
    <cellStyle name="SAPBEXHLevel0X 3 8 3 8 2" xfId="14779" xr:uid="{344D89CD-D8C4-4415-8F0F-8DB8893ADA81}"/>
    <cellStyle name="SAPBEXHLevel0X 3 8 3 8 2 2" xfId="41199" xr:uid="{73184C92-90B8-42E4-BEDE-1D343AF41789}"/>
    <cellStyle name="SAPBEXHLevel0X 3 8 3 8 3" xfId="27043" xr:uid="{F1767F0C-2683-4653-927C-6E227C3DCFB4}"/>
    <cellStyle name="SAPBEXHLevel0X 3 8 3 8 3 2" xfId="53457" xr:uid="{3B8EFCA2-2664-4B37-8F99-357939E10F80}"/>
    <cellStyle name="SAPBEXHLevel0X 3 8 3 8 4" xfId="30666" xr:uid="{BE5428AC-4D4A-404F-A5E9-F885D25A95A4}"/>
    <cellStyle name="SAPBEXHLevel0X 3 8 3 9" xfId="7643" xr:uid="{48283559-8164-4408-A23E-EFDE785A0492}"/>
    <cellStyle name="SAPBEXHLevel0X 3 8 3 9 2" xfId="18310" xr:uid="{75EF9B70-94DB-4B52-B5DD-19E06F5C6E85}"/>
    <cellStyle name="SAPBEXHLevel0X 3 8 3 9 2 2" xfId="44726" xr:uid="{46A50AFF-1322-4DCA-AD7D-8418A069D501}"/>
    <cellStyle name="SAPBEXHLevel0X 3 8 3 9 3" xfId="24450" xr:uid="{93D82911-0A82-4E20-B34F-1E89F324037D}"/>
    <cellStyle name="SAPBEXHLevel0X 3 8 3 9 3 2" xfId="50864" xr:uid="{AB2A3070-C179-44D2-B0A1-F3AAE3A73059}"/>
    <cellStyle name="SAPBEXHLevel0X 3 8 3 9 4" xfId="34313" xr:uid="{454A36C9-52BF-454B-B71D-F714A5D60117}"/>
    <cellStyle name="SAPBEXHLevel0X 3 8 4" xfId="1906" xr:uid="{B71F67AE-016C-4FB4-9770-D39C6FB6720B}"/>
    <cellStyle name="SAPBEXHLevel0X 3 8 4 10" xfId="8553" xr:uid="{2CA87FBB-9DE5-4C2C-8F65-58A0CF6F7365}"/>
    <cellStyle name="SAPBEXHLevel0X 3 8 4 10 2" xfId="19213" xr:uid="{660EFE9E-9842-4EAF-98BA-DF737192C8B4}"/>
    <cellStyle name="SAPBEXHLevel0X 3 8 4 10 2 2" xfId="45627" xr:uid="{C39F6FE6-722B-4722-8B0D-87FE041D2751}"/>
    <cellStyle name="SAPBEXHLevel0X 3 8 4 10 3" xfId="12560" xr:uid="{39C90AAA-C1F3-4BFF-885F-25CFB3CE8B25}"/>
    <cellStyle name="SAPBEXHLevel0X 3 8 4 10 3 2" xfId="38981" xr:uid="{4ACEFEED-E1DC-427E-8E9C-2910D4CEC3F4}"/>
    <cellStyle name="SAPBEXHLevel0X 3 8 4 10 4" xfId="35049" xr:uid="{4A1E4A7A-1195-4A6E-B632-C9BAA3D0CBFA}"/>
    <cellStyle name="SAPBEXHLevel0X 3 8 4 11" xfId="11674" xr:uid="{7E0B211F-13FF-4913-B9F2-8D3F0D24C4D5}"/>
    <cellStyle name="SAPBEXHLevel0X 3 8 4 11 2" xfId="38095" xr:uid="{7D432742-4F66-4CDD-B85E-AD3D80481AC6}"/>
    <cellStyle name="SAPBEXHLevel0X 3 8 4 12" xfId="22147" xr:uid="{326664EE-431A-49C6-A25E-DFB39DA43433}"/>
    <cellStyle name="SAPBEXHLevel0X 3 8 4 12 2" xfId="48561" xr:uid="{63EFA994-D8A5-4F89-9D66-8B4EC408A1EA}"/>
    <cellStyle name="SAPBEXHLevel0X 3 8 4 2" xfId="3883" xr:uid="{9E15B710-4FDB-47EF-AD92-F48EFA6FB7F9}"/>
    <cellStyle name="SAPBEXHLevel0X 3 8 4 2 2" xfId="9195" xr:uid="{33FD5BFA-AD6F-46FE-A3BF-028C5B9EB707}"/>
    <cellStyle name="SAPBEXHLevel0X 3 8 4 2 2 2" xfId="19855" xr:uid="{59B7AF7A-29F5-4998-9112-88810647E33B}"/>
    <cellStyle name="SAPBEXHLevel0X 3 8 4 2 2 2 2" xfId="46269" xr:uid="{175C8560-DD7F-4731-9E06-1F9A24EAD2D3}"/>
    <cellStyle name="SAPBEXHLevel0X 3 8 4 2 2 3" xfId="11795" xr:uid="{633A9BFA-3B5D-485C-A676-AA651DC2A8C3}"/>
    <cellStyle name="SAPBEXHLevel0X 3 8 4 2 2 3 2" xfId="38216" xr:uid="{0DDF2297-B3F9-4964-A99D-08848C6B6958}"/>
    <cellStyle name="SAPBEXHLevel0X 3 8 4 2 2 4" xfId="35691" xr:uid="{E33DE528-B52E-4DFD-88E7-C8698B03B736}"/>
    <cellStyle name="SAPBEXHLevel0X 3 8 4 2 3" xfId="14666" xr:uid="{86A0D054-5CD9-41E8-9031-3BE0FE3C7F20}"/>
    <cellStyle name="SAPBEXHLevel0X 3 8 4 2 3 2" xfId="41086" xr:uid="{8958B97A-CB01-424B-B659-2F97F3E76DF6}"/>
    <cellStyle name="SAPBEXHLevel0X 3 8 4 2 4" xfId="22817" xr:uid="{48E218B1-79AA-4CA1-AC7E-AE15B888BAFC}"/>
    <cellStyle name="SAPBEXHLevel0X 3 8 4 2 4 2" xfId="49231" xr:uid="{883278FE-31E2-49F3-A9A6-DB1E2FD94FFA}"/>
    <cellStyle name="SAPBEXHLevel0X 3 8 4 2 5" xfId="30553" xr:uid="{CFC58305-4C94-4663-BB44-0DF79CB71582}"/>
    <cellStyle name="SAPBEXHLevel0X 3 8 4 3" xfId="4610" xr:uid="{BEE9EFAB-4E49-466B-8469-8D6F6430B88B}"/>
    <cellStyle name="SAPBEXHLevel0X 3 8 4 3 2" xfId="10426" xr:uid="{15211DBF-E4A8-4B56-8796-354FC8F39590}"/>
    <cellStyle name="SAPBEXHLevel0X 3 8 4 3 2 2" xfId="21086" xr:uid="{1A2A3E7C-FE97-493E-8E55-56E52D418FE8}"/>
    <cellStyle name="SAPBEXHLevel0X 3 8 4 3 2 2 2" xfId="47500" xr:uid="{CB2364FA-990C-44C0-8EBB-A68B4245A69C}"/>
    <cellStyle name="SAPBEXHLevel0X 3 8 4 3 2 3" xfId="28350" xr:uid="{9F172FEB-AF8A-4657-9F86-47177C206874}"/>
    <cellStyle name="SAPBEXHLevel0X 3 8 4 3 2 3 2" xfId="54764" xr:uid="{95C87EEC-D5E1-4855-90E5-3C3E5247AD47}"/>
    <cellStyle name="SAPBEXHLevel0X 3 8 4 3 2 4" xfId="36922" xr:uid="{A543A215-04A7-47DE-953D-A05BB5FB573A}"/>
    <cellStyle name="SAPBEXHLevel0X 3 8 4 3 3" xfId="15388" xr:uid="{61244588-A3AE-418A-B2FF-A5BD7EBF8D3B}"/>
    <cellStyle name="SAPBEXHLevel0X 3 8 4 3 3 2" xfId="41808" xr:uid="{3DF2E6CE-89BD-4670-8069-B9B0F6D9601F}"/>
    <cellStyle name="SAPBEXHLevel0X 3 8 4 3 4" xfId="21175" xr:uid="{2588221E-38A3-4BFD-A9A4-1D13C8CE5146}"/>
    <cellStyle name="SAPBEXHLevel0X 3 8 4 3 4 2" xfId="47589" xr:uid="{971180A1-FF57-4CC6-89FA-A489518078C5}"/>
    <cellStyle name="SAPBEXHLevel0X 3 8 4 3 5" xfId="31280" xr:uid="{E61FA6A4-3D9E-465E-9D5A-9DBCE744BAA4}"/>
    <cellStyle name="SAPBEXHLevel0X 3 8 4 4" xfId="4330" xr:uid="{AD145035-FF68-4435-9C60-69AB45948C1C}"/>
    <cellStyle name="SAPBEXHLevel0X 3 8 4 4 2" xfId="15108" xr:uid="{9E23D662-3AAC-4118-82EC-A87DAC94E456}"/>
    <cellStyle name="SAPBEXHLevel0X 3 8 4 4 2 2" xfId="41528" xr:uid="{CE238DE8-F4AE-4229-8483-E93DD7FA5201}"/>
    <cellStyle name="SAPBEXHLevel0X 3 8 4 4 3" xfId="24093" xr:uid="{C482565D-A929-480B-A0AE-8169B9D3076E}"/>
    <cellStyle name="SAPBEXHLevel0X 3 8 4 4 3 2" xfId="50507" xr:uid="{48243E6D-6EFE-4CE9-82BF-A5713C5DC6F9}"/>
    <cellStyle name="SAPBEXHLevel0X 3 8 4 4 4" xfId="31000" xr:uid="{1C2AEC91-C749-4184-849B-262F37C91F54}"/>
    <cellStyle name="SAPBEXHLevel0X 3 8 4 5" xfId="5804" xr:uid="{32578F5A-0F86-4558-8A34-87B50B3BCF4C}"/>
    <cellStyle name="SAPBEXHLevel0X 3 8 4 5 2" xfId="16563" xr:uid="{8E3DE2BB-8DAF-41EA-BCB2-D6B55D3665BB}"/>
    <cellStyle name="SAPBEXHLevel0X 3 8 4 5 2 2" xfId="42981" xr:uid="{D1A3586E-7F9A-40BD-A4F0-5F5A0CD081E7}"/>
    <cellStyle name="SAPBEXHLevel0X 3 8 4 5 3" xfId="25081" xr:uid="{2164F55A-512E-417D-AC11-353A05360F91}"/>
    <cellStyle name="SAPBEXHLevel0X 3 8 4 5 3 2" xfId="51495" xr:uid="{E0162296-4460-4C26-88B3-270FFB70D4DC}"/>
    <cellStyle name="SAPBEXHLevel0X 3 8 4 5 4" xfId="32474" xr:uid="{3C8A883D-F03C-4F26-84FE-F8C65109E8CB}"/>
    <cellStyle name="SAPBEXHLevel0X 3 8 4 6" xfId="6407" xr:uid="{246EF42C-CA11-44D1-86F6-38F247580CD2}"/>
    <cellStyle name="SAPBEXHLevel0X 3 8 4 6 2" xfId="17143" xr:uid="{AB83F221-FB4A-4E0E-B0B9-DEA8578DE2EE}"/>
    <cellStyle name="SAPBEXHLevel0X 3 8 4 6 2 2" xfId="43561" xr:uid="{CDD1AACA-27B9-486A-9524-87562315FD9A}"/>
    <cellStyle name="SAPBEXHLevel0X 3 8 4 6 3" xfId="25762" xr:uid="{B328F8A9-47CB-4178-B0D3-C5D6130132EB}"/>
    <cellStyle name="SAPBEXHLevel0X 3 8 4 6 3 2" xfId="52176" xr:uid="{FCE0B4A0-DDB3-44ED-B7F7-AD2DBFF2437B}"/>
    <cellStyle name="SAPBEXHLevel0X 3 8 4 6 4" xfId="33077" xr:uid="{5FD99073-D878-4C48-A769-8C7106ABE1BB}"/>
    <cellStyle name="SAPBEXHLevel0X 3 8 4 7" xfId="7022" xr:uid="{C3FC28E7-F99F-468C-BFBC-EEC94B077226}"/>
    <cellStyle name="SAPBEXHLevel0X 3 8 4 7 2" xfId="24717" xr:uid="{6E3A8B78-29DE-43D1-A067-7DEA0D1B0E4D}"/>
    <cellStyle name="SAPBEXHLevel0X 3 8 4 7 2 2" xfId="51131" xr:uid="{191A6CF2-C780-4185-9FFE-93B7762F2C2E}"/>
    <cellStyle name="SAPBEXHLevel0X 3 8 4 7 3" xfId="33692" xr:uid="{A32C6A3C-36EF-4285-A628-4FD29D3154D4}"/>
    <cellStyle name="SAPBEXHLevel0X 3 8 4 8" xfId="7569" xr:uid="{157DECD4-D4F2-4A6C-BA52-921F6CCEE7B1}"/>
    <cellStyle name="SAPBEXHLevel0X 3 8 4 8 2" xfId="18236" xr:uid="{58C4B52F-487A-4395-B219-E675EF9AF895}"/>
    <cellStyle name="SAPBEXHLevel0X 3 8 4 8 2 2" xfId="44652" xr:uid="{4E97AFE1-0228-4770-BE07-17BC5C7879C2}"/>
    <cellStyle name="SAPBEXHLevel0X 3 8 4 8 3" xfId="22620" xr:uid="{BE7BD4F4-47A0-47EE-BDD5-6EBA5D60BFF1}"/>
    <cellStyle name="SAPBEXHLevel0X 3 8 4 8 3 2" xfId="49034" xr:uid="{C5AA3D9A-474E-45E3-9F16-83A9A7016A04}"/>
    <cellStyle name="SAPBEXHLevel0X 3 8 4 8 4" xfId="34239" xr:uid="{37E7AA9B-7E27-439E-8731-209E9468EB0C}"/>
    <cellStyle name="SAPBEXHLevel0X 3 8 4 9" xfId="7273" xr:uid="{016A7F05-C95C-4B6D-8566-A388EF3BD536}"/>
    <cellStyle name="SAPBEXHLevel0X 3 8 4 9 2" xfId="17940" xr:uid="{1EAE522D-8A03-45A7-A6F0-AA1C316CDE17}"/>
    <cellStyle name="SAPBEXHLevel0X 3 8 4 9 2 2" xfId="44357" xr:uid="{D223819C-0B0D-485D-A0D2-69B9CE0E8344}"/>
    <cellStyle name="SAPBEXHLevel0X 3 8 4 9 3" xfId="25222" xr:uid="{97CF518F-84B2-46D6-BF71-4D8C60192A9E}"/>
    <cellStyle name="SAPBEXHLevel0X 3 8 4 9 3 2" xfId="51636" xr:uid="{7A72FBE3-E5B1-43FB-AA5E-58A274F635E1}"/>
    <cellStyle name="SAPBEXHLevel0X 3 8 4 9 4" xfId="33943" xr:uid="{2A02F1AF-9244-4E97-A18E-D0D0DD01804B}"/>
    <cellStyle name="SAPBEXHLevel0X 3 8 5" xfId="2092" xr:uid="{B3C1306F-652E-4897-926B-F3F8AD8ED941}"/>
    <cellStyle name="SAPBEXHLevel0X 3 8 5 10" xfId="8900" xr:uid="{369A396B-B9C6-49F0-94E9-E38EF08776EA}"/>
    <cellStyle name="SAPBEXHLevel0X 3 8 5 10 2" xfId="19560" xr:uid="{C8C14544-B455-405D-ADDD-DF849CCB65C9}"/>
    <cellStyle name="SAPBEXHLevel0X 3 8 5 10 2 2" xfId="45974" xr:uid="{2DD3D4CE-3A29-46DB-BC3C-E7A4E9D48572}"/>
    <cellStyle name="SAPBEXHLevel0X 3 8 5 10 3" xfId="27900" xr:uid="{CE46E2ED-B7CF-459A-BE50-C49EDEAF7233}"/>
    <cellStyle name="SAPBEXHLevel0X 3 8 5 10 3 2" xfId="54314" xr:uid="{77E137EA-EFF5-4AA1-B56B-C2FFDE57A1FD}"/>
    <cellStyle name="SAPBEXHLevel0X 3 8 5 10 4" xfId="35396" xr:uid="{930AECC9-6165-43EC-BFE4-790221D855C0}"/>
    <cellStyle name="SAPBEXHLevel0X 3 8 5 11" xfId="11508" xr:uid="{C03062D7-9007-4542-A912-9BB54A552738}"/>
    <cellStyle name="SAPBEXHLevel0X 3 8 5 11 2" xfId="37929" xr:uid="{375E3BB1-AD05-46E6-8C21-9B470469FB0E}"/>
    <cellStyle name="SAPBEXHLevel0X 3 8 5 12" xfId="27698" xr:uid="{3098BBA6-03C7-44DC-BCFC-08DBFD9AFBEA}"/>
    <cellStyle name="SAPBEXHLevel0X 3 8 5 12 2" xfId="54112" xr:uid="{EB9FC9C7-9732-444E-AC66-54ACAAA3DB3E}"/>
    <cellStyle name="SAPBEXHLevel0X 3 8 5 2" xfId="4057" xr:uid="{6BC84566-F5CC-49D6-9046-3C4AAEB2A409}"/>
    <cellStyle name="SAPBEXHLevel0X 3 8 5 2 2" xfId="9897" xr:uid="{EA6A9831-2AC0-4ABD-BB81-8B1499E679E6}"/>
    <cellStyle name="SAPBEXHLevel0X 3 8 5 2 2 2" xfId="20557" xr:uid="{0224930E-070A-4233-ADE6-804B22C29DBD}"/>
    <cellStyle name="SAPBEXHLevel0X 3 8 5 2 2 2 2" xfId="46971" xr:uid="{5A1DDAB7-C4B8-4FBB-8548-FAA9EAA97008}"/>
    <cellStyle name="SAPBEXHLevel0X 3 8 5 2 2 3" xfId="22581" xr:uid="{210568A0-B652-41DA-ACF6-6C44B43A9B9C}"/>
    <cellStyle name="SAPBEXHLevel0X 3 8 5 2 2 3 2" xfId="48995" xr:uid="{F4600B82-2E74-42EF-9152-A2F3FB689592}"/>
    <cellStyle name="SAPBEXHLevel0X 3 8 5 2 2 4" xfId="36393" xr:uid="{8B34AEE0-49BE-4A19-A682-0C088F21AD9F}"/>
    <cellStyle name="SAPBEXHLevel0X 3 8 5 2 3" xfId="14839" xr:uid="{AEF11F6E-36DB-46A0-95A0-FDA657B58C40}"/>
    <cellStyle name="SAPBEXHLevel0X 3 8 5 2 3 2" xfId="41259" xr:uid="{25C9592D-2161-4B7F-BD38-3F5CB4C8AF01}"/>
    <cellStyle name="SAPBEXHLevel0X 3 8 5 2 4" xfId="24522" xr:uid="{26238DCD-F87E-4E25-A167-57C32274E323}"/>
    <cellStyle name="SAPBEXHLevel0X 3 8 5 2 4 2" xfId="50936" xr:uid="{EC691079-DD8A-4EC8-A160-AE99A4676E95}"/>
    <cellStyle name="SAPBEXHLevel0X 3 8 5 2 5" xfId="30727" xr:uid="{5E453C97-53BE-4FA2-A34F-8DBDDEF25F7E}"/>
    <cellStyle name="SAPBEXHLevel0X 3 8 5 3" xfId="4785" xr:uid="{59D7B70A-0DE8-4401-A389-CE5395367845}"/>
    <cellStyle name="SAPBEXHLevel0X 3 8 5 3 2" xfId="10385" xr:uid="{954ED61A-4913-425F-8D4C-595BE34D3C02}"/>
    <cellStyle name="SAPBEXHLevel0X 3 8 5 3 2 2" xfId="21045" xr:uid="{187E36FD-EFA6-4D18-90FE-DA08E506C894}"/>
    <cellStyle name="SAPBEXHLevel0X 3 8 5 3 2 2 2" xfId="47459" xr:uid="{C60E0378-E53C-43FD-9917-1C95296EE8CD}"/>
    <cellStyle name="SAPBEXHLevel0X 3 8 5 3 2 3" xfId="28310" xr:uid="{B65F42FC-C7E4-49ED-A34D-1EE589703E0F}"/>
    <cellStyle name="SAPBEXHLevel0X 3 8 5 3 2 3 2" xfId="54724" xr:uid="{D81AB01F-4309-4D7A-8FCB-F1C75174C9C7}"/>
    <cellStyle name="SAPBEXHLevel0X 3 8 5 3 2 4" xfId="36881" xr:uid="{7DC967F5-B8C2-4297-A9AB-5D0DE99A4FE0}"/>
    <cellStyle name="SAPBEXHLevel0X 3 8 5 3 3" xfId="15562" xr:uid="{25C9AC6E-6620-4E8F-BAC7-114C7A6A9D36}"/>
    <cellStyle name="SAPBEXHLevel0X 3 8 5 3 3 2" xfId="41982" xr:uid="{C6957871-00EA-4DCE-98AC-EFDEC8CC5206}"/>
    <cellStyle name="SAPBEXHLevel0X 3 8 5 3 4" xfId="21781" xr:uid="{243D9E2C-8628-4E49-9CCC-E397499D1EC7}"/>
    <cellStyle name="SAPBEXHLevel0X 3 8 5 3 4 2" xfId="48195" xr:uid="{84B420A8-4578-4F62-AA76-34F4DEDD8FA5}"/>
    <cellStyle name="SAPBEXHLevel0X 3 8 5 3 5" xfId="31455" xr:uid="{1308B73A-5F1C-477B-B4AA-91E164335067}"/>
    <cellStyle name="SAPBEXHLevel0X 3 8 5 4" xfId="5365" xr:uid="{67D87661-8395-4EA0-8931-5484643BB7EF}"/>
    <cellStyle name="SAPBEXHLevel0X 3 8 5 4 2" xfId="16138" xr:uid="{5B90CDA7-E4DA-4D05-951F-FB200816AD72}"/>
    <cellStyle name="SAPBEXHLevel0X 3 8 5 4 2 2" xfId="42557" xr:uid="{0F32B6C0-9D95-4331-B488-652506CC55AB}"/>
    <cellStyle name="SAPBEXHLevel0X 3 8 5 4 3" xfId="23534" xr:uid="{3FA0424C-4D8C-40A1-BF49-A40ECC9A4A6C}"/>
    <cellStyle name="SAPBEXHLevel0X 3 8 5 4 3 2" xfId="49948" xr:uid="{FC230C2F-9C05-4EFA-BC2B-F17A0720F56D}"/>
    <cellStyle name="SAPBEXHLevel0X 3 8 5 4 4" xfId="32035" xr:uid="{14AAD41D-0280-4031-B6F0-D99A28C0B7C1}"/>
    <cellStyle name="SAPBEXHLevel0X 3 8 5 5" xfId="5972" xr:uid="{E16D1E90-EDB8-4CC2-A87D-87DE708BF94B}"/>
    <cellStyle name="SAPBEXHLevel0X 3 8 5 5 2" xfId="16724" xr:uid="{28085ED9-1BA2-45E0-9C93-E6C90EE7B337}"/>
    <cellStyle name="SAPBEXHLevel0X 3 8 5 5 2 2" xfId="43142" xr:uid="{C5471BB5-5763-4155-978E-65EB43C09E5A}"/>
    <cellStyle name="SAPBEXHLevel0X 3 8 5 5 3" xfId="27986" xr:uid="{45925524-A63E-4270-9879-CA3215DE0A25}"/>
    <cellStyle name="SAPBEXHLevel0X 3 8 5 5 3 2" xfId="54400" xr:uid="{67E0BC96-766C-48F4-B7A6-E468E91B9809}"/>
    <cellStyle name="SAPBEXHLevel0X 3 8 5 5 4" xfId="32642" xr:uid="{171C12FC-EB49-4D9A-AF30-E957D09313AC}"/>
    <cellStyle name="SAPBEXHLevel0X 3 8 5 6" xfId="6572" xr:uid="{86E758DC-3499-475E-9D12-8736332BF5A0}"/>
    <cellStyle name="SAPBEXHLevel0X 3 8 5 6 2" xfId="17297" xr:uid="{413DAB07-ABCB-42EA-BC47-17AF256D4553}"/>
    <cellStyle name="SAPBEXHLevel0X 3 8 5 6 2 2" xfId="43715" xr:uid="{8AABE1E9-92B7-4860-ACBF-1C0A9B2344CF}"/>
    <cellStyle name="SAPBEXHLevel0X 3 8 5 6 3" xfId="22495" xr:uid="{18AA0417-2A47-4644-ACC2-B5C9868AACB8}"/>
    <cellStyle name="SAPBEXHLevel0X 3 8 5 6 3 2" xfId="48909" xr:uid="{B11D1868-9699-47F4-840C-88E7476824F8}"/>
    <cellStyle name="SAPBEXHLevel0X 3 8 5 6 4" xfId="33242" xr:uid="{C3719267-78F2-45AC-B5E5-A03FAC30645B}"/>
    <cellStyle name="SAPBEXHLevel0X 3 8 5 7" xfId="7144" xr:uid="{92CB3464-D2AF-490A-AD03-6BB920D66B9C}"/>
    <cellStyle name="SAPBEXHLevel0X 3 8 5 7 2" xfId="23084" xr:uid="{87AAE96A-7DEB-4F3F-BA07-1E375B3BD3F0}"/>
    <cellStyle name="SAPBEXHLevel0X 3 8 5 7 2 2" xfId="49498" xr:uid="{30514B00-644B-45B8-9A60-A09EE16093B6}"/>
    <cellStyle name="SAPBEXHLevel0X 3 8 5 7 3" xfId="33814" xr:uid="{6F3221DB-4AD5-4A43-8FB4-33BCD760C583}"/>
    <cellStyle name="SAPBEXHLevel0X 3 8 5 8" xfId="7703" xr:uid="{694F486D-F3CB-45F6-BEF1-062662A57632}"/>
    <cellStyle name="SAPBEXHLevel0X 3 8 5 8 2" xfId="18370" xr:uid="{5F70BDE8-C961-4A62-A151-4AA6097A01B7}"/>
    <cellStyle name="SAPBEXHLevel0X 3 8 5 8 2 2" xfId="44786" xr:uid="{DB74D4F3-F7AC-4241-87D6-6A4F3D6ADD78}"/>
    <cellStyle name="SAPBEXHLevel0X 3 8 5 8 3" xfId="22936" xr:uid="{E48F7ABA-F0B6-459B-9D30-D6B4C293EFE6}"/>
    <cellStyle name="SAPBEXHLevel0X 3 8 5 8 3 2" xfId="49350" xr:uid="{2CACE82A-A597-4B18-BA60-645605CB0993}"/>
    <cellStyle name="SAPBEXHLevel0X 3 8 5 8 4" xfId="34373" xr:uid="{C4951C59-E85B-4155-9A5F-88A9861F9398}"/>
    <cellStyle name="SAPBEXHLevel0X 3 8 5 9" xfId="7855" xr:uid="{25014947-4C2B-4725-890D-55799946DBFA}"/>
    <cellStyle name="SAPBEXHLevel0X 3 8 5 9 2" xfId="18522" xr:uid="{5E400E5F-D6A9-4118-BEEB-094A93F5321D}"/>
    <cellStyle name="SAPBEXHLevel0X 3 8 5 9 2 2" xfId="44937" xr:uid="{83CACDAF-EC1B-4983-A8C9-39D1A32C753E}"/>
    <cellStyle name="SAPBEXHLevel0X 3 8 5 9 3" xfId="23468" xr:uid="{DB5AA4A2-2DE7-478B-9EF4-C879100D0A43}"/>
    <cellStyle name="SAPBEXHLevel0X 3 8 5 9 3 2" xfId="49882" xr:uid="{F263C009-0CAC-4CE2-BF0F-71002CAE59E8}"/>
    <cellStyle name="SAPBEXHLevel0X 3 8 5 9 4" xfId="34525" xr:uid="{83A7FD24-62ED-4316-8173-9B444C19F896}"/>
    <cellStyle name="SAPBEXHLevel0X 3 8 6" xfId="1835" xr:uid="{83DACA90-6CDF-4EBA-BAD4-04C2259F1E8F}"/>
    <cellStyle name="SAPBEXHLevel0X 3 8 6 10" xfId="9557" xr:uid="{6B3092B4-2A5F-46FB-8811-DD6BFDBA0583}"/>
    <cellStyle name="SAPBEXHLevel0X 3 8 6 10 2" xfId="20217" xr:uid="{33464F78-D7E7-4223-98E1-42B0860BFD79}"/>
    <cellStyle name="SAPBEXHLevel0X 3 8 6 10 2 2" xfId="46631" xr:uid="{B049539B-F294-4004-8C12-80422916A03F}"/>
    <cellStyle name="SAPBEXHLevel0X 3 8 6 10 3" xfId="21150" xr:uid="{4B4AD6E4-98BF-4DCA-8BB3-380091CF15A3}"/>
    <cellStyle name="SAPBEXHLevel0X 3 8 6 10 3 2" xfId="47564" xr:uid="{5903ECBB-70FC-4964-A39C-8C4D8B08B848}"/>
    <cellStyle name="SAPBEXHLevel0X 3 8 6 10 4" xfId="36053" xr:uid="{C691C51A-342F-4EAC-9DDF-72CA9479B23A}"/>
    <cellStyle name="SAPBEXHLevel0X 3 8 6 11" xfId="11745" xr:uid="{D3E7FCB2-600F-4D54-A730-BC5941DC0BAA}"/>
    <cellStyle name="SAPBEXHLevel0X 3 8 6 11 2" xfId="38166" xr:uid="{19800BD4-E9B5-4A47-A6C5-D9AF9E428551}"/>
    <cellStyle name="SAPBEXHLevel0X 3 8 6 12" xfId="23377" xr:uid="{05D81C8C-0BB7-4438-9F5C-30943F21FB44}"/>
    <cellStyle name="SAPBEXHLevel0X 3 8 6 12 2" xfId="49791" xr:uid="{A885E88A-2F32-4F04-AC45-9BC305878404}"/>
    <cellStyle name="SAPBEXHLevel0X 3 8 6 2" xfId="3812" xr:uid="{272189F2-306C-4BF5-87E7-E5168428939C}"/>
    <cellStyle name="SAPBEXHLevel0X 3 8 6 2 2" xfId="10693" xr:uid="{868A79C4-669E-4A90-8992-D0A50C0469C8}"/>
    <cellStyle name="SAPBEXHLevel0X 3 8 6 2 2 2" xfId="21338" xr:uid="{0ADAF29E-DD9B-460F-99B8-5A43298177B7}"/>
    <cellStyle name="SAPBEXHLevel0X 3 8 6 2 2 2 2" xfId="47752" xr:uid="{CBC09425-2075-4F60-9800-1DECFDD4BC61}"/>
    <cellStyle name="SAPBEXHLevel0X 3 8 6 2 2 3" xfId="28436" xr:uid="{45E51399-7F67-4E97-9F02-FD7B0D068B73}"/>
    <cellStyle name="SAPBEXHLevel0X 3 8 6 2 2 3 2" xfId="54850" xr:uid="{566BFE68-A5D4-40F9-964B-484D23CD7AFE}"/>
    <cellStyle name="SAPBEXHLevel0X 3 8 6 2 2 4" xfId="37117" xr:uid="{4CFCEE5E-73DE-490B-932D-BA03A1CA2E36}"/>
    <cellStyle name="SAPBEXHLevel0X 3 8 6 2 3" xfId="14595" xr:uid="{24A589E1-7B14-41B3-A28D-F0E9835A6D4C}"/>
    <cellStyle name="SAPBEXHLevel0X 3 8 6 2 3 2" xfId="41015" xr:uid="{CB742A07-709F-4679-9CBC-AA4BC4B5A9D6}"/>
    <cellStyle name="SAPBEXHLevel0X 3 8 6 2 4" xfId="23601" xr:uid="{1D6167A2-9895-4DC6-A836-89A8296888BB}"/>
    <cellStyle name="SAPBEXHLevel0X 3 8 6 2 4 2" xfId="50015" xr:uid="{90FBB20B-2055-4146-850C-36C33A5F116F}"/>
    <cellStyle name="SAPBEXHLevel0X 3 8 6 2 5" xfId="30482" xr:uid="{A7E69544-FF69-4A0C-BD26-8C01B6405FED}"/>
    <cellStyle name="SAPBEXHLevel0X 3 8 6 3" xfId="4539" xr:uid="{D520A457-55C5-405B-8970-485979464838}"/>
    <cellStyle name="SAPBEXHLevel0X 3 8 6 3 2" xfId="15317" xr:uid="{12F46D23-028A-4DF2-A9EA-04E912E59241}"/>
    <cellStyle name="SAPBEXHLevel0X 3 8 6 3 2 2" xfId="41737" xr:uid="{8398C28E-39C4-41AF-AF12-D046A411C37E}"/>
    <cellStyle name="SAPBEXHLevel0X 3 8 6 3 3" xfId="23681" xr:uid="{34A6403B-F00E-4D68-9FBB-F050239514A8}"/>
    <cellStyle name="SAPBEXHLevel0X 3 8 6 3 3 2" xfId="50095" xr:uid="{DDFFFCE2-1A7D-4709-9485-76E5E09ACE64}"/>
    <cellStyle name="SAPBEXHLevel0X 3 8 6 3 4" xfId="31209" xr:uid="{DDC5C169-F2C6-46F9-BE47-F604A7412E07}"/>
    <cellStyle name="SAPBEXHLevel0X 3 8 6 4" xfId="3188" xr:uid="{2683B708-C6F9-471B-A556-4BCCE03E4545}"/>
    <cellStyle name="SAPBEXHLevel0X 3 8 6 4 2" xfId="13978" xr:uid="{6B0CD92B-2AAC-41D0-9588-89432D2FBCD9}"/>
    <cellStyle name="SAPBEXHLevel0X 3 8 6 4 2 2" xfId="40398" xr:uid="{183368C0-3281-4ACC-8058-208351254A7E}"/>
    <cellStyle name="SAPBEXHLevel0X 3 8 6 4 3" xfId="27559" xr:uid="{02B84941-8E04-4B9D-BA25-08D45FBC67A5}"/>
    <cellStyle name="SAPBEXHLevel0X 3 8 6 4 3 2" xfId="53973" xr:uid="{498A3AF6-804A-406C-9330-FACE9C110EDE}"/>
    <cellStyle name="SAPBEXHLevel0X 3 8 6 4 4" xfId="29858" xr:uid="{BB40D521-F8CE-448B-8C47-90676481DE48}"/>
    <cellStyle name="SAPBEXHLevel0X 3 8 6 5" xfId="3746" xr:uid="{AC435F79-D28D-4086-A693-F430042F9520}"/>
    <cellStyle name="SAPBEXHLevel0X 3 8 6 5 2" xfId="14529" xr:uid="{05FC0F16-FFAF-4A67-A156-E9D08414D6EA}"/>
    <cellStyle name="SAPBEXHLevel0X 3 8 6 5 2 2" xfId="40949" xr:uid="{6DAE0CA5-C025-42C4-BB4D-764F39D8110E}"/>
    <cellStyle name="SAPBEXHLevel0X 3 8 6 5 3" xfId="26430" xr:uid="{B1AE297C-4165-4F46-8E8B-0FA15C372E34}"/>
    <cellStyle name="SAPBEXHLevel0X 3 8 6 5 3 2" xfId="52844" xr:uid="{EE46630A-B48F-4E10-BCDB-D7C4CE36CD62}"/>
    <cellStyle name="SAPBEXHLevel0X 3 8 6 5 4" xfId="30416" xr:uid="{AED241C0-7F06-46A9-A8D7-9516E4CBB34B}"/>
    <cellStyle name="SAPBEXHLevel0X 3 8 6 6" xfId="5747" xr:uid="{3824BD8D-2AA4-4332-907E-4B6A0BDC2AB3}"/>
    <cellStyle name="SAPBEXHLevel0X 3 8 6 6 2" xfId="16509" xr:uid="{CA930D83-4BE6-46F5-8AA7-BFFB432E5D91}"/>
    <cellStyle name="SAPBEXHLevel0X 3 8 6 6 2 2" xfId="42927" xr:uid="{511E0BBF-9807-4AE1-819F-4E6AB743D4A9}"/>
    <cellStyle name="SAPBEXHLevel0X 3 8 6 6 3" xfId="26346" xr:uid="{0C2090CD-7A37-4DA6-BCDE-FC03DABDF913}"/>
    <cellStyle name="SAPBEXHLevel0X 3 8 6 6 3 2" xfId="52760" xr:uid="{0A555FAE-F938-4052-BA8C-B9C280A2F979}"/>
    <cellStyle name="SAPBEXHLevel0X 3 8 6 6 4" xfId="32417" xr:uid="{38CB684F-BF73-4426-A1F7-D50038B1DFF8}"/>
    <cellStyle name="SAPBEXHLevel0X 3 8 6 7" xfId="6951" xr:uid="{7B26072C-CE67-4F0E-898D-7D263C7146C6}"/>
    <cellStyle name="SAPBEXHLevel0X 3 8 6 7 2" xfId="24854" xr:uid="{8219A7B8-E080-446D-BEF9-5E5BE1241A00}"/>
    <cellStyle name="SAPBEXHLevel0X 3 8 6 7 2 2" xfId="51268" xr:uid="{26AFFDCD-A559-4F84-B77D-FE6518E4BB88}"/>
    <cellStyle name="SAPBEXHLevel0X 3 8 6 7 3" xfId="33621" xr:uid="{EFDB3F28-1CBD-482F-BCCE-B772F63970D9}"/>
    <cellStyle name="SAPBEXHLevel0X 3 8 6 8" xfId="7498" xr:uid="{2C5EE381-84C8-4DF7-AED7-BB2A1B8D331F}"/>
    <cellStyle name="SAPBEXHLevel0X 3 8 6 8 2" xfId="18165" xr:uid="{FB9D62A7-7585-407E-93C2-421E5E1AA13B}"/>
    <cellStyle name="SAPBEXHLevel0X 3 8 6 8 2 2" xfId="44581" xr:uid="{E6D3B53C-E88E-4F84-A590-882E33C1226F}"/>
    <cellStyle name="SAPBEXHLevel0X 3 8 6 8 3" xfId="27194" xr:uid="{0AFF13CA-DDDE-4F5C-BBE8-80DE4501C7FA}"/>
    <cellStyle name="SAPBEXHLevel0X 3 8 6 8 3 2" xfId="53608" xr:uid="{47384C6E-9078-451D-B5B3-DA4FC807F17E}"/>
    <cellStyle name="SAPBEXHLevel0X 3 8 6 8 4" xfId="34168" xr:uid="{A0E364EE-C605-4015-9EE7-18CF85CC6121}"/>
    <cellStyle name="SAPBEXHLevel0X 3 8 6 9" xfId="6677" xr:uid="{304B90AD-2A03-49D7-8038-B020915449B3}"/>
    <cellStyle name="SAPBEXHLevel0X 3 8 6 9 2" xfId="17389" xr:uid="{0553C3FD-29FB-4E39-88DF-BCED8EA052A6}"/>
    <cellStyle name="SAPBEXHLevel0X 3 8 6 9 2 2" xfId="43807" xr:uid="{D1317E1D-3211-4A76-91B3-77F11C715CDD}"/>
    <cellStyle name="SAPBEXHLevel0X 3 8 6 9 3" xfId="23198" xr:uid="{1DEBD5EC-8580-461A-9061-A5B07D5A309D}"/>
    <cellStyle name="SAPBEXHLevel0X 3 8 6 9 3 2" xfId="49612" xr:uid="{7CA95EC5-9236-43F9-BAC0-9C9063270712}"/>
    <cellStyle name="SAPBEXHLevel0X 3 8 6 9 4" xfId="33347" xr:uid="{D63BC55C-8D3C-427A-BF9A-78FDC2314E1B}"/>
    <cellStyle name="SAPBEXHLevel0X 3 8 7" xfId="2495" xr:uid="{A1374A25-D2CE-492E-9BB0-E586D785338B}"/>
    <cellStyle name="SAPBEXHLevel0X 3 8 7 10" xfId="23704" xr:uid="{C55F5DA1-41E6-460B-9EA7-6C88BC546E3B}"/>
    <cellStyle name="SAPBEXHLevel0X 3 8 7 10 2" xfId="50118" xr:uid="{7E3E7F75-09A9-4842-BAA7-1E26F4D8BA45}"/>
    <cellStyle name="SAPBEXHLevel0X 3 8 7 2" xfId="4390" xr:uid="{3A7CA3E8-55D0-4561-976E-C5F283900F9E}"/>
    <cellStyle name="SAPBEXHLevel0X 3 8 7 2 2" xfId="15168" xr:uid="{12F0B81D-45EC-4FC1-A3B8-2A95C7C4BDBF}"/>
    <cellStyle name="SAPBEXHLevel0X 3 8 7 2 2 2" xfId="41588" xr:uid="{2B62C954-F726-497F-B3F9-6467647F92DB}"/>
    <cellStyle name="SAPBEXHLevel0X 3 8 7 2 3" xfId="24549" xr:uid="{BC3A086F-6BDD-4EB7-8603-39522C481373}"/>
    <cellStyle name="SAPBEXHLevel0X 3 8 7 2 3 2" xfId="50963" xr:uid="{50D3BC12-2E99-4566-B832-41C744E4C6A3}"/>
    <cellStyle name="SAPBEXHLevel0X 3 8 7 2 4" xfId="31060" xr:uid="{F75BAE4D-FFD5-4BDD-AA8F-0690A5BF7134}"/>
    <cellStyle name="SAPBEXHLevel0X 3 8 7 3" xfId="5123" xr:uid="{EF69A789-49D0-4557-B45B-824E7868411B}"/>
    <cellStyle name="SAPBEXHLevel0X 3 8 7 3 2" xfId="15900" xr:uid="{19F3E74A-9891-4930-AB7B-95B227E3A6BB}"/>
    <cellStyle name="SAPBEXHLevel0X 3 8 7 3 2 2" xfId="42319" xr:uid="{B7881829-972F-44DC-8CF7-E55BD42ECF83}"/>
    <cellStyle name="SAPBEXHLevel0X 3 8 7 3 3" xfId="25154" xr:uid="{B1FFF3E1-C518-4BC1-AC55-EFD2D61B6361}"/>
    <cellStyle name="SAPBEXHLevel0X 3 8 7 3 3 2" xfId="51568" xr:uid="{BBB004E1-66F1-49CF-80BD-94BE7409D292}"/>
    <cellStyle name="SAPBEXHLevel0X 3 8 7 3 4" xfId="31793" xr:uid="{85CA9C17-5220-4FD7-9D00-F66C38CC8B7A}"/>
    <cellStyle name="SAPBEXHLevel0X 3 8 7 4" xfId="6305" xr:uid="{583ACAAB-3A81-4FC4-BCCE-3CA94ECE37A3}"/>
    <cellStyle name="SAPBEXHLevel0X 3 8 7 4 2" xfId="17044" xr:uid="{004AA4DF-E0D2-4866-86D3-8D6BF544348E}"/>
    <cellStyle name="SAPBEXHLevel0X 3 8 7 4 2 2" xfId="43462" xr:uid="{0D83A087-F914-4A6A-A341-422482689859}"/>
    <cellStyle name="SAPBEXHLevel0X 3 8 7 4 3" xfId="24896" xr:uid="{CF6EB4D9-1F9A-420E-8914-127B16AFAA45}"/>
    <cellStyle name="SAPBEXHLevel0X 3 8 7 4 3 2" xfId="51310" xr:uid="{CC1973DD-25F3-4089-B21F-0FB111805E29}"/>
    <cellStyle name="SAPBEXHLevel0X 3 8 7 4 4" xfId="32975" xr:uid="{1AF84984-5E68-440C-B731-E13A951A0244}"/>
    <cellStyle name="SAPBEXHLevel0X 3 8 7 5" xfId="6881" xr:uid="{0A7B813C-4F6D-407A-B9BE-F4553DDA077E}"/>
    <cellStyle name="SAPBEXHLevel0X 3 8 7 5 2" xfId="17586" xr:uid="{FB0828BC-4F18-4E71-87DE-B512AEC73EB7}"/>
    <cellStyle name="SAPBEXHLevel0X 3 8 7 5 2 2" xfId="44003" xr:uid="{502AFDC2-DFFD-4722-8846-DDCECB744C45}"/>
    <cellStyle name="SAPBEXHLevel0X 3 8 7 5 3" xfId="23529" xr:uid="{73E3CB98-E057-4862-9462-AFC4247C4B95}"/>
    <cellStyle name="SAPBEXHLevel0X 3 8 7 5 3 2" xfId="49943" xr:uid="{20D58B26-FF40-48DB-87D6-63CBA1B75FE5}"/>
    <cellStyle name="SAPBEXHLevel0X 3 8 7 5 4" xfId="33551" xr:uid="{47947EE4-D766-4944-9DA4-5DABEFA436C3}"/>
    <cellStyle name="SAPBEXHLevel0X 3 8 7 6" xfId="7405" xr:uid="{B12E994B-328E-4481-9192-52B1F3508321}"/>
    <cellStyle name="SAPBEXHLevel0X 3 8 7 6 2" xfId="18072" xr:uid="{5DF1D387-8EC1-4F7A-8B48-11F99D61AB1F}"/>
    <cellStyle name="SAPBEXHLevel0X 3 8 7 6 2 2" xfId="44488" xr:uid="{F1C9DC71-B3A2-468E-8C06-44190754BCA1}"/>
    <cellStyle name="SAPBEXHLevel0X 3 8 7 6 3" xfId="25367" xr:uid="{B3E46985-1293-4A8F-B8F4-8C17B2AEE659}"/>
    <cellStyle name="SAPBEXHLevel0X 3 8 7 6 3 2" xfId="51781" xr:uid="{9E9121FE-E150-4FF4-B192-AE77B7179538}"/>
    <cellStyle name="SAPBEXHLevel0X 3 8 7 6 4" xfId="34075" xr:uid="{46F06673-ED47-4513-BADB-2133B5943793}"/>
    <cellStyle name="SAPBEXHLevel0X 3 8 7 7" xfId="8028" xr:uid="{6CA5DC2E-1399-4D50-9B01-A036579DC42A}"/>
    <cellStyle name="SAPBEXHLevel0X 3 8 7 7 2" xfId="18695" xr:uid="{A54BF417-4D9D-4EAB-ACAE-41C68409B0E6}"/>
    <cellStyle name="SAPBEXHLevel0X 3 8 7 7 2 2" xfId="45109" xr:uid="{A08F9531-C067-4646-8173-198FD53A1BAF}"/>
    <cellStyle name="SAPBEXHLevel0X 3 8 7 7 3" xfId="17524" xr:uid="{C2F9B0B5-EEB4-45E8-BF33-B9B5D3BD3951}"/>
    <cellStyle name="SAPBEXHLevel0X 3 8 7 7 3 2" xfId="43941" xr:uid="{3DADA1B2-314D-472C-82C0-169038F7150A}"/>
    <cellStyle name="SAPBEXHLevel0X 3 8 7 7 4" xfId="34632" xr:uid="{AA15DEDB-EAD1-4571-ACB7-AB333FFB8094}"/>
    <cellStyle name="SAPBEXHLevel0X 3 8 7 8" xfId="13291" xr:uid="{05AF187F-0AD1-4B74-9D11-449A83BCA90E}"/>
    <cellStyle name="SAPBEXHLevel0X 3 8 7 8 2" xfId="39711" xr:uid="{A5EEFF55-0AD3-4EED-8C44-626468433489}"/>
    <cellStyle name="SAPBEXHLevel0X 3 8 7 9" xfId="13015" xr:uid="{8C47E685-FE6C-4771-AF88-4E6F446F7FD4}"/>
    <cellStyle name="SAPBEXHLevel0X 3 8 7 9 2" xfId="39436" xr:uid="{C69CDDBA-9CDB-4F3F-B7E5-2CCA0289EFA1}"/>
    <cellStyle name="SAPBEXHLevel0X 3 8 8" xfId="3243" xr:uid="{ED916145-0D69-4125-BE56-7B8BDD33A60F}"/>
    <cellStyle name="SAPBEXHLevel0X 3 8 8 2" xfId="14033" xr:uid="{2DBB12E0-B2CF-4096-BF85-987839375F42}"/>
    <cellStyle name="SAPBEXHLevel0X 3 8 8 2 2" xfId="40453" xr:uid="{11F79053-1CFD-475B-9930-5A52DB836694}"/>
    <cellStyle name="SAPBEXHLevel0X 3 8 8 3" xfId="23184" xr:uid="{D5FF8F79-8121-4891-A1F5-FB27A83512C0}"/>
    <cellStyle name="SAPBEXHLevel0X 3 8 8 3 2" xfId="49598" xr:uid="{220D332A-F9AF-4943-B1E1-14E0F95B9A73}"/>
    <cellStyle name="SAPBEXHLevel0X 3 8 8 4" xfId="29913" xr:uid="{0B623C94-44DA-40F9-80B1-C1B55A1C2AD7}"/>
    <cellStyle name="SAPBEXHLevel0X 3 8 9" xfId="5094" xr:uid="{7C9635FE-26EB-45A8-9E59-C163F8E7566C}"/>
    <cellStyle name="SAPBEXHLevel0X 3 8 9 2" xfId="15871" xr:uid="{9575DA5B-4A29-4A9F-A272-D097185B415B}"/>
    <cellStyle name="SAPBEXHLevel0X 3 8 9 2 2" xfId="42290" xr:uid="{5D7C27D6-5982-421D-B236-38AA6BCE2508}"/>
    <cellStyle name="SAPBEXHLevel0X 3 8 9 3" xfId="23031" xr:uid="{586AAA47-4FDE-41FB-B25B-F9CBDDFDBB8C}"/>
    <cellStyle name="SAPBEXHLevel0X 3 8 9 3 2" xfId="49445" xr:uid="{D5DFCCBE-D7AD-408A-A43E-3940622A1C20}"/>
    <cellStyle name="SAPBEXHLevel0X 3 8 9 4" xfId="31764" xr:uid="{4AD41736-864C-450C-A133-D29A39664753}"/>
    <cellStyle name="SAPBEXHLevel0X 3 9" xfId="1527" xr:uid="{44B7F49F-C294-479F-BB32-26C4179CAFBA}"/>
    <cellStyle name="SAPBEXHLevel0X 3 9 10" xfId="8419" xr:uid="{B0CFD9F3-A054-405C-94E2-49687CBAEFAC}"/>
    <cellStyle name="SAPBEXHLevel0X 3 9 10 2" xfId="19079" xr:uid="{6E1C7620-365D-49D1-85DB-8F538C2CD820}"/>
    <cellStyle name="SAPBEXHLevel0X 3 9 10 2 2" xfId="45493" xr:uid="{925949F0-A406-48FF-95CB-C87DDBDFB319}"/>
    <cellStyle name="SAPBEXHLevel0X 3 9 10 3" xfId="12186" xr:uid="{766A3AA1-4CFB-41FA-9C08-B5DDD1273196}"/>
    <cellStyle name="SAPBEXHLevel0X 3 9 10 3 2" xfId="38607" xr:uid="{6ACCCE73-E3DB-484F-8217-5C4FFB9C0F83}"/>
    <cellStyle name="SAPBEXHLevel0X 3 9 10 4" xfId="34915" xr:uid="{940A977C-91CF-4310-9043-782FDA471241}"/>
    <cellStyle name="SAPBEXHLevel0X 3 9 11" xfId="12014" xr:uid="{F14626B0-EFF2-4214-BA25-1AD2378D7569}"/>
    <cellStyle name="SAPBEXHLevel0X 3 9 11 2" xfId="38435" xr:uid="{74666387-80EF-4D73-B847-1B0F22C87A22}"/>
    <cellStyle name="SAPBEXHLevel0X 3 9 12" xfId="26477" xr:uid="{B548739F-18C3-4609-ACEF-07926EF8A60E}"/>
    <cellStyle name="SAPBEXHLevel0X 3 9 12 2" xfId="52891" xr:uid="{6E755962-9FFA-4000-AE6E-F5DA867A1946}"/>
    <cellStyle name="SAPBEXHLevel0X 3 9 2" xfId="3521" xr:uid="{5B19A96E-0689-44B1-9DE5-277C3802B729}"/>
    <cellStyle name="SAPBEXHLevel0X 3 9 2 2" xfId="9003" xr:uid="{F85B103F-0CF0-4936-95C4-BDD53FC7A792}"/>
    <cellStyle name="SAPBEXHLevel0X 3 9 2 2 2" xfId="19663" xr:uid="{7C948CE4-DDC8-4911-AEF1-E396E33152B0}"/>
    <cellStyle name="SAPBEXHLevel0X 3 9 2 2 2 2" xfId="46077" xr:uid="{33FFB932-F635-46E7-A8A3-1E57B479E752}"/>
    <cellStyle name="SAPBEXHLevel0X 3 9 2 2 3" xfId="12600" xr:uid="{BD1BEBD5-CAFA-4E57-9B27-C8539D8ABB76}"/>
    <cellStyle name="SAPBEXHLevel0X 3 9 2 2 3 2" xfId="39021" xr:uid="{9C8E3406-8938-4B39-B9E0-1C942A124AC7}"/>
    <cellStyle name="SAPBEXHLevel0X 3 9 2 2 4" xfId="35499" xr:uid="{A9BFFB79-D3C3-40A5-831F-6FA6213D06B1}"/>
    <cellStyle name="SAPBEXHLevel0X 3 9 2 3" xfId="9710" xr:uid="{30C0FC24-EBF4-4A63-AD66-70329D0C4551}"/>
    <cellStyle name="SAPBEXHLevel0X 3 9 2 3 2" xfId="20370" xr:uid="{D2A36190-33C5-4B81-8E43-D579B840BF7D}"/>
    <cellStyle name="SAPBEXHLevel0X 3 9 2 3 2 2" xfId="46784" xr:uid="{E3597EB4-BF4B-4602-BEAA-5032DCE29DB5}"/>
    <cellStyle name="SAPBEXHLevel0X 3 9 2 3 3" xfId="12718" xr:uid="{3F796A14-CA5B-4D97-B8C4-0FF798932A44}"/>
    <cellStyle name="SAPBEXHLevel0X 3 9 2 3 3 2" xfId="39139" xr:uid="{2B196EBE-C782-4FB9-9D1C-CA80EE59160C}"/>
    <cellStyle name="SAPBEXHLevel0X 3 9 2 3 4" xfId="36206" xr:uid="{E16C1FAA-437C-4DA3-A294-E71D76DA01C8}"/>
    <cellStyle name="SAPBEXHLevel0X 3 9 2 4" xfId="8732" xr:uid="{AEFD3346-AEF0-4825-A41C-3EF3B14C2D36}"/>
    <cellStyle name="SAPBEXHLevel0X 3 9 2 4 2" xfId="19392" xr:uid="{9B0DAAB2-C57C-4CA2-B937-D8930E195AC5}"/>
    <cellStyle name="SAPBEXHLevel0X 3 9 2 4 2 2" xfId="45806" xr:uid="{37CF3597-7E87-4F44-9BCA-CC6BBBF3DB8A}"/>
    <cellStyle name="SAPBEXHLevel0X 3 9 2 4 3" xfId="12262" xr:uid="{F18227F2-3E42-4BFF-878D-3DA7EB606FAF}"/>
    <cellStyle name="SAPBEXHLevel0X 3 9 2 4 3 2" xfId="38683" xr:uid="{E767964C-979C-4D2A-9FB7-59048C7F0CF4}"/>
    <cellStyle name="SAPBEXHLevel0X 3 9 2 4 4" xfId="35228" xr:uid="{EE83C7F3-7E26-4F57-AF31-AB2581AD8F2A}"/>
    <cellStyle name="SAPBEXHLevel0X 3 9 2 5" xfId="14306" xr:uid="{2BCAF61F-769E-4887-BD99-DC550A5DE5EA}"/>
    <cellStyle name="SAPBEXHLevel0X 3 9 2 5 2" xfId="40726" xr:uid="{E4C98E7D-35E2-4220-90E2-597B7559C3FF}"/>
    <cellStyle name="SAPBEXHLevel0X 3 9 2 6" xfId="25544" xr:uid="{8D93ACC8-A93B-4403-B5E5-BB65313DB1F6}"/>
    <cellStyle name="SAPBEXHLevel0X 3 9 2 6 2" xfId="51958" xr:uid="{43EFD39C-71A7-4BE7-9B49-8C42FA4E432E}"/>
    <cellStyle name="SAPBEXHLevel0X 3 9 2 7" xfId="30191" xr:uid="{E13457C2-A739-49DF-B750-053744B5ABCF}"/>
    <cellStyle name="SAPBEXHLevel0X 3 9 3" xfId="2782" xr:uid="{3B60F44D-64F7-4100-ADC4-CA8E1F501602}"/>
    <cellStyle name="SAPBEXHLevel0X 3 9 3 2" xfId="9361" xr:uid="{47E7907A-A55A-4F21-B65A-61538E85182C}"/>
    <cellStyle name="SAPBEXHLevel0X 3 9 3 2 2" xfId="20021" xr:uid="{37459CF8-BE39-4326-A280-3F475E04A634}"/>
    <cellStyle name="SAPBEXHLevel0X 3 9 3 2 2 2" xfId="46435" xr:uid="{8D85DEDE-E5DD-46F8-AED1-07590C22195C}"/>
    <cellStyle name="SAPBEXHLevel0X 3 9 3 2 3" xfId="27864" xr:uid="{B15049BB-EC34-4FEC-A9D7-F16BB9452B89}"/>
    <cellStyle name="SAPBEXHLevel0X 3 9 3 2 3 2" xfId="54278" xr:uid="{00EA5AC9-F18B-4305-B133-3FC1FF0782BC}"/>
    <cellStyle name="SAPBEXHLevel0X 3 9 3 2 4" xfId="35857" xr:uid="{350C2860-070F-48E5-9D5E-AEB3F6E62C5B}"/>
    <cellStyle name="SAPBEXHLevel0X 3 9 3 3" xfId="13574" xr:uid="{CBB43013-D865-4B12-98BC-8781370AB7FA}"/>
    <cellStyle name="SAPBEXHLevel0X 3 9 3 3 2" xfId="39994" xr:uid="{4E2F3439-04AB-4EA8-9888-8A672B2BD430}"/>
    <cellStyle name="SAPBEXHLevel0X 3 9 3 4" xfId="26734" xr:uid="{101F6B67-0071-4A38-8ABF-25334A24B3F8}"/>
    <cellStyle name="SAPBEXHLevel0X 3 9 3 4 2" xfId="53148" xr:uid="{F9FDA589-82A1-4294-A8A6-B8301AFC1711}"/>
    <cellStyle name="SAPBEXHLevel0X 3 9 3 5" xfId="29452" xr:uid="{993CA509-5E9B-4594-BEAC-F951C6A10404}"/>
    <cellStyle name="SAPBEXHLevel0X 3 9 4" xfId="5051" xr:uid="{4D7B8A73-01BA-4D76-BDD5-642A8EA8A236}"/>
    <cellStyle name="SAPBEXHLevel0X 3 9 4 2" xfId="9726" xr:uid="{079C5948-223D-480E-80C1-C3752FF0CBCF}"/>
    <cellStyle name="SAPBEXHLevel0X 3 9 4 2 2" xfId="20386" xr:uid="{EF5EE8EC-2B09-40DC-95CA-2E42BD964268}"/>
    <cellStyle name="SAPBEXHLevel0X 3 9 4 2 2 2" xfId="46800" xr:uid="{10F92AC4-F394-4043-95DC-D007B76827A5}"/>
    <cellStyle name="SAPBEXHLevel0X 3 9 4 2 3" xfId="26712" xr:uid="{7C082C25-8C18-49A6-95D9-10AB19262E40}"/>
    <cellStyle name="SAPBEXHLevel0X 3 9 4 2 3 2" xfId="53126" xr:uid="{47EF8345-5C9E-49A1-BAF6-8B788B38B84D}"/>
    <cellStyle name="SAPBEXHLevel0X 3 9 4 2 4" xfId="36222" xr:uid="{C315CE2A-E6A0-4FF7-96D1-8DD8F0FFF706}"/>
    <cellStyle name="SAPBEXHLevel0X 3 9 4 3" xfId="15828" xr:uid="{C149DAEA-6C55-454A-818F-84CEE8D02BD9}"/>
    <cellStyle name="SAPBEXHLevel0X 3 9 4 3 2" xfId="42247" xr:uid="{5A8AF386-5718-44F7-9A94-9ECED74996ED}"/>
    <cellStyle name="SAPBEXHLevel0X 3 9 4 4" xfId="11132" xr:uid="{5DE68B87-ACCF-4358-A951-27CF355488BF}"/>
    <cellStyle name="SAPBEXHLevel0X 3 9 4 4 2" xfId="37553" xr:uid="{7FCAA00B-4CB6-46FD-BB40-4533AEED357C}"/>
    <cellStyle name="SAPBEXHLevel0X 3 9 4 5" xfId="31721" xr:uid="{A4FA0EBD-1E28-47C5-A7FF-76B617AEE1A4}"/>
    <cellStyle name="SAPBEXHLevel0X 3 9 5" xfId="3955" xr:uid="{1C7721F3-4BA2-46C6-800F-B8B45A230129}"/>
    <cellStyle name="SAPBEXHLevel0X 3 9 5 2" xfId="14738" xr:uid="{C3A22CCD-E35A-45D1-BFFB-8AA7730E81E9}"/>
    <cellStyle name="SAPBEXHLevel0X 3 9 5 2 2" xfId="41158" xr:uid="{FE711182-97BC-4BD3-8F9D-1A84E70DD676}"/>
    <cellStyle name="SAPBEXHLevel0X 3 9 5 3" xfId="22262" xr:uid="{97E6AB27-834B-453F-96AE-86856ED66813}"/>
    <cellStyle name="SAPBEXHLevel0X 3 9 5 3 2" xfId="48676" xr:uid="{DFF64F8A-2ACE-41F7-9F5E-F3F783CEEC88}"/>
    <cellStyle name="SAPBEXHLevel0X 3 9 5 4" xfId="30625" xr:uid="{4F857393-DC47-411E-89EA-941608D9F9A3}"/>
    <cellStyle name="SAPBEXHLevel0X 3 9 6" xfId="5876" xr:uid="{F1E29932-060B-4DE3-A194-C927190B8AA2}"/>
    <cellStyle name="SAPBEXHLevel0X 3 9 6 2" xfId="16631" xr:uid="{A3799B33-E5B8-4C5F-AC5B-8CB4E459736B}"/>
    <cellStyle name="SAPBEXHLevel0X 3 9 6 2 2" xfId="43049" xr:uid="{CAAC966E-D0B8-4FE2-B072-F420C77C09E4}"/>
    <cellStyle name="SAPBEXHLevel0X 3 9 6 3" xfId="24609" xr:uid="{EB2918D2-06DB-4E48-B781-B25CEEE6E48B}"/>
    <cellStyle name="SAPBEXHLevel0X 3 9 6 3 2" xfId="51023" xr:uid="{D97B4706-D221-408C-BB4C-EB98DE7D8918}"/>
    <cellStyle name="SAPBEXHLevel0X 3 9 6 4" xfId="32546" xr:uid="{44AFA939-7B57-4C80-BAA0-122B31629681}"/>
    <cellStyle name="SAPBEXHLevel0X 3 9 7" xfId="6358" xr:uid="{DF646990-0D5D-46F7-8656-1834B563FCAD}"/>
    <cellStyle name="SAPBEXHLevel0X 3 9 7 2" xfId="12042" xr:uid="{F094B522-E50A-48FA-94D5-C33B154EF98E}"/>
    <cellStyle name="SAPBEXHLevel0X 3 9 7 2 2" xfId="38463" xr:uid="{676884BA-5F35-468B-ACBA-C37C77B73A81}"/>
    <cellStyle name="SAPBEXHLevel0X 3 9 7 3" xfId="33028" xr:uid="{4EBD0CC0-1937-4509-878B-1614CF1DE474}"/>
    <cellStyle name="SAPBEXHLevel0X 3 9 8" xfId="6347" xr:uid="{149B5AB5-84E1-46CF-B0B6-FD181694F87F}"/>
    <cellStyle name="SAPBEXHLevel0X 3 9 8 2" xfId="17084" xr:uid="{A41003CD-895F-4540-8DF4-46899F6419C6}"/>
    <cellStyle name="SAPBEXHLevel0X 3 9 8 2 2" xfId="43502" xr:uid="{C02E4226-C0A2-4624-9105-74BCA2EBEDF5}"/>
    <cellStyle name="SAPBEXHLevel0X 3 9 8 3" xfId="25773" xr:uid="{1B929AB1-3DCC-4B31-B9EE-806076DCD182}"/>
    <cellStyle name="SAPBEXHLevel0X 3 9 8 3 2" xfId="52187" xr:uid="{9CF01EB2-6BFE-4465-9582-3EC83512BF5C}"/>
    <cellStyle name="SAPBEXHLevel0X 3 9 8 4" xfId="33017" xr:uid="{BC21EDEF-529E-47BE-94EC-092FF1450D0B}"/>
    <cellStyle name="SAPBEXHLevel0X 3 9 9" xfId="7661" xr:uid="{A4ED658B-9423-4E8A-B9C4-7DDD05F7FB23}"/>
    <cellStyle name="SAPBEXHLevel0X 3 9 9 2" xfId="18328" xr:uid="{01087248-E693-4DDF-811A-FA01BB09A1A6}"/>
    <cellStyle name="SAPBEXHLevel0X 3 9 9 2 2" xfId="44744" xr:uid="{A6EE1BB2-D3B2-4794-A2E2-811C65B9C37F}"/>
    <cellStyle name="SAPBEXHLevel0X 3 9 9 3" xfId="26927" xr:uid="{EEE68F54-F709-4794-B773-DF56F81EBBC0}"/>
    <cellStyle name="SAPBEXHLevel0X 3 9 9 3 2" xfId="53341" xr:uid="{0657F82E-AF5E-4FE8-BD00-7EB536FE3B6D}"/>
    <cellStyle name="SAPBEXHLevel0X 3 9 9 4" xfId="34331" xr:uid="{550FE175-7193-4436-9B52-A40A50C8CB3F}"/>
    <cellStyle name="SAPBEXHLevel0X 4" xfId="1525" xr:uid="{BDF762F5-C096-4B44-88F9-B9B24D02FDC0}"/>
    <cellStyle name="SAPBEXHLevel0X 4 10" xfId="8417" xr:uid="{F59C557E-B3DC-408B-85DA-FFB4C96C21AB}"/>
    <cellStyle name="SAPBEXHLevel0X 4 10 2" xfId="19077" xr:uid="{8B1235E7-2389-43EF-A1FE-61406956781C}"/>
    <cellStyle name="SAPBEXHLevel0X 4 10 2 2" xfId="45491" xr:uid="{8EBDBC0D-7F1E-4B62-8E87-2153AFA2E2C2}"/>
    <cellStyle name="SAPBEXHLevel0X 4 10 3" xfId="12724" xr:uid="{6054F47B-5930-469C-BE7E-363635092FEC}"/>
    <cellStyle name="SAPBEXHLevel0X 4 10 3 2" xfId="39145" xr:uid="{0A61C943-F266-48F4-8006-1A02DD73B890}"/>
    <cellStyle name="SAPBEXHLevel0X 4 10 4" xfId="34913" xr:uid="{0E9FAF57-A1AD-4A39-B05D-80EA0EB66368}"/>
    <cellStyle name="SAPBEXHLevel0X 4 11" xfId="12016" xr:uid="{E4E765DB-DCE3-439B-882D-AB044A963B69}"/>
    <cellStyle name="SAPBEXHLevel0X 4 11 2" xfId="38437" xr:uid="{309660D3-5A1D-4A7B-82C1-D9D5EB59967A}"/>
    <cellStyle name="SAPBEXHLevel0X 4 12" xfId="27239" xr:uid="{997EE5BB-DF4C-49E4-8328-8AF8161877FE}"/>
    <cellStyle name="SAPBEXHLevel0X 4 12 2" xfId="53653" xr:uid="{7DBBF960-3405-461D-AA37-030E56FEF89E}"/>
    <cellStyle name="SAPBEXHLevel0X 4 2" xfId="3519" xr:uid="{881038DB-E462-45AA-AD02-10D9D014ADD3}"/>
    <cellStyle name="SAPBEXHLevel0X 4 2 2" xfId="9005" xr:uid="{DC6AA41C-8297-4826-83A4-D76729368282}"/>
    <cellStyle name="SAPBEXHLevel0X 4 2 2 2" xfId="19665" xr:uid="{DAF3AD19-C5BB-4736-B899-B6868C1738C3}"/>
    <cellStyle name="SAPBEXHLevel0X 4 2 2 2 2" xfId="46079" xr:uid="{86309624-D40F-4626-8099-C76DD3EABCB0}"/>
    <cellStyle name="SAPBEXHLevel0X 4 2 2 3" xfId="28249" xr:uid="{FAC99FBA-A904-47D6-9E4C-0BAEC46DA3CF}"/>
    <cellStyle name="SAPBEXHLevel0X 4 2 2 3 2" xfId="54663" xr:uid="{1367DD34-282A-490F-B058-8D0586951D04}"/>
    <cellStyle name="SAPBEXHLevel0X 4 2 2 4" xfId="35501" xr:uid="{CF971E35-A16E-4CC9-91D2-C7070AFB8FAD}"/>
    <cellStyle name="SAPBEXHLevel0X 4 2 3" xfId="10198" xr:uid="{44298830-F186-4D8F-A5E7-0F7DC5B24E7D}"/>
    <cellStyle name="SAPBEXHLevel0X 4 2 3 2" xfId="20858" xr:uid="{B0B9F4FA-6D62-4652-973F-6A179964EB5A}"/>
    <cellStyle name="SAPBEXHLevel0X 4 2 3 2 2" xfId="47272" xr:uid="{3A12A570-22CC-4A63-8CCE-380766BAD90A}"/>
    <cellStyle name="SAPBEXHLevel0X 4 2 3 3" xfId="17690" xr:uid="{B8D77029-EF41-4BEF-A95E-57736DD7C097}"/>
    <cellStyle name="SAPBEXHLevel0X 4 2 3 3 2" xfId="44107" xr:uid="{E07E2BFF-0B12-4F60-B70E-952BED7FC8F4}"/>
    <cellStyle name="SAPBEXHLevel0X 4 2 3 4" xfId="36694" xr:uid="{EB032DB3-28F5-487E-A468-7C1E4B399204}"/>
    <cellStyle name="SAPBEXHLevel0X 4 2 4" xfId="8730" xr:uid="{8D9DC5A1-B371-4C22-9DC0-4E4F9BBAF051}"/>
    <cellStyle name="SAPBEXHLevel0X 4 2 4 2" xfId="19390" xr:uid="{6F7F8D77-330E-488E-8193-DA88431E10EE}"/>
    <cellStyle name="SAPBEXHLevel0X 4 2 4 2 2" xfId="45804" xr:uid="{470382B8-1232-4020-ADFA-E4DF69D829EC}"/>
    <cellStyle name="SAPBEXHLevel0X 4 2 4 3" xfId="12256" xr:uid="{35747F47-71AC-4390-A4BA-9D843F766FB2}"/>
    <cellStyle name="SAPBEXHLevel0X 4 2 4 3 2" xfId="38677" xr:uid="{04E120DE-6922-44B1-80C2-058ADF564B3A}"/>
    <cellStyle name="SAPBEXHLevel0X 4 2 4 4" xfId="35226" xr:uid="{A7EE9FA1-AF64-4E57-8A3E-504CBF19BDA2}"/>
    <cellStyle name="SAPBEXHLevel0X 4 2 5" xfId="14304" xr:uid="{C1D091FC-1C30-4C36-968B-A1AE6DF17885}"/>
    <cellStyle name="SAPBEXHLevel0X 4 2 5 2" xfId="40724" xr:uid="{E5F91D37-C98B-4997-9FE0-D7853BAEB9FE}"/>
    <cellStyle name="SAPBEXHLevel0X 4 2 6" xfId="22732" xr:uid="{F452B66E-9CC6-4C08-AD97-B20C7154968C}"/>
    <cellStyle name="SAPBEXHLevel0X 4 2 6 2" xfId="49146" xr:uid="{76CB6237-BFB1-4CEF-AEC6-5E4EB18550E5}"/>
    <cellStyle name="SAPBEXHLevel0X 4 2 7" xfId="30189" xr:uid="{28877986-072E-42BE-9C65-45EE01FE43E6}"/>
    <cellStyle name="SAPBEXHLevel0X 4 3" xfId="4145" xr:uid="{2778525B-3B56-4DA7-9D9A-CAFF8B5B85F8}"/>
    <cellStyle name="SAPBEXHLevel0X 4 3 2" xfId="9363" xr:uid="{AE6B27B4-7CE4-461F-BD66-35A339B3F0B1}"/>
    <cellStyle name="SAPBEXHLevel0X 4 3 2 2" xfId="20023" xr:uid="{41C3858A-F99A-499F-B180-E325ED5FD109}"/>
    <cellStyle name="SAPBEXHLevel0X 4 3 2 2 2" xfId="46437" xr:uid="{F811F486-D3A3-4F82-917A-640E845A3825}"/>
    <cellStyle name="SAPBEXHLevel0X 4 3 2 3" xfId="26771" xr:uid="{7564B499-2E7F-417D-8111-B2A4D66DB6BD}"/>
    <cellStyle name="SAPBEXHLevel0X 4 3 2 3 2" xfId="53185" xr:uid="{A7D11AF6-B625-404A-916C-B074C84ACD3E}"/>
    <cellStyle name="SAPBEXHLevel0X 4 3 2 4" xfId="35859" xr:uid="{CBA8E064-2728-4401-9A99-6B29BF992D63}"/>
    <cellStyle name="SAPBEXHLevel0X 4 3 3" xfId="14927" xr:uid="{9E67CF1E-3059-478A-82DF-5F26035056D8}"/>
    <cellStyle name="SAPBEXHLevel0X 4 3 3 2" xfId="41347" xr:uid="{C1A3FB92-52BA-455C-9D62-38E32FA64A70}"/>
    <cellStyle name="SAPBEXHLevel0X 4 3 4" xfId="27260" xr:uid="{0C4AB945-1D38-4775-A78B-3CA3A029507F}"/>
    <cellStyle name="SAPBEXHLevel0X 4 3 4 2" xfId="53674" xr:uid="{7F975165-EF58-4F95-BBE5-4ACF20500BC9}"/>
    <cellStyle name="SAPBEXHLevel0X 4 3 5" xfId="30815" xr:uid="{67BB73D8-3283-4EA6-A096-4E6A101B76CF}"/>
    <cellStyle name="SAPBEXHLevel0X 4 4" xfId="2828" xr:uid="{A9AAED06-89F7-4CD6-888A-B6DA091A01B4}"/>
    <cellStyle name="SAPBEXHLevel0X 4 4 2" xfId="10157" xr:uid="{9879C6A1-AA1F-482A-8E49-E78B3568FEBE}"/>
    <cellStyle name="SAPBEXHLevel0X 4 4 2 2" xfId="20817" xr:uid="{FA114D30-BEAB-482A-8F33-402A75CCA176}"/>
    <cellStyle name="SAPBEXHLevel0X 4 4 2 2 2" xfId="47231" xr:uid="{0420EA45-58BB-4BB8-BCD9-506219EBE047}"/>
    <cellStyle name="SAPBEXHLevel0X 4 4 2 3" xfId="12499" xr:uid="{47CABEA1-4DE9-4802-9CB6-4818E2A0FC90}"/>
    <cellStyle name="SAPBEXHLevel0X 4 4 2 3 2" xfId="38920" xr:uid="{371070DF-F898-47C0-9E1C-7E3C0721B6F8}"/>
    <cellStyle name="SAPBEXHLevel0X 4 4 2 4" xfId="36653" xr:uid="{024F04E8-FA88-4B9C-8447-7C2E1963C55D}"/>
    <cellStyle name="SAPBEXHLevel0X 4 4 3" xfId="13620" xr:uid="{5A8FD8E4-FC83-4256-BB9E-87554F7BEB0B}"/>
    <cellStyle name="SAPBEXHLevel0X 4 4 3 2" xfId="40040" xr:uid="{58185C80-2702-45FC-9F90-70F4CD7EFDC0}"/>
    <cellStyle name="SAPBEXHLevel0X 4 4 4" xfId="28135" xr:uid="{EA310D26-5285-49C8-83B6-AAEDD2CEEB59}"/>
    <cellStyle name="SAPBEXHLevel0X 4 4 4 2" xfId="54549" xr:uid="{8A671631-1EC6-4A11-8CA9-09CAADF327AC}"/>
    <cellStyle name="SAPBEXHLevel0X 4 4 5" xfId="29498" xr:uid="{1C202254-972A-495B-AB4D-E1C4615B4B87}"/>
    <cellStyle name="SAPBEXHLevel0X 4 5" xfId="5270" xr:uid="{ABC78A0E-7601-440A-9043-FB0781DF6864}"/>
    <cellStyle name="SAPBEXHLevel0X 4 5 2" xfId="16045" xr:uid="{358118D2-F856-4398-A2C9-290876C7403E}"/>
    <cellStyle name="SAPBEXHLevel0X 4 5 2 2" xfId="42464" xr:uid="{23B8447F-47EC-4ED9-91EB-AD2B3AF00D8B}"/>
    <cellStyle name="SAPBEXHLevel0X 4 5 3" xfId="23891" xr:uid="{45BEF314-A27F-40CB-AD59-F9A911D1B18C}"/>
    <cellStyle name="SAPBEXHLevel0X 4 5 3 2" xfId="50305" xr:uid="{89AFEBEB-3EF9-4866-A75A-B71F985A4194}"/>
    <cellStyle name="SAPBEXHLevel0X 4 5 4" xfId="31940" xr:uid="{6576EEF0-8ADD-478A-877F-ADC49DFBD56C}"/>
    <cellStyle name="SAPBEXHLevel0X 4 6" xfId="6232" xr:uid="{89635C08-5E22-4F64-8A32-A2B5F388DA57}"/>
    <cellStyle name="SAPBEXHLevel0X 4 6 2" xfId="16973" xr:uid="{76657A08-512B-49C0-9467-7E7A4E0040B4}"/>
    <cellStyle name="SAPBEXHLevel0X 4 6 2 2" xfId="43391" xr:uid="{536E652C-3F02-43EE-9BA2-783441518030}"/>
    <cellStyle name="SAPBEXHLevel0X 4 6 3" xfId="24901" xr:uid="{2FD6F624-8E24-41BC-9A53-1E771C499F53}"/>
    <cellStyle name="SAPBEXHLevel0X 4 6 3 2" xfId="51315" xr:uid="{65E95A7B-414B-47CC-B354-29FE37414298}"/>
    <cellStyle name="SAPBEXHLevel0X 4 6 4" xfId="32902" xr:uid="{C836F4C0-F273-4ACD-9806-FCB9B0F128E6}"/>
    <cellStyle name="SAPBEXHLevel0X 4 7" xfId="6479" xr:uid="{5A49AD74-C510-458E-82F0-B2C2337521C2}"/>
    <cellStyle name="SAPBEXHLevel0X 4 7 2" xfId="25235" xr:uid="{35E4EE44-D20B-4E7C-AE34-D4C52EAB49F0}"/>
    <cellStyle name="SAPBEXHLevel0X 4 7 2 2" xfId="51649" xr:uid="{61E18985-FF4E-48BA-95BB-DA30ED89CB93}"/>
    <cellStyle name="SAPBEXHLevel0X 4 7 3" xfId="33149" xr:uid="{275AED13-9528-45C9-AE22-9E06FFA909C2}"/>
    <cellStyle name="SAPBEXHLevel0X 4 8" xfId="5005" xr:uid="{232E6431-A1D1-4782-9EEB-7F1ADB6C53C9}"/>
    <cellStyle name="SAPBEXHLevel0X 4 8 2" xfId="15782" xr:uid="{6A12B0E9-F39E-4538-BF5D-F1D501860040}"/>
    <cellStyle name="SAPBEXHLevel0X 4 8 2 2" xfId="42201" xr:uid="{B02BDFED-0FD5-40ED-A8F3-E8C2AFD8AC05}"/>
    <cellStyle name="SAPBEXHLevel0X 4 8 3" xfId="22204" xr:uid="{83D1C11A-ED1C-478C-86B2-F7A9B53CE2D2}"/>
    <cellStyle name="SAPBEXHLevel0X 4 8 3 2" xfId="48618" xr:uid="{2D302732-2402-448F-AFBC-F3102DD0B6F0}"/>
    <cellStyle name="SAPBEXHLevel0X 4 8 4" xfId="31675" xr:uid="{56050566-937C-4652-9C9F-A758C82C4CF2}"/>
    <cellStyle name="SAPBEXHLevel0X 4 9" xfId="7801" xr:uid="{F886C917-E3C6-4A02-BCEC-B28A4C8658A7}"/>
    <cellStyle name="SAPBEXHLevel0X 4 9 2" xfId="18468" xr:uid="{C6B933E7-AF8A-4250-BBDC-D0B64F8388BE}"/>
    <cellStyle name="SAPBEXHLevel0X 4 9 2 2" xfId="44883" xr:uid="{6B0AE1BB-FEA3-404E-BE48-AF2C8455821B}"/>
    <cellStyle name="SAPBEXHLevel0X 4 9 3" xfId="27005" xr:uid="{326CF090-4FD4-481A-9E81-307A99425436}"/>
    <cellStyle name="SAPBEXHLevel0X 4 9 3 2" xfId="53419" xr:uid="{7EDB5101-F97F-45AE-A880-51CBC0659314}"/>
    <cellStyle name="SAPBEXHLevel0X 4 9 4" xfId="34471" xr:uid="{9C014939-D665-4B60-91F6-0EB19666A728}"/>
    <cellStyle name="SAPBEXHLevel0X 5" xfId="1638" xr:uid="{828CB012-DE3B-4A38-9BDC-D4BFB174051C}"/>
    <cellStyle name="SAPBEXHLevel0X 5 10" xfId="8333" xr:uid="{E258EAA7-AEF4-4797-80E1-CC06C6A12938}"/>
    <cellStyle name="SAPBEXHLevel0X 5 10 2" xfId="18993" xr:uid="{AE4FAB84-6391-40D5-B9A0-F84905BDFDC7}"/>
    <cellStyle name="SAPBEXHLevel0X 5 10 2 2" xfId="45407" xr:uid="{14E22E1C-BE19-4FB6-8FA7-B856D9BE1BAA}"/>
    <cellStyle name="SAPBEXHLevel0X 5 10 3" xfId="12769" xr:uid="{4F0DE0A2-8671-43AB-831F-D41072C81955}"/>
    <cellStyle name="SAPBEXHLevel0X 5 10 3 2" xfId="39190" xr:uid="{8299CDAA-DE20-4C22-BCD4-03A984D9C77A}"/>
    <cellStyle name="SAPBEXHLevel0X 5 10 4" xfId="34829" xr:uid="{1021354D-301E-4D33-911F-59EB74C519E2}"/>
    <cellStyle name="SAPBEXHLevel0X 5 11" xfId="11925" xr:uid="{54305EE7-AFFE-4C24-B537-4572E4B45B09}"/>
    <cellStyle name="SAPBEXHLevel0X 5 11 2" xfId="38346" xr:uid="{58E7BE28-E80F-4982-9439-02025CFD443E}"/>
    <cellStyle name="SAPBEXHLevel0X 5 12" xfId="23812" xr:uid="{5026C930-90C2-470D-872D-4F5E96F0F94C}"/>
    <cellStyle name="SAPBEXHLevel0X 5 12 2" xfId="50226" xr:uid="{E1C54206-97DD-4F19-9CC4-47D9F098F1BA}"/>
    <cellStyle name="SAPBEXHLevel0X 5 2" xfId="3631" xr:uid="{D2521354-9C8D-4F0D-913E-879DC274B352}"/>
    <cellStyle name="SAPBEXHLevel0X 5 2 2" xfId="9089" xr:uid="{C1154C69-ECBC-4561-8BF2-CA553AD0E483}"/>
    <cellStyle name="SAPBEXHLevel0X 5 2 2 2" xfId="19749" xr:uid="{3E3826CA-3C32-4D69-B46E-C27AEF61B256}"/>
    <cellStyle name="SAPBEXHLevel0X 5 2 2 2 2" xfId="46163" xr:uid="{F1AD0DC3-5E58-46BB-89F9-DB6854901D10}"/>
    <cellStyle name="SAPBEXHLevel0X 5 2 2 3" xfId="12929" xr:uid="{9FD602D4-EE7A-4979-9316-0385F41FAF8C}"/>
    <cellStyle name="SAPBEXHLevel0X 5 2 2 3 2" xfId="39350" xr:uid="{5FEF436E-B0E4-4099-B5C3-EF367EE6C049}"/>
    <cellStyle name="SAPBEXHLevel0X 5 2 2 4" xfId="35585" xr:uid="{238D9943-5B1D-4A06-8D9C-B410DCA00D39}"/>
    <cellStyle name="SAPBEXHLevel0X 5 2 3" xfId="10187" xr:uid="{74972418-BD59-4C3E-AC6E-59B97B6BE914}"/>
    <cellStyle name="SAPBEXHLevel0X 5 2 3 2" xfId="20847" xr:uid="{ED90D784-2AD6-4CEE-BD9F-C766599A90C5}"/>
    <cellStyle name="SAPBEXHLevel0X 5 2 3 2 2" xfId="47261" xr:uid="{D91DC707-EEBF-4624-9F03-9DA08FA2F2A3}"/>
    <cellStyle name="SAPBEXHLevel0X 5 2 3 3" xfId="14192" xr:uid="{E933502D-4094-4031-BDA6-1FA3E39CECBB}"/>
    <cellStyle name="SAPBEXHLevel0X 5 2 3 3 2" xfId="40612" xr:uid="{32AFC395-A0C1-4F49-BED5-958EA09D6281}"/>
    <cellStyle name="SAPBEXHLevel0X 5 2 3 4" xfId="36683" xr:uid="{70C1DE0D-3800-4ECA-A44A-F0990F7FE138}"/>
    <cellStyle name="SAPBEXHLevel0X 5 2 4" xfId="8634" xr:uid="{D79CD61D-778C-4297-925E-F2E8433616A9}"/>
    <cellStyle name="SAPBEXHLevel0X 5 2 4 2" xfId="19294" xr:uid="{CD746712-FF73-4F92-A794-32E2CFEC4586}"/>
    <cellStyle name="SAPBEXHLevel0X 5 2 4 2 2" xfId="45708" xr:uid="{7790905F-E7EC-4136-B9C7-B6181D9689A9}"/>
    <cellStyle name="SAPBEXHLevel0X 5 2 4 3" xfId="16845" xr:uid="{8B33552A-6905-428A-8B35-E9DCE06E3D46}"/>
    <cellStyle name="SAPBEXHLevel0X 5 2 4 3 2" xfId="43263" xr:uid="{34495356-187A-4FEE-B56C-F2DC4624257D}"/>
    <cellStyle name="SAPBEXHLevel0X 5 2 4 4" xfId="35130" xr:uid="{91AAB471-D562-4F4A-AA37-D50F2BFD2F7E}"/>
    <cellStyle name="SAPBEXHLevel0X 5 2 5" xfId="14416" xr:uid="{FBB77943-78C5-46D2-9B8E-75D345FBDACB}"/>
    <cellStyle name="SAPBEXHLevel0X 5 2 5 2" xfId="40836" xr:uid="{40B6F5E7-B216-4A9F-A3C8-CB18CA8CBC71}"/>
    <cellStyle name="SAPBEXHLevel0X 5 2 6" xfId="23423" xr:uid="{C1203231-1D01-454B-A0F5-59E3C4E8BF6D}"/>
    <cellStyle name="SAPBEXHLevel0X 5 2 6 2" xfId="49837" xr:uid="{13917E80-6CFA-405A-9006-1763FA6AE3A6}"/>
    <cellStyle name="SAPBEXHLevel0X 5 2 7" xfId="30301" xr:uid="{62A06771-5F7F-4381-9E00-97D55F48E1CF}"/>
    <cellStyle name="SAPBEXHLevel0X 5 3" xfId="3695" xr:uid="{69B5F354-A7C1-4B27-AF0D-F92B1F688F3F}"/>
    <cellStyle name="SAPBEXHLevel0X 5 3 2" xfId="9458" xr:uid="{1B2509D8-42E8-44B5-89CD-2C79D00FFD1A}"/>
    <cellStyle name="SAPBEXHLevel0X 5 3 2 2" xfId="20118" xr:uid="{635939FB-06CC-4913-BD0E-812E4516C387}"/>
    <cellStyle name="SAPBEXHLevel0X 5 3 2 2 2" xfId="46532" xr:uid="{134F1D1B-2D9B-49A9-A374-CC17CDC81B83}"/>
    <cellStyle name="SAPBEXHLevel0X 5 3 2 3" xfId="11840" xr:uid="{7C2D724F-E36B-417C-9847-403EFF9AC58D}"/>
    <cellStyle name="SAPBEXHLevel0X 5 3 2 3 2" xfId="38261" xr:uid="{833C19A0-953F-45A2-8B84-7288B772CD8E}"/>
    <cellStyle name="SAPBEXHLevel0X 5 3 2 4" xfId="35954" xr:uid="{B0C1DF83-EC89-49EB-A189-708571B2F00D}"/>
    <cellStyle name="SAPBEXHLevel0X 5 3 3" xfId="14479" xr:uid="{1D92E10E-EAAA-41B4-A6E3-0C79712EE7F2}"/>
    <cellStyle name="SAPBEXHLevel0X 5 3 3 2" xfId="40899" xr:uid="{BE306FFE-5200-413B-8ACE-E44523CC615F}"/>
    <cellStyle name="SAPBEXHLevel0X 5 3 4" xfId="22800" xr:uid="{2F1B74B1-A8AD-4D70-8360-426AB9AEF228}"/>
    <cellStyle name="SAPBEXHLevel0X 5 3 4 2" xfId="49214" xr:uid="{5555DD8D-B5ED-42E5-9497-DDA0A93A4B57}"/>
    <cellStyle name="SAPBEXHLevel0X 5 3 5" xfId="30365" xr:uid="{52B3CBBA-8133-4B40-81FD-1073EC876C25}"/>
    <cellStyle name="SAPBEXHLevel0X 5 4" xfId="2625" xr:uid="{1442D270-39DD-46FC-B1BA-7CF4D6DF16E8}"/>
    <cellStyle name="SAPBEXHLevel0X 5 4 2" xfId="9775" xr:uid="{E9F7D174-E298-43CE-A236-B29DDB8849C9}"/>
    <cellStyle name="SAPBEXHLevel0X 5 4 2 2" xfId="20435" xr:uid="{196B24EE-C4F3-4C4A-856E-E3242FDF1488}"/>
    <cellStyle name="SAPBEXHLevel0X 5 4 2 2 2" xfId="46849" xr:uid="{65ECAFA5-FB68-4977-A1DE-67BE349F94AF}"/>
    <cellStyle name="SAPBEXHLevel0X 5 4 2 3" xfId="12812" xr:uid="{A09EC6EC-69EE-46D8-A57C-B8039B010DC6}"/>
    <cellStyle name="SAPBEXHLevel0X 5 4 2 3 2" xfId="39233" xr:uid="{ACBCF427-D6FC-47A3-8A1B-47EACB95CBB8}"/>
    <cellStyle name="SAPBEXHLevel0X 5 4 2 4" xfId="36271" xr:uid="{7C95458D-6544-4C53-9D5F-55C28A67FAA9}"/>
    <cellStyle name="SAPBEXHLevel0X 5 4 3" xfId="13417" xr:uid="{84EF2BAD-93EE-49D1-BD3B-340F5D93EC38}"/>
    <cellStyle name="SAPBEXHLevel0X 5 4 3 2" xfId="39837" xr:uid="{7660CF6C-F679-4382-B216-043AE3706A89}"/>
    <cellStyle name="SAPBEXHLevel0X 5 4 4" xfId="22478" xr:uid="{B8C72769-921C-46C2-99B7-F733320D670F}"/>
    <cellStyle name="SAPBEXHLevel0X 5 4 4 2" xfId="48892" xr:uid="{8C566AEB-80D0-40DD-BAB7-74DCD4D84582}"/>
    <cellStyle name="SAPBEXHLevel0X 5 4 5" xfId="29295" xr:uid="{AC358F24-CEB0-490A-A16C-AEA72784F37B}"/>
    <cellStyle name="SAPBEXHLevel0X 5 5" xfId="4306" xr:uid="{C5C0180C-DEF8-45F2-A3A6-A22B797EAABA}"/>
    <cellStyle name="SAPBEXHLevel0X 5 5 2" xfId="15085" xr:uid="{B56E637B-4776-49BA-903A-B64331CE3045}"/>
    <cellStyle name="SAPBEXHLevel0X 5 5 2 2" xfId="41505" xr:uid="{3177500D-AAB9-43F9-BE0E-5BEC2A05C796}"/>
    <cellStyle name="SAPBEXHLevel0X 5 5 3" xfId="26972" xr:uid="{E41668CE-1DAB-4409-9C80-E630E171473E}"/>
    <cellStyle name="SAPBEXHLevel0X 5 5 3 2" xfId="53386" xr:uid="{FF0E7030-F27C-41CE-872E-C845EAE054D4}"/>
    <cellStyle name="SAPBEXHLevel0X 5 5 4" xfId="30976" xr:uid="{34956827-5D7A-472D-8EA6-1708F1184981}"/>
    <cellStyle name="SAPBEXHLevel0X 5 6" xfId="5521" xr:uid="{79EEFEAF-FBA8-4558-AD9E-7021AF3B4270}"/>
    <cellStyle name="SAPBEXHLevel0X 5 6 2" xfId="16292" xr:uid="{F22D47EE-B8B9-4E7B-AA64-04398857066E}"/>
    <cellStyle name="SAPBEXHLevel0X 5 6 2 2" xfId="42711" xr:uid="{16549889-1C1F-4BF5-81C1-3447FAC60EA3}"/>
    <cellStyle name="SAPBEXHLevel0X 5 6 3" xfId="27674" xr:uid="{CECBE37D-7647-4B37-B03F-274CEF5204A1}"/>
    <cellStyle name="SAPBEXHLevel0X 5 6 3 2" xfId="54088" xr:uid="{7689D5DB-81B9-477F-8AE1-68DA0A2E1124}"/>
    <cellStyle name="SAPBEXHLevel0X 5 6 4" xfId="32191" xr:uid="{76E6C152-5694-4D17-988E-BEF4F66A32AB}"/>
    <cellStyle name="SAPBEXHLevel0X 5 7" xfId="6131" xr:uid="{F6DED53A-5509-4F1E-A4D9-86E89C433F6A}"/>
    <cellStyle name="SAPBEXHLevel0X 5 7 2" xfId="23017" xr:uid="{5B43B597-854C-414C-A404-079DD887E2F6}"/>
    <cellStyle name="SAPBEXHLevel0X 5 7 2 2" xfId="49431" xr:uid="{C139E263-416A-4A3D-ABDF-F13CB5BFB936}"/>
    <cellStyle name="SAPBEXHLevel0X 5 7 3" xfId="32801" xr:uid="{57FEB06A-2D43-4C1C-BA8D-4365677BDD9D}"/>
    <cellStyle name="SAPBEXHLevel0X 5 8" xfId="4718" xr:uid="{1CF4A440-B9C9-4D76-B7C6-36743FE46AEC}"/>
    <cellStyle name="SAPBEXHLevel0X 5 8 2" xfId="15495" xr:uid="{87698DEE-5179-4547-9426-36840F3EC737}"/>
    <cellStyle name="SAPBEXHLevel0X 5 8 2 2" xfId="41915" xr:uid="{C37BCE82-6F2D-4519-9565-B2986C04380F}"/>
    <cellStyle name="SAPBEXHLevel0X 5 8 3" xfId="23370" xr:uid="{E439FD83-12A3-4BE1-9D85-B47BDB21AF6F}"/>
    <cellStyle name="SAPBEXHLevel0X 5 8 3 2" xfId="49784" xr:uid="{E9DB58F8-CFD3-4B52-B2D5-FA5BD5273A08}"/>
    <cellStyle name="SAPBEXHLevel0X 5 8 4" xfId="31388" xr:uid="{1E2A49FA-F2B0-4876-911B-5EDE03D89732}"/>
    <cellStyle name="SAPBEXHLevel0X 5 9" xfId="7370" xr:uid="{37FC95DF-083F-49AF-924F-EE4FA07F3F53}"/>
    <cellStyle name="SAPBEXHLevel0X 5 9 2" xfId="18037" xr:uid="{989C17A2-724E-4296-A524-AAB8119E02E8}"/>
    <cellStyle name="SAPBEXHLevel0X 5 9 2 2" xfId="44453" xr:uid="{19773A82-9FA7-412C-93D9-02C2F73BAB1F}"/>
    <cellStyle name="SAPBEXHLevel0X 5 9 3" xfId="23533" xr:uid="{C030061C-AADA-4DF3-964D-00EC69B5CC42}"/>
    <cellStyle name="SAPBEXHLevel0X 5 9 3 2" xfId="49947" xr:uid="{37E13B07-58E5-4250-9C87-F1B6FD98466D}"/>
    <cellStyle name="SAPBEXHLevel0X 5 9 4" xfId="34040" xr:uid="{A06494FE-67CF-420D-8743-C453D2D558D0}"/>
    <cellStyle name="SAPBEXHLevel0X 6" xfId="1897" xr:uid="{3F4D2884-50D5-495D-A5A6-8CD2A07A1C82}"/>
    <cellStyle name="SAPBEXHLevel0X 6 10" xfId="8544" xr:uid="{2E4D006E-138C-404E-960F-C583F8F1E291}"/>
    <cellStyle name="SAPBEXHLevel0X 6 10 2" xfId="19204" xr:uid="{92212C82-65E0-46D0-8E68-83688DB4FCEE}"/>
    <cellStyle name="SAPBEXHLevel0X 6 10 2 2" xfId="45618" xr:uid="{173110FB-D3EA-4662-8062-BA46EA2CCD2A}"/>
    <cellStyle name="SAPBEXHLevel0X 6 10 3" xfId="17719" xr:uid="{4948F383-D255-4E96-B1DD-5F6C20197E6A}"/>
    <cellStyle name="SAPBEXHLevel0X 6 10 3 2" xfId="44136" xr:uid="{929B65E0-6301-430F-9436-F10F913DA34E}"/>
    <cellStyle name="SAPBEXHLevel0X 6 10 4" xfId="35040" xr:uid="{5DA83E45-B644-47A0-8080-160BDFA96536}"/>
    <cellStyle name="SAPBEXHLevel0X 6 11" xfId="11683" xr:uid="{EC25BF79-9058-4E8A-8E76-BAE8C5521D12}"/>
    <cellStyle name="SAPBEXHLevel0X 6 11 2" xfId="38104" xr:uid="{953D7AA0-21DF-44D6-BBFB-41449B4F0327}"/>
    <cellStyle name="SAPBEXHLevel0X 6 12" xfId="21821" xr:uid="{DAA70757-345F-45D3-BB78-D82B05B49924}"/>
    <cellStyle name="SAPBEXHLevel0X 6 12 2" xfId="48235" xr:uid="{86B39BB6-780E-41FF-9C4C-F109EC36D15F}"/>
    <cellStyle name="SAPBEXHLevel0X 6 2" xfId="3874" xr:uid="{17BC2D12-25CD-4A7D-9033-A1D0FB6E053E}"/>
    <cellStyle name="SAPBEXHLevel0X 6 2 2" xfId="9251" xr:uid="{30324A30-9286-4A81-8C91-637E473C1662}"/>
    <cellStyle name="SAPBEXHLevel0X 6 2 2 2" xfId="19911" xr:uid="{20ADF4FF-6676-41E4-A795-4B2D0183E198}"/>
    <cellStyle name="SAPBEXHLevel0X 6 2 2 2 2" xfId="46325" xr:uid="{348AA101-B349-4EF8-8669-EF0152F927F3}"/>
    <cellStyle name="SAPBEXHLevel0X 6 2 2 3" xfId="11798" xr:uid="{A3B39F14-5760-4226-8BD5-A94C1C022694}"/>
    <cellStyle name="SAPBEXHLevel0X 6 2 2 3 2" xfId="38219" xr:uid="{825FF76A-79FE-45DD-890D-B4A85951CF79}"/>
    <cellStyle name="SAPBEXHLevel0X 6 2 2 4" xfId="35747" xr:uid="{54C1097F-D5E5-4B87-86F8-F58A3D2EBEC6}"/>
    <cellStyle name="SAPBEXHLevel0X 6 2 3" xfId="14657" xr:uid="{31A80A94-44B2-4233-9476-08C71A16590C}"/>
    <cellStyle name="SAPBEXHLevel0X 6 2 3 2" xfId="41077" xr:uid="{3149A64F-2979-4BDB-907F-10ED1BD95DFE}"/>
    <cellStyle name="SAPBEXHLevel0X 6 2 4" xfId="27700" xr:uid="{0B38B10C-E273-4684-B94E-03C868BBD354}"/>
    <cellStyle name="SAPBEXHLevel0X 6 2 4 2" xfId="54114" xr:uid="{B7F71EBC-B26B-4319-A601-1EFB8AB60FAC}"/>
    <cellStyle name="SAPBEXHLevel0X 6 2 5" xfId="30544" xr:uid="{F9AB762E-074C-4855-969A-EA76CFA9BCD8}"/>
    <cellStyle name="SAPBEXHLevel0X 6 3" xfId="4601" xr:uid="{2B5B31DE-FACD-457F-ADBC-14404EF4E082}"/>
    <cellStyle name="SAPBEXHLevel0X 6 3 2" xfId="10359" xr:uid="{43214BBE-0726-40E0-A518-4BDCD772F9C7}"/>
    <cellStyle name="SAPBEXHLevel0X 6 3 2 2" xfId="21019" xr:uid="{DBAA4D83-1DD0-4799-9892-C6EE9F00E9E5}"/>
    <cellStyle name="SAPBEXHLevel0X 6 3 2 2 2" xfId="47433" xr:uid="{0995C221-684A-4C91-AB79-403D544D3DDE}"/>
    <cellStyle name="SAPBEXHLevel0X 6 3 2 3" xfId="28284" xr:uid="{90CF1202-7F9B-49CE-BE9A-04533B07AF37}"/>
    <cellStyle name="SAPBEXHLevel0X 6 3 2 3 2" xfId="54698" xr:uid="{34F6E427-D55E-4C36-9E78-CD1F89A463A4}"/>
    <cellStyle name="SAPBEXHLevel0X 6 3 2 4" xfId="36855" xr:uid="{211E5C19-856F-4380-BA27-3163B0161637}"/>
    <cellStyle name="SAPBEXHLevel0X 6 3 3" xfId="15379" xr:uid="{D76A4286-CCD5-4BF2-BDE0-8BA40B42A303}"/>
    <cellStyle name="SAPBEXHLevel0X 6 3 3 2" xfId="41799" xr:uid="{43D55D97-2E35-4AE4-B561-3CA0962C16F4}"/>
    <cellStyle name="SAPBEXHLevel0X 6 3 4" xfId="23940" xr:uid="{9F0E7FD1-5234-49CC-B075-962EA2751C41}"/>
    <cellStyle name="SAPBEXHLevel0X 6 3 4 2" xfId="50354" xr:uid="{C92F8544-215B-4CB4-B5A2-A676E49C2ACE}"/>
    <cellStyle name="SAPBEXHLevel0X 6 3 5" xfId="31271" xr:uid="{F11EBE79-CB00-4F4D-A936-D88A5473566B}"/>
    <cellStyle name="SAPBEXHLevel0X 6 4" xfId="3925" xr:uid="{9B4378B2-7D2C-497E-941A-03B5196FDFA7}"/>
    <cellStyle name="SAPBEXHLevel0X 6 4 2" xfId="14708" xr:uid="{23E4E2EF-B62F-465A-9397-256BC63DBD3C}"/>
    <cellStyle name="SAPBEXHLevel0X 6 4 2 2" xfId="41128" xr:uid="{FBEF6FB0-4F7E-4FE4-8E1D-B33E6B436F00}"/>
    <cellStyle name="SAPBEXHLevel0X 6 4 3" xfId="22673" xr:uid="{94A94D06-630C-426D-9EF8-667117A8372C}"/>
    <cellStyle name="SAPBEXHLevel0X 6 4 3 2" xfId="49087" xr:uid="{7D2F283F-841A-42C9-A4E1-C68DB248CB20}"/>
    <cellStyle name="SAPBEXHLevel0X 6 4 4" xfId="30595" xr:uid="{715AEED6-BA02-4D14-A9DC-825E98428692}"/>
    <cellStyle name="SAPBEXHLevel0X 6 5" xfId="5795" xr:uid="{013D9089-2062-4F68-9C77-C0528EDBA14B}"/>
    <cellStyle name="SAPBEXHLevel0X 6 5 2" xfId="16554" xr:uid="{21EB58DA-C6BA-4302-A565-D7C251C6F0F0}"/>
    <cellStyle name="SAPBEXHLevel0X 6 5 2 2" xfId="42972" xr:uid="{A15C1B4C-CDEC-440E-A046-B5D10D3DF61F}"/>
    <cellStyle name="SAPBEXHLevel0X 6 5 3" xfId="24288" xr:uid="{F89A01CB-AE9A-4577-8291-AABC17E304FB}"/>
    <cellStyle name="SAPBEXHLevel0X 6 5 3 2" xfId="50702" xr:uid="{907CA8C4-9BED-4BC9-8F75-63516003956E}"/>
    <cellStyle name="SAPBEXHLevel0X 6 5 4" xfId="32465" xr:uid="{74C866EF-418C-43E5-A772-B034B8775CB3}"/>
    <cellStyle name="SAPBEXHLevel0X 6 6" xfId="6398" xr:uid="{148A4F52-1B11-4746-8B70-CB14D5E015A5}"/>
    <cellStyle name="SAPBEXHLevel0X 6 6 2" xfId="17134" xr:uid="{5CC0472C-51AE-4B6A-BCDD-DD6A00EA3E9F}"/>
    <cellStyle name="SAPBEXHLevel0X 6 6 2 2" xfId="43552" xr:uid="{2D0DDF5A-48A9-4A83-891D-C34C54D8AD3F}"/>
    <cellStyle name="SAPBEXHLevel0X 6 6 3" xfId="24246" xr:uid="{BB433CDA-A274-4C61-A1A8-A14B28EE0341}"/>
    <cellStyle name="SAPBEXHLevel0X 6 6 3 2" xfId="50660" xr:uid="{5C6711FD-54E9-49EC-A51C-6CFE998F23BC}"/>
    <cellStyle name="SAPBEXHLevel0X 6 6 4" xfId="33068" xr:uid="{F8CF4436-4A3C-49E0-9241-FC35F0751DA4}"/>
    <cellStyle name="SAPBEXHLevel0X 6 7" xfId="7013" xr:uid="{17C62262-CBDF-4BAD-AD59-D87173E68A70}"/>
    <cellStyle name="SAPBEXHLevel0X 6 7 2" xfId="22956" xr:uid="{F132CDED-4FA2-4C08-A432-993A4CA6F393}"/>
    <cellStyle name="SAPBEXHLevel0X 6 7 2 2" xfId="49370" xr:uid="{FBE4E749-1EA3-4BFC-B85B-B310B6F189F7}"/>
    <cellStyle name="SAPBEXHLevel0X 6 7 3" xfId="33683" xr:uid="{52673AF2-6DF9-47E2-ABD7-703F21C38B9D}"/>
    <cellStyle name="SAPBEXHLevel0X 6 8" xfId="7560" xr:uid="{4A4BCBB4-71A8-4306-84B8-719177655B57}"/>
    <cellStyle name="SAPBEXHLevel0X 6 8 2" xfId="18227" xr:uid="{69993C39-BAA6-4AE8-BC2E-8A55E925C83D}"/>
    <cellStyle name="SAPBEXHLevel0X 6 8 2 2" xfId="44643" xr:uid="{C5B41F80-2822-4A56-9FE0-51BB1905CC3C}"/>
    <cellStyle name="SAPBEXHLevel0X 6 8 3" xfId="24540" xr:uid="{16EEB3EE-14DB-41ED-8EF6-9FC79D46C16D}"/>
    <cellStyle name="SAPBEXHLevel0X 6 8 3 2" xfId="50954" xr:uid="{37DAAF08-196F-4F1C-813B-C6A0EB497EBF}"/>
    <cellStyle name="SAPBEXHLevel0X 6 8 4" xfId="34230" xr:uid="{CB4339B3-47E2-4D82-BFE7-A7BBC435B9DF}"/>
    <cellStyle name="SAPBEXHLevel0X 6 9" xfId="7268" xr:uid="{6568843E-C6F7-4ACA-8FB9-EB50D9B61415}"/>
    <cellStyle name="SAPBEXHLevel0X 6 9 2" xfId="17935" xr:uid="{22373512-8B1F-4007-AABF-69D0A82D01B7}"/>
    <cellStyle name="SAPBEXHLevel0X 6 9 2 2" xfId="44352" xr:uid="{1A6E3D89-CB2C-4C6E-BA0F-DA538E91DC9C}"/>
    <cellStyle name="SAPBEXHLevel0X 6 9 3" xfId="27103" xr:uid="{B3EB4E38-A46E-45AA-A90E-200B91F4152C}"/>
    <cellStyle name="SAPBEXHLevel0X 6 9 3 2" xfId="53517" xr:uid="{ED4E7830-16C7-4DC4-A444-5CA2BE814C3A}"/>
    <cellStyle name="SAPBEXHLevel0X 6 9 4" xfId="33938" xr:uid="{0259C88E-8581-4414-9B35-CE04105229C3}"/>
    <cellStyle name="SAPBEXHLevel0X 7" xfId="2083" xr:uid="{85C54F62-2A93-4EDD-8023-98E9E60A91A7}"/>
    <cellStyle name="SAPBEXHLevel0X 7 10" xfId="8877" xr:uid="{993D1E0B-33C0-4FD4-AB5B-C571CD505D2C}"/>
    <cellStyle name="SAPBEXHLevel0X 7 10 2" xfId="19537" xr:uid="{CD3FADF8-1888-490B-A5BD-51634804D500}"/>
    <cellStyle name="SAPBEXHLevel0X 7 10 2 2" xfId="45951" xr:uid="{8346DB6C-EA26-4125-AD3E-3E0163891A3C}"/>
    <cellStyle name="SAPBEXHLevel0X 7 10 3" xfId="27158" xr:uid="{01F9583A-FD87-4FB7-8384-EA11CCC545A8}"/>
    <cellStyle name="SAPBEXHLevel0X 7 10 3 2" xfId="53572" xr:uid="{8E51EEBD-847A-46AD-B384-F96933F2F7DC}"/>
    <cellStyle name="SAPBEXHLevel0X 7 10 4" xfId="35373" xr:uid="{6EC4DBBE-FB0B-4FDC-BF1E-5CC2EA37ACE2}"/>
    <cellStyle name="SAPBEXHLevel0X 7 11" xfId="11517" xr:uid="{78DFC084-0783-4EF9-9A66-86FDB027ED31}"/>
    <cellStyle name="SAPBEXHLevel0X 7 11 2" xfId="37938" xr:uid="{56AB6FC7-5B50-402D-910E-20F1EFAC0B08}"/>
    <cellStyle name="SAPBEXHLevel0X 7 12" xfId="27246" xr:uid="{13B38585-0E0C-49D5-AF3E-46F869FA72A8}"/>
    <cellStyle name="SAPBEXHLevel0X 7 12 2" xfId="53660" xr:uid="{4DF01A89-FC26-4B7B-BC41-698876430ABC}"/>
    <cellStyle name="SAPBEXHLevel0X 7 2" xfId="4048" xr:uid="{F7542820-BE4D-4A00-BF0E-6B04B7F8C278}"/>
    <cellStyle name="SAPBEXHLevel0X 7 2 2" xfId="9859" xr:uid="{71568CF4-2D58-42FA-8629-EFD3ADA33A45}"/>
    <cellStyle name="SAPBEXHLevel0X 7 2 2 2" xfId="20519" xr:uid="{DB76B699-5CB2-4F89-9E3A-F8F07100FDFB}"/>
    <cellStyle name="SAPBEXHLevel0X 7 2 2 2 2" xfId="46933" xr:uid="{5C330B70-0F7C-4B0E-88C0-299EBE495EAD}"/>
    <cellStyle name="SAPBEXHLevel0X 7 2 2 3" xfId="22303" xr:uid="{C285A83D-74D7-44DE-B0C7-457850346069}"/>
    <cellStyle name="SAPBEXHLevel0X 7 2 2 3 2" xfId="48717" xr:uid="{5149EA10-4006-4499-9010-F00E8FD5EEB0}"/>
    <cellStyle name="SAPBEXHLevel0X 7 2 2 4" xfId="36355" xr:uid="{5F1D2154-4BEA-4604-AF76-E0C9AB9E7F20}"/>
    <cellStyle name="SAPBEXHLevel0X 7 2 3" xfId="14830" xr:uid="{0519066E-2F77-4E6A-8744-A72CB8BEA619}"/>
    <cellStyle name="SAPBEXHLevel0X 7 2 3 2" xfId="41250" xr:uid="{6728A65D-EC04-44EA-B6F3-ECEF0A140D2A}"/>
    <cellStyle name="SAPBEXHLevel0X 7 2 4" xfId="24092" xr:uid="{3101CC5B-200B-43C0-AB2E-EEADF7BE0421}"/>
    <cellStyle name="SAPBEXHLevel0X 7 2 4 2" xfId="50506" xr:uid="{76BBDE9F-6659-4DE5-9414-E023F132BC10}"/>
    <cellStyle name="SAPBEXHLevel0X 7 2 5" xfId="30718" xr:uid="{A58ABE7E-CC27-4F4E-8311-301E8B24D48A}"/>
    <cellStyle name="SAPBEXHLevel0X 7 3" xfId="4776" xr:uid="{FC5A9682-7554-490E-879C-058D42AB8594}"/>
    <cellStyle name="SAPBEXHLevel0X 7 3 2" xfId="10403" xr:uid="{BC2518F4-CA62-4208-963D-6BBF561E6669}"/>
    <cellStyle name="SAPBEXHLevel0X 7 3 2 2" xfId="21063" xr:uid="{76547CEF-8196-4FC9-B858-146C31CE722D}"/>
    <cellStyle name="SAPBEXHLevel0X 7 3 2 2 2" xfId="47477" xr:uid="{3BA5936D-1469-481C-9D75-74FEAA69697E}"/>
    <cellStyle name="SAPBEXHLevel0X 7 3 2 3" xfId="28328" xr:uid="{8B6DB6AF-56C9-49DD-A1F3-6EC07C61D5A8}"/>
    <cellStyle name="SAPBEXHLevel0X 7 3 2 3 2" xfId="54742" xr:uid="{80F58A99-7A38-4229-8C7B-04E153E7F5C3}"/>
    <cellStyle name="SAPBEXHLevel0X 7 3 2 4" xfId="36899" xr:uid="{2D4D8019-A39F-476D-9967-E9AADE216701}"/>
    <cellStyle name="SAPBEXHLevel0X 7 3 3" xfId="15553" xr:uid="{A2C27F7A-EEA0-47B4-9073-B6B0D04EBE9A}"/>
    <cellStyle name="SAPBEXHLevel0X 7 3 3 2" xfId="41973" xr:uid="{67BE0DBE-B0B1-4343-A1DF-64CD30A6D1BA}"/>
    <cellStyle name="SAPBEXHLevel0X 7 3 4" xfId="24446" xr:uid="{950B3B48-24B6-4519-BF18-2900ABA9A7DC}"/>
    <cellStyle name="SAPBEXHLevel0X 7 3 4 2" xfId="50860" xr:uid="{AD3C4312-DD88-43E1-8727-353157B01C28}"/>
    <cellStyle name="SAPBEXHLevel0X 7 3 5" xfId="31446" xr:uid="{948EB5D4-E284-48F9-913B-512410A795D8}"/>
    <cellStyle name="SAPBEXHLevel0X 7 4" xfId="5356" xr:uid="{D59387E2-07D1-48BD-9BAC-0B2204039286}"/>
    <cellStyle name="SAPBEXHLevel0X 7 4 2" xfId="16129" xr:uid="{E8152F51-195B-4B77-8A00-A0EA49BFAF6A}"/>
    <cellStyle name="SAPBEXHLevel0X 7 4 2 2" xfId="42548" xr:uid="{16088C10-9B30-4F22-BA91-3A225F880CC4}"/>
    <cellStyle name="SAPBEXHLevel0X 7 4 3" xfId="27336" xr:uid="{D35F094D-3B94-4EFF-9745-7A5363278A6B}"/>
    <cellStyle name="SAPBEXHLevel0X 7 4 3 2" xfId="53750" xr:uid="{2FDDB9FC-2350-4D27-B98D-DB0769115C28}"/>
    <cellStyle name="SAPBEXHLevel0X 7 4 4" xfId="32026" xr:uid="{CF27E2AB-6BD3-4106-883B-A5E63A332C59}"/>
    <cellStyle name="SAPBEXHLevel0X 7 5" xfId="5963" xr:uid="{7DF97841-8BA3-497F-A3CB-4E61C497CE16}"/>
    <cellStyle name="SAPBEXHLevel0X 7 5 2" xfId="16715" xr:uid="{0F4C1CB0-DCE0-4DDE-AD10-22AD019D4CDE}"/>
    <cellStyle name="SAPBEXHLevel0X 7 5 2 2" xfId="43133" xr:uid="{85AEF323-5286-45A5-B4B4-2B68C03F00A6}"/>
    <cellStyle name="SAPBEXHLevel0X 7 5 3" xfId="28111" xr:uid="{1240D5A3-F2AB-432F-B41E-59A31DBCA7C0}"/>
    <cellStyle name="SAPBEXHLevel0X 7 5 3 2" xfId="54525" xr:uid="{5A5E6A83-69B7-4D30-B94E-6A27F22455C4}"/>
    <cellStyle name="SAPBEXHLevel0X 7 5 4" xfId="32633" xr:uid="{CF8C9570-30D0-4B9E-8CAB-4BD5D50BD262}"/>
    <cellStyle name="SAPBEXHLevel0X 7 6" xfId="6563" xr:uid="{844C0CA8-7D39-47F9-8CA2-2369EA792F63}"/>
    <cellStyle name="SAPBEXHLevel0X 7 6 2" xfId="17288" xr:uid="{A78D239E-FD25-4626-9824-62184FB4168A}"/>
    <cellStyle name="SAPBEXHLevel0X 7 6 2 2" xfId="43706" xr:uid="{8602635D-6F1D-41C8-B5D8-E481A10834C9}"/>
    <cellStyle name="SAPBEXHLevel0X 7 6 3" xfId="24881" xr:uid="{F600660A-C617-451F-9051-5D1C109DD297}"/>
    <cellStyle name="SAPBEXHLevel0X 7 6 3 2" xfId="51295" xr:uid="{41B16715-59F8-4C11-9B5E-75D44BE7F79F}"/>
    <cellStyle name="SAPBEXHLevel0X 7 6 4" xfId="33233" xr:uid="{4D262A9D-EA64-4BB4-B8CB-890E20910C23}"/>
    <cellStyle name="SAPBEXHLevel0X 7 7" xfId="7135" xr:uid="{71C8010B-651F-42B5-A676-FE57994D2506}"/>
    <cellStyle name="SAPBEXHLevel0X 7 7 2" xfId="21798" xr:uid="{4F98ECD6-342C-48DD-989A-7C871C58631E}"/>
    <cellStyle name="SAPBEXHLevel0X 7 7 2 2" xfId="48212" xr:uid="{120F11AC-9065-463F-9B40-67B139F4EE47}"/>
    <cellStyle name="SAPBEXHLevel0X 7 7 3" xfId="33805" xr:uid="{23E3330B-B4B4-4B5C-8E88-05670F2575B1}"/>
    <cellStyle name="SAPBEXHLevel0X 7 8" xfId="7694" xr:uid="{EA7D73F4-3202-4B78-BE5D-264AD26375EE}"/>
    <cellStyle name="SAPBEXHLevel0X 7 8 2" xfId="18361" xr:uid="{1888562A-942B-47BB-97A3-D5D80FD87399}"/>
    <cellStyle name="SAPBEXHLevel0X 7 8 2 2" xfId="44777" xr:uid="{113C818B-C4BD-44AA-AC85-992E84E55C60}"/>
    <cellStyle name="SAPBEXHLevel0X 7 8 3" xfId="21869" xr:uid="{ED4FC690-AEBB-4ECD-BBC7-BE3914F4C719}"/>
    <cellStyle name="SAPBEXHLevel0X 7 8 3 2" xfId="48283" xr:uid="{70922227-A509-49A0-A2F1-62A2F7F60374}"/>
    <cellStyle name="SAPBEXHLevel0X 7 8 4" xfId="34364" xr:uid="{41E8FB87-2B7D-4898-8F6B-637EE3E7AB98}"/>
    <cellStyle name="SAPBEXHLevel0X 7 9" xfId="7846" xr:uid="{03AE1E9A-3F7E-46E1-AD8E-C6443AAA71C9}"/>
    <cellStyle name="SAPBEXHLevel0X 7 9 2" xfId="18513" xr:uid="{5C6BD869-C209-4E59-9B35-E13357532E5B}"/>
    <cellStyle name="SAPBEXHLevel0X 7 9 2 2" xfId="44928" xr:uid="{1008ADE1-98E9-45AC-8F2B-89AA9426EC01}"/>
    <cellStyle name="SAPBEXHLevel0X 7 9 3" xfId="24989" xr:uid="{D9AD54EE-2990-4EEC-94DB-B5AF7BCFA534}"/>
    <cellStyle name="SAPBEXHLevel0X 7 9 3 2" xfId="51403" xr:uid="{13EDE806-9AD9-4B12-85C3-2B63AAB8A2D0}"/>
    <cellStyle name="SAPBEXHLevel0X 7 9 4" xfId="34516" xr:uid="{D90FCC8B-B28E-4415-B4C6-F04B254A11C5}"/>
    <cellStyle name="SAPBEXHLevel0X 8" xfId="1964" xr:uid="{3EFF3E87-F1FB-4987-A3B0-D4546717AF30}"/>
    <cellStyle name="SAPBEXHLevel0X 8 10" xfId="9566" xr:uid="{5D7ECA72-C826-41EC-9ABE-1A017749B371}"/>
    <cellStyle name="SAPBEXHLevel0X 8 10 2" xfId="20226" xr:uid="{DFBFCC56-C706-4A4F-A51B-14A12BBCB5FF}"/>
    <cellStyle name="SAPBEXHLevel0X 8 10 2 2" xfId="46640" xr:uid="{604A9DDF-C9A0-4F49-92BD-526BB5DF224E}"/>
    <cellStyle name="SAPBEXHLevel0X 8 10 3" xfId="11263" xr:uid="{84A77CB3-4248-41B8-A06A-5813F5E42641}"/>
    <cellStyle name="SAPBEXHLevel0X 8 10 3 2" xfId="37684" xr:uid="{735ED59C-67E8-4B24-8B2F-85BF090D4AAC}"/>
    <cellStyle name="SAPBEXHLevel0X 8 10 4" xfId="36062" xr:uid="{ED6B426D-8FF8-4019-B3C7-524E7F3F148E}"/>
    <cellStyle name="SAPBEXHLevel0X 8 11" xfId="11624" xr:uid="{C3903B58-B815-4B34-8F8B-B5E83C064ABE}"/>
    <cellStyle name="SAPBEXHLevel0X 8 11 2" xfId="38045" xr:uid="{204BFA73-6CE8-496C-8B8C-E1F8CC015928}"/>
    <cellStyle name="SAPBEXHLevel0X 8 12" xfId="26694" xr:uid="{4A48F431-4E81-4075-B800-5E2F9710A979}"/>
    <cellStyle name="SAPBEXHLevel0X 8 12 2" xfId="53108" xr:uid="{3208D2D8-C81D-4AD5-9F8F-1476766031F4}"/>
    <cellStyle name="SAPBEXHLevel0X 8 2" xfId="3941" xr:uid="{6BE15E74-355E-452F-8E77-266DDD668300}"/>
    <cellStyle name="SAPBEXHLevel0X 8 2 2" xfId="10702" xr:uid="{8B7EA5E6-34DE-49F9-BBB4-B188842B9D1C}"/>
    <cellStyle name="SAPBEXHLevel0X 8 2 2 2" xfId="21347" xr:uid="{FCDF58AE-98AF-425B-9965-4DF7ED867C8A}"/>
    <cellStyle name="SAPBEXHLevel0X 8 2 2 2 2" xfId="47761" xr:uid="{2350B91D-BC70-402B-BDBE-BE967F293496}"/>
    <cellStyle name="SAPBEXHLevel0X 8 2 2 3" xfId="28445" xr:uid="{2023DA45-2537-419C-92A3-4599EFB2CCF7}"/>
    <cellStyle name="SAPBEXHLevel0X 8 2 2 3 2" xfId="54859" xr:uid="{0082C178-F3C8-4A2E-A0D8-D686B84D821E}"/>
    <cellStyle name="SAPBEXHLevel0X 8 2 2 4" xfId="37126" xr:uid="{DAFCC0A1-459A-4E73-A7C1-94C78BD6A86D}"/>
    <cellStyle name="SAPBEXHLevel0X 8 2 3" xfId="14724" xr:uid="{29DEA272-212B-4838-A8D1-D5538533348E}"/>
    <cellStyle name="SAPBEXHLevel0X 8 2 3 2" xfId="41144" xr:uid="{1C4B7AF0-15A8-4366-B8E2-578F5373FDA9}"/>
    <cellStyle name="SAPBEXHLevel0X 8 2 4" xfId="24637" xr:uid="{219A4F5A-99FE-423C-8472-05EF8056CA7B}"/>
    <cellStyle name="SAPBEXHLevel0X 8 2 4 2" xfId="51051" xr:uid="{751A8A26-B3FC-4ED1-800B-F64B22E0DCA5}"/>
    <cellStyle name="SAPBEXHLevel0X 8 2 5" xfId="30611" xr:uid="{3FCA947E-51BD-4797-9B85-B4C2D7166EEF}"/>
    <cellStyle name="SAPBEXHLevel0X 8 3" xfId="4668" xr:uid="{7F622CB1-BF97-4CE7-B277-5F1AE762F225}"/>
    <cellStyle name="SAPBEXHLevel0X 8 3 2" xfId="15446" xr:uid="{98DE0994-C52B-4248-B172-DB8D2D59A261}"/>
    <cellStyle name="SAPBEXHLevel0X 8 3 2 2" xfId="41866" xr:uid="{8D303E96-965D-4C64-8906-E98444B45F71}"/>
    <cellStyle name="SAPBEXHLevel0X 8 3 3" xfId="23925" xr:uid="{757EA562-26BE-4D25-B402-4E54D35877E2}"/>
    <cellStyle name="SAPBEXHLevel0X 8 3 3 2" xfId="50339" xr:uid="{A52883C7-83E4-4DF7-AFA8-970F55264D29}"/>
    <cellStyle name="SAPBEXHLevel0X 8 3 4" xfId="31338" xr:uid="{89AEF86D-CF2D-4D0F-98F1-F210498E5632}"/>
    <cellStyle name="SAPBEXHLevel0X 8 4" xfId="5246" xr:uid="{B3EDFE7F-0C56-4A26-A965-656C4EA9A858}"/>
    <cellStyle name="SAPBEXHLevel0X 8 4 2" xfId="16021" xr:uid="{DFB1D264-6BDD-48EA-87BE-01937272FB32}"/>
    <cellStyle name="SAPBEXHLevel0X 8 4 2 2" xfId="42440" xr:uid="{C194417C-1092-4517-8B29-B605B8828DAA}"/>
    <cellStyle name="SAPBEXHLevel0X 8 4 3" xfId="24923" xr:uid="{B775884D-C795-4CFD-8858-2C67EE4E9BC5}"/>
    <cellStyle name="SAPBEXHLevel0X 8 4 3 2" xfId="51337" xr:uid="{A873989A-F410-4469-ABA9-00FB11ECF367}"/>
    <cellStyle name="SAPBEXHLevel0X 8 4 4" xfId="31916" xr:uid="{B8A7ED0F-9708-4711-99D0-1712E25FFC70}"/>
    <cellStyle name="SAPBEXHLevel0X 8 5" xfId="5857" xr:uid="{BF86FF62-83AC-4CD5-A7B6-D033D3D8BDD5}"/>
    <cellStyle name="SAPBEXHLevel0X 8 5 2" xfId="16613" xr:uid="{010CD97D-B3DA-47C7-9670-F6C183EC9E45}"/>
    <cellStyle name="SAPBEXHLevel0X 8 5 2 2" xfId="43031" xr:uid="{8045F3C1-14A2-4BCE-B478-AC3B60D38E6B}"/>
    <cellStyle name="SAPBEXHLevel0X 8 5 3" xfId="27188" xr:uid="{C8FA8995-DE8E-4F57-85FA-638E9F3038DA}"/>
    <cellStyle name="SAPBEXHLevel0X 8 5 3 2" xfId="53602" xr:uid="{FBF9675A-5DCC-4AF0-BE7E-83C9E0A7E674}"/>
    <cellStyle name="SAPBEXHLevel0X 8 5 4" xfId="32527" xr:uid="{43071715-BA36-4EA2-9313-1A8716A57E0F}"/>
    <cellStyle name="SAPBEXHLevel0X 8 6" xfId="6465" xr:uid="{C0A8F49B-7FAE-4B49-8C4A-58D6B8B54BA2}"/>
    <cellStyle name="SAPBEXHLevel0X 8 6 2" xfId="17201" xr:uid="{349E7B0B-98F8-4566-8F77-0B77EEF3432F}"/>
    <cellStyle name="SAPBEXHLevel0X 8 6 2 2" xfId="43619" xr:uid="{0892E166-7C8A-4594-B0C2-DBEE71CAD413}"/>
    <cellStyle name="SAPBEXHLevel0X 8 6 3" xfId="11299" xr:uid="{9DF5C322-AC4B-453E-99E1-AC22D3EB31DD}"/>
    <cellStyle name="SAPBEXHLevel0X 8 6 3 2" xfId="37720" xr:uid="{354EBD50-A2D5-4D98-B9A1-D03C20CBD183}"/>
    <cellStyle name="SAPBEXHLevel0X 8 6 4" xfId="33135" xr:uid="{86522C88-BFCE-43F1-86CF-B75CC1CB0624}"/>
    <cellStyle name="SAPBEXHLevel0X 8 7" xfId="7080" xr:uid="{A70F6EF3-2CDC-48C9-A7BB-0134447BAB4A}"/>
    <cellStyle name="SAPBEXHLevel0X 8 7 2" xfId="16249" xr:uid="{90A9C029-48E6-4794-A0C1-928E2ED3EC0B}"/>
    <cellStyle name="SAPBEXHLevel0X 8 7 2 2" xfId="42668" xr:uid="{41A144A7-CA5C-4478-B8BE-E4E0730ACD4F}"/>
    <cellStyle name="SAPBEXHLevel0X 8 7 3" xfId="33750" xr:uid="{5334BC3E-6CA2-4074-B139-256B09E6BF6D}"/>
    <cellStyle name="SAPBEXHLevel0X 8 8" xfId="7627" xr:uid="{EBD55EA8-77C3-4E08-87E7-ED4781C15BF8}"/>
    <cellStyle name="SAPBEXHLevel0X 8 8 2" xfId="18294" xr:uid="{3F344E93-F8AA-46D5-AF26-BED2095E39E5}"/>
    <cellStyle name="SAPBEXHLevel0X 8 8 2 2" xfId="44710" xr:uid="{8DE22CEB-9B74-4384-ABFC-68A7938B0CDE}"/>
    <cellStyle name="SAPBEXHLevel0X 8 8 3" xfId="22641" xr:uid="{821E0E82-AE52-4D1C-A951-837F2B49EE24}"/>
    <cellStyle name="SAPBEXHLevel0X 8 8 3 2" xfId="49055" xr:uid="{1E43DE07-A499-4957-B0C0-4B08FAEF8C6F}"/>
    <cellStyle name="SAPBEXHLevel0X 8 8 4" xfId="34297" xr:uid="{3FFBEA4B-6E85-49DB-929C-33925CE1BFF4}"/>
    <cellStyle name="SAPBEXHLevel0X 8 9" xfId="7321" xr:uid="{147C7BFE-8607-42A8-A4C1-A1F42A8D7C5C}"/>
    <cellStyle name="SAPBEXHLevel0X 8 9 2" xfId="17988" xr:uid="{B166E6E3-9011-41CF-BC85-B3FD83660287}"/>
    <cellStyle name="SAPBEXHLevel0X 8 9 2 2" xfId="44405" xr:uid="{9B7A7363-3E42-4539-81A6-63C8DEDBFE3C}"/>
    <cellStyle name="SAPBEXHLevel0X 8 9 3" xfId="24719" xr:uid="{E6B6A984-25FB-4EA1-9878-426DA3C8E370}"/>
    <cellStyle name="SAPBEXHLevel0X 8 9 3 2" xfId="51133" xr:uid="{7A702247-53A1-4E9B-BA35-06C57B9ED214}"/>
    <cellStyle name="SAPBEXHLevel0X 8 9 4" xfId="33991" xr:uid="{90EA5C03-E052-439F-A551-630BEAA09E5A}"/>
    <cellStyle name="SAPBEXHLevel0X 9" xfId="2376" xr:uid="{CB1430CF-36B4-4E8D-91C6-919C66EC6C8B}"/>
    <cellStyle name="SAPBEXHLevel0X 9 10" xfId="11282" xr:uid="{451790C5-5430-4A27-981B-13A1F79309D7}"/>
    <cellStyle name="SAPBEXHLevel0X 9 10 2" xfId="37703" xr:uid="{3AAE8038-52CD-4868-AA19-0BE5932DB3E7}"/>
    <cellStyle name="SAPBEXHLevel0X 9 11" xfId="22882" xr:uid="{9FD032CB-2927-4615-93CE-C65433CB8E8A}"/>
    <cellStyle name="SAPBEXHLevel0X 9 11 2" xfId="49296" xr:uid="{A321CC30-D159-40F9-AC89-498315DE67CB}"/>
    <cellStyle name="SAPBEXHLevel0X 9 2" xfId="4283" xr:uid="{A4D99C21-A79F-41CB-99FE-B7EE7C2DD69F}"/>
    <cellStyle name="SAPBEXHLevel0X 9 2 2" xfId="15062" xr:uid="{7AD06887-D756-4F8B-8EAC-BF24E8C2EE98}"/>
    <cellStyle name="SAPBEXHLevel0X 9 2 2 2" xfId="41482" xr:uid="{3A425653-877B-4C82-A645-44B5431F9480}"/>
    <cellStyle name="SAPBEXHLevel0X 9 2 3" xfId="27471" xr:uid="{EB91DC07-CF96-41FB-BED9-9EB78DDA42F7}"/>
    <cellStyle name="SAPBEXHLevel0X 9 2 3 2" xfId="53885" xr:uid="{FDD14B62-F92F-4B4B-9044-50C37C740E6C}"/>
    <cellStyle name="SAPBEXHLevel0X 9 2 4" xfId="30953" xr:uid="{EAA56313-830B-4E4D-B4A4-03C9D398C076}"/>
    <cellStyle name="SAPBEXHLevel0X 9 3" xfId="5010" xr:uid="{9E826D2D-80FB-4608-8426-875E225BC0C9}"/>
    <cellStyle name="SAPBEXHLevel0X 9 3 2" xfId="15787" xr:uid="{B7079E07-509C-4AFA-AD25-1D0D30F4FC08}"/>
    <cellStyle name="SAPBEXHLevel0X 9 3 2 2" xfId="42206" xr:uid="{AA8CA93D-6221-47A5-A10F-F275BAFC23E3}"/>
    <cellStyle name="SAPBEXHLevel0X 9 3 3" xfId="28151" xr:uid="{5F1F2D36-6239-41B5-A40E-9B160C014AB2}"/>
    <cellStyle name="SAPBEXHLevel0X 9 3 3 2" xfId="54565" xr:uid="{577876B1-6EDE-46CF-BE3F-7A26F7EA57E3}"/>
    <cellStyle name="SAPBEXHLevel0X 9 3 4" xfId="31680" xr:uid="{EB5215D0-7D4A-4655-B64D-2EF16A175A3B}"/>
    <cellStyle name="SAPBEXHLevel0X 9 4" xfId="6199" xr:uid="{F9D2A922-DA48-4657-9E9D-A51DE82ECA70}"/>
    <cellStyle name="SAPBEXHLevel0X 9 4 2" xfId="16940" xr:uid="{12067BEF-CA06-46D0-8B54-ADDCDC592024}"/>
    <cellStyle name="SAPBEXHLevel0X 9 4 2 2" xfId="43358" xr:uid="{1604035E-5BCB-4D7D-A8E7-036FB4650A43}"/>
    <cellStyle name="SAPBEXHLevel0X 9 4 3" xfId="24711" xr:uid="{7A83DC7F-E071-48ED-8D56-3F3994B5822D}"/>
    <cellStyle name="SAPBEXHLevel0X 9 4 3 2" xfId="51125" xr:uid="{7860604F-506A-4808-A08A-6466ED1432B6}"/>
    <cellStyle name="SAPBEXHLevel0X 9 4 4" xfId="32869" xr:uid="{BA2BE2CE-5BF5-4586-BDD9-9B7BA2048957}"/>
    <cellStyle name="SAPBEXHLevel0X 9 5" xfId="6785" xr:uid="{88FB48BB-9430-4CE2-8CFB-FCCC6727D736}"/>
    <cellStyle name="SAPBEXHLevel0X 9 5 2" xfId="17497" xr:uid="{36C0A4A3-07B4-43A0-AA67-C4781F39B643}"/>
    <cellStyle name="SAPBEXHLevel0X 9 5 2 2" xfId="43914" xr:uid="{969B07EC-580C-4E90-98A3-0582CCAD393B}"/>
    <cellStyle name="SAPBEXHLevel0X 9 5 3" xfId="24403" xr:uid="{DA13268C-7CF3-4F03-8F2E-64E97DFEA8A9}"/>
    <cellStyle name="SAPBEXHLevel0X 9 5 3 2" xfId="50817" xr:uid="{5442CE02-1573-4CF8-ACDE-AF7E49407B88}"/>
    <cellStyle name="SAPBEXHLevel0X 9 5 4" xfId="33455" xr:uid="{50AFA618-BBDD-4922-8945-1033B7ED73EA}"/>
    <cellStyle name="SAPBEXHLevel0X 9 6" xfId="7341" xr:uid="{9384248E-685F-4E04-B098-6792EA673DB3}"/>
    <cellStyle name="SAPBEXHLevel0X 9 6 2" xfId="18008" xr:uid="{2328D344-7621-4636-84E1-879B0A388764}"/>
    <cellStyle name="SAPBEXHLevel0X 9 6 2 2" xfId="44424" xr:uid="{3AD726EB-DA3C-4323-BDC4-7913B70831F6}"/>
    <cellStyle name="SAPBEXHLevel0X 9 6 3" xfId="21808" xr:uid="{DE293182-B83A-478D-B376-F96C79E75198}"/>
    <cellStyle name="SAPBEXHLevel0X 9 6 3 2" xfId="48222" xr:uid="{F7F94405-714E-473F-917B-4FC511CF1EAA}"/>
    <cellStyle name="SAPBEXHLevel0X 9 6 4" xfId="34011" xr:uid="{E75E3258-8A29-4A8F-86EB-B3170B81F7BC}"/>
    <cellStyle name="SAPBEXHLevel0X 9 7" xfId="7985" xr:uid="{742E29C5-F28A-46F4-8AB1-A791FB826815}"/>
    <cellStyle name="SAPBEXHLevel0X 9 7 2" xfId="18652" xr:uid="{1575F475-117F-4B3B-9BE3-8BFDA6E26F5C}"/>
    <cellStyle name="SAPBEXHLevel0X 9 7 2 2" xfId="45066" xr:uid="{EEF3EEF9-7864-4D45-A67D-EE1DBF12DBAB}"/>
    <cellStyle name="SAPBEXHLevel0X 9 7 3" xfId="12433" xr:uid="{17AB44CD-886A-4591-BEC1-894FE859FCF6}"/>
    <cellStyle name="SAPBEXHLevel0X 9 7 3 2" xfId="38854" xr:uid="{C46E350A-D514-4CCC-933A-4FFF7D7C730B}"/>
    <cellStyle name="SAPBEXHLevel0X 9 7 4" xfId="34591" xr:uid="{91FE98EC-A3AA-4405-A61E-61CBE406BA5A}"/>
    <cellStyle name="SAPBEXHLevel0X 9 8" xfId="10266" xr:uid="{A1266CCC-8717-46ED-AE9D-353F9E859478}"/>
    <cellStyle name="SAPBEXHLevel0X 9 8 2" xfId="20926" xr:uid="{3F5ECF0B-BE6F-4641-AEB4-9837F0974AD8}"/>
    <cellStyle name="SAPBEXHLevel0X 9 8 2 2" xfId="47340" xr:uid="{4A9B3C3D-CBCE-4B98-A23F-7C566F9B165C}"/>
    <cellStyle name="SAPBEXHLevel0X 9 8 3" xfId="17692" xr:uid="{5939DAC5-F2CF-4DA3-B70F-8C7351F6224A}"/>
    <cellStyle name="SAPBEXHLevel0X 9 8 3 2" xfId="44109" xr:uid="{63E8ECC6-4CEC-49D6-9002-30D376C71968}"/>
    <cellStyle name="SAPBEXHLevel0X 9 8 4" xfId="36762" xr:uid="{76A6D061-243F-485E-86A3-D1F706E3124F}"/>
    <cellStyle name="SAPBEXHLevel0X 9 9" xfId="13173" xr:uid="{8C826F2F-9761-4912-A8AD-78C27AC086E0}"/>
    <cellStyle name="SAPBEXHLevel0X 9 9 2" xfId="39593" xr:uid="{2A13449D-467A-4351-BB62-8C3015496046}"/>
    <cellStyle name="SAPBEXHLevel0X_0910 GSO Capex RRP - Final (Detail) v2 220710" xfId="1219" xr:uid="{3227B286-E447-48D8-AE6A-B2912347A83F}"/>
    <cellStyle name="SAPBEXHLevel1" xfId="1220" xr:uid="{729EB509-CCF1-4F17-A93F-F94043441920}"/>
    <cellStyle name="SAPBEXHLevel1 10" xfId="5179" xr:uid="{0164734C-2C99-489E-9ABB-9C2C75946551}"/>
    <cellStyle name="SAPBEXHLevel1 10 2" xfId="9753" xr:uid="{DBA3F114-CF53-4E82-A807-A95731D4A4C4}"/>
    <cellStyle name="SAPBEXHLevel1 10 2 2" xfId="20413" xr:uid="{600AC71E-0888-4B2C-835F-0D0F3F75095E}"/>
    <cellStyle name="SAPBEXHLevel1 10 2 2 2" xfId="46827" xr:uid="{1502113B-3290-4997-931D-6913DA576467}"/>
    <cellStyle name="SAPBEXHLevel1 10 2 3" xfId="26709" xr:uid="{93D398FF-DBA8-4C4F-9815-FE31B1B05FBB}"/>
    <cellStyle name="SAPBEXHLevel1 10 2 3 2" xfId="53123" xr:uid="{A209191F-266A-414F-AA87-7B6ED4646787}"/>
    <cellStyle name="SAPBEXHLevel1 10 2 4" xfId="36249" xr:uid="{F397C1B2-BA75-4CEA-B9A4-31CC62921A57}"/>
    <cellStyle name="SAPBEXHLevel1 10 3" xfId="15955" xr:uid="{81919AAF-0809-477F-921F-8046AF4ABEA2}"/>
    <cellStyle name="SAPBEXHLevel1 10 3 2" xfId="42374" xr:uid="{E06B7D1A-7340-41DC-A710-D311BD4A0A10}"/>
    <cellStyle name="SAPBEXHLevel1 10 4" xfId="28053" xr:uid="{8A8BC1B6-9036-4063-B52D-6F0303BDC168}"/>
    <cellStyle name="SAPBEXHLevel1 10 4 2" xfId="54467" xr:uid="{36E25CC9-D035-48D5-8CCD-72B103A3DB9C}"/>
    <cellStyle name="SAPBEXHLevel1 10 5" xfId="31849" xr:uid="{03E6CD91-FEEB-433B-AA1F-E97FD6354BF4}"/>
    <cellStyle name="SAPBEXHLevel1 11" xfId="6518" xr:uid="{E647F94F-C050-4D80-A29D-3140BABAA786}"/>
    <cellStyle name="SAPBEXHLevel1 11 2" xfId="23797" xr:uid="{59DDD051-D23E-46EE-825D-877B3AB548B6}"/>
    <cellStyle name="SAPBEXHLevel1 11 2 2" xfId="50211" xr:uid="{4DC1BB64-E22A-4009-A02F-C5BD59A0A367}"/>
    <cellStyle name="SAPBEXHLevel1 11 3" xfId="33188" xr:uid="{A7C847D9-7AA0-4497-A134-E4B0BBD1FF8E}"/>
    <cellStyle name="SAPBEXHLevel1 12" xfId="3368" xr:uid="{71638B47-7100-4B9C-A336-92576BE6CE8F}"/>
    <cellStyle name="SAPBEXHLevel1 12 2" xfId="14155" xr:uid="{0CFF9FED-14B5-4E04-AE41-A95273021260}"/>
    <cellStyle name="SAPBEXHLevel1 12 2 2" xfId="40575" xr:uid="{AAC4C9FC-67D9-4B81-B91D-CBB73B123224}"/>
    <cellStyle name="SAPBEXHLevel1 12 3" xfId="24118" xr:uid="{1676FD97-9276-48B7-B8FC-797781307F70}"/>
    <cellStyle name="SAPBEXHLevel1 12 3 2" xfId="50532" xr:uid="{814A8EA6-4101-42FE-8A47-216932614683}"/>
    <cellStyle name="SAPBEXHLevel1 12 4" xfId="30038" xr:uid="{DDCAC2EF-65BE-4646-937D-EA2946D00528}"/>
    <cellStyle name="SAPBEXHLevel1 13" xfId="8267" xr:uid="{500A02F4-EEB5-446B-A4BD-95321828F962}"/>
    <cellStyle name="SAPBEXHLevel1 13 2" xfId="18928" xr:uid="{20A8FBE6-F539-42EC-9777-44143F99AD4F}"/>
    <cellStyle name="SAPBEXHLevel1 13 2 2" xfId="45342" xr:uid="{26EEBCB4-0BD7-4CD7-B618-72F9366F5FE2}"/>
    <cellStyle name="SAPBEXHLevel1 13 3" xfId="13379" xr:uid="{1BA3BBDB-097E-47B1-AAC1-B1B8EABA3656}"/>
    <cellStyle name="SAPBEXHLevel1 13 3 2" xfId="39799" xr:uid="{B7486319-6604-455F-9DA4-4E0111CA11B1}"/>
    <cellStyle name="SAPBEXHLevel1 13 4" xfId="34780" xr:uid="{51B162FD-A17E-401D-9C02-948CEB9C70FB}"/>
    <cellStyle name="SAPBEXHLevel1 14" xfId="12127" xr:uid="{78792892-BC56-457B-985A-1039CD7CE8AC}"/>
    <cellStyle name="SAPBEXHLevel1 14 2" xfId="38548" xr:uid="{6BD6F4B6-53A1-4564-A7DC-C00A80CCE509}"/>
    <cellStyle name="SAPBEXHLevel1 15" xfId="22187" xr:uid="{9F13013B-D73C-4D22-A14F-4593A9D69D17}"/>
    <cellStyle name="SAPBEXHLevel1 15 2" xfId="48601" xr:uid="{0E96C2C7-1812-4DC1-8546-173142CB2EE7}"/>
    <cellStyle name="SAPBEXHLevel1 2" xfId="1221" xr:uid="{0829EF95-604B-43B9-A5C3-2C91425AFC3C}"/>
    <cellStyle name="SAPBEXHLevel1 2 10" xfId="5688" xr:uid="{54BF4094-F336-47B1-B6D4-C382279424FE}"/>
    <cellStyle name="SAPBEXHLevel1 2 10 2" xfId="16452" xr:uid="{0DAC38E6-974D-478D-9E53-FE1F7C39EDD9}"/>
    <cellStyle name="SAPBEXHLevel1 2 10 2 2" xfId="42870" xr:uid="{D7C7E552-E05E-4264-AFEF-9D9ED7A4AEF8}"/>
    <cellStyle name="SAPBEXHLevel1 2 10 3" xfId="21857" xr:uid="{154A9FBE-53E3-4C15-A841-0511CCB7E0C9}"/>
    <cellStyle name="SAPBEXHLevel1 2 10 3 2" xfId="48271" xr:uid="{668B6B70-EA5D-4D72-90F5-143D2D46876F}"/>
    <cellStyle name="SAPBEXHLevel1 2 10 4" xfId="32358" xr:uid="{B1E3388F-EBA5-4729-9CE4-EFFC2F0622DE}"/>
    <cellStyle name="SAPBEXHLevel1 2 11" xfId="5895" xr:uid="{41B9B09C-4E9C-4722-99C6-C9B92E013304}"/>
    <cellStyle name="SAPBEXHLevel1 2 11 2" xfId="27596" xr:uid="{A4892308-E72C-42DA-9108-462A4AF5074E}"/>
    <cellStyle name="SAPBEXHLevel1 2 11 2 2" xfId="54010" xr:uid="{C024F1B0-3FA2-4F1F-ACC0-6BC7C1EFBE09}"/>
    <cellStyle name="SAPBEXHLevel1 2 11 3" xfId="32565" xr:uid="{DFA5FB51-0B4C-44A7-817F-E868230913F6}"/>
    <cellStyle name="SAPBEXHLevel1 2 12" xfId="12126" xr:uid="{FCB4C89A-6CC3-497B-8794-E70AAA69743D}"/>
    <cellStyle name="SAPBEXHLevel1 2 12 2" xfId="38547" xr:uid="{70769241-9C4E-4258-9AB8-08B6436037AC}"/>
    <cellStyle name="SAPBEXHLevel1 2 13" xfId="23261" xr:uid="{459B83DF-8D68-4F84-815A-DFE9A825FD77}"/>
    <cellStyle name="SAPBEXHLevel1 2 13 2" xfId="49675" xr:uid="{6B70FAD5-361A-49D1-911C-C1D7AAFE829A}"/>
    <cellStyle name="SAPBEXHLevel1 2 2" xfId="1536" xr:uid="{1A0E9723-3E66-4AD2-88B6-F4C5CC31B1DE}"/>
    <cellStyle name="SAPBEXHLevel1 2 2 10" xfId="8428" xr:uid="{FE7E38C9-574F-4AA9-BEE4-0CDE12ADC0CD}"/>
    <cellStyle name="SAPBEXHLevel1 2 2 10 2" xfId="19088" xr:uid="{8C2E56D5-6DFD-46E6-BB58-ACA4B75605E9}"/>
    <cellStyle name="SAPBEXHLevel1 2 2 10 2 2" xfId="45502" xr:uid="{F7EBC61A-9250-4A76-9FC9-83D72A1DD4CF}"/>
    <cellStyle name="SAPBEXHLevel1 2 2 10 3" xfId="17812" xr:uid="{3D34C246-95EB-43C4-B6BA-D8E4F3FDAF0D}"/>
    <cellStyle name="SAPBEXHLevel1 2 2 10 3 2" xfId="44229" xr:uid="{92CB1E82-609C-44C0-93A8-C56A641A1B4E}"/>
    <cellStyle name="SAPBEXHLevel1 2 2 10 4" xfId="34924" xr:uid="{61998BC9-6018-458B-B8B3-F247765A8654}"/>
    <cellStyle name="SAPBEXHLevel1 2 2 11" xfId="12006" xr:uid="{51D5CD9A-ACCF-4A41-B2E9-AEC151862403}"/>
    <cellStyle name="SAPBEXHLevel1 2 2 11 2" xfId="38427" xr:uid="{FE9BE093-7227-4DEE-8BFD-7CBA2A0B99BF}"/>
    <cellStyle name="SAPBEXHLevel1 2 2 12" xfId="26696" xr:uid="{BBCBDC2F-D77F-4334-A747-637A732A6FF3}"/>
    <cellStyle name="SAPBEXHLevel1 2 2 12 2" xfId="53110" xr:uid="{75CF4AE0-2EFE-4A01-9B4A-CD8B031456D4}"/>
    <cellStyle name="SAPBEXHLevel1 2 2 2" xfId="3530" xr:uid="{053C397F-77F3-417E-BAAB-D70955706411}"/>
    <cellStyle name="SAPBEXHLevel1 2 2 2 2" xfId="8994" xr:uid="{E9B9CC3F-966E-4294-9EE2-4CA4C8880AC0}"/>
    <cellStyle name="SAPBEXHLevel1 2 2 2 2 2" xfId="19654" xr:uid="{6DAEA30D-653C-472A-963F-877D0BB55FE0}"/>
    <cellStyle name="SAPBEXHLevel1 2 2 2 2 2 2" xfId="46068" xr:uid="{B80E6CB0-177B-49FA-B9E1-7EEBF481A306}"/>
    <cellStyle name="SAPBEXHLevel1 2 2 2 2 3" xfId="17835" xr:uid="{97CFF38F-3D60-441C-952D-B86455526E36}"/>
    <cellStyle name="SAPBEXHLevel1 2 2 2 2 3 2" xfId="44252" xr:uid="{A4D1E890-5998-44C9-A2F4-CCE26F7116A2}"/>
    <cellStyle name="SAPBEXHLevel1 2 2 2 2 4" xfId="35490" xr:uid="{C30B27CD-7FD8-4F71-80DE-E4146255B800}"/>
    <cellStyle name="SAPBEXHLevel1 2 2 2 3" xfId="10338" xr:uid="{75CD6C75-8290-4F3A-AFB2-9D5B1B4E1471}"/>
    <cellStyle name="SAPBEXHLevel1 2 2 2 3 2" xfId="20998" xr:uid="{97AD6B5C-B24A-426A-8A15-19D68688FA68}"/>
    <cellStyle name="SAPBEXHLevel1 2 2 2 3 2 2" xfId="47412" xr:uid="{2A233D6D-383F-4BC8-9C69-7ED7966C357D}"/>
    <cellStyle name="SAPBEXHLevel1 2 2 2 3 3" xfId="28263" xr:uid="{1083922D-559F-405E-AD79-0ADD3EB96794}"/>
    <cellStyle name="SAPBEXHLevel1 2 2 2 3 3 2" xfId="54677" xr:uid="{D3B164C0-CD4B-44D6-A89B-4D7C71A7DB87}"/>
    <cellStyle name="SAPBEXHLevel1 2 2 2 3 4" xfId="36834" xr:uid="{D93763DF-18E4-4524-AC02-2271114E38BE}"/>
    <cellStyle name="SAPBEXHLevel1 2 2 2 4" xfId="8741" xr:uid="{DE8FFCC9-BEC4-4ECA-B185-4115314C5799}"/>
    <cellStyle name="SAPBEXHLevel1 2 2 2 4 2" xfId="19401" xr:uid="{87E086FA-18B1-41D8-83F8-0C1F15F2805F}"/>
    <cellStyle name="SAPBEXHLevel1 2 2 2 4 2 2" xfId="45815" xr:uid="{36D598F7-4EF9-46FE-BDA8-EC66A9C6F885}"/>
    <cellStyle name="SAPBEXHLevel1 2 2 2 4 3" xfId="21947" xr:uid="{A65C5CC8-BD1F-49C2-AA8B-F60EC4D49B06}"/>
    <cellStyle name="SAPBEXHLevel1 2 2 2 4 3 2" xfId="48361" xr:uid="{14E80DF9-D915-4152-A2DE-12DBF38AB854}"/>
    <cellStyle name="SAPBEXHLevel1 2 2 2 4 4" xfId="35237" xr:uid="{F05B4C28-F114-4BEC-843E-8F99922DE36D}"/>
    <cellStyle name="SAPBEXHLevel1 2 2 2 5" xfId="14315" xr:uid="{69A29CC9-3282-4EE9-A11C-1D575712DDB3}"/>
    <cellStyle name="SAPBEXHLevel1 2 2 2 5 2" xfId="40735" xr:uid="{D3B2FB67-6718-4A2C-8F1E-AD86F7E5CF78}"/>
    <cellStyle name="SAPBEXHLevel1 2 2 2 6" xfId="26315" xr:uid="{B26AABC9-4E4C-45F4-9442-55892F898771}"/>
    <cellStyle name="SAPBEXHLevel1 2 2 2 6 2" xfId="52729" xr:uid="{355A9A70-BED1-40AF-A941-BB4C613B6A8F}"/>
    <cellStyle name="SAPBEXHLevel1 2 2 2 7" xfId="30200" xr:uid="{3AC9CCCD-0809-4223-A3E5-4890CE5F4026}"/>
    <cellStyle name="SAPBEXHLevel1 2 2 3" xfId="2776" xr:uid="{1810AF0F-B819-4A8C-9936-7BF1E40A5364}"/>
    <cellStyle name="SAPBEXHLevel1 2 2 3 2" xfId="9352" xr:uid="{4E22E3BA-1468-491F-A703-D779675D0C80}"/>
    <cellStyle name="SAPBEXHLevel1 2 2 3 2 2" xfId="20012" xr:uid="{C12AE67A-114D-40F8-8DB8-B3AE723EA44B}"/>
    <cellStyle name="SAPBEXHLevel1 2 2 3 2 2 2" xfId="46426" xr:uid="{C8B26AB6-1BF1-4A5E-969B-27DE4947A272}"/>
    <cellStyle name="SAPBEXHLevel1 2 2 3 2 3" xfId="27865" xr:uid="{6666BE2F-2D03-4BDF-A3B5-991B3D8B5AC5}"/>
    <cellStyle name="SAPBEXHLevel1 2 2 3 2 3 2" xfId="54279" xr:uid="{41DBB36C-F6A1-4AA7-A54E-1121B9D8681C}"/>
    <cellStyle name="SAPBEXHLevel1 2 2 3 2 4" xfId="35848" xr:uid="{6C9C4AD9-6B96-4331-A350-B298175217F7}"/>
    <cellStyle name="SAPBEXHLevel1 2 2 3 3" xfId="13568" xr:uid="{BA29DE4C-1648-4AF5-A21D-ACB45CDB5FE3}"/>
    <cellStyle name="SAPBEXHLevel1 2 2 3 3 2" xfId="39988" xr:uid="{3F16C479-8B30-43F8-9276-25EBD5C12C4A}"/>
    <cellStyle name="SAPBEXHLevel1 2 2 3 4" xfId="24771" xr:uid="{D7EA54E4-6694-4AF5-AA48-6085112485BD}"/>
    <cellStyle name="SAPBEXHLevel1 2 2 3 4 2" xfId="51185" xr:uid="{470751D7-29AD-40D6-A421-202204DF32AE}"/>
    <cellStyle name="SAPBEXHLevel1 2 2 3 5" xfId="29446" xr:uid="{D54DF5DC-030D-494D-9AFA-BEFDAD931D9B}"/>
    <cellStyle name="SAPBEXHLevel1 2 2 4" xfId="3060" xr:uid="{4CF06698-0A2A-4D7E-B416-652F9F469053}"/>
    <cellStyle name="SAPBEXHLevel1 2 2 4 2" xfId="9990" xr:uid="{901A1BAF-E8FF-490D-8DBF-4951D7B88294}"/>
    <cellStyle name="SAPBEXHLevel1 2 2 4 2 2" xfId="20650" xr:uid="{712F3984-1AA8-47E7-ADDC-5CDB30AB158C}"/>
    <cellStyle name="SAPBEXHLevel1 2 2 4 2 2 2" xfId="47064" xr:uid="{20B6A64B-4CD9-497D-BEAB-DCF56D337910}"/>
    <cellStyle name="SAPBEXHLevel1 2 2 4 2 3" xfId="26213" xr:uid="{CF25983A-1A65-4D54-9080-E5B737C7E3BB}"/>
    <cellStyle name="SAPBEXHLevel1 2 2 4 2 3 2" xfId="52627" xr:uid="{C40CCC31-5F4A-409C-A227-1EF79D3FE141}"/>
    <cellStyle name="SAPBEXHLevel1 2 2 4 2 4" xfId="36486" xr:uid="{FF424056-66A7-46E0-9593-355A4AF4EEC1}"/>
    <cellStyle name="SAPBEXHLevel1 2 2 4 3" xfId="13852" xr:uid="{279B9D64-3F17-47F4-B902-FADE0EE056BF}"/>
    <cellStyle name="SAPBEXHLevel1 2 2 4 3 2" xfId="40272" xr:uid="{5A18F9BD-6BB6-4C92-B1E7-6FA087B0B138}"/>
    <cellStyle name="SAPBEXHLevel1 2 2 4 4" xfId="22233" xr:uid="{FA829A1E-4E7E-4C7C-B4A2-80A7508DF7E6}"/>
    <cellStyle name="SAPBEXHLevel1 2 2 4 4 2" xfId="48647" xr:uid="{FFCA3AEB-3E0F-47DD-A281-5C89E91F721D}"/>
    <cellStyle name="SAPBEXHLevel1 2 2 4 5" xfId="29730" xr:uid="{675CC1BE-5DCB-4C5E-BDE0-832ABF42EECC}"/>
    <cellStyle name="SAPBEXHLevel1 2 2 5" xfId="3019" xr:uid="{932CDB0A-8A6B-4E49-8C4F-70070BC74F05}"/>
    <cellStyle name="SAPBEXHLevel1 2 2 5 2" xfId="13811" xr:uid="{BCF1AE7D-39FB-4C6A-8187-C993DE00C638}"/>
    <cellStyle name="SAPBEXHLevel1 2 2 5 2 2" xfId="40231" xr:uid="{BC9B9A31-12EF-442D-8B33-CB81F90C1387}"/>
    <cellStyle name="SAPBEXHLevel1 2 2 5 3" xfId="25517" xr:uid="{CB39D2B4-8784-4E37-8408-1143DE6E867D}"/>
    <cellStyle name="SAPBEXHLevel1 2 2 5 3 2" xfId="51931" xr:uid="{50B9AEBC-9F83-4396-82EF-27FE46E1A4B4}"/>
    <cellStyle name="SAPBEXHLevel1 2 2 5 4" xfId="29689" xr:uid="{48BB08EA-12B4-4BBE-B412-BB1639BD9E42}"/>
    <cellStyle name="SAPBEXHLevel1 2 2 6" xfId="6230" xr:uid="{1A08168A-819F-426F-96D9-432A6FEBE065}"/>
    <cellStyle name="SAPBEXHLevel1 2 2 6 2" xfId="16971" xr:uid="{2D5AC6AC-D159-4983-9E4E-64B80DA79F7E}"/>
    <cellStyle name="SAPBEXHLevel1 2 2 6 2 2" xfId="43389" xr:uid="{E44AC4E3-8830-4C9E-95CA-65D4DC1099DF}"/>
    <cellStyle name="SAPBEXHLevel1 2 2 6 3" xfId="23212" xr:uid="{25D6895F-BA91-4EEC-9421-0C1DEDA0A69D}"/>
    <cellStyle name="SAPBEXHLevel1 2 2 6 3 2" xfId="49626" xr:uid="{D8C2FA80-A5B9-4C4E-A70C-1421E6AA7269}"/>
    <cellStyle name="SAPBEXHLevel1 2 2 6 4" xfId="32900" xr:uid="{64885CF6-DA61-4280-B499-A7BB218F3977}"/>
    <cellStyle name="SAPBEXHLevel1 2 2 7" xfId="5902" xr:uid="{56255C9D-3E46-4C07-9AE5-6CA6B0683285}"/>
    <cellStyle name="SAPBEXHLevel1 2 2 7 2" xfId="26649" xr:uid="{A9E99A68-8D56-4451-9A80-8E5DA757245A}"/>
    <cellStyle name="SAPBEXHLevel1 2 2 7 2 2" xfId="53063" xr:uid="{1358235D-AA0A-4A77-B2A0-A4682D5E756C}"/>
    <cellStyle name="SAPBEXHLevel1 2 2 7 3" xfId="32572" xr:uid="{281A4F07-BFCD-46B5-A7B6-2B998CA81229}"/>
    <cellStyle name="SAPBEXHLevel1 2 2 8" xfId="6083" xr:uid="{72250EF8-3AAE-4A6B-9B73-AA76D1D82E25}"/>
    <cellStyle name="SAPBEXHLevel1 2 2 8 2" xfId="16834" xr:uid="{42644B7B-D53E-4329-8ADA-00834ED3E29A}"/>
    <cellStyle name="SAPBEXHLevel1 2 2 8 2 2" xfId="43252" xr:uid="{CFE3727F-7E7E-4854-A5CB-66DD56B60139}"/>
    <cellStyle name="SAPBEXHLevel1 2 2 8 3" xfId="23663" xr:uid="{E10D2789-76FB-48C9-90B1-1CAE42DAC715}"/>
    <cellStyle name="SAPBEXHLevel1 2 2 8 3 2" xfId="50077" xr:uid="{927C2EFC-44B0-4ACB-9B36-6FB72E5F2063}"/>
    <cellStyle name="SAPBEXHLevel1 2 2 8 4" xfId="32753" xr:uid="{D85A6FC2-6359-426F-9871-E3148820C10B}"/>
    <cellStyle name="SAPBEXHLevel1 2 2 9" xfId="6803" xr:uid="{E5D2FA44-D39E-4554-A1A2-F3FFE6C6FC2A}"/>
    <cellStyle name="SAPBEXHLevel1 2 2 9 2" xfId="17515" xr:uid="{3FAAD719-369D-47FA-9B10-A99B2A6E6C1E}"/>
    <cellStyle name="SAPBEXHLevel1 2 2 9 2 2" xfId="43932" xr:uid="{BC2899D3-D6A8-4BF9-B24D-6AA81D000B20}"/>
    <cellStyle name="SAPBEXHLevel1 2 2 9 3" xfId="23359" xr:uid="{CF7362C1-B8F0-49D4-ACC0-EB7296445F99}"/>
    <cellStyle name="SAPBEXHLevel1 2 2 9 3 2" xfId="49773" xr:uid="{CBF0BE64-3834-465A-AB60-5FC21981FBC9}"/>
    <cellStyle name="SAPBEXHLevel1 2 2 9 4" xfId="33473" xr:uid="{B87622DB-6702-46BF-84C7-07C6121F78C1}"/>
    <cellStyle name="SAPBEXHLevel1 2 3" xfId="1649" xr:uid="{B3DE0C35-3E28-4FE9-B159-275DACD9C265}"/>
    <cellStyle name="SAPBEXHLevel1 2 3 10" xfId="8322" xr:uid="{369F722C-8E97-4880-868D-D292F910B424}"/>
    <cellStyle name="SAPBEXHLevel1 2 3 10 2" xfId="18982" xr:uid="{B688DCA5-2F8E-4473-A885-EA80B6A06C06}"/>
    <cellStyle name="SAPBEXHLevel1 2 3 10 2 2" xfId="45396" xr:uid="{22A9D651-8943-4EF9-9998-AB910CEC77F6}"/>
    <cellStyle name="SAPBEXHLevel1 2 3 10 3" xfId="12711" xr:uid="{F670EF56-6492-45F7-B0DF-33C69CF87ADF}"/>
    <cellStyle name="SAPBEXHLevel1 2 3 10 3 2" xfId="39132" xr:uid="{DBD7C52E-FE22-48A8-9A8E-F654953E6A85}"/>
    <cellStyle name="SAPBEXHLevel1 2 3 10 4" xfId="34818" xr:uid="{2C44F4F3-4EEE-4FF5-997A-992AC3D2537F}"/>
    <cellStyle name="SAPBEXHLevel1 2 3 11" xfId="13069" xr:uid="{D8D66A04-F9F6-4AC4-9B7D-5A45DBABAA6F}"/>
    <cellStyle name="SAPBEXHLevel1 2 3 11 2" xfId="39490" xr:uid="{55DD8AB1-2872-4432-8270-7403E9A418EE}"/>
    <cellStyle name="SAPBEXHLevel1 2 3 12" xfId="25073" xr:uid="{D4018654-1BF7-4A95-94A0-ED9350031DE1}"/>
    <cellStyle name="SAPBEXHLevel1 2 3 12 2" xfId="51487" xr:uid="{025C802A-982D-4F97-91EA-092AF37ABDC1}"/>
    <cellStyle name="SAPBEXHLevel1 2 3 2" xfId="3642" xr:uid="{B6AC36F6-6354-46FF-9177-2059F6F164F3}"/>
    <cellStyle name="SAPBEXHLevel1 2 3 2 2" xfId="9100" xr:uid="{B03D0C66-8DF2-4AB6-8A35-5EF26E596DB0}"/>
    <cellStyle name="SAPBEXHLevel1 2 3 2 2 2" xfId="19760" xr:uid="{7DA8EB71-C5DF-4748-B4F4-8D019A004277}"/>
    <cellStyle name="SAPBEXHLevel1 2 3 2 2 2 2" xfId="46174" xr:uid="{6FBFB3F5-55DE-4E23-A2BB-6803DB970091}"/>
    <cellStyle name="SAPBEXHLevel1 2 3 2 2 3" xfId="11113" xr:uid="{B811F8E7-F102-45B1-BFFA-E87DF2F2C53A}"/>
    <cellStyle name="SAPBEXHLevel1 2 3 2 2 3 2" xfId="37534" xr:uid="{B627D73C-8705-4748-A775-FBF17B368ECE}"/>
    <cellStyle name="SAPBEXHLevel1 2 3 2 2 4" xfId="35596" xr:uid="{64436C5D-9018-4B61-B553-B1A874384327}"/>
    <cellStyle name="SAPBEXHLevel1 2 3 2 3" xfId="10068" xr:uid="{D6A8E830-53DD-4A63-AFF4-D66A70C84009}"/>
    <cellStyle name="SAPBEXHLevel1 2 3 2 3 2" xfId="20728" xr:uid="{A28C6E36-BFCF-4C6A-8D1D-ED68D9F7CCE4}"/>
    <cellStyle name="SAPBEXHLevel1 2 3 2 3 2 2" xfId="47142" xr:uid="{B9798434-2CC8-47B0-8592-A9A1E70E2A3D}"/>
    <cellStyle name="SAPBEXHLevel1 2 3 2 3 3" xfId="13066" xr:uid="{BE44942D-FB65-4C57-9C91-DDE9B78061E5}"/>
    <cellStyle name="SAPBEXHLevel1 2 3 2 3 3 2" xfId="39487" xr:uid="{176E7D0E-696D-4E11-931E-E89EA3E26380}"/>
    <cellStyle name="SAPBEXHLevel1 2 3 2 3 4" xfId="36564" xr:uid="{131D633B-9630-40A1-B2F0-BDDAD2C14AFA}"/>
    <cellStyle name="SAPBEXHLevel1 2 3 2 4" xfId="8623" xr:uid="{70751F4E-1E56-4533-8941-4AD189FDFF61}"/>
    <cellStyle name="SAPBEXHLevel1 2 3 2 4 2" xfId="19283" xr:uid="{7F6A5166-0CF1-43E3-A83F-EAA99FD14CAB}"/>
    <cellStyle name="SAPBEXHLevel1 2 3 2 4 2 2" xfId="45697" xr:uid="{5A8C385F-04FD-47D5-988B-0292CECB1ED7}"/>
    <cellStyle name="SAPBEXHLevel1 2 3 2 4 3" xfId="12473" xr:uid="{53178B8D-AFE6-4E06-8BD4-210802B6D4BA}"/>
    <cellStyle name="SAPBEXHLevel1 2 3 2 4 3 2" xfId="38894" xr:uid="{DDE12DA0-EF3E-4E69-9C8B-88E4AA0E2AD8}"/>
    <cellStyle name="SAPBEXHLevel1 2 3 2 4 4" xfId="35119" xr:uid="{919D3CC0-FA45-41CA-9094-8DB5CF06B885}"/>
    <cellStyle name="SAPBEXHLevel1 2 3 2 5" xfId="14427" xr:uid="{64CD651D-D921-4CA8-AA41-B370BF3F618B}"/>
    <cellStyle name="SAPBEXHLevel1 2 3 2 5 2" xfId="40847" xr:uid="{877ECDBC-8E98-4572-AFA3-EF63C654AC72}"/>
    <cellStyle name="SAPBEXHLevel1 2 3 2 6" xfId="23459" xr:uid="{C0035087-A684-4A18-924A-9B407C7C6C4C}"/>
    <cellStyle name="SAPBEXHLevel1 2 3 2 6 2" xfId="49873" xr:uid="{86569127-1144-4438-AFBF-396379C10CCB}"/>
    <cellStyle name="SAPBEXHLevel1 2 3 2 7" xfId="30312" xr:uid="{EA741CAB-7FBB-46A1-BF1D-5B0D59DE3BA8}"/>
    <cellStyle name="SAPBEXHLevel1 2 3 3" xfId="2688" xr:uid="{E5DE0DAF-3D74-4D0B-A687-28E4707FD460}"/>
    <cellStyle name="SAPBEXHLevel1 2 3 3 2" xfId="9469" xr:uid="{FFFC773E-98AC-464D-9F3C-6D7E20580B19}"/>
    <cellStyle name="SAPBEXHLevel1 2 3 3 2 2" xfId="20129" xr:uid="{D410B6F2-635C-43AA-B666-BF92CAB93866}"/>
    <cellStyle name="SAPBEXHLevel1 2 3 3 2 2 2" xfId="46543" xr:uid="{65FB66A5-8D68-4569-B839-63373FFBF51E}"/>
    <cellStyle name="SAPBEXHLevel1 2 3 3 2 3" xfId="27853" xr:uid="{3CF79407-7AA8-4C60-9141-E98244A64351}"/>
    <cellStyle name="SAPBEXHLevel1 2 3 3 2 3 2" xfId="54267" xr:uid="{C1A52DC8-1F77-4E9D-9B14-BC5D8F700793}"/>
    <cellStyle name="SAPBEXHLevel1 2 3 3 2 4" xfId="35965" xr:uid="{4AFF7F02-CFBA-45CF-A81A-13C851BF4E57}"/>
    <cellStyle name="SAPBEXHLevel1 2 3 3 3" xfId="13480" xr:uid="{6F2EEA89-7AF7-4F87-851C-634C49AE888D}"/>
    <cellStyle name="SAPBEXHLevel1 2 3 3 3 2" xfId="39900" xr:uid="{E9C117F8-2120-4ED2-AA78-816BD129C958}"/>
    <cellStyle name="SAPBEXHLevel1 2 3 3 4" xfId="25393" xr:uid="{B3001ECA-B0F9-4B3A-B9C8-A19BEE01BD80}"/>
    <cellStyle name="SAPBEXHLevel1 2 3 3 4 2" xfId="51807" xr:uid="{C3D6BC65-0362-4E5E-A8F7-FDB7245D8A00}"/>
    <cellStyle name="SAPBEXHLevel1 2 3 3 5" xfId="29358" xr:uid="{E6087FE4-E73C-437E-BB0F-C250504B7277}"/>
    <cellStyle name="SAPBEXHLevel1 2 3 4" xfId="4675" xr:uid="{8D219900-ABE6-43F3-9179-4D1D2CBE9C92}"/>
    <cellStyle name="SAPBEXHLevel1 2 3 4 2" xfId="10145" xr:uid="{2062B894-877D-4020-A900-E36EFC376BDE}"/>
    <cellStyle name="SAPBEXHLevel1 2 3 4 2 2" xfId="20805" xr:uid="{FAA6A9AE-248F-4B99-A4B9-515C1259FDBD}"/>
    <cellStyle name="SAPBEXHLevel1 2 3 4 2 2 2" xfId="47219" xr:uid="{96E7C220-4CC6-4CA1-AC88-24D7331A7819}"/>
    <cellStyle name="SAPBEXHLevel1 2 3 4 2 3" xfId="12983" xr:uid="{8D430840-2CC5-4825-ADDA-AF572AD79C85}"/>
    <cellStyle name="SAPBEXHLevel1 2 3 4 2 3 2" xfId="39404" xr:uid="{9B0C793B-E383-4AA9-97C3-63A129B47BA9}"/>
    <cellStyle name="SAPBEXHLevel1 2 3 4 2 4" xfId="36641" xr:uid="{4F7307DE-9924-4681-8B97-93BF481AF869}"/>
    <cellStyle name="SAPBEXHLevel1 2 3 4 3" xfId="15453" xr:uid="{0F76E0F1-88E0-4F7E-8AEC-25470CEF85E7}"/>
    <cellStyle name="SAPBEXHLevel1 2 3 4 3 2" xfId="41873" xr:uid="{8BE2DB42-DBC2-49AF-96DB-7F31036ABAA4}"/>
    <cellStyle name="SAPBEXHLevel1 2 3 4 4" xfId="24788" xr:uid="{2A78C5CF-77B1-43BD-A1EA-07A993442824}"/>
    <cellStyle name="SAPBEXHLevel1 2 3 4 4 2" xfId="51202" xr:uid="{7CA69B26-5E20-4F15-A96C-C8E8E75C67B7}"/>
    <cellStyle name="SAPBEXHLevel1 2 3 4 5" xfId="31345" xr:uid="{199BDC34-5057-4F34-ABF5-BEDA95DA8D51}"/>
    <cellStyle name="SAPBEXHLevel1 2 3 5" xfId="2808" xr:uid="{533AFAB6-1650-45DD-BEEA-56AD92313896}"/>
    <cellStyle name="SAPBEXHLevel1 2 3 5 2" xfId="13600" xr:uid="{41259A9B-2C08-4D1E-A1C2-74E0F48C3837}"/>
    <cellStyle name="SAPBEXHLevel1 2 3 5 2 2" xfId="40020" xr:uid="{BB3126B4-C9CF-45F6-A5BC-F18D667E78C5}"/>
    <cellStyle name="SAPBEXHLevel1 2 3 5 3" xfId="22097" xr:uid="{B5F309AD-7543-4973-928D-32500B0ADF91}"/>
    <cellStyle name="SAPBEXHLevel1 2 3 5 3 2" xfId="48511" xr:uid="{6A17D739-59FB-42E4-9FDC-1F8610D0BCD1}"/>
    <cellStyle name="SAPBEXHLevel1 2 3 5 4" xfId="29478" xr:uid="{04DA4D92-7D23-4BD3-9249-4192C8282294}"/>
    <cellStyle name="SAPBEXHLevel1 2 3 6" xfId="5525" xr:uid="{F08E05DD-2627-479F-8462-C5C5E2F17B86}"/>
    <cellStyle name="SAPBEXHLevel1 2 3 6 2" xfId="16296" xr:uid="{2FCB1418-84C4-4DF8-A2CD-A9916BDD03CB}"/>
    <cellStyle name="SAPBEXHLevel1 2 3 6 2 2" xfId="42715" xr:uid="{FD565F61-ED59-4BE9-8D15-37B00DF6C8EC}"/>
    <cellStyle name="SAPBEXHLevel1 2 3 6 3" xfId="21968" xr:uid="{22D0BD2D-052F-48AF-8628-A6256DF2752F}"/>
    <cellStyle name="SAPBEXHLevel1 2 3 6 3 2" xfId="48382" xr:uid="{8F92E7E5-6677-4F5E-A36A-DCDE949FFF4A}"/>
    <cellStyle name="SAPBEXHLevel1 2 3 6 4" xfId="32195" xr:uid="{82A5BE95-18FB-47BA-BF24-48DC3DBEEABF}"/>
    <cellStyle name="SAPBEXHLevel1 2 3 7" xfId="6138" xr:uid="{109DCBDB-D7EC-4152-8D1E-432A2FA4E7C6}"/>
    <cellStyle name="SAPBEXHLevel1 2 3 7 2" xfId="22428" xr:uid="{08D5FFF5-A51C-40FF-A6B1-057DDF582510}"/>
    <cellStyle name="SAPBEXHLevel1 2 3 7 2 2" xfId="48842" xr:uid="{E3DA6CA5-E796-4206-AE06-D0C3F8BC569E}"/>
    <cellStyle name="SAPBEXHLevel1 2 3 7 3" xfId="32808" xr:uid="{3044DEE6-AD84-4A9F-9B7D-9FBD1750E73A}"/>
    <cellStyle name="SAPBEXHLevel1 2 3 8" xfId="5286" xr:uid="{FAE76F8D-1FE0-48FE-B156-3F9CFB5D3C0F}"/>
    <cellStyle name="SAPBEXHLevel1 2 3 8 2" xfId="16061" xr:uid="{A03120BE-57E1-4E09-8A60-71108D467336}"/>
    <cellStyle name="SAPBEXHLevel1 2 3 8 2 2" xfId="42480" xr:uid="{039CB56C-8FB9-4411-8E86-06EE81BB4BE9}"/>
    <cellStyle name="SAPBEXHLevel1 2 3 8 3" xfId="23173" xr:uid="{24938066-355D-48BC-A790-9536D59F195C}"/>
    <cellStyle name="SAPBEXHLevel1 2 3 8 3 2" xfId="49587" xr:uid="{8DFD7254-D5D0-43DA-927F-01697DA6D6C7}"/>
    <cellStyle name="SAPBEXHLevel1 2 3 8 4" xfId="31956" xr:uid="{6A127388-A758-4105-9027-9A898099E39D}"/>
    <cellStyle name="SAPBEXHLevel1 2 3 9" xfId="7458" xr:uid="{FF115479-35F7-4DD2-AC3E-B7A7F3822EEB}"/>
    <cellStyle name="SAPBEXHLevel1 2 3 9 2" xfId="18125" xr:uid="{707C0751-AA38-42CF-827F-745E2766A98C}"/>
    <cellStyle name="SAPBEXHLevel1 2 3 9 2 2" xfId="44541" xr:uid="{EF328F66-8E92-443A-9521-1E7E277DE6AA}"/>
    <cellStyle name="SAPBEXHLevel1 2 3 9 3" xfId="21958" xr:uid="{CDDAE699-95CF-48F1-8305-D2C064E6BCF0}"/>
    <cellStyle name="SAPBEXHLevel1 2 3 9 3 2" xfId="48372" xr:uid="{3AEB91DF-5959-45CF-9908-CEDDECA749B7}"/>
    <cellStyle name="SAPBEXHLevel1 2 3 9 4" xfId="34128" xr:uid="{0A037D40-BD1D-49BA-A6D1-68B2FF02924C}"/>
    <cellStyle name="SAPBEXHLevel1 2 4" xfId="1908" xr:uid="{C17E793B-40A3-47A7-82DD-5A2F1B3E0218}"/>
    <cellStyle name="SAPBEXHLevel1 2 4 10" xfId="8555" xr:uid="{DE385322-2BCA-4478-96B6-A00101C991B1}"/>
    <cellStyle name="SAPBEXHLevel1 2 4 10 2" xfId="19215" xr:uid="{8E022210-17C3-47DE-9A18-1B5338C9FACA}"/>
    <cellStyle name="SAPBEXHLevel1 2 4 10 2 2" xfId="45629" xr:uid="{2B2BAFE8-4E0D-4A73-BD0E-F717003D0491}"/>
    <cellStyle name="SAPBEXHLevel1 2 4 10 3" xfId="12788" xr:uid="{9644765C-B8A5-42D3-BE2D-9A364B39C955}"/>
    <cellStyle name="SAPBEXHLevel1 2 4 10 3 2" xfId="39209" xr:uid="{320DE18D-DDEC-4E0A-84F9-1C52600B4267}"/>
    <cellStyle name="SAPBEXHLevel1 2 4 10 4" xfId="35051" xr:uid="{74A72D40-C72C-43CE-978E-6940BE494409}"/>
    <cellStyle name="SAPBEXHLevel1 2 4 11" xfId="11672" xr:uid="{D058E4D8-65A3-4FA8-BAB7-F994AD7F867C}"/>
    <cellStyle name="SAPBEXHLevel1 2 4 11 2" xfId="38093" xr:uid="{FCC5F1A7-906C-4F90-983E-829271CF3D17}"/>
    <cellStyle name="SAPBEXHLevel1 2 4 12" xfId="22244" xr:uid="{6211F612-8B39-4D94-8016-F05F2AD54588}"/>
    <cellStyle name="SAPBEXHLevel1 2 4 12 2" xfId="48658" xr:uid="{00CE8B23-37A4-4564-AA80-BBAA30970269}"/>
    <cellStyle name="SAPBEXHLevel1 2 4 2" xfId="3885" xr:uid="{4F6C2852-FF7C-46FE-9FDF-222BD64A2B2A}"/>
    <cellStyle name="SAPBEXHLevel1 2 4 2 2" xfId="9193" xr:uid="{363C7951-C8AD-4879-9943-8D7C706194BD}"/>
    <cellStyle name="SAPBEXHLevel1 2 4 2 2 2" xfId="19853" xr:uid="{26BFE4E4-73BB-4386-A882-735972652364}"/>
    <cellStyle name="SAPBEXHLevel1 2 4 2 2 2 2" xfId="46267" xr:uid="{D351D6CF-C3DB-476B-805D-F781DC303115}"/>
    <cellStyle name="SAPBEXHLevel1 2 4 2 2 3" xfId="11433" xr:uid="{A46B0664-D162-4CD4-9502-C466E8ECB2B1}"/>
    <cellStyle name="SAPBEXHLevel1 2 4 2 2 3 2" xfId="37854" xr:uid="{81D46D45-02A7-4B4A-A2DE-2DB97B5044F5}"/>
    <cellStyle name="SAPBEXHLevel1 2 4 2 2 4" xfId="35689" xr:uid="{2254375D-AB70-4446-8556-2033E794F376}"/>
    <cellStyle name="SAPBEXHLevel1 2 4 2 3" xfId="14668" xr:uid="{1668BBA4-B030-4546-B460-4D27E10EA378}"/>
    <cellStyle name="SAPBEXHLevel1 2 4 2 3 2" xfId="41088" xr:uid="{9B05D045-CC93-4A84-A41D-A6562B53B3FC}"/>
    <cellStyle name="SAPBEXHLevel1 2 4 2 4" xfId="23479" xr:uid="{0B29C780-07D9-4FE8-A7C8-2B527D90DB14}"/>
    <cellStyle name="SAPBEXHLevel1 2 4 2 4 2" xfId="49893" xr:uid="{6686E8CF-F184-4986-B53C-D84CB49B0792}"/>
    <cellStyle name="SAPBEXHLevel1 2 4 2 5" xfId="30555" xr:uid="{176806A7-7CAF-4AFF-B23E-2C4E2181AEF9}"/>
    <cellStyle name="SAPBEXHLevel1 2 4 3" xfId="4612" xr:uid="{A4F06069-192A-419B-B699-2D5F944997EB}"/>
    <cellStyle name="SAPBEXHLevel1 2 4 3 2" xfId="10060" xr:uid="{A65DA183-E0B2-4E0B-85C4-171DF3CB8BE7}"/>
    <cellStyle name="SAPBEXHLevel1 2 4 3 2 2" xfId="20720" xr:uid="{96CBE467-F0DC-42BA-95F8-A40CAF2AE20D}"/>
    <cellStyle name="SAPBEXHLevel1 2 4 3 2 2 2" xfId="47134" xr:uid="{8E9A6E27-7381-47B6-B7E2-AC2DF03411B1}"/>
    <cellStyle name="SAPBEXHLevel1 2 4 3 2 3" xfId="16335" xr:uid="{1AA4A60F-2EBF-4CA6-972B-6596024C5839}"/>
    <cellStyle name="SAPBEXHLevel1 2 4 3 2 3 2" xfId="42754" xr:uid="{8B489DF3-EEF7-43FC-B7F0-DCC24F26F44C}"/>
    <cellStyle name="SAPBEXHLevel1 2 4 3 2 4" xfId="36556" xr:uid="{F59E7E9A-6470-4055-9702-713AB4A3633B}"/>
    <cellStyle name="SAPBEXHLevel1 2 4 3 3" xfId="15390" xr:uid="{579F7219-8631-4177-BBA7-FBC0D78EBD7A}"/>
    <cellStyle name="SAPBEXHLevel1 2 4 3 3 2" xfId="41810" xr:uid="{728F8B6F-C08A-458F-8120-C3C85284FD16}"/>
    <cellStyle name="SAPBEXHLevel1 2 4 3 4" xfId="25431" xr:uid="{61F7EF83-3724-4A41-8ABC-BF2F96BB9196}"/>
    <cellStyle name="SAPBEXHLevel1 2 4 3 4 2" xfId="51845" xr:uid="{FDF9A2F0-5DDF-46CF-AC0D-2ADF389ECB65}"/>
    <cellStyle name="SAPBEXHLevel1 2 4 3 5" xfId="31282" xr:uid="{6C98D153-DE8B-4458-937F-48AFB36AF96A}"/>
    <cellStyle name="SAPBEXHLevel1 2 4 4" xfId="3289" xr:uid="{BBA6C636-9204-42BB-9F7F-8E9C0A897F46}"/>
    <cellStyle name="SAPBEXHLevel1 2 4 4 2" xfId="14079" xr:uid="{51127941-63A0-4FE7-89D6-6BAC6478D87D}"/>
    <cellStyle name="SAPBEXHLevel1 2 4 4 2 2" xfId="40499" xr:uid="{8E104797-D2C2-490E-8283-418DE96CE461}"/>
    <cellStyle name="SAPBEXHLevel1 2 4 4 3" xfId="25199" xr:uid="{E075C78C-332B-4F4C-A647-C1AAB1268981}"/>
    <cellStyle name="SAPBEXHLevel1 2 4 4 3 2" xfId="51613" xr:uid="{DEE573AF-9FBB-4101-8E32-531576B313CF}"/>
    <cellStyle name="SAPBEXHLevel1 2 4 4 4" xfId="29959" xr:uid="{4C262A25-6755-494D-95B4-DCCC169AB324}"/>
    <cellStyle name="SAPBEXHLevel1 2 4 5" xfId="5806" xr:uid="{D4D9D2F5-D40C-4BE8-B549-6787B5DAF2DF}"/>
    <cellStyle name="SAPBEXHLevel1 2 4 5 2" xfId="16565" xr:uid="{0ACE9FE4-37F9-4940-AF0A-6A734F172CB6}"/>
    <cellStyle name="SAPBEXHLevel1 2 4 5 2 2" xfId="42983" xr:uid="{472EEF0E-C547-4555-88AA-C83C4453D28A}"/>
    <cellStyle name="SAPBEXHLevel1 2 4 5 3" xfId="23893" xr:uid="{EA02EFA0-5F26-487D-BE8E-A6E5DC9A12FA}"/>
    <cellStyle name="SAPBEXHLevel1 2 4 5 3 2" xfId="50307" xr:uid="{5474FF0A-BBBB-439D-AA24-351A74480729}"/>
    <cellStyle name="SAPBEXHLevel1 2 4 5 4" xfId="32476" xr:uid="{5C5FFC91-F0C9-4BAA-8F46-28E5146891AA}"/>
    <cellStyle name="SAPBEXHLevel1 2 4 6" xfId="6409" xr:uid="{431F4AA5-DE70-4870-8569-18E8C63F64CF}"/>
    <cellStyle name="SAPBEXHLevel1 2 4 6 2" xfId="17145" xr:uid="{6F876CBD-EBB2-4B0C-9038-8C27BE1FDA4E}"/>
    <cellStyle name="SAPBEXHLevel1 2 4 6 2 2" xfId="43563" xr:uid="{75A4BE72-4B80-4840-8BAE-3AA8751D60A8}"/>
    <cellStyle name="SAPBEXHLevel1 2 4 6 3" xfId="23556" xr:uid="{F37CD7E3-C037-411A-8201-FA32CFB0C220}"/>
    <cellStyle name="SAPBEXHLevel1 2 4 6 3 2" xfId="49970" xr:uid="{16D214CD-B9CA-4814-A4AA-19A0FA1BFF96}"/>
    <cellStyle name="SAPBEXHLevel1 2 4 6 4" xfId="33079" xr:uid="{D5776EB2-F55B-486E-9A92-C8D9F14070FF}"/>
    <cellStyle name="SAPBEXHLevel1 2 4 7" xfId="7024" xr:uid="{949B4F15-51F1-402C-9593-E0EAF82DE38B}"/>
    <cellStyle name="SAPBEXHLevel1 2 4 7 2" xfId="25731" xr:uid="{4B6C4918-AD8A-4CFA-BDD0-2D8D14C6C828}"/>
    <cellStyle name="SAPBEXHLevel1 2 4 7 2 2" xfId="52145" xr:uid="{0F27EA0F-E83D-4F23-A3F1-87BF2D1BC347}"/>
    <cellStyle name="SAPBEXHLevel1 2 4 7 3" xfId="33694" xr:uid="{1C383C8F-F036-407C-A53C-A69434F69254}"/>
    <cellStyle name="SAPBEXHLevel1 2 4 8" xfId="7571" xr:uid="{FFBEACD2-E418-4E5E-96DC-F76468375AD9}"/>
    <cellStyle name="SAPBEXHLevel1 2 4 8 2" xfId="18238" xr:uid="{CA0A362F-9B1C-4CCF-B3CC-26A0728FD284}"/>
    <cellStyle name="SAPBEXHLevel1 2 4 8 2 2" xfId="44654" xr:uid="{88E97119-D680-4ED2-B48F-85CA37091068}"/>
    <cellStyle name="SAPBEXHLevel1 2 4 8 3" xfId="23178" xr:uid="{3C094449-F2AA-4892-A9D4-731635E1A5B5}"/>
    <cellStyle name="SAPBEXHLevel1 2 4 8 3 2" xfId="49592" xr:uid="{02864E39-38B7-4349-8FED-C55F9FCD719D}"/>
    <cellStyle name="SAPBEXHLevel1 2 4 8 4" xfId="34241" xr:uid="{EBBA6A2E-C566-45FF-9C47-84001C5EE3B5}"/>
    <cellStyle name="SAPBEXHLevel1 2 4 9" xfId="7274" xr:uid="{CF535977-2715-49B5-B251-362D1BBD6920}"/>
    <cellStyle name="SAPBEXHLevel1 2 4 9 2" xfId="17941" xr:uid="{ED6FBDAB-1260-4F04-9733-8C67203310ED}"/>
    <cellStyle name="SAPBEXHLevel1 2 4 9 2 2" xfId="44358" xr:uid="{E15C8763-6B47-423F-B9F6-66075E63DC87}"/>
    <cellStyle name="SAPBEXHLevel1 2 4 9 3" xfId="25443" xr:uid="{6800B084-6A4E-48AA-9F83-41EA6FC47CF3}"/>
    <cellStyle name="SAPBEXHLevel1 2 4 9 3 2" xfId="51857" xr:uid="{CB0B6EE6-A7AC-4D41-9C4C-43EB0D6C9879}"/>
    <cellStyle name="SAPBEXHLevel1 2 4 9 4" xfId="33944" xr:uid="{AF905CF6-AA0C-4827-8A30-0CAF90D3DDF7}"/>
    <cellStyle name="SAPBEXHLevel1 2 5" xfId="2094" xr:uid="{A61BC8B2-EC92-450E-A82B-3CCDFD17F494}"/>
    <cellStyle name="SAPBEXHLevel1 2 5 10" xfId="8868" xr:uid="{60E520C3-7CA7-44AF-A6F0-BA8BB067CEEB}"/>
    <cellStyle name="SAPBEXHLevel1 2 5 10 2" xfId="19528" xr:uid="{ABD02CD1-5FCD-4F4D-80A0-3E31128EDE39}"/>
    <cellStyle name="SAPBEXHLevel1 2 5 10 2 2" xfId="45942" xr:uid="{6F4AC04E-4DB3-4F71-83F9-B79C8E37E7E8}"/>
    <cellStyle name="SAPBEXHLevel1 2 5 10 3" xfId="26629" xr:uid="{E3637253-428E-49F3-AA02-53B3E5FA2A73}"/>
    <cellStyle name="SAPBEXHLevel1 2 5 10 3 2" xfId="53043" xr:uid="{CD566DF9-AA56-49CB-9895-D0092B247ADF}"/>
    <cellStyle name="SAPBEXHLevel1 2 5 10 4" xfId="35364" xr:uid="{1D91D952-FD05-4CF1-99BC-0C8E3E886023}"/>
    <cellStyle name="SAPBEXHLevel1 2 5 11" xfId="11506" xr:uid="{D7DFF6EF-31CF-41FA-98F3-5689FA84C1FA}"/>
    <cellStyle name="SAPBEXHLevel1 2 5 11 2" xfId="37927" xr:uid="{EC218A73-F388-4D1E-AFEC-1DA50BCC9E1F}"/>
    <cellStyle name="SAPBEXHLevel1 2 5 12" xfId="26732" xr:uid="{75E3EFFF-1E3D-491D-869F-3B4B36389BD0}"/>
    <cellStyle name="SAPBEXHLevel1 2 5 12 2" xfId="53146" xr:uid="{D22B7E90-FAEE-478A-93B5-9B814B3800FA}"/>
    <cellStyle name="SAPBEXHLevel1 2 5 2" xfId="4059" xr:uid="{DA9B5110-BB84-4888-AD40-F0EC497821EB}"/>
    <cellStyle name="SAPBEXHLevel1 2 5 2 2" xfId="9850" xr:uid="{EF42AE12-6818-4D22-9B14-8E5D1D09C7E4}"/>
    <cellStyle name="SAPBEXHLevel1 2 5 2 2 2" xfId="20510" xr:uid="{AAEA5E57-EAE2-4F58-9A4E-95FF649CD307}"/>
    <cellStyle name="SAPBEXHLevel1 2 5 2 2 2 2" xfId="46924" xr:uid="{AF18FE00-38BF-447B-A227-FE85C3EFDFC4}"/>
    <cellStyle name="SAPBEXHLevel1 2 5 2 2 3" xfId="12754" xr:uid="{B571CD16-8B22-439A-AEEF-C807A3BDAD3E}"/>
    <cellStyle name="SAPBEXHLevel1 2 5 2 2 3 2" xfId="39175" xr:uid="{768C92FC-3DE6-4E31-8C49-9A6324FDB330}"/>
    <cellStyle name="SAPBEXHLevel1 2 5 2 2 4" xfId="36346" xr:uid="{9E06FB2C-B8B7-4BF9-9A4A-161DEDB4BC9A}"/>
    <cellStyle name="SAPBEXHLevel1 2 5 2 3" xfId="14841" xr:uid="{C3581615-5FB0-42A6-A220-A91E9DBA719F}"/>
    <cellStyle name="SAPBEXHLevel1 2 5 2 3 2" xfId="41261" xr:uid="{C53094D6-42B0-4F3D-923D-62CD75F53E22}"/>
    <cellStyle name="SAPBEXHLevel1 2 5 2 4" xfId="24486" xr:uid="{60B941F7-A874-4ABE-8347-C0CC98EFECAA}"/>
    <cellStyle name="SAPBEXHLevel1 2 5 2 4 2" xfId="50900" xr:uid="{6065F026-9E91-4F71-AC64-7FCB8C0F54E0}"/>
    <cellStyle name="SAPBEXHLevel1 2 5 2 5" xfId="30729" xr:uid="{3E6CC0BE-7AEE-4C2C-8C41-515544BE5161}"/>
    <cellStyle name="SAPBEXHLevel1 2 5 3" xfId="4787" xr:uid="{D916D074-532A-4E15-9BD3-B7F9EBC15EEA}"/>
    <cellStyle name="SAPBEXHLevel1 2 5 3 2" xfId="10381" xr:uid="{1220A6B4-A3FC-42D1-BF13-6C7CEDA11BCA}"/>
    <cellStyle name="SAPBEXHLevel1 2 5 3 2 2" xfId="21041" xr:uid="{46F15387-7124-49F6-86EE-E15905162792}"/>
    <cellStyle name="SAPBEXHLevel1 2 5 3 2 2 2" xfId="47455" xr:uid="{E98C99A1-6A75-48AE-88B5-EBFBE64E83B0}"/>
    <cellStyle name="SAPBEXHLevel1 2 5 3 2 3" xfId="28306" xr:uid="{02C64F9D-D79B-479E-8344-BB87D19C1970}"/>
    <cellStyle name="SAPBEXHLevel1 2 5 3 2 3 2" xfId="54720" xr:uid="{7A78ED90-0D98-43D1-8470-95F7528DC036}"/>
    <cellStyle name="SAPBEXHLevel1 2 5 3 2 4" xfId="36877" xr:uid="{C52A4ABF-D8B0-4C1B-9148-EBEE33951A9C}"/>
    <cellStyle name="SAPBEXHLevel1 2 5 3 3" xfId="15564" xr:uid="{B56B9EED-0BEE-42F0-A9C3-6809C41096BC}"/>
    <cellStyle name="SAPBEXHLevel1 2 5 3 3 2" xfId="41984" xr:uid="{73CE7061-CD71-4236-985D-A140E2A50748}"/>
    <cellStyle name="SAPBEXHLevel1 2 5 3 4" xfId="28065" xr:uid="{FF359331-CD80-4155-8247-B2E6758A5D37}"/>
    <cellStyle name="SAPBEXHLevel1 2 5 3 4 2" xfId="54479" xr:uid="{39CC1A09-99B4-4467-AEA5-7DF35A09BDF1}"/>
    <cellStyle name="SAPBEXHLevel1 2 5 3 5" xfId="31457" xr:uid="{96A69836-1610-4BCA-818C-13F617176A2E}"/>
    <cellStyle name="SAPBEXHLevel1 2 5 4" xfId="5367" xr:uid="{3EB099D1-90FC-4D1B-918D-63BE3A939BAD}"/>
    <cellStyle name="SAPBEXHLevel1 2 5 4 2" xfId="16140" xr:uid="{20AB566D-804E-45D9-9B2F-73E226BA7F39}"/>
    <cellStyle name="SAPBEXHLevel1 2 5 4 2 2" xfId="42559" xr:uid="{D8F7398C-935F-4E2F-A63C-0A42E4AC4F4C}"/>
    <cellStyle name="SAPBEXHLevel1 2 5 4 3" xfId="23720" xr:uid="{F7FC9954-B8C4-4C3E-84FE-B58B8F98438B}"/>
    <cellStyle name="SAPBEXHLevel1 2 5 4 3 2" xfId="50134" xr:uid="{DA609250-7F23-442B-8F6B-A02A5205E4D8}"/>
    <cellStyle name="SAPBEXHLevel1 2 5 4 4" xfId="32037" xr:uid="{76638E17-67ED-4602-B38F-24E17AC49D6A}"/>
    <cellStyle name="SAPBEXHLevel1 2 5 5" xfId="5974" xr:uid="{F084B039-860D-48C7-B7DE-390BFAF3DA48}"/>
    <cellStyle name="SAPBEXHLevel1 2 5 5 2" xfId="16726" xr:uid="{05A517EF-3938-4F09-98C6-7380A5A80DE8}"/>
    <cellStyle name="SAPBEXHLevel1 2 5 5 2 2" xfId="43144" xr:uid="{6B12CDA4-D96A-4775-8E75-988BF03D85FB}"/>
    <cellStyle name="SAPBEXHLevel1 2 5 5 3" xfId="27370" xr:uid="{790C7B71-4890-4E0C-917F-9E92E7392ACF}"/>
    <cellStyle name="SAPBEXHLevel1 2 5 5 3 2" xfId="53784" xr:uid="{9C480D82-B4CF-4A91-AE14-B16F48066110}"/>
    <cellStyle name="SAPBEXHLevel1 2 5 5 4" xfId="32644" xr:uid="{3565F132-EDBF-45D9-8B1D-86358C9CE33A}"/>
    <cellStyle name="SAPBEXHLevel1 2 5 6" xfId="6574" xr:uid="{45E00DDC-8ED9-42EB-93F0-1C46D57C2858}"/>
    <cellStyle name="SAPBEXHLevel1 2 5 6 2" xfId="17299" xr:uid="{BA60C519-69E3-448D-A307-4AA420C558AE}"/>
    <cellStyle name="SAPBEXHLevel1 2 5 6 2 2" xfId="43717" xr:uid="{CDBD85C4-4036-42B0-BA55-6D53318D4CF7}"/>
    <cellStyle name="SAPBEXHLevel1 2 5 6 3" xfId="12395" xr:uid="{BDDAE912-0295-4FAF-8ED7-A021C142410E}"/>
    <cellStyle name="SAPBEXHLevel1 2 5 6 3 2" xfId="38816" xr:uid="{5BD13E0B-9AAE-47C9-BEE1-2DDA5D0A31D7}"/>
    <cellStyle name="SAPBEXHLevel1 2 5 6 4" xfId="33244" xr:uid="{3229B8CA-1E92-457B-BF11-C01FA0AFF940}"/>
    <cellStyle name="SAPBEXHLevel1 2 5 7" xfId="7146" xr:uid="{3422735D-C047-40E8-B237-A7A16530AF24}"/>
    <cellStyle name="SAPBEXHLevel1 2 5 7 2" xfId="27391" xr:uid="{14791C8D-BC63-4987-83C3-92DCF6CFEF62}"/>
    <cellStyle name="SAPBEXHLevel1 2 5 7 2 2" xfId="53805" xr:uid="{F403FE57-465C-42DA-9E26-EC45BB72A851}"/>
    <cellStyle name="SAPBEXHLevel1 2 5 7 3" xfId="33816" xr:uid="{5B19143E-F99C-4930-A2DC-C3B1F336086F}"/>
    <cellStyle name="SAPBEXHLevel1 2 5 8" xfId="7705" xr:uid="{8899DCA9-AB91-4CFE-80CD-9CDF46CAF67D}"/>
    <cellStyle name="SAPBEXHLevel1 2 5 8 2" xfId="18372" xr:uid="{ED3182DC-E6B8-4DEC-90D5-45B3C884A6D7}"/>
    <cellStyle name="SAPBEXHLevel1 2 5 8 2 2" xfId="44788" xr:uid="{693B7DF1-C26C-46BF-A62B-3106D706839B}"/>
    <cellStyle name="SAPBEXHLevel1 2 5 8 3" xfId="21987" xr:uid="{68FF6849-EC51-47C2-87F0-1CA1AC80DDCE}"/>
    <cellStyle name="SAPBEXHLevel1 2 5 8 3 2" xfId="48401" xr:uid="{01534731-B6CB-493D-A175-22C4BE8C7146}"/>
    <cellStyle name="SAPBEXHLevel1 2 5 8 4" xfId="34375" xr:uid="{37187F51-E096-4E81-AF38-9ABEAEEBB905}"/>
    <cellStyle name="SAPBEXHLevel1 2 5 9" xfId="7857" xr:uid="{B86DC227-E9E4-498A-8960-C354F03ABC8F}"/>
    <cellStyle name="SAPBEXHLevel1 2 5 9 2" xfId="18524" xr:uid="{943AF127-9520-4259-83BF-31909F5F30FD}"/>
    <cellStyle name="SAPBEXHLevel1 2 5 9 2 2" xfId="44939" xr:uid="{FD2C227A-831A-4ACF-B871-3D726B93E8A8}"/>
    <cellStyle name="SAPBEXHLevel1 2 5 9 3" xfId="22927" xr:uid="{C0C09F08-3E7E-4543-B716-0C3A3B932D0C}"/>
    <cellStyle name="SAPBEXHLevel1 2 5 9 3 2" xfId="49341" xr:uid="{8BE70623-2B96-40E3-9EFA-A81FBAB0B850}"/>
    <cellStyle name="SAPBEXHLevel1 2 5 9 4" xfId="34527" xr:uid="{3DA5E4D2-1135-4EB3-97D2-B2B07B3EEE00}"/>
    <cellStyle name="SAPBEXHLevel1 2 6" xfId="1836" xr:uid="{E35868A7-CB78-4F39-9F69-FBDF51DEB9EA}"/>
    <cellStyle name="SAPBEXHLevel1 2 6 10" xfId="9555" xr:uid="{0E65475C-A592-4179-B7FC-788EFC32429A}"/>
    <cellStyle name="SAPBEXHLevel1 2 6 10 2" xfId="20215" xr:uid="{0B79109B-0B9A-4C11-B69D-D2B116214484}"/>
    <cellStyle name="SAPBEXHLevel1 2 6 10 2 2" xfId="46629" xr:uid="{299B093D-738B-48D4-9184-958BBF7CD298}"/>
    <cellStyle name="SAPBEXHLevel1 2 6 10 3" xfId="25928" xr:uid="{1B58074A-2F52-4DF7-81C5-0DCFF1135992}"/>
    <cellStyle name="SAPBEXHLevel1 2 6 10 3 2" xfId="52342" xr:uid="{8C3C355A-AD5C-494B-9FA2-FAACFB426492}"/>
    <cellStyle name="SAPBEXHLevel1 2 6 10 4" xfId="36051" xr:uid="{F5A1D457-85AF-4EA8-80E1-640A70CAF723}"/>
    <cellStyle name="SAPBEXHLevel1 2 6 11" xfId="11744" xr:uid="{472EFA48-9148-4387-9E0A-9693AF4076DB}"/>
    <cellStyle name="SAPBEXHLevel1 2 6 11 2" xfId="38165" xr:uid="{9B971AA3-8A46-4515-B77F-784C8D8F2D25}"/>
    <cellStyle name="SAPBEXHLevel1 2 6 12" xfId="22245" xr:uid="{8504679D-E3DD-49EB-9943-1090AB92C680}"/>
    <cellStyle name="SAPBEXHLevel1 2 6 12 2" xfId="48659" xr:uid="{DF775B65-65B3-42C8-BC50-F63434089973}"/>
    <cellStyle name="SAPBEXHLevel1 2 6 2" xfId="3813" xr:uid="{D9912DE2-54EE-4B34-B999-89ADCA15059F}"/>
    <cellStyle name="SAPBEXHLevel1 2 6 2 2" xfId="10692" xr:uid="{9565C5DC-ED02-4690-B64A-658B7AF79CEF}"/>
    <cellStyle name="SAPBEXHLevel1 2 6 2 2 2" xfId="21337" xr:uid="{1DCB84B9-9D0E-4048-98A5-515005C3A28F}"/>
    <cellStyle name="SAPBEXHLevel1 2 6 2 2 2 2" xfId="47751" xr:uid="{0FCC7FF1-01C9-49EE-AFC4-F8BBE7D4A5B6}"/>
    <cellStyle name="SAPBEXHLevel1 2 6 2 2 3" xfId="28435" xr:uid="{7FC7C4C5-9C60-4B4D-AC36-6B0D1EB244E2}"/>
    <cellStyle name="SAPBEXHLevel1 2 6 2 2 3 2" xfId="54849" xr:uid="{A2513522-ACC8-41B1-A0D7-F4A834663689}"/>
    <cellStyle name="SAPBEXHLevel1 2 6 2 2 4" xfId="37116" xr:uid="{4B09A8C5-F12A-478A-BF93-01B45749B607}"/>
    <cellStyle name="SAPBEXHLevel1 2 6 2 3" xfId="14596" xr:uid="{967BAF2C-ABA6-46CD-BA41-4FEC4ED06F77}"/>
    <cellStyle name="SAPBEXHLevel1 2 6 2 3 2" xfId="41016" xr:uid="{A7894D1D-6EDC-4708-B0B9-E00A7C2CA16E}"/>
    <cellStyle name="SAPBEXHLevel1 2 6 2 4" xfId="24679" xr:uid="{45607762-1505-443D-BF5F-53EC2A1449D2}"/>
    <cellStyle name="SAPBEXHLevel1 2 6 2 4 2" xfId="51093" xr:uid="{81A77C85-47B3-4C4A-9F61-0A74E4A10210}"/>
    <cellStyle name="SAPBEXHLevel1 2 6 2 5" xfId="30483" xr:uid="{CBF54B69-05DA-4308-A927-619D873F58B1}"/>
    <cellStyle name="SAPBEXHLevel1 2 6 3" xfId="4540" xr:uid="{C9144009-7960-42CB-95A3-E0C8A7B1307C}"/>
    <cellStyle name="SAPBEXHLevel1 2 6 3 2" xfId="15318" xr:uid="{6791FD8D-8CBC-4CF7-A5AA-7A25D86AF00D}"/>
    <cellStyle name="SAPBEXHLevel1 2 6 3 2 2" xfId="41738" xr:uid="{A0ED1A5D-4032-4C7B-8BDF-CE20FF858036}"/>
    <cellStyle name="SAPBEXHLevel1 2 6 3 3" xfId="23110" xr:uid="{57E6A7C9-D8B5-492F-ACFD-02149725C2D1}"/>
    <cellStyle name="SAPBEXHLevel1 2 6 3 3 2" xfId="49524" xr:uid="{EEB6948B-EFE4-4DC6-9E83-992750553D10}"/>
    <cellStyle name="SAPBEXHLevel1 2 6 3 4" xfId="31210" xr:uid="{EE274669-E911-49BB-BD11-6349B428F6CD}"/>
    <cellStyle name="SAPBEXHLevel1 2 6 4" xfId="3189" xr:uid="{FE37E1AC-759D-455A-AEB4-E490EC837D6B}"/>
    <cellStyle name="SAPBEXHLevel1 2 6 4 2" xfId="13979" xr:uid="{4715C852-0C78-4AFE-8DFB-9A800B083F0F}"/>
    <cellStyle name="SAPBEXHLevel1 2 6 4 2 2" xfId="40399" xr:uid="{B8B6FA2D-E1D7-4B7D-BAA6-DD04F38E7571}"/>
    <cellStyle name="SAPBEXHLevel1 2 6 4 3" xfId="23347" xr:uid="{AAC2BB68-2B4F-4DEF-9ECC-4AE8DC6990D4}"/>
    <cellStyle name="SAPBEXHLevel1 2 6 4 3 2" xfId="49761" xr:uid="{3E4BEDCF-0C1A-4C18-ACFD-A96E35EF801D}"/>
    <cellStyle name="SAPBEXHLevel1 2 6 4 4" xfId="29859" xr:uid="{897320A2-58A8-45EF-8CD2-A326EE885F13}"/>
    <cellStyle name="SAPBEXHLevel1 2 6 5" xfId="3988" xr:uid="{81D5C7BA-8348-49F5-B905-6D2CB29E9F2B}"/>
    <cellStyle name="SAPBEXHLevel1 2 6 5 2" xfId="14771" xr:uid="{155451B3-1A0A-4621-9993-E51369376EDF}"/>
    <cellStyle name="SAPBEXHLevel1 2 6 5 2 2" xfId="41191" xr:uid="{7835B8D4-0994-4CC4-A21A-12F3878C9C71}"/>
    <cellStyle name="SAPBEXHLevel1 2 6 5 3" xfId="25448" xr:uid="{7A9E492A-BA44-4960-970B-4DF578CEE7D6}"/>
    <cellStyle name="SAPBEXHLevel1 2 6 5 3 2" xfId="51862" xr:uid="{2E7888E4-ADB2-45E2-BE7A-E16A98402B7A}"/>
    <cellStyle name="SAPBEXHLevel1 2 6 5 4" xfId="30658" xr:uid="{CDFE704A-4B60-4953-865E-D44A9FBD7FBB}"/>
    <cellStyle name="SAPBEXHLevel1 2 6 6" xfId="6035" xr:uid="{5BB45478-C278-4D9F-836E-DC6EA9713200}"/>
    <cellStyle name="SAPBEXHLevel1 2 6 6 2" xfId="16786" xr:uid="{2D685134-7932-419A-84BE-08079317AB43}"/>
    <cellStyle name="SAPBEXHLevel1 2 6 6 2 2" xfId="43204" xr:uid="{97B72AFE-C931-4F81-A9A6-EB6CD4820E54}"/>
    <cellStyle name="SAPBEXHLevel1 2 6 6 3" xfId="28011" xr:uid="{0FEA4A05-83FC-4843-9F1E-C2E9B1A037C5}"/>
    <cellStyle name="SAPBEXHLevel1 2 6 6 3 2" xfId="54425" xr:uid="{D3DFB54D-50C6-4348-A38F-8E03797C2A2B}"/>
    <cellStyle name="SAPBEXHLevel1 2 6 6 4" xfId="32705" xr:uid="{B629D694-4F13-42A6-8E90-7A59EDBB76B3}"/>
    <cellStyle name="SAPBEXHLevel1 2 6 7" xfId="6952" xr:uid="{7B09E501-20D8-44E6-B5E4-420690CAC897}"/>
    <cellStyle name="SAPBEXHLevel1 2 6 7 2" xfId="23524" xr:uid="{1E21565E-C449-43E3-9E5A-AD1211FFDECB}"/>
    <cellStyle name="SAPBEXHLevel1 2 6 7 2 2" xfId="49938" xr:uid="{AD6D59FD-31E3-45C4-A37A-5205BA03513B}"/>
    <cellStyle name="SAPBEXHLevel1 2 6 7 3" xfId="33622" xr:uid="{DA968537-D562-4B7E-B9B7-3002A085BD79}"/>
    <cellStyle name="SAPBEXHLevel1 2 6 8" xfId="7499" xr:uid="{2E5BA478-7750-4408-A3BB-51844E684284}"/>
    <cellStyle name="SAPBEXHLevel1 2 6 8 2" xfId="18166" xr:uid="{78502C65-678C-47C2-8181-8E4A640F17DB}"/>
    <cellStyle name="SAPBEXHLevel1 2 6 8 2 2" xfId="44582" xr:uid="{F5C17965-5B2C-4228-AABA-B1C91BE467B8}"/>
    <cellStyle name="SAPBEXHLevel1 2 6 8 3" xfId="22574" xr:uid="{9B649BCB-8C3D-434E-9E59-26DEE39C5242}"/>
    <cellStyle name="SAPBEXHLevel1 2 6 8 3 2" xfId="48988" xr:uid="{ED67EE1D-CF11-423E-ABB0-502056D500A3}"/>
    <cellStyle name="SAPBEXHLevel1 2 6 8 4" xfId="34169" xr:uid="{946793EF-541D-406B-A4A8-86121D2E7002}"/>
    <cellStyle name="SAPBEXHLevel1 2 6 9" xfId="5718" xr:uid="{227D9858-6D78-4805-A0FB-1BB6D79BC367}"/>
    <cellStyle name="SAPBEXHLevel1 2 6 9 2" xfId="16480" xr:uid="{D9817CAA-CC94-49F8-AFB6-77D91C2305FE}"/>
    <cellStyle name="SAPBEXHLevel1 2 6 9 2 2" xfId="42898" xr:uid="{90A68FFB-A603-4D90-BB86-A489B90D1E87}"/>
    <cellStyle name="SAPBEXHLevel1 2 6 9 3" xfId="26823" xr:uid="{9AC17883-BD83-422B-B115-3D4F08B00259}"/>
    <cellStyle name="SAPBEXHLevel1 2 6 9 3 2" xfId="53237" xr:uid="{78EF1E7A-46C2-42BE-8D70-0830134B78C5}"/>
    <cellStyle name="SAPBEXHLevel1 2 6 9 4" xfId="32388" xr:uid="{DEDAB070-0529-4DC8-A9AB-4E88CE8FA93B}"/>
    <cellStyle name="SAPBEXHLevel1 2 7" xfId="2496" xr:uid="{D2AFAF98-2FD8-4AB5-99FD-30AEF4CDDC81}"/>
    <cellStyle name="SAPBEXHLevel1 2 7 10" xfId="23133" xr:uid="{AE8D99B5-4D2F-48D4-92B2-773741F2DEE2}"/>
    <cellStyle name="SAPBEXHLevel1 2 7 10 2" xfId="49547" xr:uid="{9EF3A50E-ACE0-45FF-A2F0-DADC2DE0F852}"/>
    <cellStyle name="SAPBEXHLevel1 2 7 2" xfId="4391" xr:uid="{25A1D4BA-A244-4EA6-BEA7-568BD3C482AB}"/>
    <cellStyle name="SAPBEXHLevel1 2 7 2 2" xfId="15169" xr:uid="{BE8DB8F4-2A0B-422E-86F4-A6DD67777F61}"/>
    <cellStyle name="SAPBEXHLevel1 2 7 2 2 2" xfId="41589" xr:uid="{CB73B4A5-81C6-4090-800D-2F68914D8F03}"/>
    <cellStyle name="SAPBEXHLevel1 2 7 2 3" xfId="23682" xr:uid="{41269C01-EEC1-4B77-BEBA-E0A802B949D6}"/>
    <cellStyle name="SAPBEXHLevel1 2 7 2 3 2" xfId="50096" xr:uid="{6432531E-78FC-45E0-A8F4-A03436771A5E}"/>
    <cellStyle name="SAPBEXHLevel1 2 7 2 4" xfId="31061" xr:uid="{EE3C27EF-F374-4097-B8D0-4E702B865662}"/>
    <cellStyle name="SAPBEXHLevel1 2 7 3" xfId="5124" xr:uid="{D3D31B25-7AE8-4F87-8336-3D4D17BEBC5E}"/>
    <cellStyle name="SAPBEXHLevel1 2 7 3 2" xfId="15901" xr:uid="{0B4DF9B8-88DE-4244-A8DC-837C9860D9C1}"/>
    <cellStyle name="SAPBEXHLevel1 2 7 3 2 2" xfId="42320" xr:uid="{9B0BD876-1D5E-40CE-83FC-4BC444A880F1}"/>
    <cellStyle name="SAPBEXHLevel1 2 7 3 3" xfId="25218" xr:uid="{16A8C700-4EC3-4E45-AFDD-662C866B9704}"/>
    <cellStyle name="SAPBEXHLevel1 2 7 3 3 2" xfId="51632" xr:uid="{9078131E-7206-4C01-92A8-9C148253DCDA}"/>
    <cellStyle name="SAPBEXHLevel1 2 7 3 4" xfId="31794" xr:uid="{403E561F-5EDC-49E4-A477-5468D73422CE}"/>
    <cellStyle name="SAPBEXHLevel1 2 7 4" xfId="6306" xr:uid="{AE105CA4-A063-4335-BBC4-F539F90C3839}"/>
    <cellStyle name="SAPBEXHLevel1 2 7 4 2" xfId="17045" xr:uid="{F8AA52D0-11A1-4E94-946C-981B3B1A7FAC}"/>
    <cellStyle name="SAPBEXHLevel1 2 7 4 2 2" xfId="43463" xr:uid="{5BBABF67-77E1-4C36-987C-201586A316C5}"/>
    <cellStyle name="SAPBEXHLevel1 2 7 4 3" xfId="23569" xr:uid="{8FB5A1E5-6E90-4F8B-89ED-3F8AAC343208}"/>
    <cellStyle name="SAPBEXHLevel1 2 7 4 3 2" xfId="49983" xr:uid="{7E67692A-B465-456C-B8C8-35FE7EFAEAB8}"/>
    <cellStyle name="SAPBEXHLevel1 2 7 4 4" xfId="32976" xr:uid="{6FF35781-93FB-4649-A15D-66EE331D8D35}"/>
    <cellStyle name="SAPBEXHLevel1 2 7 5" xfId="6882" xr:uid="{34748FA6-F97F-4CEA-A4CE-27215E4DEE24}"/>
    <cellStyle name="SAPBEXHLevel1 2 7 5 2" xfId="17587" xr:uid="{D8FA0DC6-BB89-4E25-86A6-4A825FB1766D}"/>
    <cellStyle name="SAPBEXHLevel1 2 7 5 2 2" xfId="44004" xr:uid="{DEF5FD7B-E8C9-4555-9A91-A9D65D67B7DD}"/>
    <cellStyle name="SAPBEXHLevel1 2 7 5 3" xfId="22965" xr:uid="{7189094E-11A8-41C7-A463-2A1C2D3A8950}"/>
    <cellStyle name="SAPBEXHLevel1 2 7 5 3 2" xfId="49379" xr:uid="{5AED20E6-67C6-493A-A2F7-407BDB878DFF}"/>
    <cellStyle name="SAPBEXHLevel1 2 7 5 4" xfId="33552" xr:uid="{23E580C8-5D8F-41DB-9530-7A19CBA300C6}"/>
    <cellStyle name="SAPBEXHLevel1 2 7 6" xfId="7406" xr:uid="{7B6F9CE0-4FF9-47F2-B282-4F1BD8FE7066}"/>
    <cellStyle name="SAPBEXHLevel1 2 7 6 2" xfId="18073" xr:uid="{44D14605-BBD3-40F5-9DA6-AFBB178A8917}"/>
    <cellStyle name="SAPBEXHLevel1 2 7 6 2 2" xfId="44489" xr:uid="{A2C3F18B-B0B4-46C5-8BFC-BC5951438CA3}"/>
    <cellStyle name="SAPBEXHLevel1 2 7 6 3" xfId="24995" xr:uid="{B58FE1B8-0AE6-48FE-96D0-C961F9D8C2DF}"/>
    <cellStyle name="SAPBEXHLevel1 2 7 6 3 2" xfId="51409" xr:uid="{5EB8BC47-30F2-4D9F-932E-41B673CF1B4E}"/>
    <cellStyle name="SAPBEXHLevel1 2 7 6 4" xfId="34076" xr:uid="{590775AE-069E-47C0-89A0-0481E4D8930F}"/>
    <cellStyle name="SAPBEXHLevel1 2 7 7" xfId="8029" xr:uid="{35894B81-484E-4153-9125-32F1028AEC58}"/>
    <cellStyle name="SAPBEXHLevel1 2 7 7 2" xfId="18696" xr:uid="{1AC8999C-6E11-4B84-BC68-4D86530687D9}"/>
    <cellStyle name="SAPBEXHLevel1 2 7 7 2 2" xfId="45110" xr:uid="{E1D73354-72FF-46DE-8357-3AEA189202E0}"/>
    <cellStyle name="SAPBEXHLevel1 2 7 7 3" xfId="12169" xr:uid="{8C3336BA-C74E-43AC-8ACF-5149CFC4C643}"/>
    <cellStyle name="SAPBEXHLevel1 2 7 7 3 2" xfId="38590" xr:uid="{FE009F50-29FC-4E4E-89DB-51F1ACC62748}"/>
    <cellStyle name="SAPBEXHLevel1 2 7 7 4" xfId="34633" xr:uid="{76A8982C-F5CA-4748-BC4B-9E920319AC49}"/>
    <cellStyle name="SAPBEXHLevel1 2 7 8" xfId="13292" xr:uid="{4AC61461-9059-4C0E-804F-0486D4A35A8A}"/>
    <cellStyle name="SAPBEXHLevel1 2 7 8 2" xfId="39712" xr:uid="{0394AF7C-CEF8-43D1-A522-BF3FE26A6BAA}"/>
    <cellStyle name="SAPBEXHLevel1 2 7 9" xfId="11232" xr:uid="{ECB797D8-9426-4E88-BEB8-0089DA37B7B1}"/>
    <cellStyle name="SAPBEXHLevel1 2 7 9 2" xfId="37653" xr:uid="{BB4CA5B4-2B5E-4964-95A3-F101332E3E36}"/>
    <cellStyle name="SAPBEXHLevel1 2 8" xfId="3245" xr:uid="{D52DFF46-A79A-4215-BEB1-0C8B3B39269B}"/>
    <cellStyle name="SAPBEXHLevel1 2 8 2" xfId="14035" xr:uid="{32B4F0C7-340B-454C-8218-7DD85B850FCD}"/>
    <cellStyle name="SAPBEXHLevel1 2 8 2 2" xfId="40455" xr:uid="{8A8E8FF4-D9F4-4AB6-A4B3-D50A14C5F01A}"/>
    <cellStyle name="SAPBEXHLevel1 2 8 3" xfId="22093" xr:uid="{B40E1388-32EE-4E9A-A2BE-A9C80E3D99D5}"/>
    <cellStyle name="SAPBEXHLevel1 2 8 3 2" xfId="48507" xr:uid="{69D17351-183E-4B16-9AE8-FB052D9641E0}"/>
    <cellStyle name="SAPBEXHLevel1 2 8 4" xfId="29915" xr:uid="{58798FD1-3FF9-49E3-B2A0-9CAE7C89838A}"/>
    <cellStyle name="SAPBEXHLevel1 2 9" xfId="3721" xr:uid="{28068C03-7D3F-4DF0-902A-23F1119155DB}"/>
    <cellStyle name="SAPBEXHLevel1 2 9 2" xfId="14505" xr:uid="{3B864F31-DB7F-4C67-92E8-634F23056332}"/>
    <cellStyle name="SAPBEXHLevel1 2 9 2 2" xfId="40925" xr:uid="{285CB768-8682-444C-933D-D3E12C38B9AC}"/>
    <cellStyle name="SAPBEXHLevel1 2 9 3" xfId="22729" xr:uid="{42EFAB94-64E5-418A-9676-2410E63B221A}"/>
    <cellStyle name="SAPBEXHLevel1 2 9 3 2" xfId="49143" xr:uid="{9E88E0E1-D4DD-4A30-8C86-B589C71059E3}"/>
    <cellStyle name="SAPBEXHLevel1 2 9 4" xfId="30391" xr:uid="{DED99D99-050F-448E-95B1-1F7211B80921}"/>
    <cellStyle name="SAPBEXHLevel1 3" xfId="1535" xr:uid="{B740D4D7-7913-4FE8-9D8C-DEA57849B115}"/>
    <cellStyle name="SAPBEXHLevel1 3 10" xfId="8427" xr:uid="{1A1BB8D8-9B43-495A-8495-2ADAB681C848}"/>
    <cellStyle name="SAPBEXHLevel1 3 10 2" xfId="19087" xr:uid="{D7EE8040-F995-46E7-98FA-28EE831AD7BC}"/>
    <cellStyle name="SAPBEXHLevel1 3 10 2 2" xfId="45501" xr:uid="{C04B05F9-5463-47FD-884D-90E38B5B065C}"/>
    <cellStyle name="SAPBEXHLevel1 3 10 3" xfId="12944" xr:uid="{D2E2D03F-AF5B-41FA-9194-1072EC023E50}"/>
    <cellStyle name="SAPBEXHLevel1 3 10 3 2" xfId="39365" xr:uid="{474BECA5-FBEC-4B5F-8AED-42AE527F7969}"/>
    <cellStyle name="SAPBEXHLevel1 3 10 4" xfId="34923" xr:uid="{190C5CA5-EDA9-4C7C-9456-414BEDA613EC}"/>
    <cellStyle name="SAPBEXHLevel1 3 11" xfId="12007" xr:uid="{EC452713-0F9C-41AD-9BAB-F6746A9C04AC}"/>
    <cellStyle name="SAPBEXHLevel1 3 11 2" xfId="38428" xr:uid="{4AEF12A8-22A4-4704-9385-F40F3FAA3887}"/>
    <cellStyle name="SAPBEXHLevel1 3 12" xfId="23325" xr:uid="{649F1868-655A-496A-ACD9-6359769D5075}"/>
    <cellStyle name="SAPBEXHLevel1 3 12 2" xfId="49739" xr:uid="{083A611A-3ECC-4140-959C-7D26BCAE1614}"/>
    <cellStyle name="SAPBEXHLevel1 3 2" xfId="3529" xr:uid="{BE015657-B7C9-4FF2-A305-6F62B3525508}"/>
    <cellStyle name="SAPBEXHLevel1 3 2 2" xfId="8995" xr:uid="{0C606B2E-BDE5-49EE-AC62-3A9BC422ADCC}"/>
    <cellStyle name="SAPBEXHLevel1 3 2 2 2" xfId="19655" xr:uid="{F98F572E-55A1-4035-B9CE-B73BEBC42729}"/>
    <cellStyle name="SAPBEXHLevel1 3 2 2 2 2" xfId="46069" xr:uid="{F7506549-6735-4AF7-9D99-2494832F1A35}"/>
    <cellStyle name="SAPBEXHLevel1 3 2 2 3" xfId="25900" xr:uid="{53BF6CC6-CC09-478C-B7E6-71ADCD8C9BA6}"/>
    <cellStyle name="SAPBEXHLevel1 3 2 2 3 2" xfId="52314" xr:uid="{E39C99F3-11BB-40AD-894B-5D55B9E434B3}"/>
    <cellStyle name="SAPBEXHLevel1 3 2 2 4" xfId="35491" xr:uid="{047825D6-14CA-40C6-9AC6-2AD606381CA3}"/>
    <cellStyle name="SAPBEXHLevel1 3 2 3" xfId="10082" xr:uid="{F545AD6E-63EF-4A25-8689-9C590EAF53F4}"/>
    <cellStyle name="SAPBEXHLevel1 3 2 3 2" xfId="20742" xr:uid="{95DF2D29-B231-4554-9BD0-9B4A25A26EC3}"/>
    <cellStyle name="SAPBEXHLevel1 3 2 3 2 2" xfId="47156" xr:uid="{B6C2BA35-7245-4FC4-B6D6-ABB7B0236F0D}"/>
    <cellStyle name="SAPBEXHLevel1 3 2 3 3" xfId="27749" xr:uid="{AD13D0AC-C3D1-450F-9631-FF450685052D}"/>
    <cellStyle name="SAPBEXHLevel1 3 2 3 3 2" xfId="54163" xr:uid="{24D932C2-CDD6-48BF-8253-0697D1CBA9F1}"/>
    <cellStyle name="SAPBEXHLevel1 3 2 3 4" xfId="36578" xr:uid="{05B70CF8-48AD-489F-8997-82B11B020489}"/>
    <cellStyle name="SAPBEXHLevel1 3 2 4" xfId="10947" xr:uid="{A995FE58-E124-4CF1-BD90-5829FE2F7832}"/>
    <cellStyle name="SAPBEXHLevel1 3 2 4 2" xfId="21592" xr:uid="{0E47F233-3565-4A67-AE39-66D07EA4A234}"/>
    <cellStyle name="SAPBEXHLevel1 3 2 4 2 2" xfId="48006" xr:uid="{580AE812-D666-4638-8E95-6A88C2A08515}"/>
    <cellStyle name="SAPBEXHLevel1 3 2 4 3" xfId="28681" xr:uid="{194AC1A5-3625-4023-889D-AD73DC18D1AB}"/>
    <cellStyle name="SAPBEXHLevel1 3 2 4 3 2" xfId="55095" xr:uid="{621EA2DA-36AA-4EB7-BF15-E494AE532A5E}"/>
    <cellStyle name="SAPBEXHLevel1 3 2 4 4" xfId="37368" xr:uid="{20019743-F7B5-4513-B475-2B5496A6DB3C}"/>
    <cellStyle name="SAPBEXHLevel1 3 2 5" xfId="8740" xr:uid="{FB8786C2-FEF1-4FE4-8EDE-7534610AE4D4}"/>
    <cellStyle name="SAPBEXHLevel1 3 2 5 2" xfId="19400" xr:uid="{465934D7-1C87-4C26-9618-A02BD4D70BE6}"/>
    <cellStyle name="SAPBEXHLevel1 3 2 5 2 2" xfId="45814" xr:uid="{B237F707-7184-4D82-8239-8D4E587957D0}"/>
    <cellStyle name="SAPBEXHLevel1 3 2 5 3" xfId="27145" xr:uid="{83C6C80C-FC54-4B89-93AC-1988A1A3061B}"/>
    <cellStyle name="SAPBEXHLevel1 3 2 5 3 2" xfId="53559" xr:uid="{91BE6B8F-86DB-4190-9F0B-101567D9FFEE}"/>
    <cellStyle name="SAPBEXHLevel1 3 2 5 4" xfId="35236" xr:uid="{7D578FE7-1CDB-4DF5-8981-5152201CCF0E}"/>
    <cellStyle name="SAPBEXHLevel1 3 2 6" xfId="14314" xr:uid="{4B2AC6E0-F757-478B-85C7-83252648B2E8}"/>
    <cellStyle name="SAPBEXHLevel1 3 2 6 2" xfId="40734" xr:uid="{EF9DA82B-4CCE-4B4E-8F0A-E5804E6DC1C0}"/>
    <cellStyle name="SAPBEXHLevel1 3 2 7" xfId="22904" xr:uid="{8882C0C6-31B5-47D0-98DB-E38CB859F200}"/>
    <cellStyle name="SAPBEXHLevel1 3 2 7 2" xfId="49318" xr:uid="{A92BFA99-DBE2-4690-9DE6-4BE5B7B15933}"/>
    <cellStyle name="SAPBEXHLevel1 3 2 8" xfId="30199" xr:uid="{C67263E2-4308-4618-A57E-F7243BC8E819}"/>
    <cellStyle name="SAPBEXHLevel1 3 3" xfId="2777" xr:uid="{ACF0FB12-20FF-4788-A9B5-CB3EDABD049A}"/>
    <cellStyle name="SAPBEXHLevel1 3 3 2" xfId="9353" xr:uid="{8B6D160B-6C0E-43B0-B2A0-13ACD7EED517}"/>
    <cellStyle name="SAPBEXHLevel1 3 3 2 2" xfId="20013" xr:uid="{FBC467E7-C5AB-48FA-A918-B371130F2009}"/>
    <cellStyle name="SAPBEXHLevel1 3 3 2 2 2" xfId="46427" xr:uid="{A9E7144F-0F66-4959-9ABB-03A2DBA899DC}"/>
    <cellStyle name="SAPBEXHLevel1 3 3 2 3" xfId="11808" xr:uid="{F3A8597C-AFC1-43C9-870E-CCB8840EF670}"/>
    <cellStyle name="SAPBEXHLevel1 3 3 2 3 2" xfId="38229" xr:uid="{35F9A4C9-4C79-437D-9C26-1D21794E190A}"/>
    <cellStyle name="SAPBEXHLevel1 3 3 2 4" xfId="35849" xr:uid="{A0322548-0DE9-43FA-AE74-0D43D4DD1270}"/>
    <cellStyle name="SAPBEXHLevel1 3 3 3" xfId="13569" xr:uid="{5A610793-3191-42A9-9A4C-04EA7C5DE837}"/>
    <cellStyle name="SAPBEXHLevel1 3 3 3 2" xfId="39989" xr:uid="{1D8C6BEC-42C8-477A-A6EC-B9DCB2076A7E}"/>
    <cellStyle name="SAPBEXHLevel1 3 3 4" xfId="24329" xr:uid="{5D7386CA-75CA-41B9-B13F-71DB8A7A044C}"/>
    <cellStyle name="SAPBEXHLevel1 3 3 4 2" xfId="50743" xr:uid="{777F4B6F-74A1-4DFE-A0EF-975084AD3253}"/>
    <cellStyle name="SAPBEXHLevel1 3 3 5" xfId="29447" xr:uid="{E199316E-D0AF-4392-AD0F-4571B80F8E6E}"/>
    <cellStyle name="SAPBEXHLevel1 3 4" xfId="2830" xr:uid="{5DF595B2-38D9-469E-968A-7C534841EC89}"/>
    <cellStyle name="SAPBEXHLevel1 3 4 2" xfId="9638" xr:uid="{F89A51D2-E418-47D1-AFB5-473D77BAE928}"/>
    <cellStyle name="SAPBEXHLevel1 3 4 2 2" xfId="20298" xr:uid="{7839CDC6-BD27-4BE1-8ACF-ACA1E9F41469}"/>
    <cellStyle name="SAPBEXHLevel1 3 4 2 2 2" xfId="46712" xr:uid="{B7AB79AA-6D2C-4848-A4D8-D777F54B4B32}"/>
    <cellStyle name="SAPBEXHLevel1 3 4 2 3" xfId="12491" xr:uid="{8E9554F2-8D75-4F41-9FAA-C10CE2B677F8}"/>
    <cellStyle name="SAPBEXHLevel1 3 4 2 3 2" xfId="38912" xr:uid="{AB652BF9-74CF-46F5-BDA1-9352843FA87A}"/>
    <cellStyle name="SAPBEXHLevel1 3 4 2 4" xfId="36134" xr:uid="{298FFB4A-143B-4C3B-A83C-3D4C333F7516}"/>
    <cellStyle name="SAPBEXHLevel1 3 4 3" xfId="13622" xr:uid="{1394B69F-7CB9-49CC-B990-E5F721BB8C47}"/>
    <cellStyle name="SAPBEXHLevel1 3 4 3 2" xfId="40042" xr:uid="{4D740FCB-335D-4284-9E6B-2C4EEE219237}"/>
    <cellStyle name="SAPBEXHLevel1 3 4 4" xfId="26567" xr:uid="{827F5F0A-5E12-48C8-A498-2F9C40927A46}"/>
    <cellStyle name="SAPBEXHLevel1 3 4 4 2" xfId="52981" xr:uid="{94E5C85E-622B-4C2A-B201-3DC01EFD4D44}"/>
    <cellStyle name="SAPBEXHLevel1 3 4 5" xfId="29500" xr:uid="{60F8CC4D-C975-4411-93B6-2D65123AEB4C}"/>
    <cellStyle name="SAPBEXHLevel1 3 5" xfId="5268" xr:uid="{694C38C6-7355-4BEA-8C3B-9EBDF4A42251}"/>
    <cellStyle name="SAPBEXHLevel1 3 5 2" xfId="10737" xr:uid="{C4F5B1E8-49EA-464D-AE82-0CD3ABA500A7}"/>
    <cellStyle name="SAPBEXHLevel1 3 5 2 2" xfId="21382" xr:uid="{8D6C1DBA-2850-4BF1-8058-AB5DB6D95455}"/>
    <cellStyle name="SAPBEXHLevel1 3 5 2 2 2" xfId="47796" xr:uid="{78286E87-15B1-4C8B-90E0-5DF334DFAB8E}"/>
    <cellStyle name="SAPBEXHLevel1 3 5 2 3" xfId="28477" xr:uid="{26E8F1EF-813A-4E1E-A0C4-61BF5F67BE7A}"/>
    <cellStyle name="SAPBEXHLevel1 3 5 2 3 2" xfId="54891" xr:uid="{A893963E-AE5B-4479-A840-28193FED8858}"/>
    <cellStyle name="SAPBEXHLevel1 3 5 2 4" xfId="37158" xr:uid="{87671808-7DFA-48B6-86E0-B8D504EB1E8C}"/>
    <cellStyle name="SAPBEXHLevel1 3 5 3" xfId="16043" xr:uid="{F85A5BE2-BA14-4A36-AC56-D9E60F2ABBBC}"/>
    <cellStyle name="SAPBEXHLevel1 3 5 3 2" xfId="42462" xr:uid="{2AECD7B0-8DDA-450E-98E2-48356923EC30}"/>
    <cellStyle name="SAPBEXHLevel1 3 5 4" xfId="24617" xr:uid="{C6F89153-B422-41AE-8991-53BCDC0307E9}"/>
    <cellStyle name="SAPBEXHLevel1 3 5 4 2" xfId="51031" xr:uid="{3A4D0C9C-173B-4357-B0EE-AF9C79D69B01}"/>
    <cellStyle name="SAPBEXHLevel1 3 5 5" xfId="31938" xr:uid="{12045CA9-7084-4C32-963D-53680EC10905}"/>
    <cellStyle name="SAPBEXHLevel1 3 6" xfId="2971" xr:uid="{C220E5A7-8F1B-4DB5-A3C2-D8A1E4C79167}"/>
    <cellStyle name="SAPBEXHLevel1 3 6 2" xfId="13763" xr:uid="{4BF91EF8-512F-47FB-A85B-A9B1EADFA951}"/>
    <cellStyle name="SAPBEXHLevel1 3 6 2 2" xfId="40183" xr:uid="{243BFB5F-3372-4528-9677-33C5B778579B}"/>
    <cellStyle name="SAPBEXHLevel1 3 6 3" xfId="27464" xr:uid="{1BEB066E-13D6-4FC2-85C7-1C69067FAB48}"/>
    <cellStyle name="SAPBEXHLevel1 3 6 3 2" xfId="53878" xr:uid="{14918FC8-E4D0-451F-9B15-DD168D26CF0C}"/>
    <cellStyle name="SAPBEXHLevel1 3 6 4" xfId="29641" xr:uid="{347A27F9-87BB-4D9E-A61B-F37055FFAFEB}"/>
    <cellStyle name="SAPBEXHLevel1 3 7" xfId="6477" xr:uid="{4965BB67-31FE-45DA-8C27-84C73316E1D9}"/>
    <cellStyle name="SAPBEXHLevel1 3 7 2" xfId="22996" xr:uid="{1C9596E6-0D8F-4A8F-BFB1-B8B9C0BD4107}"/>
    <cellStyle name="SAPBEXHLevel1 3 7 2 2" xfId="49410" xr:uid="{CF1B8540-3E6C-4089-A9C3-D600634CAAF1}"/>
    <cellStyle name="SAPBEXHLevel1 3 7 3" xfId="33147" xr:uid="{7D8FC9D3-02FB-44C3-9FBB-8DAE08F07638}"/>
    <cellStyle name="SAPBEXHLevel1 3 8" xfId="6928" xr:uid="{37F7ECC6-8EDD-4FF4-B1BE-154107FD5389}"/>
    <cellStyle name="SAPBEXHLevel1 3 8 2" xfId="17633" xr:uid="{37D2CDA8-51C5-4AE9-9740-085B8C73D8B1}"/>
    <cellStyle name="SAPBEXHLevel1 3 8 2 2" xfId="44050" xr:uid="{61E4CB1D-7E98-4F08-A9B3-14FC22EF397E}"/>
    <cellStyle name="SAPBEXHLevel1 3 8 3" xfId="22330" xr:uid="{1D65EE93-8C75-4966-A50A-47E58AEDBCB7}"/>
    <cellStyle name="SAPBEXHLevel1 3 8 3 2" xfId="48744" xr:uid="{02F272E2-BDA1-4888-BC8D-04C6402555A3}"/>
    <cellStyle name="SAPBEXHLevel1 3 8 4" xfId="33598" xr:uid="{48D6C928-76EC-44DA-B866-89CB21231B97}"/>
    <cellStyle name="SAPBEXHLevel1 3 9" xfId="7799" xr:uid="{1724155B-476A-4924-91B6-320AEFB704F3}"/>
    <cellStyle name="SAPBEXHLevel1 3 9 2" xfId="18466" xr:uid="{88B2E2E1-452D-4E9A-A140-0F658E7BEB11}"/>
    <cellStyle name="SAPBEXHLevel1 3 9 2 2" xfId="44881" xr:uid="{71C772B5-3D31-42BB-964C-595931FC3034}"/>
    <cellStyle name="SAPBEXHLevel1 3 9 3" xfId="28036" xr:uid="{0E5B356E-451D-4D62-AA88-BD210A168301}"/>
    <cellStyle name="SAPBEXHLevel1 3 9 3 2" xfId="54450" xr:uid="{48DCC472-3773-4C42-8E91-7AC1E33EC189}"/>
    <cellStyle name="SAPBEXHLevel1 3 9 4" xfId="34469" xr:uid="{97DE4F83-5C63-4D15-9145-C6D840D349D8}"/>
    <cellStyle name="SAPBEXHLevel1 4" xfId="1648" xr:uid="{B959A941-5BE0-4F9E-A42E-C4D886CCD1FB}"/>
    <cellStyle name="SAPBEXHLevel1 4 10" xfId="8323" xr:uid="{CE0EFEA8-1F98-4ED6-B371-2729AB752242}"/>
    <cellStyle name="SAPBEXHLevel1 4 10 2" xfId="18983" xr:uid="{3DABACBC-CC4F-4AF2-A701-FBE2853098C6}"/>
    <cellStyle name="SAPBEXHLevel1 4 10 2 2" xfId="45397" xr:uid="{8C43C77E-3D8A-4202-91E3-19C7FA484319}"/>
    <cellStyle name="SAPBEXHLevel1 4 10 3" xfId="17076" xr:uid="{19194994-07C6-40A1-9BB1-00BB16A27EF1}"/>
    <cellStyle name="SAPBEXHLevel1 4 10 3 2" xfId="43494" xr:uid="{2459EC8D-8975-44B3-9934-771CAC9B985D}"/>
    <cellStyle name="SAPBEXHLevel1 4 10 4" xfId="34819" xr:uid="{32BB0919-750D-4725-9DD5-33382F9C8948}"/>
    <cellStyle name="SAPBEXHLevel1 4 11" xfId="21304" xr:uid="{8FD8F654-7506-4C5C-9708-23D64BE7DB4C}"/>
    <cellStyle name="SAPBEXHLevel1 4 11 2" xfId="47718" xr:uid="{5A4F035A-ED46-4295-88B5-D0F6D8D722F6}"/>
    <cellStyle name="SAPBEXHLevel1 4 12" xfId="25469" xr:uid="{8BF4FBB0-2771-4AC1-B15A-0B4A3FC63CF0}"/>
    <cellStyle name="SAPBEXHLevel1 4 12 2" xfId="51883" xr:uid="{E2C77EBF-E75A-4C42-8097-15BA59EEF425}"/>
    <cellStyle name="SAPBEXHLevel1 4 2" xfId="3641" xr:uid="{FE62CA34-1C6D-4D7A-BFFD-EA179CE18D04}"/>
    <cellStyle name="SAPBEXHLevel1 4 2 2" xfId="9099" xr:uid="{BF81ECE1-92B9-419D-A85B-9789BA0CBAD7}"/>
    <cellStyle name="SAPBEXHLevel1 4 2 2 2" xfId="19759" xr:uid="{66276C54-91A9-462E-BAF9-1E6B9E6DF117}"/>
    <cellStyle name="SAPBEXHLevel1 4 2 2 2 2" xfId="46173" xr:uid="{DA559C2A-FFDA-4F76-AD20-FCE1A89CEB38}"/>
    <cellStyle name="SAPBEXHLevel1 4 2 2 3" xfId="27733" xr:uid="{D1478F46-8C3E-4BA1-BB2B-1AEDC2CAA919}"/>
    <cellStyle name="SAPBEXHLevel1 4 2 2 3 2" xfId="54147" xr:uid="{F75500B2-7384-4A53-A6B4-45F51AF2C43F}"/>
    <cellStyle name="SAPBEXHLevel1 4 2 2 4" xfId="35595" xr:uid="{FEE34CFC-C746-4118-8488-90688D79746F}"/>
    <cellStyle name="SAPBEXHLevel1 4 2 3" xfId="10324" xr:uid="{40360D04-35EE-4FD9-8A30-58E6D8137C1F}"/>
    <cellStyle name="SAPBEXHLevel1 4 2 3 2" xfId="20984" xr:uid="{5CA4E6B5-39F3-4EC3-9A1F-7850DCBC94B4}"/>
    <cellStyle name="SAPBEXHLevel1 4 2 3 2 2" xfId="47398" xr:uid="{45B79E04-F3A3-4173-AD13-6D5AB2A92DAF}"/>
    <cellStyle name="SAPBEXHLevel1 4 2 3 3" xfId="12599" xr:uid="{530EDE7D-DD34-4447-926B-8D5BC3E2016C}"/>
    <cellStyle name="SAPBEXHLevel1 4 2 3 3 2" xfId="39020" xr:uid="{88FFDC50-7B12-4907-A43D-12A514E8B59C}"/>
    <cellStyle name="SAPBEXHLevel1 4 2 3 4" xfId="36820" xr:uid="{38B79A4A-6418-4620-8C0F-DF0E87B0F8D3}"/>
    <cellStyle name="SAPBEXHLevel1 4 2 4" xfId="10872" xr:uid="{B48C0575-EACE-4BD7-8F9D-A09C8C6CBF20}"/>
    <cellStyle name="SAPBEXHLevel1 4 2 4 2" xfId="21517" xr:uid="{EDF4414C-D747-42D5-9E7A-DD70DD8A1A81}"/>
    <cellStyle name="SAPBEXHLevel1 4 2 4 2 2" xfId="47931" xr:uid="{FE0B33B7-2BB3-4248-BEF9-93B149B0184A}"/>
    <cellStyle name="SAPBEXHLevel1 4 2 4 3" xfId="28606" xr:uid="{C9B28EF7-57EB-4AB6-8DDF-DD12F7AAE693}"/>
    <cellStyle name="SAPBEXHLevel1 4 2 4 3 2" xfId="55020" xr:uid="{8EFE126A-F0D7-4A87-A993-780F7E8619B4}"/>
    <cellStyle name="SAPBEXHLevel1 4 2 4 4" xfId="37293" xr:uid="{3C6B4270-C12E-4FBC-967F-AADFF6783EA2}"/>
    <cellStyle name="SAPBEXHLevel1 4 2 5" xfId="8624" xr:uid="{BB004A0D-D5FE-4FA0-ACD6-4D903C5F04F7}"/>
    <cellStyle name="SAPBEXHLevel1 4 2 5 2" xfId="19284" xr:uid="{4DC3364B-06B4-46AD-9A7D-3F8F8935706C}"/>
    <cellStyle name="SAPBEXHLevel1 4 2 5 2 2" xfId="45698" xr:uid="{07D5C6B6-78EF-4CFB-8BBC-09A003D12F71}"/>
    <cellStyle name="SAPBEXHLevel1 4 2 5 3" xfId="17375" xr:uid="{E20FC065-9919-4513-855F-4B14AA233CD2}"/>
    <cellStyle name="SAPBEXHLevel1 4 2 5 3 2" xfId="43793" xr:uid="{69CDFFC7-468D-4AF0-8405-BD20C6961952}"/>
    <cellStyle name="SAPBEXHLevel1 4 2 5 4" xfId="35120" xr:uid="{15D3AD75-68F7-4745-A3EF-AE1C5038B040}"/>
    <cellStyle name="SAPBEXHLevel1 4 2 6" xfId="14426" xr:uid="{2649D02B-A32C-4226-AC2B-64138828552A}"/>
    <cellStyle name="SAPBEXHLevel1 4 2 6 2" xfId="40846" xr:uid="{F91E1060-7CDA-461F-AC7E-5FF1037D2C55}"/>
    <cellStyle name="SAPBEXHLevel1 4 2 7" xfId="27361" xr:uid="{4A748971-3916-475D-8B60-4BF1632AB847}"/>
    <cellStyle name="SAPBEXHLevel1 4 2 7 2" xfId="53775" xr:uid="{F3C05F57-DD26-41B5-9E5B-910D760502F1}"/>
    <cellStyle name="SAPBEXHLevel1 4 2 8" xfId="30311" xr:uid="{368057E2-F3A5-4F27-9E59-9A89E9B2664F}"/>
    <cellStyle name="SAPBEXHLevel1 4 3" xfId="2689" xr:uid="{8B2E51A0-7902-44A5-BBBE-F2E16B671310}"/>
    <cellStyle name="SAPBEXHLevel1 4 3 2" xfId="9468" xr:uid="{157C4659-6A1D-4FAB-9C2C-A81AE611A14D}"/>
    <cellStyle name="SAPBEXHLevel1 4 3 2 2" xfId="20128" xr:uid="{9850C1BF-B55A-4644-BA20-01BECC7EABEE}"/>
    <cellStyle name="SAPBEXHLevel1 4 3 2 2 2" xfId="46542" xr:uid="{1A4B40AA-57B1-4455-8573-E5CF892DCDAF}"/>
    <cellStyle name="SAPBEXHLevel1 4 3 2 3" xfId="11259" xr:uid="{D21AD84A-02F8-4126-A264-05C0627F64E2}"/>
    <cellStyle name="SAPBEXHLevel1 4 3 2 3 2" xfId="37680" xr:uid="{B17B7465-9A53-43DD-B7BA-FC5BFF92F999}"/>
    <cellStyle name="SAPBEXHLevel1 4 3 2 4" xfId="35964" xr:uid="{CB67F23A-CE6B-403D-830D-ED184DF95D1F}"/>
    <cellStyle name="SAPBEXHLevel1 4 3 3" xfId="13481" xr:uid="{59C19D75-32EF-475D-801A-2074EF04172F}"/>
    <cellStyle name="SAPBEXHLevel1 4 3 3 2" xfId="39901" xr:uid="{D12A3DCE-32DA-40A0-9C8C-F55D90564C2F}"/>
    <cellStyle name="SAPBEXHLevel1 4 3 4" xfId="25022" xr:uid="{6D806DBF-D377-4378-B306-DEC6375C13B3}"/>
    <cellStyle name="SAPBEXHLevel1 4 3 4 2" xfId="51436" xr:uid="{048ADEC6-8620-4953-8AC5-4AFF9B0F6CBA}"/>
    <cellStyle name="SAPBEXHLevel1 4 3 5" xfId="29359" xr:uid="{063A531E-9254-42C8-B897-079AE6ABA955}"/>
    <cellStyle name="SAPBEXHLevel1 4 4" xfId="2626" xr:uid="{E093BBF8-2C04-4E18-8ECE-D02461C28F7E}"/>
    <cellStyle name="SAPBEXHLevel1 4 4 2" xfId="10453" xr:uid="{F229070A-7323-49F8-B5B9-5C560396EEB8}"/>
    <cellStyle name="SAPBEXHLevel1 4 4 2 2" xfId="21113" xr:uid="{BFEE5046-BC3A-405C-90B8-EC24A78ECC53}"/>
    <cellStyle name="SAPBEXHLevel1 4 4 2 2 2" xfId="47527" xr:uid="{10C028E8-EAC2-455A-9BC5-D0A9ED07FBB9}"/>
    <cellStyle name="SAPBEXHLevel1 4 4 2 3" xfId="28377" xr:uid="{2D49020F-83C7-4A6D-901C-49B006688FEA}"/>
    <cellStyle name="SAPBEXHLevel1 4 4 2 3 2" xfId="54791" xr:uid="{FCCEF164-E19A-488A-A643-BBEC609FB2F0}"/>
    <cellStyle name="SAPBEXHLevel1 4 4 2 4" xfId="36949" xr:uid="{CC453B71-E211-4E0C-91FA-8FFDE035BBF9}"/>
    <cellStyle name="SAPBEXHLevel1 4 4 3" xfId="13418" xr:uid="{197320A2-DA95-447C-97BF-5B72D33C7FFE}"/>
    <cellStyle name="SAPBEXHLevel1 4 4 3 2" xfId="39838" xr:uid="{E3DD6723-F732-4946-9D46-7E10DA6C2B97}"/>
    <cellStyle name="SAPBEXHLevel1 4 4 4" xfId="26199" xr:uid="{D7DC976F-0FBD-46CC-BFE8-97A18D307829}"/>
    <cellStyle name="SAPBEXHLevel1 4 4 4 2" xfId="52613" xr:uid="{DDA7CF59-0BC5-4747-80CA-1E36A7DCD230}"/>
    <cellStyle name="SAPBEXHLevel1 4 4 5" xfId="29296" xr:uid="{E817A94A-DA13-478F-8FB8-B3F5936EA37E}"/>
    <cellStyle name="SAPBEXHLevel1 4 5" xfId="3413" xr:uid="{6DE6146C-A74B-4A65-B497-F4602D34B6AD}"/>
    <cellStyle name="SAPBEXHLevel1 4 5 2" xfId="10764" xr:uid="{9A2C26E4-52E4-4910-BBAD-4DF05BAC723F}"/>
    <cellStyle name="SAPBEXHLevel1 4 5 2 2" xfId="21409" xr:uid="{AB129D19-5323-42CC-9782-E15CDABB35EB}"/>
    <cellStyle name="SAPBEXHLevel1 4 5 2 2 2" xfId="47823" xr:uid="{4CA0F1CB-E1DD-46C9-9471-26AE9F6DDDFD}"/>
    <cellStyle name="SAPBEXHLevel1 4 5 2 3" xfId="28498" xr:uid="{89815779-E42B-4ED9-81EC-C809C45E7F5D}"/>
    <cellStyle name="SAPBEXHLevel1 4 5 2 3 2" xfId="54912" xr:uid="{CE83DA47-44BF-4A6D-BEEC-01E69F9DE0BA}"/>
    <cellStyle name="SAPBEXHLevel1 4 5 2 4" xfId="37185" xr:uid="{D53E5466-4912-4B16-AC6F-FDD1E89B8EF1}"/>
    <cellStyle name="SAPBEXHLevel1 4 5 3" xfId="14199" xr:uid="{E4A31A29-D8AC-4070-AFA1-486AC27D80E2}"/>
    <cellStyle name="SAPBEXHLevel1 4 5 3 2" xfId="40619" xr:uid="{0F768CA3-EF0E-4B3D-82FA-00E15061CF32}"/>
    <cellStyle name="SAPBEXHLevel1 4 5 4" xfId="25014" xr:uid="{D3C92ADA-9821-4000-815D-F6FC4C492CE1}"/>
    <cellStyle name="SAPBEXHLevel1 4 5 4 2" xfId="51428" xr:uid="{D932FD64-078B-4BC0-8B1B-A8761A24F9BA}"/>
    <cellStyle name="SAPBEXHLevel1 4 5 5" xfId="30083" xr:uid="{E08D4805-ECAB-4472-B782-1137D4083434}"/>
    <cellStyle name="SAPBEXHLevel1 4 6" xfId="5523" xr:uid="{C1BEA30F-11F8-4AFD-8D71-8FB1ECBF4208}"/>
    <cellStyle name="SAPBEXHLevel1 4 6 2" xfId="16294" xr:uid="{6395EE75-373E-4AB5-9EF8-F83C719F0F33}"/>
    <cellStyle name="SAPBEXHLevel1 4 6 2 2" xfId="42713" xr:uid="{23339096-5E07-45EB-A105-8B350942710A}"/>
    <cellStyle name="SAPBEXHLevel1 4 6 3" xfId="22518" xr:uid="{B68C8D0E-3ED8-4965-A6C5-3295108DBD6F}"/>
    <cellStyle name="SAPBEXHLevel1 4 6 3 2" xfId="48932" xr:uid="{6546C1AE-C576-44B2-898C-7E70BD50DC7C}"/>
    <cellStyle name="SAPBEXHLevel1 4 6 4" xfId="32193" xr:uid="{2ABCEFE8-6EB8-4F95-AD37-948D0B0BCF5F}"/>
    <cellStyle name="SAPBEXHLevel1 4 7" xfId="2898" xr:uid="{F5A8C4BA-4199-47AA-9236-9EFE39BDE174}"/>
    <cellStyle name="SAPBEXHLevel1 4 7 2" xfId="26566" xr:uid="{9EB946FB-8CD4-4F62-9753-857B33FF3936}"/>
    <cellStyle name="SAPBEXHLevel1 4 7 2 2" xfId="52980" xr:uid="{7E2FE95E-3988-4A37-B498-A90736333EDA}"/>
    <cellStyle name="SAPBEXHLevel1 4 7 3" xfId="29568" xr:uid="{B0CF0F87-9D38-4B24-A2DE-AB3557BF38DF}"/>
    <cellStyle name="SAPBEXHLevel1 4 8" xfId="5927" xr:uid="{E0D44802-C70A-4E96-B748-F90E15E69252}"/>
    <cellStyle name="SAPBEXHLevel1 4 8 2" xfId="16679" xr:uid="{1F220BDB-575E-4816-B1F3-09F78003633E}"/>
    <cellStyle name="SAPBEXHLevel1 4 8 2 2" xfId="43097" xr:uid="{EAC51B3B-3021-4423-BF1F-A5C7E546DDD2}"/>
    <cellStyle name="SAPBEXHLevel1 4 8 3" xfId="22025" xr:uid="{AEF3E687-E250-4AE0-95B7-DB54ABFFB63D}"/>
    <cellStyle name="SAPBEXHLevel1 4 8 3 2" xfId="48439" xr:uid="{AF5002CB-92E1-436F-99D7-14DF710F252B}"/>
    <cellStyle name="SAPBEXHLevel1 4 8 4" xfId="32597" xr:uid="{CB21AA32-5AE1-4026-987A-F32874E5743F}"/>
    <cellStyle name="SAPBEXHLevel1 4 9" xfId="6687" xr:uid="{F7B75E55-4424-4610-A16F-A9D82E311DE9}"/>
    <cellStyle name="SAPBEXHLevel1 4 9 2" xfId="17399" xr:uid="{75DE48D7-6EAD-4D7C-AC1B-6E838DE664C8}"/>
    <cellStyle name="SAPBEXHLevel1 4 9 2 2" xfId="43817" xr:uid="{24127035-A846-450C-B724-82955F2BFB5A}"/>
    <cellStyle name="SAPBEXHLevel1 4 9 3" xfId="23725" xr:uid="{CF9D5909-1F72-4161-AE36-3090336A070C}"/>
    <cellStyle name="SAPBEXHLevel1 4 9 3 2" xfId="50139" xr:uid="{153B660B-7795-467C-94E0-09977AB3A6E4}"/>
    <cellStyle name="SAPBEXHLevel1 4 9 4" xfId="33357" xr:uid="{C4B73F2D-48B3-41DD-B064-62BC20D36C6E}"/>
    <cellStyle name="SAPBEXHLevel1 5" xfId="1907" xr:uid="{1BA0A013-1F6D-4A0B-91FA-8C12B74E9B38}"/>
    <cellStyle name="SAPBEXHLevel1 5 10" xfId="8482" xr:uid="{18E0FC7B-FAF5-4384-A829-A55E3ED627E8}"/>
    <cellStyle name="SAPBEXHLevel1 5 10 2" xfId="19142" xr:uid="{6ED5B965-CBB9-4804-A2E2-A5E59F236380}"/>
    <cellStyle name="SAPBEXHLevel1 5 10 2 2" xfId="45556" xr:uid="{9E94A932-E63F-49B4-9DCB-D62C5833BFDB}"/>
    <cellStyle name="SAPBEXHLevel1 5 10 3" xfId="17211" xr:uid="{02471780-497C-41DE-8A37-57C7A1BBBB26}"/>
    <cellStyle name="SAPBEXHLevel1 5 10 3 2" xfId="43629" xr:uid="{871E9C74-CBDB-420C-875E-408DE83D9ADD}"/>
    <cellStyle name="SAPBEXHLevel1 5 10 4" xfId="34978" xr:uid="{2724D010-8F71-44F5-9588-679E64020409}"/>
    <cellStyle name="SAPBEXHLevel1 5 11" xfId="11673" xr:uid="{6B34DEDA-370F-4974-BE14-6B54F1C25CDA}"/>
    <cellStyle name="SAPBEXHLevel1 5 11 2" xfId="38094" xr:uid="{8CDD5412-D609-42F0-AC94-0A21FE961A52}"/>
    <cellStyle name="SAPBEXHLevel1 5 12" xfId="23201" xr:uid="{D88C2F40-69D1-4996-829C-5C65ED4F7D11}"/>
    <cellStyle name="SAPBEXHLevel1 5 12 2" xfId="49615" xr:uid="{5F53049B-F284-4A3A-A1F5-827898614F39}"/>
    <cellStyle name="SAPBEXHLevel1 5 2" xfId="3884" xr:uid="{1C3C52AE-F09D-4BBF-951D-89DB62998EFE}"/>
    <cellStyle name="SAPBEXHLevel1 5 2 2" xfId="8939" xr:uid="{20C43942-C117-4897-85F5-07463C7FCFF8}"/>
    <cellStyle name="SAPBEXHLevel1 5 2 2 2" xfId="19599" xr:uid="{BAEF9234-8CC6-4D3B-9370-DC72FC9660C0}"/>
    <cellStyle name="SAPBEXHLevel1 5 2 2 2 2" xfId="46013" xr:uid="{264C0791-7BBB-49BC-84FE-91952EDE77AF}"/>
    <cellStyle name="SAPBEXHLevel1 5 2 2 3" xfId="17675" xr:uid="{D94701CB-856F-4535-9499-0CB0A716951F}"/>
    <cellStyle name="SAPBEXHLevel1 5 2 2 3 2" xfId="44092" xr:uid="{F8C92126-BAD5-48F1-819F-62A4E659C428}"/>
    <cellStyle name="SAPBEXHLevel1 5 2 2 4" xfId="35435" xr:uid="{5BCAC5E1-CB39-4B85-8518-250C5DE548E4}"/>
    <cellStyle name="SAPBEXHLevel1 5 2 3" xfId="9914" xr:uid="{34ED34DB-F7BA-40E8-B690-BE1FBB2D1DF5}"/>
    <cellStyle name="SAPBEXHLevel1 5 2 3 2" xfId="20574" xr:uid="{B08244B8-CAA4-4D55-A7FA-3C3A57CFA0FD}"/>
    <cellStyle name="SAPBEXHLevel1 5 2 3 2 2" xfId="46988" xr:uid="{8379A7B8-7251-418E-BCC2-3F9FA5A638F5}"/>
    <cellStyle name="SAPBEXHLevel1 5 2 3 3" xfId="26212" xr:uid="{ED376105-98E3-474D-B211-A51F5720565E}"/>
    <cellStyle name="SAPBEXHLevel1 5 2 3 3 2" xfId="52626" xr:uid="{B2519F97-615B-431B-AE9C-95605E09424E}"/>
    <cellStyle name="SAPBEXHLevel1 5 2 3 4" xfId="36410" xr:uid="{A0BA3527-720C-4E6E-8DF5-1D24A66606ED}"/>
    <cellStyle name="SAPBEXHLevel1 5 2 4" xfId="10959" xr:uid="{85D53BDC-4FE2-45CB-A20D-57F1D0C3501C}"/>
    <cellStyle name="SAPBEXHLevel1 5 2 4 2" xfId="21604" xr:uid="{0E3042ED-4526-4D5F-9C37-0DFCE04E526B}"/>
    <cellStyle name="SAPBEXHLevel1 5 2 4 2 2" xfId="48018" xr:uid="{6EA86C42-987C-4954-AFA7-A51D500C71A4}"/>
    <cellStyle name="SAPBEXHLevel1 5 2 4 3" xfId="28693" xr:uid="{44B37BC5-5380-48FA-ABF2-417A362921B1}"/>
    <cellStyle name="SAPBEXHLevel1 5 2 4 3 2" xfId="55107" xr:uid="{3739362C-87D2-4A6A-941A-9DD8B60B5F2C}"/>
    <cellStyle name="SAPBEXHLevel1 5 2 4 4" xfId="37380" xr:uid="{45B0D132-10FE-48ED-AD8E-543EAFC11D85}"/>
    <cellStyle name="SAPBEXHLevel1 5 2 5" xfId="8798" xr:uid="{FA1C451F-9515-4491-A253-E0B44F9FDCE2}"/>
    <cellStyle name="SAPBEXHLevel1 5 2 5 2" xfId="19458" xr:uid="{3956F0A1-3007-4DD2-A017-E08DD69EBE9C}"/>
    <cellStyle name="SAPBEXHLevel1 5 2 5 2 2" xfId="45872" xr:uid="{D0AC6506-A216-44E4-ACA6-E0C62909D10B}"/>
    <cellStyle name="SAPBEXHLevel1 5 2 5 3" xfId="23590" xr:uid="{D5BAA53E-8FC6-40E4-AE9C-3E4C1D27A7D3}"/>
    <cellStyle name="SAPBEXHLevel1 5 2 5 3 2" xfId="50004" xr:uid="{29E62C2B-83DE-4961-98E2-65AF0425C9D8}"/>
    <cellStyle name="SAPBEXHLevel1 5 2 5 4" xfId="35294" xr:uid="{438FBE0B-4E91-4503-B703-469222B7DAC5}"/>
    <cellStyle name="SAPBEXHLevel1 5 2 6" xfId="14667" xr:uid="{6056E2E1-6FD2-47BF-88F9-1569123C804E}"/>
    <cellStyle name="SAPBEXHLevel1 5 2 6 2" xfId="41087" xr:uid="{A9A5BB0D-9FD0-4F1D-A6B0-148A6C9D1B79}"/>
    <cellStyle name="SAPBEXHLevel1 5 2 7" xfId="27173" xr:uid="{A9E5185F-FCEF-403E-BFD3-6A7481DD8E06}"/>
    <cellStyle name="SAPBEXHLevel1 5 2 7 2" xfId="53587" xr:uid="{3D62D5B5-5838-457E-B299-74D95F5F801C}"/>
    <cellStyle name="SAPBEXHLevel1 5 2 8" xfId="30554" xr:uid="{A62B02D5-F250-462F-A14A-EB1FBDF7E415}"/>
    <cellStyle name="SAPBEXHLevel1 5 3" xfId="4611" xr:uid="{A441D019-1A96-421C-9FB5-0C8B2A0C45D9}"/>
    <cellStyle name="SAPBEXHLevel1 5 3 2" xfId="9295" xr:uid="{61A71060-8A64-477D-ABB3-DE4948CCE554}"/>
    <cellStyle name="SAPBEXHLevel1 5 3 2 2" xfId="19955" xr:uid="{C90AFAF2-5572-4568-B342-70FD2A3239F3}"/>
    <cellStyle name="SAPBEXHLevel1 5 3 2 2 2" xfId="46369" xr:uid="{4E69504B-0D31-4A83-8974-26A9B14D47E7}"/>
    <cellStyle name="SAPBEXHLevel1 5 3 2 3" xfId="12096" xr:uid="{7059AB37-E906-4B11-A96C-D07031601CE1}"/>
    <cellStyle name="SAPBEXHLevel1 5 3 2 3 2" xfId="38517" xr:uid="{B968401A-EBC2-482E-95A3-23FE50BED214}"/>
    <cellStyle name="SAPBEXHLevel1 5 3 2 4" xfId="35791" xr:uid="{22DACA24-84D6-4513-98EF-050B7DD68F0B}"/>
    <cellStyle name="SAPBEXHLevel1 5 3 3" xfId="15389" xr:uid="{A30E97F6-BB87-471E-835F-2E04382F919E}"/>
    <cellStyle name="SAPBEXHLevel1 5 3 3 2" xfId="41809" xr:uid="{0389E190-6648-4D57-A86A-C4417CC46C7E}"/>
    <cellStyle name="SAPBEXHLevel1 5 3 4" xfId="25262" xr:uid="{BBB9F43A-ABA4-4958-9FB3-AED23F6544DF}"/>
    <cellStyle name="SAPBEXHLevel1 5 3 4 2" xfId="51676" xr:uid="{3452F9AF-EFEA-421A-8C89-A05B097E818C}"/>
    <cellStyle name="SAPBEXHLevel1 5 3 5" xfId="31281" xr:uid="{9144AE0B-B752-430D-B2F1-2CAD2326B84D}"/>
    <cellStyle name="SAPBEXHLevel1 5 4" xfId="4844" xr:uid="{88AC49FE-90E9-4E4E-ABA8-86C176FC22D4}"/>
    <cellStyle name="SAPBEXHLevel1 5 4 2" xfId="9992" xr:uid="{8F6853CC-E9A4-433B-A886-0778E8628C29}"/>
    <cellStyle name="SAPBEXHLevel1 5 4 2 2" xfId="20652" xr:uid="{A8EB1DF5-EAF8-43C2-8CCD-FDEE936861BF}"/>
    <cellStyle name="SAPBEXHLevel1 5 4 2 2 2" xfId="47066" xr:uid="{E9F384A8-0072-46DE-9B9D-592F0A979AA7}"/>
    <cellStyle name="SAPBEXHLevel1 5 4 2 3" xfId="22329" xr:uid="{89DEA2D0-25E8-4CAC-9E88-79779F708EB9}"/>
    <cellStyle name="SAPBEXHLevel1 5 4 2 3 2" xfId="48743" xr:uid="{22BB39D5-78DF-4C04-9EB5-41C065A856A5}"/>
    <cellStyle name="SAPBEXHLevel1 5 4 2 4" xfId="36488" xr:uid="{BFD7BFBB-21E5-44F6-9835-9AB82CB9DCE2}"/>
    <cellStyle name="SAPBEXHLevel1 5 4 3" xfId="15621" xr:uid="{42465906-3237-42BA-A699-3B7C7575120F}"/>
    <cellStyle name="SAPBEXHLevel1 5 4 3 2" xfId="42041" xr:uid="{148E87B8-4E91-4DA8-A676-965F8E1B045C}"/>
    <cellStyle name="SAPBEXHLevel1 5 4 4" xfId="24407" xr:uid="{14D37F3E-3ACC-40E5-AC93-F104A9F84673}"/>
    <cellStyle name="SAPBEXHLevel1 5 4 4 2" xfId="50821" xr:uid="{671FE903-0952-4DB1-9954-66C07E6ED2CA}"/>
    <cellStyle name="SAPBEXHLevel1 5 4 5" xfId="31514" xr:uid="{C72EBDD1-0711-464A-8590-B14E06E63754}"/>
    <cellStyle name="SAPBEXHLevel1 5 5" xfId="5805" xr:uid="{F45FA7FC-9A8E-4EC7-A1E7-7E0AB3B1B007}"/>
    <cellStyle name="SAPBEXHLevel1 5 5 2" xfId="10822" xr:uid="{48B8B9BA-844C-4256-8729-648AD81374ED}"/>
    <cellStyle name="SAPBEXHLevel1 5 5 2 2" xfId="21467" xr:uid="{B426C769-868A-4AC2-8DA1-6086262750EF}"/>
    <cellStyle name="SAPBEXHLevel1 5 5 2 2 2" xfId="47881" xr:uid="{5A55FDED-6BEF-4543-969D-D338B8E19BA0}"/>
    <cellStyle name="SAPBEXHLevel1 5 5 2 3" xfId="28556" xr:uid="{C4838DF6-9672-4B56-9736-4C7DC3A60A4A}"/>
    <cellStyle name="SAPBEXHLevel1 5 5 2 3 2" xfId="54970" xr:uid="{4A74BEF1-D08C-4509-8D3D-E49018172B5F}"/>
    <cellStyle name="SAPBEXHLevel1 5 5 2 4" xfId="37243" xr:uid="{28383F18-607F-42B7-AA91-055497BCF8C0}"/>
    <cellStyle name="SAPBEXHLevel1 5 5 3" xfId="16564" xr:uid="{B5393B64-B499-44CA-8D11-0CBC2FB8C0A5}"/>
    <cellStyle name="SAPBEXHLevel1 5 5 3 2" xfId="42982" xr:uid="{6FF301DC-8354-4FDE-8B7E-E71094749201}"/>
    <cellStyle name="SAPBEXHLevel1 5 5 4" xfId="24610" xr:uid="{7FAF5455-6FC3-4420-AB71-9776FDF150D2}"/>
    <cellStyle name="SAPBEXHLevel1 5 5 4 2" xfId="51024" xr:uid="{04C4F324-240A-4710-9587-DEECCC967687}"/>
    <cellStyle name="SAPBEXHLevel1 5 5 5" xfId="32475" xr:uid="{2827DA8D-937F-483E-B1A2-0EFE28A63C9A}"/>
    <cellStyle name="SAPBEXHLevel1 5 6" xfId="6408" xr:uid="{E667FCC3-C296-424E-8E4A-81EFBCE8EBCC}"/>
    <cellStyle name="SAPBEXHLevel1 5 6 2" xfId="17144" xr:uid="{7D3193E5-8F1E-4BE6-A85D-10707BC7BE90}"/>
    <cellStyle name="SAPBEXHLevel1 5 6 2 2" xfId="43562" xr:uid="{536F3F69-171E-4211-9F49-06850F2614C3}"/>
    <cellStyle name="SAPBEXHLevel1 5 6 3" xfId="24883" xr:uid="{5AAB0083-F739-4755-ACD4-6D6456AF86F0}"/>
    <cellStyle name="SAPBEXHLevel1 5 6 3 2" xfId="51297" xr:uid="{45EF6E90-F898-44A3-AACE-C4DE9E8A777B}"/>
    <cellStyle name="SAPBEXHLevel1 5 6 4" xfId="33078" xr:uid="{638994E0-3C84-4CEE-BAD2-AD98A5F3D8AD}"/>
    <cellStyle name="SAPBEXHLevel1 5 7" xfId="7023" xr:uid="{E163B1A0-2BB3-45D1-B109-8E3DEF03CBE9}"/>
    <cellStyle name="SAPBEXHLevel1 5 7 2" xfId="22006" xr:uid="{D5878BAC-C4CB-43E5-9C5B-18F2CF304CE2}"/>
    <cellStyle name="SAPBEXHLevel1 5 7 2 2" xfId="48420" xr:uid="{D1D3B581-42C2-4AA8-8D9B-4CEC4354BF8A}"/>
    <cellStyle name="SAPBEXHLevel1 5 7 3" xfId="33693" xr:uid="{715F4433-E685-42F0-88F2-D8B880F82488}"/>
    <cellStyle name="SAPBEXHLevel1 5 8" xfId="7570" xr:uid="{857657C1-3399-4CCA-B471-125606EE25BE}"/>
    <cellStyle name="SAPBEXHLevel1 5 8 2" xfId="18237" xr:uid="{1DFD7144-0B4D-4777-882C-3DC9458257F8}"/>
    <cellStyle name="SAPBEXHLevel1 5 8 2 2" xfId="44653" xr:uid="{C25C1E68-68C1-455A-A0A4-CDD68BA45A3F}"/>
    <cellStyle name="SAPBEXHLevel1 5 8 3" xfId="28039" xr:uid="{34F826F6-1C1C-4B21-BCE3-C11349ADD84A}"/>
    <cellStyle name="SAPBEXHLevel1 5 8 3 2" xfId="54453" xr:uid="{C6B57F80-BE43-4DCA-BCB2-F8A88107B3C0}"/>
    <cellStyle name="SAPBEXHLevel1 5 8 4" xfId="34240" xr:uid="{8EFC83EA-1E9F-437E-9FF1-605B71F81432}"/>
    <cellStyle name="SAPBEXHLevel1 5 9" xfId="7272" xr:uid="{817F84CE-120E-40BF-89F5-4AC23ACCC756}"/>
    <cellStyle name="SAPBEXHLevel1 5 9 2" xfId="17939" xr:uid="{A56B9016-EEB8-41B3-BA5A-74A23086A1AC}"/>
    <cellStyle name="SAPBEXHLevel1 5 9 2 2" xfId="44356" xr:uid="{56B71F74-5F62-4CE7-BFB7-3F24234626A2}"/>
    <cellStyle name="SAPBEXHLevel1 5 9 3" xfId="26240" xr:uid="{B5483DE6-D2DB-4D2E-B92F-6BBC461426DF}"/>
    <cellStyle name="SAPBEXHLevel1 5 9 3 2" xfId="52654" xr:uid="{62EC9916-52C6-47D5-B720-E546A73D3EED}"/>
    <cellStyle name="SAPBEXHLevel1 5 9 4" xfId="33942" xr:uid="{E587F83B-8439-4AD1-ABD8-14721D979AAA}"/>
    <cellStyle name="SAPBEXHLevel1 6" xfId="2093" xr:uid="{4226A4A0-3F40-4A84-B4A7-39EE66A591B5}"/>
    <cellStyle name="SAPBEXHLevel1 6 10" xfId="8554" xr:uid="{B366C0FC-8744-4BAD-BAC3-31A535236E7A}"/>
    <cellStyle name="SAPBEXHLevel1 6 10 2" xfId="19214" xr:uid="{1ADC8464-D119-486E-BAD4-C0A01388BBBF}"/>
    <cellStyle name="SAPBEXHLevel1 6 10 2 2" xfId="45628" xr:uid="{C1EE4319-0849-4ACB-A0FD-2092BE639518}"/>
    <cellStyle name="SAPBEXHLevel1 6 10 3" xfId="16884" xr:uid="{F3F9A982-A6E8-4906-983D-64237FA896D7}"/>
    <cellStyle name="SAPBEXHLevel1 6 10 3 2" xfId="43302" xr:uid="{EC8D9509-C2A1-4B47-B41B-74E3B03BD4A2}"/>
    <cellStyle name="SAPBEXHLevel1 6 10 4" xfId="35050" xr:uid="{2F4026B2-FD4D-4D85-8CC0-23634B94BD35}"/>
    <cellStyle name="SAPBEXHLevel1 6 11" xfId="11507" xr:uid="{0995F8CC-51D3-44C3-9790-39BD94A77C39}"/>
    <cellStyle name="SAPBEXHLevel1 6 11 2" xfId="37928" xr:uid="{CAFA5F88-83AA-4EBE-BB2B-E7013246CC9D}"/>
    <cellStyle name="SAPBEXHLevel1 6 12" xfId="23313" xr:uid="{197EAA8F-F310-4925-8BE4-EA61A3F63710}"/>
    <cellStyle name="SAPBEXHLevel1 6 12 2" xfId="49727" xr:uid="{B8938112-B545-40EA-9C8C-F9EB36D72E5E}"/>
    <cellStyle name="SAPBEXHLevel1 6 2" xfId="4058" xr:uid="{4C8B2E68-E387-4C12-AC18-C97F8E886043}"/>
    <cellStyle name="SAPBEXHLevel1 6 2 2" xfId="9194" xr:uid="{A8D4580B-04AB-4526-8432-1DFCEAB5CF2D}"/>
    <cellStyle name="SAPBEXHLevel1 6 2 2 2" xfId="19854" xr:uid="{DAEB3D49-17D0-41D6-9F77-FB8598FD0F8A}"/>
    <cellStyle name="SAPBEXHLevel1 6 2 2 2 2" xfId="46268" xr:uid="{4DF76F84-8518-495E-B182-027CB9BF2515}"/>
    <cellStyle name="SAPBEXHLevel1 6 2 2 3" xfId="27879" xr:uid="{095CD516-9D6E-4A55-A6F7-F8AAFD75230D}"/>
    <cellStyle name="SAPBEXHLevel1 6 2 2 3 2" xfId="54293" xr:uid="{254C7831-54FE-4BB4-8184-0D96D355267E}"/>
    <cellStyle name="SAPBEXHLevel1 6 2 2 4" xfId="35690" xr:uid="{4B597A97-CF99-4AB4-A061-0E80B6D2845F}"/>
    <cellStyle name="SAPBEXHLevel1 6 2 3" xfId="14840" xr:uid="{40E12C67-740D-4C94-94E5-EBDEBCDE5C7A}"/>
    <cellStyle name="SAPBEXHLevel1 6 2 3 2" xfId="41260" xr:uid="{327136A1-D078-40A0-92BE-98F0ECBF4A28}"/>
    <cellStyle name="SAPBEXHLevel1 6 2 4" xfId="25447" xr:uid="{0BA36A9D-3133-4240-8693-FFF33F09BDEB}"/>
    <cellStyle name="SAPBEXHLevel1 6 2 4 2" xfId="51861" xr:uid="{818D8F23-6C0E-4094-A59A-BEEE20CB38B0}"/>
    <cellStyle name="SAPBEXHLevel1 6 2 5" xfId="30728" xr:uid="{E1B8815D-8EE8-4A31-9FEC-B4FE83C9F524}"/>
    <cellStyle name="SAPBEXHLevel1 6 3" xfId="4786" xr:uid="{352E8544-FF2B-4C3D-819D-7E32D70B6AE8}"/>
    <cellStyle name="SAPBEXHLevel1 6 3 2" xfId="9641" xr:uid="{311205C7-3C8A-46AB-B1FD-4B9B59E449B8}"/>
    <cellStyle name="SAPBEXHLevel1 6 3 2 2" xfId="20301" xr:uid="{29CCA306-48DC-4395-B0DE-4E3CDFAE4F99}"/>
    <cellStyle name="SAPBEXHLevel1 6 3 2 2 2" xfId="46715" xr:uid="{707C4B4B-10F4-48FF-8274-E41D82801B75}"/>
    <cellStyle name="SAPBEXHLevel1 6 3 2 3" xfId="13016" xr:uid="{F6126A67-A305-4133-B7CE-71B66B3B37C0}"/>
    <cellStyle name="SAPBEXHLevel1 6 3 2 3 2" xfId="39437" xr:uid="{795A6E3E-9258-4F96-B339-B9E77D8F7FD1}"/>
    <cellStyle name="SAPBEXHLevel1 6 3 2 4" xfId="36137" xr:uid="{C8CEFEB4-6FD4-4A03-B484-3E80A08DB1C4}"/>
    <cellStyle name="SAPBEXHLevel1 6 3 3" xfId="15563" xr:uid="{EC026056-F313-4D35-B7E9-F8DE0873603E}"/>
    <cellStyle name="SAPBEXHLevel1 6 3 3 2" xfId="41983" xr:uid="{87E2C271-166A-4E06-920D-ADE63A7F3194}"/>
    <cellStyle name="SAPBEXHLevel1 6 3 4" xfId="26333" xr:uid="{5381E9B0-3958-40DF-A71E-043059F9A5C8}"/>
    <cellStyle name="SAPBEXHLevel1 6 3 4 2" xfId="52747" xr:uid="{2B64DA7A-4C26-40B1-B711-0087109829FB}"/>
    <cellStyle name="SAPBEXHLevel1 6 3 5" xfId="31456" xr:uid="{F75B52DF-00F1-4773-ACD7-FC7FDEB09D42}"/>
    <cellStyle name="SAPBEXHLevel1 6 4" xfId="5366" xr:uid="{C30E02A8-E4C1-4198-848B-45BBE2D24B42}"/>
    <cellStyle name="SAPBEXHLevel1 6 4 2" xfId="10863" xr:uid="{D4AE7EC2-F593-48ED-BE24-DC7601710374}"/>
    <cellStyle name="SAPBEXHLevel1 6 4 2 2" xfId="21508" xr:uid="{AAE4FE45-490B-4AE0-B8E0-406E3247B761}"/>
    <cellStyle name="SAPBEXHLevel1 6 4 2 2 2" xfId="47922" xr:uid="{6606422E-35EC-4EBC-8ABD-2ECC56E58212}"/>
    <cellStyle name="SAPBEXHLevel1 6 4 2 3" xfId="28597" xr:uid="{4899E619-E29B-4D5A-892E-43D458E76D55}"/>
    <cellStyle name="SAPBEXHLevel1 6 4 2 3 2" xfId="55011" xr:uid="{7F779F0D-5329-4A30-AD26-895F3C990FA4}"/>
    <cellStyle name="SAPBEXHLevel1 6 4 2 4" xfId="37284" xr:uid="{52715B08-3EC3-452E-B083-459472A25B77}"/>
    <cellStyle name="SAPBEXHLevel1 6 4 3" xfId="16139" xr:uid="{4E0AA9B0-0493-43EC-B2C6-3496C2ACF123}"/>
    <cellStyle name="SAPBEXHLevel1 6 4 3 2" xfId="42558" xr:uid="{6E2EFC1D-03D8-4F2B-9C44-43F2F1FAD6EE}"/>
    <cellStyle name="SAPBEXHLevel1 6 4 4" xfId="27573" xr:uid="{CD3072C2-0BD1-4BE3-B654-F3F7C42A74D6}"/>
    <cellStyle name="SAPBEXHLevel1 6 4 4 2" xfId="53987" xr:uid="{F7D50C96-A3B3-4138-9092-210E561745AC}"/>
    <cellStyle name="SAPBEXHLevel1 6 4 5" xfId="32036" xr:uid="{6C75F12A-E1D3-4942-BA51-FA81B70744FC}"/>
    <cellStyle name="SAPBEXHLevel1 6 5" xfId="5973" xr:uid="{E73187A4-2DC0-42DC-9F78-24C14F0185EB}"/>
    <cellStyle name="SAPBEXHLevel1 6 5 2" xfId="16725" xr:uid="{F156EA44-68A6-4C0B-A326-6BB8E2D6EE47}"/>
    <cellStyle name="SAPBEXHLevel1 6 5 2 2" xfId="43143" xr:uid="{4509BC14-A4B4-4287-83A2-4F70F1C1EB83}"/>
    <cellStyle name="SAPBEXHLevel1 6 5 3" xfId="22608" xr:uid="{01EF9CF5-6BD8-4CA9-8467-F4372EBFA1CF}"/>
    <cellStyle name="SAPBEXHLevel1 6 5 3 2" xfId="49022" xr:uid="{C665EB40-C061-417B-A5C3-E1CF14C62597}"/>
    <cellStyle name="SAPBEXHLevel1 6 5 4" xfId="32643" xr:uid="{AAE40C4A-F091-4E22-AB5F-DF2B2E76AA67}"/>
    <cellStyle name="SAPBEXHLevel1 6 6" xfId="6573" xr:uid="{EDE7B584-BB84-40AF-A540-285B466E435B}"/>
    <cellStyle name="SAPBEXHLevel1 6 6 2" xfId="17298" xr:uid="{C92BFDC6-F262-4607-B4C2-75EFBD98B4D9}"/>
    <cellStyle name="SAPBEXHLevel1 6 6 2 2" xfId="43716" xr:uid="{A1EC9691-7710-4450-874A-B485E0AD3EF9}"/>
    <cellStyle name="SAPBEXHLevel1 6 6 3" xfId="11963" xr:uid="{21E9FCD2-B703-4595-8469-EC21A8B67155}"/>
    <cellStyle name="SAPBEXHLevel1 6 6 3 2" xfId="38384" xr:uid="{FEA5EDCA-A1AB-4F07-9F0B-93105749A259}"/>
    <cellStyle name="SAPBEXHLevel1 6 6 4" xfId="33243" xr:uid="{BF2B64FA-10A5-40B8-81BF-703FB8923ED4}"/>
    <cellStyle name="SAPBEXHLevel1 6 7" xfId="7145" xr:uid="{607237BA-CF4F-4B59-B5EB-950BD0CA68CD}"/>
    <cellStyle name="SAPBEXHLevel1 6 7 2" xfId="22316" xr:uid="{D5E4B5B0-08DE-4410-9A19-5E638718B80E}"/>
    <cellStyle name="SAPBEXHLevel1 6 7 2 2" xfId="48730" xr:uid="{A2BBAFEA-D2E2-4548-9BD2-C5C93314193A}"/>
    <cellStyle name="SAPBEXHLevel1 6 7 3" xfId="33815" xr:uid="{AFA383D0-7A76-4902-9229-21106E2B9A22}"/>
    <cellStyle name="SAPBEXHLevel1 6 8" xfId="7704" xr:uid="{36FBB2D2-01BF-4769-A274-0BE0F7824B9B}"/>
    <cellStyle name="SAPBEXHLevel1 6 8 2" xfId="18371" xr:uid="{098A6692-8919-49E2-98A0-75C66B276107}"/>
    <cellStyle name="SAPBEXHLevel1 6 8 2 2" xfId="44787" xr:uid="{021409C7-09AD-40C6-8D44-7BC8FA3567AC}"/>
    <cellStyle name="SAPBEXHLevel1 6 8 3" xfId="27178" xr:uid="{995259FF-4ACE-47F7-8671-816BEE6D4D26}"/>
    <cellStyle name="SAPBEXHLevel1 6 8 3 2" xfId="53592" xr:uid="{318B56CF-A8F8-4AF2-8C6D-21C94F3D8638}"/>
    <cellStyle name="SAPBEXHLevel1 6 8 4" xfId="34374" xr:uid="{CBBF2043-6FA5-4EEA-AABE-952EF1194459}"/>
    <cellStyle name="SAPBEXHLevel1 6 9" xfId="7856" xr:uid="{B38E10B8-862B-4168-991E-3231CD7F95DE}"/>
    <cellStyle name="SAPBEXHLevel1 6 9 2" xfId="18523" xr:uid="{88EC2A97-7C87-4535-AD03-EE0D11D1FC4C}"/>
    <cellStyle name="SAPBEXHLevel1 6 9 2 2" xfId="44938" xr:uid="{2E653F62-8C26-41C3-84FE-A3120D25239A}"/>
    <cellStyle name="SAPBEXHLevel1 6 9 3" xfId="24009" xr:uid="{4BDD6E60-C2C4-4286-A074-15F78F3C1B0B}"/>
    <cellStyle name="SAPBEXHLevel1 6 9 3 2" xfId="50423" xr:uid="{B515C255-EC7A-4E10-9BB5-C8F54EBE97A7}"/>
    <cellStyle name="SAPBEXHLevel1 6 9 4" xfId="34526" xr:uid="{7A936CDC-3BF3-4C10-ABEC-045989536CB6}"/>
    <cellStyle name="SAPBEXHLevel1 7" xfId="2377" xr:uid="{F920B999-E443-4EFC-8543-A2834957116F}"/>
    <cellStyle name="SAPBEXHLevel1 7 10" xfId="13025" xr:uid="{3276A88C-0AEC-4D74-B621-07CCAA828E9C}"/>
    <cellStyle name="SAPBEXHLevel1 7 10 2" xfId="39446" xr:uid="{F258F538-6E7B-46FB-9106-545CE417A488}"/>
    <cellStyle name="SAPBEXHLevel1 7 11" xfId="26472" xr:uid="{6C842F45-513F-4FE6-A5AA-EC84FC5B2911}"/>
    <cellStyle name="SAPBEXHLevel1 7 11 2" xfId="52886" xr:uid="{7A1817E1-F215-4AC6-A0BD-FE66345C819A}"/>
    <cellStyle name="SAPBEXHLevel1 7 2" xfId="4284" xr:uid="{E3610FE8-281E-4AE1-8EA8-DCFEFF624398}"/>
    <cellStyle name="SAPBEXHLevel1 7 2 2" xfId="9851" xr:uid="{FEABE360-FFE8-4EE1-A94B-E36D891597B9}"/>
    <cellStyle name="SAPBEXHLevel1 7 2 2 2" xfId="20511" xr:uid="{5FABE2FE-820D-4B0A-8F60-4325D04931B7}"/>
    <cellStyle name="SAPBEXHLevel1 7 2 2 2 2" xfId="46925" xr:uid="{FE8A1205-ACDF-46E5-B36C-5D5A97BB2B7F}"/>
    <cellStyle name="SAPBEXHLevel1 7 2 2 3" xfId="17684" xr:uid="{970244DD-31DD-4A41-AC11-962B5AD5F474}"/>
    <cellStyle name="SAPBEXHLevel1 7 2 2 3 2" xfId="44101" xr:uid="{88146993-C662-4DA8-99F7-D49DF40387A9}"/>
    <cellStyle name="SAPBEXHLevel1 7 2 2 4" xfId="36347" xr:uid="{7049391B-1935-4E6E-A4B8-74986D72A3A9}"/>
    <cellStyle name="SAPBEXHLevel1 7 2 3" xfId="15063" xr:uid="{26652B5B-0496-4977-A1CA-15B9792A08F9}"/>
    <cellStyle name="SAPBEXHLevel1 7 2 3 2" xfId="41483" xr:uid="{7751BE15-4372-4E00-AA2C-4E4D171C6EA0}"/>
    <cellStyle name="SAPBEXHLevel1 7 2 4" xfId="23416" xr:uid="{C6A6F97E-6964-4DF0-9978-D1144AC2F11B}"/>
    <cellStyle name="SAPBEXHLevel1 7 2 4 2" xfId="49830" xr:uid="{37C969DD-3E78-4F31-B296-86C51BB348EC}"/>
    <cellStyle name="SAPBEXHLevel1 7 2 5" xfId="30954" xr:uid="{1C9F42B8-4C4B-4569-BE21-CEDB87DAB697}"/>
    <cellStyle name="SAPBEXHLevel1 7 3" xfId="5011" xr:uid="{2E36D1A2-BFC4-43E9-84B5-DAEDFE2F6A1B}"/>
    <cellStyle name="SAPBEXHLevel1 7 3 2" xfId="10212" xr:uid="{CCDE4C0D-B885-4452-97CA-2E2FAEB506B1}"/>
    <cellStyle name="SAPBEXHLevel1 7 3 2 2" xfId="20872" xr:uid="{2D8F7C6A-49E9-4542-97A9-7EBDE577F569}"/>
    <cellStyle name="SAPBEXHLevel1 7 3 2 2 2" xfId="47286" xr:uid="{3EE1BD85-6577-456D-9CEF-B519CC504D80}"/>
    <cellStyle name="SAPBEXHLevel1 7 3 2 3" xfId="11122" xr:uid="{56945FA7-B398-4AAF-9E44-8C81B7443317}"/>
    <cellStyle name="SAPBEXHLevel1 7 3 2 3 2" xfId="37543" xr:uid="{5C8D1908-C056-48B1-8EF3-42A7E0AE67B7}"/>
    <cellStyle name="SAPBEXHLevel1 7 3 2 4" xfId="36708" xr:uid="{8FD63C75-0915-409D-BBB0-9BE52A305B39}"/>
    <cellStyle name="SAPBEXHLevel1 7 3 3" xfId="15788" xr:uid="{7124FDDB-13C2-4B96-A4C3-3168781B231C}"/>
    <cellStyle name="SAPBEXHLevel1 7 3 3 2" xfId="42207" xr:uid="{8EEB07C0-4072-4AA8-840C-CC9F6F13DE71}"/>
    <cellStyle name="SAPBEXHLevel1 7 3 4" xfId="24473" xr:uid="{6645B44E-C7C0-44EE-A2AB-18F78AD421F3}"/>
    <cellStyle name="SAPBEXHLevel1 7 3 4 2" xfId="50887" xr:uid="{353A82B1-1F3B-4B2D-BDF2-63CD52F6D0D1}"/>
    <cellStyle name="SAPBEXHLevel1 7 3 5" xfId="31681" xr:uid="{C36F3A34-3B79-45B7-BE83-11FEE1088F74}"/>
    <cellStyle name="SAPBEXHLevel1 7 4" xfId="6200" xr:uid="{FD6F6E03-4BEE-411B-82CA-497077848F68}"/>
    <cellStyle name="SAPBEXHLevel1 7 4 2" xfId="10979" xr:uid="{36E9C957-9B0F-4E99-8AE2-505384B37315}"/>
    <cellStyle name="SAPBEXHLevel1 7 4 2 2" xfId="21624" xr:uid="{F4CE9EA2-AE67-49AA-99FF-B8EF5D3A0197}"/>
    <cellStyle name="SAPBEXHLevel1 7 4 2 2 2" xfId="48038" xr:uid="{064888EC-54F5-4C25-B156-6AC4CF13996D}"/>
    <cellStyle name="SAPBEXHLevel1 7 4 2 3" xfId="28713" xr:uid="{318E5E90-3105-4D08-969E-4C10324FC484}"/>
    <cellStyle name="SAPBEXHLevel1 7 4 2 3 2" xfId="55127" xr:uid="{8267BB58-E2A5-4784-A561-672F98AFF389}"/>
    <cellStyle name="SAPBEXHLevel1 7 4 2 4" xfId="37400" xr:uid="{BF53B4D9-C819-44F1-9CFD-E4B7365EE485}"/>
    <cellStyle name="SAPBEXHLevel1 7 4 3" xfId="16941" xr:uid="{CEB1212B-88E2-4783-939E-3E5227A117A5}"/>
    <cellStyle name="SAPBEXHLevel1 7 4 3 2" xfId="43359" xr:uid="{6200A110-A32E-4623-915A-6072A9BE49F8}"/>
    <cellStyle name="SAPBEXHLevel1 7 4 4" xfId="22023" xr:uid="{91407A33-67C7-445A-9782-048828F88C80}"/>
    <cellStyle name="SAPBEXHLevel1 7 4 4 2" xfId="48437" xr:uid="{A9E3E104-99BB-4551-8146-986B27F3AC86}"/>
    <cellStyle name="SAPBEXHLevel1 7 4 5" xfId="32870" xr:uid="{1DEAF401-A418-4FB7-8B22-5EF5011EB17C}"/>
    <cellStyle name="SAPBEXHLevel1 7 5" xfId="6786" xr:uid="{0CE11379-9425-45C0-A209-CA9E5F2F1640}"/>
    <cellStyle name="SAPBEXHLevel1 7 5 2" xfId="17498" xr:uid="{B806CDE8-382C-4F42-A5E2-C85DCF4DEA73}"/>
    <cellStyle name="SAPBEXHLevel1 7 5 2 2" xfId="43915" xr:uid="{72F4D709-6868-4376-A003-08A23D9A8A49}"/>
    <cellStyle name="SAPBEXHLevel1 7 5 3" xfId="21993" xr:uid="{D9BA7FFD-4979-4986-A2CB-B9CC91C45F4B}"/>
    <cellStyle name="SAPBEXHLevel1 7 5 3 2" xfId="48407" xr:uid="{17171735-9836-4553-97CD-4208AD604C72}"/>
    <cellStyle name="SAPBEXHLevel1 7 5 4" xfId="33456" xr:uid="{5D69455C-CD83-4002-81C7-A18AF73478F1}"/>
    <cellStyle name="SAPBEXHLevel1 7 6" xfId="7342" xr:uid="{5A538EAC-C6E8-4526-BBDB-CA7710C4F905}"/>
    <cellStyle name="SAPBEXHLevel1 7 6 2" xfId="18009" xr:uid="{6B754FEF-0AF0-467D-B430-51E4F2E5C070}"/>
    <cellStyle name="SAPBEXHLevel1 7 6 2 2" xfId="44425" xr:uid="{EDE3601E-F803-4760-BD9D-D5D93AB88F94}"/>
    <cellStyle name="SAPBEXHLevel1 7 6 3" xfId="28042" xr:uid="{3080A86E-B514-40F9-8623-90A06088E08F}"/>
    <cellStyle name="SAPBEXHLevel1 7 6 3 2" xfId="54456" xr:uid="{51395282-45EB-4B65-9180-F3DE23C84031}"/>
    <cellStyle name="SAPBEXHLevel1 7 6 4" xfId="34012" xr:uid="{1CAAF0A9-5D78-4EF3-9CF6-D35DE73F4CE0}"/>
    <cellStyle name="SAPBEXHLevel1 7 7" xfId="7986" xr:uid="{4FD491AD-8AFD-4EFE-9FB4-71771E95A2ED}"/>
    <cellStyle name="SAPBEXHLevel1 7 7 2" xfId="18653" xr:uid="{4A2460C5-A3E5-454E-8793-390255207FA5}"/>
    <cellStyle name="SAPBEXHLevel1 7 7 2 2" xfId="45067" xr:uid="{73F904AF-CF1B-4792-86AA-44DFDDB3CAB5}"/>
    <cellStyle name="SAPBEXHLevel1 7 7 3" xfId="16980" xr:uid="{6895EEE4-8B4A-4C47-B446-EC4B9AF290C7}"/>
    <cellStyle name="SAPBEXHLevel1 7 7 3 2" xfId="43398" xr:uid="{138313FE-52A5-4692-92AB-C43011F7AFD2}"/>
    <cellStyle name="SAPBEXHLevel1 7 7 4" xfId="34592" xr:uid="{E036AFC3-37E6-489A-9223-C00145851482}"/>
    <cellStyle name="SAPBEXHLevel1 7 8" xfId="8869" xr:uid="{A06D0DF0-A290-483F-8C2F-7F30227A3666}"/>
    <cellStyle name="SAPBEXHLevel1 7 8 2" xfId="19529" xr:uid="{BCEC08E1-3910-46E0-AA85-B475A0294D02}"/>
    <cellStyle name="SAPBEXHLevel1 7 8 2 2" xfId="45943" xr:uid="{94B89BE3-A5A5-4A52-B5E4-39F7CC09B6A8}"/>
    <cellStyle name="SAPBEXHLevel1 7 8 3" xfId="22367" xr:uid="{03B68CBD-BA64-44C5-9638-2F103B38B1D1}"/>
    <cellStyle name="SAPBEXHLevel1 7 8 3 2" xfId="48781" xr:uid="{3A62CD8D-CF61-4C6F-8DE5-F31FB1D81A5E}"/>
    <cellStyle name="SAPBEXHLevel1 7 8 4" xfId="35365" xr:uid="{D27AD851-2010-4CCA-B5CE-73A6341C2568}"/>
    <cellStyle name="SAPBEXHLevel1 7 9" xfId="13174" xr:uid="{212701EB-D11A-4FBA-91F4-A35DB1558600}"/>
    <cellStyle name="SAPBEXHLevel1 7 9 2" xfId="39594" xr:uid="{4D921374-58F6-4392-B81B-FD9458675ACA}"/>
    <cellStyle name="SAPBEXHLevel1 8" xfId="3244" xr:uid="{41E522E4-303C-4526-AB58-B59451E2F092}"/>
    <cellStyle name="SAPBEXHLevel1 8 2" xfId="9556" xr:uid="{BA53B1C3-110B-493A-A69D-B6F859B26082}"/>
    <cellStyle name="SAPBEXHLevel1 8 2 2" xfId="20216" xr:uid="{2D1575FE-C239-4950-973F-C32049554EF9}"/>
    <cellStyle name="SAPBEXHLevel1 8 2 2 2" xfId="46630" xr:uid="{82365FBF-081C-43DD-A1CC-365AF77E18D7}"/>
    <cellStyle name="SAPBEXHLevel1 8 2 3" xfId="28204" xr:uid="{37E8A043-B4C0-4450-963A-4BFB7FB66526}"/>
    <cellStyle name="SAPBEXHLevel1 8 2 3 2" xfId="54618" xr:uid="{6E818D7E-C47B-4E49-82AE-0216553E5DC4}"/>
    <cellStyle name="SAPBEXHLevel1 8 2 4" xfId="36052" xr:uid="{EDC4624E-663E-4023-B4F7-03F47B45C99F}"/>
    <cellStyle name="SAPBEXHLevel1 8 3" xfId="14034" xr:uid="{93CAE048-6E9E-404E-B137-B50DB78D8541}"/>
    <cellStyle name="SAPBEXHLevel1 8 3 2" xfId="40454" xr:uid="{7056DC47-94F9-4E8E-85AB-FAFE859F436F}"/>
    <cellStyle name="SAPBEXHLevel1 8 4" xfId="27394" xr:uid="{42303425-83BD-4151-AAE2-D5B9C0916D42}"/>
    <cellStyle name="SAPBEXHLevel1 8 4 2" xfId="53808" xr:uid="{E804E19B-F205-4CCA-BE5B-DB3DED85D89A}"/>
    <cellStyle name="SAPBEXHLevel1 8 5" xfId="29914" xr:uid="{E6118ACD-1FC9-4FD5-9741-F782D2C1C9E6}"/>
    <cellStyle name="SAPBEXHLevel1 9" xfId="4741" xr:uid="{EA90D656-C743-4A86-88E9-844F5DB9D985}"/>
    <cellStyle name="SAPBEXHLevel1 9 2" xfId="9756" xr:uid="{C7FF378A-D24A-463F-952F-32559B6E245D}"/>
    <cellStyle name="SAPBEXHLevel1 9 2 2" xfId="20416" xr:uid="{896BDD20-5D2E-4853-9F43-0F4F15B4814A}"/>
    <cellStyle name="SAPBEXHLevel1 9 2 2 2" xfId="46830" xr:uid="{BBE428F9-7111-4539-B0FB-8244FE3B0680}"/>
    <cellStyle name="SAPBEXHLevel1 9 2 3" xfId="12583" xr:uid="{85BB636C-1DF1-4758-83DB-533019752761}"/>
    <cellStyle name="SAPBEXHLevel1 9 2 3 2" xfId="39004" xr:uid="{497FB3F9-4665-41F1-AB0D-EA023500E32B}"/>
    <cellStyle name="SAPBEXHLevel1 9 2 4" xfId="36252" xr:uid="{6B1050B4-B0DF-4DA6-B279-98B1BD30ACF0}"/>
    <cellStyle name="SAPBEXHLevel1 9 3" xfId="15518" xr:uid="{F4CBA788-62EE-4025-852F-8C7491DB0DD5}"/>
    <cellStyle name="SAPBEXHLevel1 9 3 2" xfId="41938" xr:uid="{DEE789E6-B611-41AE-8B9C-2FDBAF032CBC}"/>
    <cellStyle name="SAPBEXHLevel1 9 4" xfId="24929" xr:uid="{7058DE66-B5B0-45B5-BACD-B6E0B6444861}"/>
    <cellStyle name="SAPBEXHLevel1 9 4 2" xfId="51343" xr:uid="{329AE4A4-C51D-4977-906E-BF7616E3D4CC}"/>
    <cellStyle name="SAPBEXHLevel1 9 5" xfId="31411" xr:uid="{335B231C-D178-4D05-A4D3-42EABDC1F149}"/>
    <cellStyle name="SAPBEXHLevel1_0910 GSO Capex RRP - Final (Detail) v2 220710" xfId="1222" xr:uid="{CB42C2CB-9F8B-4203-B588-EC07FD7D0101}"/>
    <cellStyle name="SAPBEXHLevel1X" xfId="1223" xr:uid="{ED081CBF-850C-4E62-A0D4-909CFD5839FC}"/>
    <cellStyle name="SAPBEXHLevel1X 10" xfId="3246" xr:uid="{93680EC0-7151-408F-A131-582C5E6671CC}"/>
    <cellStyle name="SAPBEXHLevel1X 10 2" xfId="14036" xr:uid="{FB799E45-9861-41C1-988B-8DE8CEF5C0F5}"/>
    <cellStyle name="SAPBEXHLevel1X 10 2 2" xfId="40456" xr:uid="{BD2FC36D-7E66-4EDD-A91C-FD8ED192772B}"/>
    <cellStyle name="SAPBEXHLevel1X 10 3" xfId="26985" xr:uid="{043BFDA2-C602-4266-9993-3DBA2609A2C6}"/>
    <cellStyle name="SAPBEXHLevel1X 10 3 2" xfId="53399" xr:uid="{D5A0AE66-41BF-41E7-B1E6-E9882F32FA97}"/>
    <cellStyle name="SAPBEXHLevel1X 10 4" xfId="29916" xr:uid="{E39AB23C-60D5-4EDE-9279-9C1FC53662AC}"/>
    <cellStyle name="SAPBEXHLevel1X 11" xfId="4889" xr:uid="{F99B2182-5A49-42D3-B9AE-D8A7703528E7}"/>
    <cellStyle name="SAPBEXHLevel1X 11 2" xfId="15666" xr:uid="{2FDB61D2-C52F-4ACE-88D5-87A5F01D303D}"/>
    <cellStyle name="SAPBEXHLevel1X 11 2 2" xfId="42086" xr:uid="{0B2F6A26-538B-4E39-9A69-530E51B9057F}"/>
    <cellStyle name="SAPBEXHLevel1X 11 3" xfId="23843" xr:uid="{D3D61137-1189-46EC-A721-5B6AB97805F1}"/>
    <cellStyle name="SAPBEXHLevel1X 11 3 2" xfId="50257" xr:uid="{28B61485-51C3-4CFA-BD5A-032294402938}"/>
    <cellStyle name="SAPBEXHLevel1X 11 4" xfId="31559" xr:uid="{D23D674E-75B3-4779-ACFC-29A58AF3425E}"/>
    <cellStyle name="SAPBEXHLevel1X 12" xfId="5317" xr:uid="{8C0A4104-4C33-482B-AF16-0591E9B32F02}"/>
    <cellStyle name="SAPBEXHLevel1X 12 2" xfId="16091" xr:uid="{B0A134AA-02E1-419E-91E9-6B226293D955}"/>
    <cellStyle name="SAPBEXHLevel1X 12 2 2" xfId="42510" xr:uid="{4EB07C98-998D-4668-B394-9DB31FD2C2F1}"/>
    <cellStyle name="SAPBEXHLevel1X 12 3" xfId="23820" xr:uid="{01FB92C1-2522-4090-95AA-D35E5765D87E}"/>
    <cellStyle name="SAPBEXHLevel1X 12 3 2" xfId="50234" xr:uid="{92BD231F-4669-44D5-8B2F-DB7075C71C47}"/>
    <cellStyle name="SAPBEXHLevel1X 12 4" xfId="31987" xr:uid="{491FEC81-6B63-4592-A80A-9BE0BE3E9BA3}"/>
    <cellStyle name="SAPBEXHLevel1X 13" xfId="5482" xr:uid="{8ED4A86D-6768-4A1C-B88B-12BE242D1B01}"/>
    <cellStyle name="SAPBEXHLevel1X 13 2" xfId="23026" xr:uid="{7358B00B-46D1-4AB5-B067-08B1C304BE9F}"/>
    <cellStyle name="SAPBEXHLevel1X 13 2 2" xfId="49440" xr:uid="{AC1CB101-14B5-4EB7-B4AA-477BF55E96A8}"/>
    <cellStyle name="SAPBEXHLevel1X 13 3" xfId="32152" xr:uid="{6A50EEE8-E861-480D-B759-7F4EC72FB707}"/>
    <cellStyle name="SAPBEXHLevel1X 14" xfId="16642" xr:uid="{C1F97B6B-D022-451F-B46D-48E2E556AD0D}"/>
    <cellStyle name="SAPBEXHLevel1X 14 2" xfId="43060" xr:uid="{57106764-B4C9-4A00-9D39-BD701D4C51EB}"/>
    <cellStyle name="SAPBEXHLevel1X 15" xfId="22691" xr:uid="{459E5526-18BD-4FB1-B3D9-E51DC4D017FF}"/>
    <cellStyle name="SAPBEXHLevel1X 15 2" xfId="49105" xr:uid="{6A3C7396-FD25-472C-A31B-48684CD675F9}"/>
    <cellStyle name="SAPBEXHLevel1X 2" xfId="1224" xr:uid="{6AF248EA-8952-47B3-966F-5F17BDBD322B}"/>
    <cellStyle name="SAPBEXHLevel1X 2 10" xfId="4116" xr:uid="{59BE4EA6-E18F-4B28-BF06-13376342DF75}"/>
    <cellStyle name="SAPBEXHLevel1X 2 10 2" xfId="14898" xr:uid="{EB5DD1AE-7336-4893-A5DB-D44D4ABA1695}"/>
    <cellStyle name="SAPBEXHLevel1X 2 10 2 2" xfId="41318" xr:uid="{07F08044-DF38-47B2-926D-41A2E7F4658C}"/>
    <cellStyle name="SAPBEXHLevel1X 2 10 3" xfId="26178" xr:uid="{EE861DE3-2364-42B1-8D4E-D88F9A408B7D}"/>
    <cellStyle name="SAPBEXHLevel1X 2 10 3 2" xfId="52592" xr:uid="{8A940832-2389-4C51-AD13-9D1835C335FC}"/>
    <cellStyle name="SAPBEXHLevel1X 2 10 4" xfId="30786" xr:uid="{34635B03-440B-454E-B82B-C36270DB1130}"/>
    <cellStyle name="SAPBEXHLevel1X 2 11" xfId="6844" xr:uid="{6761CC1D-B167-4ACA-995A-49DF24839FD1}"/>
    <cellStyle name="SAPBEXHLevel1X 2 11 2" xfId="24843" xr:uid="{D366D26C-8FC7-4F8A-8F1B-6AFCFF2A89D3}"/>
    <cellStyle name="SAPBEXHLevel1X 2 11 2 2" xfId="51257" xr:uid="{FD4592D8-7D81-4357-8747-34A40BFBAFC1}"/>
    <cellStyle name="SAPBEXHLevel1X 2 11 3" xfId="33514" xr:uid="{BC6404B8-D72B-4FA4-85BC-80E3003EC72F}"/>
    <cellStyle name="SAPBEXHLevel1X 2 12" xfId="12403" xr:uid="{6F0B2CDD-5CCB-4AE1-92BA-34D3A2154641}"/>
    <cellStyle name="SAPBEXHLevel1X 2 12 2" xfId="38824" xr:uid="{1A7E5B2E-A32A-44A7-9F53-3D5E8FCD243E}"/>
    <cellStyle name="SAPBEXHLevel1X 2 13" xfId="27020" xr:uid="{64EC48E4-C646-4A94-AA9B-9E693D834E8F}"/>
    <cellStyle name="SAPBEXHLevel1X 2 13 2" xfId="53434" xr:uid="{70B45A9F-7513-433C-A855-1B2441D03C63}"/>
    <cellStyle name="SAPBEXHLevel1X 2 2" xfId="1538" xr:uid="{75B24644-B5CF-4FA9-ACA6-B21045A19CC7}"/>
    <cellStyle name="SAPBEXHLevel1X 2 2 10" xfId="8430" xr:uid="{924FD34C-EC13-4996-94E8-D50C05E7F9CC}"/>
    <cellStyle name="SAPBEXHLevel1X 2 2 10 2" xfId="19090" xr:uid="{9474E1B5-6129-4710-9CDC-6CEB7E76FB01}"/>
    <cellStyle name="SAPBEXHLevel1X 2 2 10 2 2" xfId="45504" xr:uid="{6AF85E06-4056-4C4C-A6C8-E1667BC14568}"/>
    <cellStyle name="SAPBEXHLevel1X 2 2 10 3" xfId="16959" xr:uid="{57338B03-A248-47F0-B68D-7E3454B9C52D}"/>
    <cellStyle name="SAPBEXHLevel1X 2 2 10 3 2" xfId="43377" xr:uid="{71E2B4D9-2563-4A47-99DA-769FBFDAA927}"/>
    <cellStyle name="SAPBEXHLevel1X 2 2 10 4" xfId="34926" xr:uid="{65BDA40C-BD3E-42C0-88EE-9586A52ECCE6}"/>
    <cellStyle name="SAPBEXHLevel1X 2 2 11" xfId="12004" xr:uid="{0C98C85F-3DFD-4882-A0D8-41784918A249}"/>
    <cellStyle name="SAPBEXHLevel1X 2 2 11 2" xfId="38425" xr:uid="{759C7A5E-0806-4930-B5B3-5612B4C41934}"/>
    <cellStyle name="SAPBEXHLevel1X 2 2 12" xfId="26295" xr:uid="{22006336-B7D0-431A-A74C-22AA8DE0D3A9}"/>
    <cellStyle name="SAPBEXHLevel1X 2 2 12 2" xfId="52709" xr:uid="{8811BC9F-B9E0-4977-AB26-127C7D02F3AC}"/>
    <cellStyle name="SAPBEXHLevel1X 2 2 2" xfId="3532" xr:uid="{083CAAEA-B1AD-45A8-8C32-4718AEA383A1}"/>
    <cellStyle name="SAPBEXHLevel1X 2 2 2 2" xfId="8992" xr:uid="{87231C93-A4EA-48CE-967B-26C9B07E2ECC}"/>
    <cellStyle name="SAPBEXHLevel1X 2 2 2 2 2" xfId="19652" xr:uid="{D1A624E0-8511-412C-BBA2-3BF2B78E7D57}"/>
    <cellStyle name="SAPBEXHLevel1X 2 2 2 2 2 2" xfId="46066" xr:uid="{EBBF1DA1-3723-4028-AFA9-5628069265D9}"/>
    <cellStyle name="SAPBEXHLevel1X 2 2 2 2 3" xfId="11547" xr:uid="{3841CA9A-923C-46E4-ABE2-256A21DB2836}"/>
    <cellStyle name="SAPBEXHLevel1X 2 2 2 2 3 2" xfId="37968" xr:uid="{2482A84D-17F4-44FB-B33C-D91C125D485E}"/>
    <cellStyle name="SAPBEXHLevel1X 2 2 2 2 4" xfId="35488" xr:uid="{0F118B5F-F3F7-4F75-8B52-B2F05B0F87D3}"/>
    <cellStyle name="SAPBEXHLevel1X 2 2 2 3" xfId="10369" xr:uid="{D075B5EF-0FDE-42CC-9AB0-45C6E2E019CA}"/>
    <cellStyle name="SAPBEXHLevel1X 2 2 2 3 2" xfId="21029" xr:uid="{7E9D1036-DFA2-4B67-B266-A240A60AE05E}"/>
    <cellStyle name="SAPBEXHLevel1X 2 2 2 3 2 2" xfId="47443" xr:uid="{7F9310A2-565F-4EFC-94EE-E880D216DC85}"/>
    <cellStyle name="SAPBEXHLevel1X 2 2 2 3 3" xfId="28294" xr:uid="{75722951-0236-4C7D-A997-51A6A436E5CA}"/>
    <cellStyle name="SAPBEXHLevel1X 2 2 2 3 3 2" xfId="54708" xr:uid="{365E2FC6-D9B0-4C1C-A5DC-ADDEFFCF33B5}"/>
    <cellStyle name="SAPBEXHLevel1X 2 2 2 3 4" xfId="36865" xr:uid="{E3149B20-F572-4E69-B467-9AAE8E91A12A}"/>
    <cellStyle name="SAPBEXHLevel1X 2 2 2 4" xfId="8743" xr:uid="{086056C8-1ACA-4CBF-83B6-446A2B7FA10B}"/>
    <cellStyle name="SAPBEXHLevel1X 2 2 2 4 2" xfId="19403" xr:uid="{EF935745-0294-4138-B6AE-10682B65295C}"/>
    <cellStyle name="SAPBEXHLevel1X 2 2 2 4 2 2" xfId="45817" xr:uid="{5970D733-F03D-4E98-85D0-F34A6F6067E7}"/>
    <cellStyle name="SAPBEXHLevel1X 2 2 2 4 3" xfId="25359" xr:uid="{5271022A-9AF0-4BA0-8B1F-C965CAC50061}"/>
    <cellStyle name="SAPBEXHLevel1X 2 2 2 4 3 2" xfId="51773" xr:uid="{44389F61-40FC-4C1B-BCDA-C5FAC89369AC}"/>
    <cellStyle name="SAPBEXHLevel1X 2 2 2 4 4" xfId="35239" xr:uid="{E3E2E6BE-C12C-487F-95E2-F027352F1B0A}"/>
    <cellStyle name="SAPBEXHLevel1X 2 2 2 5" xfId="14317" xr:uid="{DE58675D-0B97-4E9D-923F-994DB99ECE8F}"/>
    <cellStyle name="SAPBEXHLevel1X 2 2 2 5 2" xfId="40737" xr:uid="{11C5F6ED-F5C9-48DD-ABA1-06E9AB6FA5E2}"/>
    <cellStyle name="SAPBEXHLevel1X 2 2 2 6" xfId="26681" xr:uid="{BDCB3DD9-3D84-440A-A620-CA431167397C}"/>
    <cellStyle name="SAPBEXHLevel1X 2 2 2 6 2" xfId="53095" xr:uid="{BF281A54-E6C4-4967-923F-886ED9D13218}"/>
    <cellStyle name="SAPBEXHLevel1X 2 2 2 7" xfId="30202" xr:uid="{88174C89-AC43-41BD-B66B-54F70B197E7C}"/>
    <cellStyle name="SAPBEXHLevel1X 2 2 3" xfId="2775" xr:uid="{80A08DD1-4A36-4FF2-A518-9A5117F95C06}"/>
    <cellStyle name="SAPBEXHLevel1X 2 2 3 2" xfId="9350" xr:uid="{937335BC-25D3-42DC-8DB4-CC8334F9FCBC}"/>
    <cellStyle name="SAPBEXHLevel1X 2 2 3 2 2" xfId="20010" xr:uid="{03C5A08E-9C6F-4150-9733-A1A8374234F5}"/>
    <cellStyle name="SAPBEXHLevel1X 2 2 3 2 2 2" xfId="46424" xr:uid="{928ED335-8A32-4AC3-9059-6D83ECD97D39}"/>
    <cellStyle name="SAPBEXHLevel1X 2 2 3 2 3" xfId="28225" xr:uid="{6F0EE9BF-A85B-41C6-A1FF-CD38825A967D}"/>
    <cellStyle name="SAPBEXHLevel1X 2 2 3 2 3 2" xfId="54639" xr:uid="{239E65C4-C29E-4541-9CC1-2D467E170C3E}"/>
    <cellStyle name="SAPBEXHLevel1X 2 2 3 2 4" xfId="35846" xr:uid="{D69529A8-B1FF-4142-832C-2BE1457814EF}"/>
    <cellStyle name="SAPBEXHLevel1X 2 2 3 3" xfId="13567" xr:uid="{3928887B-1D7E-4E8C-80E7-0C678F0F6D89}"/>
    <cellStyle name="SAPBEXHLevel1X 2 2 3 3 2" xfId="39987" xr:uid="{3037A388-32B2-4685-B0B0-FAAEF54ACF4F}"/>
    <cellStyle name="SAPBEXHLevel1X 2 2 3 4" xfId="25204" xr:uid="{3CEB0DA7-3431-44C3-90BF-3CC23F628F55}"/>
    <cellStyle name="SAPBEXHLevel1X 2 2 3 4 2" xfId="51618" xr:uid="{152ECF71-CA60-4756-86DC-76112C12C41C}"/>
    <cellStyle name="SAPBEXHLevel1X 2 2 3 5" xfId="29445" xr:uid="{7BA274E5-A20B-4132-B989-D771BF1F5FE4}"/>
    <cellStyle name="SAPBEXHLevel1X 2 2 4" xfId="2612" xr:uid="{756B7A9C-79EE-4424-B696-6C26AE5DE43C}"/>
    <cellStyle name="SAPBEXHLevel1X 2 2 4 2" xfId="10161" xr:uid="{0896A34E-85E7-4C59-B937-4D2EFAEC5DDF}"/>
    <cellStyle name="SAPBEXHLevel1X 2 2 4 2 2" xfId="20821" xr:uid="{5BB98C71-CB3C-475D-8951-332D210913DB}"/>
    <cellStyle name="SAPBEXHLevel1X 2 2 4 2 2 2" xfId="47235" xr:uid="{9656842E-190D-4425-9761-1365DA3F32A8}"/>
    <cellStyle name="SAPBEXHLevel1X 2 2 4 2 3" xfId="25888" xr:uid="{1FCDEB19-5A19-4AD7-A575-01343A321A9B}"/>
    <cellStyle name="SAPBEXHLevel1X 2 2 4 2 3 2" xfId="52302" xr:uid="{37F6AC0E-651F-441C-B6C8-E30D52E47882}"/>
    <cellStyle name="SAPBEXHLevel1X 2 2 4 2 4" xfId="36657" xr:uid="{A2A49F40-5850-4EA4-A110-ED1DF9E70633}"/>
    <cellStyle name="SAPBEXHLevel1X 2 2 4 3" xfId="13404" xr:uid="{B4B0671D-D553-4E85-92B7-4691702EC3CB}"/>
    <cellStyle name="SAPBEXHLevel1X 2 2 4 3 2" xfId="39824" xr:uid="{1BF18DDE-A6B1-4A48-9366-FF8C11D3787E}"/>
    <cellStyle name="SAPBEXHLevel1X 2 2 4 4" xfId="26069" xr:uid="{C02A0959-0459-462A-BDB8-0DE66C06A191}"/>
    <cellStyle name="SAPBEXHLevel1X 2 2 4 4 2" xfId="52483" xr:uid="{2700BC4E-DA1E-4E72-8D35-E07215600423}"/>
    <cellStyle name="SAPBEXHLevel1X 2 2 4 5" xfId="29282" xr:uid="{BE06E4BB-DB50-4D0B-967E-EF3C0DCDE181}"/>
    <cellStyle name="SAPBEXHLevel1X 2 2 5" xfId="5644" xr:uid="{10C8BE8D-52B8-4682-BD37-AAF604502601}"/>
    <cellStyle name="SAPBEXHLevel1X 2 2 5 2" xfId="16408" xr:uid="{90CA09F7-E6F4-481A-A040-BF227CCBDBC8}"/>
    <cellStyle name="SAPBEXHLevel1X 2 2 5 2 2" xfId="42826" xr:uid="{206461BB-D76A-4658-9B4A-9DE84CEC0A30}"/>
    <cellStyle name="SAPBEXHLevel1X 2 2 5 3" xfId="26822" xr:uid="{0F4888F0-B2C7-4DD2-A515-43B7D9F9A968}"/>
    <cellStyle name="SAPBEXHLevel1X 2 2 5 3 2" xfId="53236" xr:uid="{3C134A0D-62A7-4B73-8B4F-16059FDE1A2C}"/>
    <cellStyle name="SAPBEXHLevel1X 2 2 5 4" xfId="32314" xr:uid="{313111B0-03A1-43B7-8F80-98399E7A9B73}"/>
    <cellStyle name="SAPBEXHLevel1X 2 2 6" xfId="5874" xr:uid="{F0BE7AA7-5EAF-43F0-9289-A456970A178D}"/>
    <cellStyle name="SAPBEXHLevel1X 2 2 6 2" xfId="16629" xr:uid="{CAB4CEE5-0662-42B3-9835-00A47C1A1E7E}"/>
    <cellStyle name="SAPBEXHLevel1X 2 2 6 2 2" xfId="43047" xr:uid="{0E47A7AC-F159-489C-AC14-500BA7AF497B}"/>
    <cellStyle name="SAPBEXHLevel1X 2 2 6 3" xfId="25476" xr:uid="{3198B051-D091-419D-8FA0-6109E4C6A96C}"/>
    <cellStyle name="SAPBEXHLevel1X 2 2 6 3 2" xfId="51890" xr:uid="{B82ED16C-8D65-43EC-BAEF-C24E60B9B2CD}"/>
    <cellStyle name="SAPBEXHLevel1X 2 2 6 4" xfId="32544" xr:uid="{D0B3B703-9308-4FC3-88DB-8F050711708D}"/>
    <cellStyle name="SAPBEXHLevel1X 2 2 7" xfId="6807" xr:uid="{33FEBEE0-D887-4866-B9A5-6D876C15C2EF}"/>
    <cellStyle name="SAPBEXHLevel1X 2 2 7 2" xfId="22014" xr:uid="{2AA7503D-878C-4ABE-9497-3EB2C3849943}"/>
    <cellStyle name="SAPBEXHLevel1X 2 2 7 2 2" xfId="48428" xr:uid="{27BE9F1B-D029-418F-A87D-AF92BA71A1E6}"/>
    <cellStyle name="SAPBEXHLevel1X 2 2 7 3" xfId="33477" xr:uid="{3B447D06-2A50-4D80-86DF-418CAEC32B43}"/>
    <cellStyle name="SAPBEXHLevel1X 2 2 8" xfId="7225" xr:uid="{35577AA7-28C8-4247-84DA-A3D692DCF57F}"/>
    <cellStyle name="SAPBEXHLevel1X 2 2 8 2" xfId="17892" xr:uid="{2B810D63-C298-4AA7-B75F-150E9F0741E4}"/>
    <cellStyle name="SAPBEXHLevel1X 2 2 8 2 2" xfId="44309" xr:uid="{1652ACD0-F706-42D8-BECB-0EE92286B377}"/>
    <cellStyle name="SAPBEXHLevel1X 2 2 8 3" xfId="22379" xr:uid="{52F319D7-91DE-4079-9726-DF35CF492F80}"/>
    <cellStyle name="SAPBEXHLevel1X 2 2 8 3 2" xfId="48793" xr:uid="{7E0ADCC6-C512-45BD-B76B-C56D220B7372}"/>
    <cellStyle name="SAPBEXHLevel1X 2 2 8 4" xfId="33895" xr:uid="{9ABEBFEA-19D8-4F6A-92A3-696721FE19F1}"/>
    <cellStyle name="SAPBEXHLevel1X 2 2 9" xfId="6177" xr:uid="{E91639BF-4EC9-46A4-80CE-3B9C94AF2E9C}"/>
    <cellStyle name="SAPBEXHLevel1X 2 2 9 2" xfId="16918" xr:uid="{57F44C02-F97B-4E96-87B1-475645558109}"/>
    <cellStyle name="SAPBEXHLevel1X 2 2 9 2 2" xfId="43336" xr:uid="{936D1CD6-9EEC-4BF1-BE73-C643CA9AB17B}"/>
    <cellStyle name="SAPBEXHLevel1X 2 2 9 3" xfId="13725" xr:uid="{1455EC3B-6BA8-4864-8C65-97D8A2EC469D}"/>
    <cellStyle name="SAPBEXHLevel1X 2 2 9 3 2" xfId="40145" xr:uid="{FD51CE37-98D8-4DF0-95B4-443C60CB6262}"/>
    <cellStyle name="SAPBEXHLevel1X 2 2 9 4" xfId="32847" xr:uid="{CE1824F9-C92C-4A76-95BC-438FC9F8FD13}"/>
    <cellStyle name="SAPBEXHLevel1X 2 3" xfId="1651" xr:uid="{96EDE4D4-C79E-4A23-9A99-C7BA8DD08007}"/>
    <cellStyle name="SAPBEXHLevel1X 2 3 10" xfId="8320" xr:uid="{590F8192-3CA5-40A7-86AE-A4CCCC68AAC3}"/>
    <cellStyle name="SAPBEXHLevel1X 2 3 10 2" xfId="18980" xr:uid="{603B0292-D438-4ACA-AA50-EA7A13D2B6AB}"/>
    <cellStyle name="SAPBEXHLevel1X 2 3 10 2 2" xfId="45394" xr:uid="{EDC415E5-572E-4BB4-A5A6-C7C723F9977E}"/>
    <cellStyle name="SAPBEXHLevel1X 2 3 10 3" xfId="12934" xr:uid="{71A5906D-93A8-42B6-A89C-841EA3B9A0DA}"/>
    <cellStyle name="SAPBEXHLevel1X 2 3 10 3 2" xfId="39355" xr:uid="{B642E7AA-2313-4383-9021-FA32F2B8D64C}"/>
    <cellStyle name="SAPBEXHLevel1X 2 3 10 4" xfId="34816" xr:uid="{68DD53FB-4BC0-46A3-A94A-7B09B69354DC}"/>
    <cellStyle name="SAPBEXHLevel1X 2 3 11" xfId="11915" xr:uid="{B6308B11-98F9-4E88-A062-8D0E75636681}"/>
    <cellStyle name="SAPBEXHLevel1X 2 3 11 2" xfId="38336" xr:uid="{D84FCA31-E5DF-4871-AFA0-199C34F2012D}"/>
    <cellStyle name="SAPBEXHLevel1X 2 3 12" xfId="21907" xr:uid="{AD990515-2D28-4D91-B24A-057B88E1B527}"/>
    <cellStyle name="SAPBEXHLevel1X 2 3 12 2" xfId="48321" xr:uid="{060A31FA-DB89-43FE-8C87-85A65138DB79}"/>
    <cellStyle name="SAPBEXHLevel1X 2 3 2" xfId="3644" xr:uid="{76EEF5ED-EC8A-44CF-A4A1-B16E068E4790}"/>
    <cellStyle name="SAPBEXHLevel1X 2 3 2 2" xfId="9102" xr:uid="{63E07D35-7273-4124-8FBE-7400B4CBB5EF}"/>
    <cellStyle name="SAPBEXHLevel1X 2 3 2 2 2" xfId="19762" xr:uid="{3E55091C-01CB-40FF-AADD-6880617AAB17}"/>
    <cellStyle name="SAPBEXHLevel1X 2 3 2 2 2 2" xfId="46176" xr:uid="{914A923E-82AD-46E1-BD9E-8F76A4DE0BFE}"/>
    <cellStyle name="SAPBEXHLevel1X 2 3 2 2 3" xfId="11175" xr:uid="{6275F818-8FE9-494E-9AF6-2DED941356C4}"/>
    <cellStyle name="SAPBEXHLevel1X 2 3 2 2 3 2" xfId="37596" xr:uid="{2216E328-4FF7-46F3-A1D8-97EDF23CF37D}"/>
    <cellStyle name="SAPBEXHLevel1X 2 3 2 2 4" xfId="35598" xr:uid="{1609EB49-4083-4831-98BE-2CEE0CD0C8D6}"/>
    <cellStyle name="SAPBEXHLevel1X 2 3 2 3" xfId="10420" xr:uid="{5601AC90-93F5-4AB1-A6C4-23166BCD0FB6}"/>
    <cellStyle name="SAPBEXHLevel1X 2 3 2 3 2" xfId="21080" xr:uid="{A1B6C5B5-B21A-4732-BE40-643B1AAACC29}"/>
    <cellStyle name="SAPBEXHLevel1X 2 3 2 3 2 2" xfId="47494" xr:uid="{05440A14-08DD-4885-AC6A-06A4F4711390}"/>
    <cellStyle name="SAPBEXHLevel1X 2 3 2 3 3" xfId="28345" xr:uid="{A961AD11-D88D-44EC-B0B1-E47008D65847}"/>
    <cellStyle name="SAPBEXHLevel1X 2 3 2 3 3 2" xfId="54759" xr:uid="{E418EBAE-F48A-4996-9EE7-414FBC885BA0}"/>
    <cellStyle name="SAPBEXHLevel1X 2 3 2 3 4" xfId="36916" xr:uid="{3BCF43DF-1D75-4F3F-8A14-42528E8F93DF}"/>
    <cellStyle name="SAPBEXHLevel1X 2 3 2 4" xfId="8621" xr:uid="{DE7F5A19-1A4C-48D4-A8A7-3A31C6CA365D}"/>
    <cellStyle name="SAPBEXHLevel1X 2 3 2 4 2" xfId="19281" xr:uid="{2DC5C5E3-B369-4EDC-A07F-FED26630E5AA}"/>
    <cellStyle name="SAPBEXHLevel1X 2 3 2 4 2 2" xfId="45695" xr:uid="{DBC8B713-7C5B-4F34-BDD1-8DA9A03BF651}"/>
    <cellStyle name="SAPBEXHLevel1X 2 3 2 4 3" xfId="12738" xr:uid="{984DB211-145F-49C0-BFF4-634796023D6E}"/>
    <cellStyle name="SAPBEXHLevel1X 2 3 2 4 3 2" xfId="39159" xr:uid="{8D97FA50-AF19-4C27-970B-251F99AEE494}"/>
    <cellStyle name="SAPBEXHLevel1X 2 3 2 4 4" xfId="35117" xr:uid="{5C141F71-A165-42E9-9904-13F9B06F558E}"/>
    <cellStyle name="SAPBEXHLevel1X 2 3 2 5" xfId="14429" xr:uid="{32EB7A75-286B-41DC-8946-AFFF52387040}"/>
    <cellStyle name="SAPBEXHLevel1X 2 3 2 5 2" xfId="40849" xr:uid="{D47EB685-D451-49A3-8AB6-B60827E4DCCE}"/>
    <cellStyle name="SAPBEXHLevel1X 2 3 2 6" xfId="23299" xr:uid="{784DBD47-6C46-4A5C-9CA5-C0BD96EF9A9B}"/>
    <cellStyle name="SAPBEXHLevel1X 2 3 2 6 2" xfId="49713" xr:uid="{8483583B-91EE-485F-85FA-D9237025C383}"/>
    <cellStyle name="SAPBEXHLevel1X 2 3 2 7" xfId="30314" xr:uid="{7D23062B-DCA7-4CE4-B800-107CCF105383}"/>
    <cellStyle name="SAPBEXHLevel1X 2 3 3" xfId="2687" xr:uid="{245ACC2A-117C-4201-9745-670669CB44AB}"/>
    <cellStyle name="SAPBEXHLevel1X 2 3 3 2" xfId="9471" xr:uid="{0B1CFC8D-F6D6-41E5-A6E1-AF8D63D454FF}"/>
    <cellStyle name="SAPBEXHLevel1X 2 3 3 2 2" xfId="20131" xr:uid="{1007F28D-F243-4EC4-AD76-15EB4422CDE7}"/>
    <cellStyle name="SAPBEXHLevel1X 2 3 3 2 2 2" xfId="46545" xr:uid="{08E16727-4AA0-4829-B142-00CAB693E632}"/>
    <cellStyle name="SAPBEXHLevel1X 2 3 3 2 3" xfId="26755" xr:uid="{1F7E4982-8D9D-4437-BD1D-1F07F3D67E18}"/>
    <cellStyle name="SAPBEXHLevel1X 2 3 3 2 3 2" xfId="53169" xr:uid="{0D0E2D5D-E248-41A7-ACCB-695D1F2CD345}"/>
    <cellStyle name="SAPBEXHLevel1X 2 3 3 2 4" xfId="35967" xr:uid="{0DE16542-21C3-4F7D-B02E-86AE7FD06889}"/>
    <cellStyle name="SAPBEXHLevel1X 2 3 3 3" xfId="13479" xr:uid="{12A97F50-8596-4C7B-AE10-E6032B1BCABF}"/>
    <cellStyle name="SAPBEXHLevel1X 2 3 3 3 2" xfId="39899" xr:uid="{6E66631C-2CD7-436F-9F9F-2254B7A2856A}"/>
    <cellStyle name="SAPBEXHLevel1X 2 3 3 4" xfId="25850" xr:uid="{0821AC19-FCA2-4168-BEDB-892B383DF98D}"/>
    <cellStyle name="SAPBEXHLevel1X 2 3 3 4 2" xfId="52264" xr:uid="{59E82CB9-B334-4B75-A4A6-D909B020B5BE}"/>
    <cellStyle name="SAPBEXHLevel1X 2 3 3 5" xfId="29357" xr:uid="{783E2525-C267-4DC7-BA45-AA7D4629537D}"/>
    <cellStyle name="SAPBEXHLevel1X 2 3 4" xfId="4109" xr:uid="{0CB10E42-C7BD-457A-8CE1-8AB9E7150681}"/>
    <cellStyle name="SAPBEXHLevel1X 2 3 4 2" xfId="10105" xr:uid="{E4FE1E7C-40E4-4186-A98F-5C589094B85A}"/>
    <cellStyle name="SAPBEXHLevel1X 2 3 4 2 2" xfId="20765" xr:uid="{601B5F4C-3B3F-4B8E-AAC1-D3C7CBD35CD6}"/>
    <cellStyle name="SAPBEXHLevel1X 2 3 4 2 2 2" xfId="47179" xr:uid="{69A36A77-708B-478D-8653-417DC8189F54}"/>
    <cellStyle name="SAPBEXHLevel1X 2 3 4 2 3" xfId="27804" xr:uid="{5F44B675-59CE-4644-A41A-F6491E541BD0}"/>
    <cellStyle name="SAPBEXHLevel1X 2 3 4 2 3 2" xfId="54218" xr:uid="{5C202803-E44E-46D9-BA75-36E6D4450233}"/>
    <cellStyle name="SAPBEXHLevel1X 2 3 4 2 4" xfId="36601" xr:uid="{9BF9C70F-8C5E-49AE-A6F4-E0950B81C16B}"/>
    <cellStyle name="SAPBEXHLevel1X 2 3 4 3" xfId="14891" xr:uid="{1261D984-0C0C-4B9A-A870-F3EBB3844F0F}"/>
    <cellStyle name="SAPBEXHLevel1X 2 3 4 3 2" xfId="41311" xr:uid="{CFCA67A8-A782-4E03-879D-6A40A80D4B40}"/>
    <cellStyle name="SAPBEXHLevel1X 2 3 4 4" xfId="22947" xr:uid="{DA001D4E-D5FF-4118-B712-08FACE82E9F4}"/>
    <cellStyle name="SAPBEXHLevel1X 2 3 4 4 2" xfId="49361" xr:uid="{3ADF5C0F-1DDD-43E6-A0EB-6A484B18BC03}"/>
    <cellStyle name="SAPBEXHLevel1X 2 3 4 5" xfId="30779" xr:uid="{11FD5072-95DB-48CD-B28D-31A584B93DDB}"/>
    <cellStyle name="SAPBEXHLevel1X 2 3 5" xfId="3355" xr:uid="{88A6EA06-EE5B-4555-9C3D-62A364FF5940}"/>
    <cellStyle name="SAPBEXHLevel1X 2 3 5 2" xfId="14142" xr:uid="{B02830E6-9DA5-4477-AEA4-8C8F2D667EFC}"/>
    <cellStyle name="SAPBEXHLevel1X 2 3 5 2 2" xfId="40562" xr:uid="{99BEF9FE-EE7C-40DE-9D8B-38FA3F89680B}"/>
    <cellStyle name="SAPBEXHLevel1X 2 3 5 3" xfId="22679" xr:uid="{6716A140-B58A-4691-8AB6-5D46CC331B51}"/>
    <cellStyle name="SAPBEXHLevel1X 2 3 5 3 2" xfId="49093" xr:uid="{E5FE8597-2405-42E5-8A26-76A0F85199FA}"/>
    <cellStyle name="SAPBEXHLevel1X 2 3 5 4" xfId="30025" xr:uid="{E352B2D7-858A-4655-8920-8F4952E61A24}"/>
    <cellStyle name="SAPBEXHLevel1X 2 3 6" xfId="6049" xr:uid="{3E86DCE8-092C-4525-BD32-439FFF5773E1}"/>
    <cellStyle name="SAPBEXHLevel1X 2 3 6 2" xfId="16800" xr:uid="{D0530FAB-B530-4AA3-B7F5-F8FB90DB188C}"/>
    <cellStyle name="SAPBEXHLevel1X 2 3 6 2 2" xfId="43218" xr:uid="{BF22811E-8166-44B6-808A-3A268C8BAF91}"/>
    <cellStyle name="SAPBEXHLevel1X 2 3 6 3" xfId="24406" xr:uid="{EED7AE45-C51F-478B-B4BA-8709787EA742}"/>
    <cellStyle name="SAPBEXHLevel1X 2 3 6 3 2" xfId="50820" xr:uid="{3EC53D2D-E89A-4A80-8ACC-6779302C2F30}"/>
    <cellStyle name="SAPBEXHLevel1X 2 3 6 4" xfId="32719" xr:uid="{D6C9E966-1DBC-466F-8A1E-820E038E54A3}"/>
    <cellStyle name="SAPBEXHLevel1X 2 3 7" xfId="6139" xr:uid="{87B87DB0-8DF7-4676-AEBF-B66F6A065065}"/>
    <cellStyle name="SAPBEXHLevel1X 2 3 7 2" xfId="12031" xr:uid="{D5AE87A8-86A6-4BB3-8630-C334886AE56E}"/>
    <cellStyle name="SAPBEXHLevel1X 2 3 7 2 2" xfId="38452" xr:uid="{A5583307-FB84-4F01-AF1B-649D564B47E2}"/>
    <cellStyle name="SAPBEXHLevel1X 2 3 7 3" xfId="32809" xr:uid="{6F40BAF6-6EE0-4554-851A-57B1A5B596DB}"/>
    <cellStyle name="SAPBEXHLevel1X 2 3 8" xfId="2948" xr:uid="{8EA5650A-AFDE-48BB-A804-20929C6E8333}"/>
    <cellStyle name="SAPBEXHLevel1X 2 3 8 2" xfId="13740" xr:uid="{0566E745-882D-4D0C-81E7-98D1B376409F}"/>
    <cellStyle name="SAPBEXHLevel1X 2 3 8 2 2" xfId="40160" xr:uid="{2C0C786F-EE72-4DFC-9688-7419E92874C1}"/>
    <cellStyle name="SAPBEXHLevel1X 2 3 8 3" xfId="21980" xr:uid="{13FBCAE9-8ED3-4048-8CE7-07198EF1EE6D}"/>
    <cellStyle name="SAPBEXHLevel1X 2 3 8 3 2" xfId="48394" xr:uid="{F89FE4B4-9243-4412-8783-D564F2B9303B}"/>
    <cellStyle name="SAPBEXHLevel1X 2 3 8 4" xfId="29618" xr:uid="{0F6944CA-B865-4BD8-A955-5A304D6DC2F7}"/>
    <cellStyle name="SAPBEXHLevel1X 2 3 9" xfId="5913" xr:uid="{B24A1018-D78D-4830-B437-296FF0A574DE}"/>
    <cellStyle name="SAPBEXHLevel1X 2 3 9 2" xfId="16665" xr:uid="{CF3DACE4-BA82-4FB7-8F73-CA452EBD3484}"/>
    <cellStyle name="SAPBEXHLevel1X 2 3 9 2 2" xfId="43083" xr:uid="{F1A569EF-3539-4DA1-AE51-22F410268A1B}"/>
    <cellStyle name="SAPBEXHLevel1X 2 3 9 3" xfId="26899" xr:uid="{EDFB4D84-C5CB-44EB-BB7A-201060F5F006}"/>
    <cellStyle name="SAPBEXHLevel1X 2 3 9 3 2" xfId="53313" xr:uid="{79416E36-5C36-4112-B8BD-D09DA20758B0}"/>
    <cellStyle name="SAPBEXHLevel1X 2 3 9 4" xfId="32583" xr:uid="{1A683E89-307E-4768-B199-0F64A66BA106}"/>
    <cellStyle name="SAPBEXHLevel1X 2 4" xfId="1910" xr:uid="{25400FE1-6898-41E9-A8BD-FC68ACA2FE20}"/>
    <cellStyle name="SAPBEXHLevel1X 2 4 10" xfId="8557" xr:uid="{3DEF12BB-69CC-4CB9-BB57-42FCAF9BE3AD}"/>
    <cellStyle name="SAPBEXHLevel1X 2 4 10 2" xfId="19217" xr:uid="{D10FB78A-5D8F-4E2F-85C7-2EB4CEBDB7C2}"/>
    <cellStyle name="SAPBEXHLevel1X 2 4 10 2 2" xfId="45631" xr:uid="{617ED540-C03D-404A-82B7-CAD024238842}"/>
    <cellStyle name="SAPBEXHLevel1X 2 4 10 3" xfId="12955" xr:uid="{03740FEE-9F43-415B-923B-6297AC4BBC3C}"/>
    <cellStyle name="SAPBEXHLevel1X 2 4 10 3 2" xfId="39376" xr:uid="{F2804C08-B92A-4DEF-B9F1-80E6E4CFB239}"/>
    <cellStyle name="SAPBEXHLevel1X 2 4 10 4" xfId="35053" xr:uid="{D136BF6E-D205-4945-A3D5-652E8B8B8AAD}"/>
    <cellStyle name="SAPBEXHLevel1X 2 4 11" xfId="11670" xr:uid="{DA567D61-F00F-4977-BADA-A8F901F740C3}"/>
    <cellStyle name="SAPBEXHLevel1X 2 4 11 2" xfId="38091" xr:uid="{10EC814A-B078-4AA9-A9D5-6ED7F8D7CBF6}"/>
    <cellStyle name="SAPBEXHLevel1X 2 4 12" xfId="22782" xr:uid="{D2D7E063-4A50-442D-BDF2-B1686B90F88D}"/>
    <cellStyle name="SAPBEXHLevel1X 2 4 12 2" xfId="49196" xr:uid="{E2C3C865-9CB7-4983-A972-D5F76BD0948C}"/>
    <cellStyle name="SAPBEXHLevel1X 2 4 2" xfId="3887" xr:uid="{25866896-6706-473D-A745-3B2A28B1CD31}"/>
    <cellStyle name="SAPBEXHLevel1X 2 4 2 2" xfId="9185" xr:uid="{5F38972E-859D-4BA0-89FD-F03EA594CBC3}"/>
    <cellStyle name="SAPBEXHLevel1X 2 4 2 2 2" xfId="19845" xr:uid="{75A010C8-4A5F-40DB-BF26-9E07405C2E6D}"/>
    <cellStyle name="SAPBEXHLevel1X 2 4 2 2 2 2" xfId="46259" xr:uid="{E07DB898-DD89-40FD-90A7-09CA18AE4EC0}"/>
    <cellStyle name="SAPBEXHLevel1X 2 4 2 2 3" xfId="21302" xr:uid="{25543526-53F7-4143-8981-101C5C23B1B3}"/>
    <cellStyle name="SAPBEXHLevel1X 2 4 2 2 3 2" xfId="47716" xr:uid="{E37FCC52-C822-4ECB-A8FC-A4E07660C940}"/>
    <cellStyle name="SAPBEXHLevel1X 2 4 2 2 4" xfId="35681" xr:uid="{2494B1B2-D619-41AB-9E1C-DE3FDAADB30D}"/>
    <cellStyle name="SAPBEXHLevel1X 2 4 2 3" xfId="14670" xr:uid="{C0262F5B-E0BB-4834-BAA0-A64F1B7DDD0D}"/>
    <cellStyle name="SAPBEXHLevel1X 2 4 2 3 2" xfId="41090" xr:uid="{8F7225EB-FDF3-41C5-93C7-E3FF3E443456}"/>
    <cellStyle name="SAPBEXHLevel1X 2 4 2 4" xfId="21775" xr:uid="{8768E5E3-CCD9-4459-BE09-523BAFCD6315}"/>
    <cellStyle name="SAPBEXHLevel1X 2 4 2 4 2" xfId="48189" xr:uid="{7E6D9321-6B51-4CE9-9F71-0662245B365F}"/>
    <cellStyle name="SAPBEXHLevel1X 2 4 2 5" xfId="30557" xr:uid="{F27BC859-6136-4F95-8EA1-043A3BC3B046}"/>
    <cellStyle name="SAPBEXHLevel1X 2 4 3" xfId="4614" xr:uid="{F42C4859-737A-4F58-B461-B2323A34B2C1}"/>
    <cellStyle name="SAPBEXHLevel1X 2 4 3 2" xfId="9975" xr:uid="{F43A0535-9052-4B05-A1E4-BDB49971BBDA}"/>
    <cellStyle name="SAPBEXHLevel1X 2 4 3 2 2" xfId="20635" xr:uid="{EE4B8E92-A2E1-4074-9153-38C35CD00785}"/>
    <cellStyle name="SAPBEXHLevel1X 2 4 3 2 2 2" xfId="47049" xr:uid="{4B651D06-71F1-4224-AE8E-77AFD3B35326}"/>
    <cellStyle name="SAPBEXHLevel1X 2 4 3 2 3" xfId="25043" xr:uid="{FED14E92-C936-4AF6-BD6F-D370F95A3B3A}"/>
    <cellStyle name="SAPBEXHLevel1X 2 4 3 2 3 2" xfId="51457" xr:uid="{2EEFB0CF-8679-4A10-AC08-98BCA5BFE076}"/>
    <cellStyle name="SAPBEXHLevel1X 2 4 3 2 4" xfId="36471" xr:uid="{E573C01F-0479-4F11-9A98-872CE1EE22C2}"/>
    <cellStyle name="SAPBEXHLevel1X 2 4 3 3" xfId="15392" xr:uid="{28BFEDF2-1456-4028-BFE2-AD1B97156379}"/>
    <cellStyle name="SAPBEXHLevel1X 2 4 3 3 2" xfId="41812" xr:uid="{619AA9FE-63AE-4FA6-9E3A-670644727E0D}"/>
    <cellStyle name="SAPBEXHLevel1X 2 4 3 4" xfId="24134" xr:uid="{9D3C64C6-9688-4239-92EC-0D9C0A5E0795}"/>
    <cellStyle name="SAPBEXHLevel1X 2 4 3 4 2" xfId="50548" xr:uid="{193F19A0-7D0E-4375-827B-2BCD0E330698}"/>
    <cellStyle name="SAPBEXHLevel1X 2 4 3 5" xfId="31284" xr:uid="{CECB217A-A234-4A0C-BD46-4D2111F73110}"/>
    <cellStyle name="SAPBEXHLevel1X 2 4 4" xfId="4429" xr:uid="{D96B14A5-C9ED-4064-BFDA-B9FD3E54B2F1}"/>
    <cellStyle name="SAPBEXHLevel1X 2 4 4 2" xfId="15207" xr:uid="{D37D97B1-7203-43A6-9BCF-5BD949FD1A61}"/>
    <cellStyle name="SAPBEXHLevel1X 2 4 4 2 2" xfId="41627" xr:uid="{2CB959C0-9D5C-42A0-AC01-E26335500ABA}"/>
    <cellStyle name="SAPBEXHLevel1X 2 4 4 3" xfId="22774" xr:uid="{19AE542E-EE54-4D17-8CD5-879C08A501A3}"/>
    <cellStyle name="SAPBEXHLevel1X 2 4 4 3 2" xfId="49188" xr:uid="{AD3F7CF0-6E47-46EF-BAEF-B074BDFD742E}"/>
    <cellStyle name="SAPBEXHLevel1X 2 4 4 4" xfId="31099" xr:uid="{28D70B49-973B-4FD6-AAA8-9EA95F45B2F9}"/>
    <cellStyle name="SAPBEXHLevel1X 2 4 5" xfId="5808" xr:uid="{F23E13FF-41D8-4647-AD18-772ADAE2F265}"/>
    <cellStyle name="SAPBEXHLevel1X 2 4 5 2" xfId="16567" xr:uid="{C7F8F4A2-8EAA-4AA8-A5BE-FD46F2DD3B3B}"/>
    <cellStyle name="SAPBEXHLevel1X 2 4 5 2 2" xfId="42985" xr:uid="{EAE000E8-97AF-466C-8057-103C6AE3176B}"/>
    <cellStyle name="SAPBEXHLevel1X 2 4 5 3" xfId="27012" xr:uid="{82EBA6F7-2149-4350-A003-A0CC20A01E91}"/>
    <cellStyle name="SAPBEXHLevel1X 2 4 5 3 2" xfId="53426" xr:uid="{66A0C85D-59F8-4E7F-BA97-56FBCF6DA511}"/>
    <cellStyle name="SAPBEXHLevel1X 2 4 5 4" xfId="32478" xr:uid="{E806651B-42CB-48FE-95B0-4E29D4D424C1}"/>
    <cellStyle name="SAPBEXHLevel1X 2 4 6" xfId="6411" xr:uid="{F989A393-075C-4EDE-9F2C-D8805162344D}"/>
    <cellStyle name="SAPBEXHLevel1X 2 4 6 2" xfId="17147" xr:uid="{8A53E649-D552-4672-B45B-DBB16E7CF554}"/>
    <cellStyle name="SAPBEXHLevel1X 2 4 6 2 2" xfId="43565" xr:uid="{40AB9099-8985-407B-BBEC-EE6A220472EF}"/>
    <cellStyle name="SAPBEXHLevel1X 2 4 6 3" xfId="11332" xr:uid="{9819564D-78D8-4DEC-BDB0-D51B6AF525A4}"/>
    <cellStyle name="SAPBEXHLevel1X 2 4 6 3 2" xfId="37753" xr:uid="{C5181F0B-AE56-4283-BF5D-B2DD0CBC7377}"/>
    <cellStyle name="SAPBEXHLevel1X 2 4 6 4" xfId="33081" xr:uid="{F69E3266-4730-4E6D-A812-02671F3BE50F}"/>
    <cellStyle name="SAPBEXHLevel1X 2 4 7" xfId="7026" xr:uid="{0E581CF0-E4C2-46B3-B87F-25A1A1374FA2}"/>
    <cellStyle name="SAPBEXHLevel1X 2 4 7 2" xfId="23521" xr:uid="{D2953680-7F7C-4C59-9171-84940CB3049C}"/>
    <cellStyle name="SAPBEXHLevel1X 2 4 7 2 2" xfId="49935" xr:uid="{3516951E-46A8-4B2D-930A-3279E12F0573}"/>
    <cellStyle name="SAPBEXHLevel1X 2 4 7 3" xfId="33696" xr:uid="{4EAC98CB-38B7-43C8-AF96-6A93F97CBC24}"/>
    <cellStyle name="SAPBEXHLevel1X 2 4 8" xfId="7573" xr:uid="{9626B5E4-553A-4332-8A49-F4D2C7F85D3A}"/>
    <cellStyle name="SAPBEXHLevel1X 2 4 8 2" xfId="18240" xr:uid="{0C83F570-21E5-4D91-B2D0-D60621B03B2C}"/>
    <cellStyle name="SAPBEXHLevel1X 2 4 8 2 2" xfId="44656" xr:uid="{F016B0BE-E6BA-426C-93EF-59FA2D0E8CE8}"/>
    <cellStyle name="SAPBEXHLevel1X 2 4 8 3" xfId="12270" xr:uid="{BCC49449-181D-4A52-8415-E3DB42CF7923}"/>
    <cellStyle name="SAPBEXHLevel1X 2 4 8 3 2" xfId="38691" xr:uid="{7FD13338-0D85-4EF7-9A19-B66E295CC6A5}"/>
    <cellStyle name="SAPBEXHLevel1X 2 4 8 4" xfId="34243" xr:uid="{1EF1B931-4779-4B7E-98AA-7D80A2A308B0}"/>
    <cellStyle name="SAPBEXHLevel1X 2 4 9" xfId="7275" xr:uid="{279D9467-23E3-43F7-A01A-2781AC8865A4}"/>
    <cellStyle name="SAPBEXHLevel1X 2 4 9 2" xfId="17942" xr:uid="{60709259-B12E-4A93-859F-81A168EC3A33}"/>
    <cellStyle name="SAPBEXHLevel1X 2 4 9 2 2" xfId="44359" xr:uid="{D36A77BA-52BA-4A22-927C-3D7C6F810426}"/>
    <cellStyle name="SAPBEXHLevel1X 2 4 9 3" xfId="24484" xr:uid="{9BF074C6-57F3-4E1D-BEB1-CCCFBE6B2EC6}"/>
    <cellStyle name="SAPBEXHLevel1X 2 4 9 3 2" xfId="50898" xr:uid="{645C42AF-6AED-44F6-8745-2D2E7F2FF17E}"/>
    <cellStyle name="SAPBEXHLevel1X 2 4 9 4" xfId="33945" xr:uid="{CC689F86-E59C-4B5B-AA55-154041F4DEF3}"/>
    <cellStyle name="SAPBEXHLevel1X 2 5" xfId="2096" xr:uid="{FFB54135-7E64-4366-AC9B-1941BE137857}"/>
    <cellStyle name="SAPBEXHLevel1X 2 5 10" xfId="8899" xr:uid="{85C9EA42-8140-4937-A869-84172C9F366A}"/>
    <cellStyle name="SAPBEXHLevel1X 2 5 10 2" xfId="19559" xr:uid="{3AE5AFF8-760A-461A-ABF9-9BED558E3AF1}"/>
    <cellStyle name="SAPBEXHLevel1X 2 5 10 2 2" xfId="45973" xr:uid="{D3A742CD-5ADC-4E65-ABA7-FAEF18F59AF7}"/>
    <cellStyle name="SAPBEXHLevel1X 2 5 10 3" xfId="27753" xr:uid="{12958418-CBFF-44F2-A3ED-4DF7DB21AD9C}"/>
    <cellStyle name="SAPBEXHLevel1X 2 5 10 3 2" xfId="54167" xr:uid="{376550F2-CB94-4298-BE38-83C57E0A673A}"/>
    <cellStyle name="SAPBEXHLevel1X 2 5 10 4" xfId="35395" xr:uid="{E33DA266-D4D9-4FD1-A156-CEC591C98B02}"/>
    <cellStyle name="SAPBEXHLevel1X 2 5 11" xfId="11504" xr:uid="{A83AA8AE-EDB5-4494-BACC-3A8658CAD004}"/>
    <cellStyle name="SAPBEXHLevel1X 2 5 11 2" xfId="37925" xr:uid="{FD10C242-0999-489B-B7DC-6E0AC3F9934D}"/>
    <cellStyle name="SAPBEXHLevel1X 2 5 12" xfId="26283" xr:uid="{19ECC0D5-6012-4B4D-94F2-516DD8D5586A}"/>
    <cellStyle name="SAPBEXHLevel1X 2 5 12 2" xfId="52697" xr:uid="{E7F594DD-B9C9-44F9-B14E-1E4FFF0C5C62}"/>
    <cellStyle name="SAPBEXHLevel1X 2 5 2" xfId="4061" xr:uid="{48C34BF3-9FB9-4C00-9E47-5890BD526BFA}"/>
    <cellStyle name="SAPBEXHLevel1X 2 5 2 2" xfId="9896" xr:uid="{3627C5AB-EA53-477F-A599-1B4AB5E95BE7}"/>
    <cellStyle name="SAPBEXHLevel1X 2 5 2 2 2" xfId="20556" xr:uid="{3B9C37CE-78A8-4C11-A60D-569106489B69}"/>
    <cellStyle name="SAPBEXHLevel1X 2 5 2 2 2 2" xfId="46970" xr:uid="{85B995A4-B912-4107-B29A-BE95E14AEB00}"/>
    <cellStyle name="SAPBEXHLevel1X 2 5 2 2 3" xfId="27229" xr:uid="{58D72891-CFFC-4A59-88DB-4B8C90B152A4}"/>
    <cellStyle name="SAPBEXHLevel1X 2 5 2 2 3 2" xfId="53643" xr:uid="{374A5FBB-182C-42A5-B9D6-D63871E1DBE7}"/>
    <cellStyle name="SAPBEXHLevel1X 2 5 2 2 4" xfId="36392" xr:uid="{05A8DA2E-999B-42EB-9E32-7AA20F4B9427}"/>
    <cellStyle name="SAPBEXHLevel1X 2 5 2 3" xfId="14843" xr:uid="{B6765D9D-5D3C-44A3-A7D5-CC5D00E395F6}"/>
    <cellStyle name="SAPBEXHLevel1X 2 5 2 3 2" xfId="41263" xr:uid="{083341E5-F854-4096-880C-E9ADB3E048A0}"/>
    <cellStyle name="SAPBEXHLevel1X 2 5 2 4" xfId="22335" xr:uid="{589227D8-2367-4F7A-B048-36D662E85456}"/>
    <cellStyle name="SAPBEXHLevel1X 2 5 2 4 2" xfId="48749" xr:uid="{0A81FF42-9560-4924-9C91-1CD2EF5E2FC7}"/>
    <cellStyle name="SAPBEXHLevel1X 2 5 2 5" xfId="30731" xr:uid="{ACAFE133-7502-4627-802A-E9F91B7FDC1D}"/>
    <cellStyle name="SAPBEXHLevel1X 2 5 3" xfId="4789" xr:uid="{832D7F88-5627-49BF-891A-00531F74A798}"/>
    <cellStyle name="SAPBEXHLevel1X 2 5 3 2" xfId="9722" xr:uid="{76B60C96-31B6-40FF-8605-1988FCE2F2FF}"/>
    <cellStyle name="SAPBEXHLevel1X 2 5 3 2 2" xfId="20382" xr:uid="{B842E28F-6498-45E9-BC93-3A72879C1E7C}"/>
    <cellStyle name="SAPBEXHLevel1X 2 5 3 2 2 2" xfId="46796" xr:uid="{7BBE6FCD-16D2-43F6-8911-5C4768C78E18}"/>
    <cellStyle name="SAPBEXHLevel1X 2 5 3 2 3" xfId="28186" xr:uid="{025CDFA4-5FBF-4834-9FDA-4CA6A819175E}"/>
    <cellStyle name="SAPBEXHLevel1X 2 5 3 2 3 2" xfId="54600" xr:uid="{B0E538F6-8359-44AD-BA85-2523AA4C095E}"/>
    <cellStyle name="SAPBEXHLevel1X 2 5 3 2 4" xfId="36218" xr:uid="{A1A9E319-DD27-49D4-B252-2CC40921CFA2}"/>
    <cellStyle name="SAPBEXHLevel1X 2 5 3 3" xfId="15566" xr:uid="{A8D8341C-80ED-42BE-B366-0C57C3759AD4}"/>
    <cellStyle name="SAPBEXHLevel1X 2 5 3 3 2" xfId="41986" xr:uid="{34257765-BD9B-4AF7-ABCC-A0C242ABF934}"/>
    <cellStyle name="SAPBEXHLevel1X 2 5 3 4" xfId="26663" xr:uid="{C63E567F-B4CE-466C-87A0-12873260B92E}"/>
    <cellStyle name="SAPBEXHLevel1X 2 5 3 4 2" xfId="53077" xr:uid="{6D983645-74E7-4663-BF87-C33059CA884E}"/>
    <cellStyle name="SAPBEXHLevel1X 2 5 3 5" xfId="31459" xr:uid="{F70B8B4C-5399-441F-A613-579F33A1C4DC}"/>
    <cellStyle name="SAPBEXHLevel1X 2 5 4" xfId="5369" xr:uid="{A99B08E2-701E-4608-86C2-0B3DE9DBAD06}"/>
    <cellStyle name="SAPBEXHLevel1X 2 5 4 2" xfId="16142" xr:uid="{A1E122CB-3D6A-4436-882B-05B6EF7FBB60}"/>
    <cellStyle name="SAPBEXHLevel1X 2 5 4 2 2" xfId="42561" xr:uid="{DEAB2815-4CA0-48C2-A0E5-A20AAE2D9C53}"/>
    <cellStyle name="SAPBEXHLevel1X 2 5 4 3" xfId="21789" xr:uid="{F493A590-F74E-4C14-84C1-782F80EFE60E}"/>
    <cellStyle name="SAPBEXHLevel1X 2 5 4 3 2" xfId="48203" xr:uid="{46B82D73-6AE3-45F8-9CEE-16C4382CFC0E}"/>
    <cellStyle name="SAPBEXHLevel1X 2 5 4 4" xfId="32039" xr:uid="{C55B7D17-719B-4E93-B151-505C869B4CAC}"/>
    <cellStyle name="SAPBEXHLevel1X 2 5 5" xfId="5976" xr:uid="{69014F1F-4441-4FCC-AF18-43E48CE3F8E3}"/>
    <cellStyle name="SAPBEXHLevel1X 2 5 5 2" xfId="16728" xr:uid="{92279347-CFC2-43D5-958F-4210D649B392}"/>
    <cellStyle name="SAPBEXHLevel1X 2 5 5 2 2" xfId="43146" xr:uid="{35A80DB0-7D11-4131-BA7B-272D35E9AF12}"/>
    <cellStyle name="SAPBEXHLevel1X 2 5 5 3" xfId="26949" xr:uid="{22139C7C-2527-467D-B5B6-73D82340A7AF}"/>
    <cellStyle name="SAPBEXHLevel1X 2 5 5 3 2" xfId="53363" xr:uid="{68F0B12D-6921-4659-AE7F-C646988B44CB}"/>
    <cellStyle name="SAPBEXHLevel1X 2 5 5 4" xfId="32646" xr:uid="{3EB3FBAD-F2BC-483C-928F-CDD522CDBF65}"/>
    <cellStyle name="SAPBEXHLevel1X 2 5 6" xfId="6576" xr:uid="{B2DF13F6-2EFE-408C-AAC1-75DBC2750698}"/>
    <cellStyle name="SAPBEXHLevel1X 2 5 6 2" xfId="17301" xr:uid="{EED0B355-D213-485B-92CB-17EDA959BD8A}"/>
    <cellStyle name="SAPBEXHLevel1X 2 5 6 2 2" xfId="43719" xr:uid="{742DFC37-A8FF-4AF5-A880-CC82DCE922B4}"/>
    <cellStyle name="SAPBEXHLevel1X 2 5 6 3" xfId="23734" xr:uid="{AAB19F49-3D89-40A1-84A6-24F9AAC0F49D}"/>
    <cellStyle name="SAPBEXHLevel1X 2 5 6 3 2" xfId="50148" xr:uid="{E10A9100-9138-4348-A611-4585FD531C46}"/>
    <cellStyle name="SAPBEXHLevel1X 2 5 6 4" xfId="33246" xr:uid="{FC966FF3-53D8-4591-830A-552D6A3C7AF2}"/>
    <cellStyle name="SAPBEXHLevel1X 2 5 7" xfId="7148" xr:uid="{318B705F-7637-4507-9427-127D09C49918}"/>
    <cellStyle name="SAPBEXHLevel1X 2 5 7 2" xfId="26913" xr:uid="{01B2E0AC-A7CC-458E-A50D-F51B7B96D3CB}"/>
    <cellStyle name="SAPBEXHLevel1X 2 5 7 2 2" xfId="53327" xr:uid="{A7CF0EBC-14A8-4CB9-8F6F-C2B66B51D022}"/>
    <cellStyle name="SAPBEXHLevel1X 2 5 7 3" xfId="33818" xr:uid="{EFA609BF-FCCE-4AB3-8A4A-D643B550410F}"/>
    <cellStyle name="SAPBEXHLevel1X 2 5 8" xfId="7707" xr:uid="{0F5842EF-0AFF-4CA8-AF5B-147050B8541C}"/>
    <cellStyle name="SAPBEXHLevel1X 2 5 8 2" xfId="18374" xr:uid="{1EBEC745-AF27-4438-88F2-615ABD3FCCBF}"/>
    <cellStyle name="SAPBEXHLevel1X 2 5 8 2 2" xfId="44790" xr:uid="{73F3F9B7-45D2-4734-9A5B-EF06745327CA}"/>
    <cellStyle name="SAPBEXHLevel1X 2 5 8 3" xfId="22119" xr:uid="{53931DC8-8245-4005-AEA6-B35B8CFC40A9}"/>
    <cellStyle name="SAPBEXHLevel1X 2 5 8 3 2" xfId="48533" xr:uid="{05F9AA4D-632B-4B68-B78C-10ED8FBE7893}"/>
    <cellStyle name="SAPBEXHLevel1X 2 5 8 4" xfId="34377" xr:uid="{51E4505C-A075-477E-8B82-934B7A23F6C7}"/>
    <cellStyle name="SAPBEXHLevel1X 2 5 9" xfId="7859" xr:uid="{222DC20F-252E-420B-A14C-42B4549A8717}"/>
    <cellStyle name="SAPBEXHLevel1X 2 5 9 2" xfId="18526" xr:uid="{393406DF-2693-457A-847B-A0A464419172}"/>
    <cellStyle name="SAPBEXHLevel1X 2 5 9 2 2" xfId="44941" xr:uid="{F8F779A5-5B33-4B07-AEBF-37B2C8FDBA18}"/>
    <cellStyle name="SAPBEXHLevel1X 2 5 9 3" xfId="22111" xr:uid="{D1BB5B86-51B0-4CAB-80E6-36BE3C73098C}"/>
    <cellStyle name="SAPBEXHLevel1X 2 5 9 3 2" xfId="48525" xr:uid="{9CEAD708-A0EE-41F1-A7ED-DACFEFDF76AF}"/>
    <cellStyle name="SAPBEXHLevel1X 2 5 9 4" xfId="34529" xr:uid="{536D5E10-D37C-4022-90FC-255A055642E2}"/>
    <cellStyle name="SAPBEXHLevel1X 2 6" xfId="1838" xr:uid="{1C86C36F-BB8F-416F-837B-48761C41C43A}"/>
    <cellStyle name="SAPBEXHLevel1X 2 6 10" xfId="9553" xr:uid="{453AFDF0-D9DC-4979-BFE6-9BF01C058C8E}"/>
    <cellStyle name="SAPBEXHLevel1X 2 6 10 2" xfId="20213" xr:uid="{C46564F5-CE24-4C12-A02F-5E0FC2E75D6A}"/>
    <cellStyle name="SAPBEXHLevel1X 2 6 10 2 2" xfId="46627" xr:uid="{AE0844AB-85C2-4A25-9FCF-F3F80EC30F54}"/>
    <cellStyle name="SAPBEXHLevel1X 2 6 10 3" xfId="16243" xr:uid="{3317A263-2CF7-496C-87E8-5EEDBB804100}"/>
    <cellStyle name="SAPBEXHLevel1X 2 6 10 3 2" xfId="42662" xr:uid="{8DBE6BD3-4136-4ED8-81F3-587494AD9641}"/>
    <cellStyle name="SAPBEXHLevel1X 2 6 10 4" xfId="36049" xr:uid="{CAADFB5D-DDFF-48A2-87E5-4F9436EF886D}"/>
    <cellStyle name="SAPBEXHLevel1X 2 6 11" xfId="11742" xr:uid="{BACDC698-FECB-432A-9688-7B46FC9324B7}"/>
    <cellStyle name="SAPBEXHLevel1X 2 6 11 2" xfId="38163" xr:uid="{57DB879E-2DC8-4699-89A8-D7828185CFB9}"/>
    <cellStyle name="SAPBEXHLevel1X 2 6 12" xfId="25398" xr:uid="{14CE5519-2216-46E5-BDD4-BD14271C62E9}"/>
    <cellStyle name="SAPBEXHLevel1X 2 6 12 2" xfId="51812" xr:uid="{7EA9C5D6-69DB-4641-955E-38AFB49E93CC}"/>
    <cellStyle name="SAPBEXHLevel1X 2 6 2" xfId="3815" xr:uid="{6A5DA205-F52C-4D05-AC28-930DA38241D0}"/>
    <cellStyle name="SAPBEXHLevel1X 2 6 2 2" xfId="10690" xr:uid="{BA31973F-F0BD-4D28-B70E-1494F5EFF641}"/>
    <cellStyle name="SAPBEXHLevel1X 2 6 2 2 2" xfId="21335" xr:uid="{E426F14F-623E-4B98-BE54-E9520F1DCEB1}"/>
    <cellStyle name="SAPBEXHLevel1X 2 6 2 2 2 2" xfId="47749" xr:uid="{1BB0DE7D-808B-4583-A0E7-DE7A450C1393}"/>
    <cellStyle name="SAPBEXHLevel1X 2 6 2 2 3" xfId="28433" xr:uid="{BC08C1B5-952B-4E0B-93D8-488877A65A29}"/>
    <cellStyle name="SAPBEXHLevel1X 2 6 2 2 3 2" xfId="54847" xr:uid="{EE30AC58-DA1D-4FCB-A31F-7EAFF74D23D8}"/>
    <cellStyle name="SAPBEXHLevel1X 2 6 2 2 4" xfId="37114" xr:uid="{7FE8CF61-3657-4EB8-B556-AA1FD408DF8B}"/>
    <cellStyle name="SAPBEXHLevel1X 2 6 2 3" xfId="14598" xr:uid="{02BFF5A6-2C04-4804-9F5B-4FCD729862B3}"/>
    <cellStyle name="SAPBEXHLevel1X 2 6 2 3 2" xfId="41018" xr:uid="{DB44DB0A-98D3-41C8-B01B-666FBF8D21C1}"/>
    <cellStyle name="SAPBEXHLevel1X 2 6 2 4" xfId="23778" xr:uid="{FACE6DDC-3064-4308-B129-13A640FA39AE}"/>
    <cellStyle name="SAPBEXHLevel1X 2 6 2 4 2" xfId="50192" xr:uid="{A08C8D6A-8811-41AA-BE52-DC63A0461DBC}"/>
    <cellStyle name="SAPBEXHLevel1X 2 6 2 5" xfId="30485" xr:uid="{655BC0F3-9DC1-4928-86FF-48C5874778D8}"/>
    <cellStyle name="SAPBEXHLevel1X 2 6 3" xfId="4542" xr:uid="{EC62B6ED-A612-4A77-8E4F-7AA106E49D68}"/>
    <cellStyle name="SAPBEXHLevel1X 2 6 3 2" xfId="15320" xr:uid="{9E13074A-AD97-4026-9FBA-D47A598DC0D6}"/>
    <cellStyle name="SAPBEXHLevel1X 2 6 3 2 2" xfId="41740" xr:uid="{6CB8D361-C2DA-4687-9A3F-7EE6963680D7}"/>
    <cellStyle name="SAPBEXHLevel1X 2 6 3 3" xfId="25432" xr:uid="{1E7191A4-A356-41A7-B884-502D28669C70}"/>
    <cellStyle name="SAPBEXHLevel1X 2 6 3 3 2" xfId="51846" xr:uid="{89119A30-4004-4272-A607-DF892CF60FCF}"/>
    <cellStyle name="SAPBEXHLevel1X 2 6 3 4" xfId="31212" xr:uid="{AF368BB4-3824-45DD-8DE3-242BB8AA239B}"/>
    <cellStyle name="SAPBEXHLevel1X 2 6 4" xfId="3191" xr:uid="{4B38D40D-A880-4434-A468-FE1AD99C5EB7}"/>
    <cellStyle name="SAPBEXHLevel1X 2 6 4 2" xfId="13981" xr:uid="{4697B11B-A265-4914-A5E6-C1CCF21F038A}"/>
    <cellStyle name="SAPBEXHLevel1X 2 6 4 2 2" xfId="40401" xr:uid="{CA981CDB-8C94-4F5B-8912-1DE67577B64D}"/>
    <cellStyle name="SAPBEXHLevel1X 2 6 4 3" xfId="21829" xr:uid="{AE9BFBAB-45D8-4C7A-99B9-E40294032920}"/>
    <cellStyle name="SAPBEXHLevel1X 2 6 4 3 2" xfId="48243" xr:uid="{DB3CFD78-5243-407D-A0A9-AB84D7622768}"/>
    <cellStyle name="SAPBEXHLevel1X 2 6 4 4" xfId="29861" xr:uid="{B13DC163-16BD-4CCA-B23A-9A23CC5137C6}"/>
    <cellStyle name="SAPBEXHLevel1X 2 6 5" xfId="2868" xr:uid="{5AB0118B-2362-4FDD-B1EA-103B9DE31F0B}"/>
    <cellStyle name="SAPBEXHLevel1X 2 6 5 2" xfId="13660" xr:uid="{DFE534A4-BA52-4FEF-864A-B82E0573C3F3}"/>
    <cellStyle name="SAPBEXHLevel1X 2 6 5 2 2" xfId="40080" xr:uid="{0920B4C1-3249-4B0F-B321-32E451713F91}"/>
    <cellStyle name="SAPBEXHLevel1X 2 6 5 3" xfId="27512" xr:uid="{FA080894-59F5-44F1-B5FE-A3B85B2A2350}"/>
    <cellStyle name="SAPBEXHLevel1X 2 6 5 3 2" xfId="53926" xr:uid="{E342C474-DEB5-4416-91EC-71A38C5BE857}"/>
    <cellStyle name="SAPBEXHLevel1X 2 6 5 4" xfId="29538" xr:uid="{B01A4C0C-70A2-4134-ADAB-2AA41A608A64}"/>
    <cellStyle name="SAPBEXHLevel1X 2 6 6" xfId="6034" xr:uid="{DAC36F1C-16E2-431E-BD5E-A7FF8E1EB127}"/>
    <cellStyle name="SAPBEXHLevel1X 2 6 6 2" xfId="16785" xr:uid="{FEE5FC40-FF0A-472E-9AA1-FB12F6A69306}"/>
    <cellStyle name="SAPBEXHLevel1X 2 6 6 2 2" xfId="43203" xr:uid="{DE4F3148-E085-423E-997C-E27CBC1DD1BA}"/>
    <cellStyle name="SAPBEXHLevel1X 2 6 6 3" xfId="24607" xr:uid="{E7AA7495-8A5E-472F-9E85-530B7B4DC57E}"/>
    <cellStyle name="SAPBEXHLevel1X 2 6 6 3 2" xfId="51021" xr:uid="{8AF646A6-6BD3-4487-BDDB-49DAD481C3A2}"/>
    <cellStyle name="SAPBEXHLevel1X 2 6 6 4" xfId="32704" xr:uid="{110BA310-D48F-4506-8CE6-417F3FED2407}"/>
    <cellStyle name="SAPBEXHLevel1X 2 6 7" xfId="6954" xr:uid="{2198882D-193C-4CC1-98F0-429591D64376}"/>
    <cellStyle name="SAPBEXHLevel1X 2 6 7 2" xfId="11417" xr:uid="{BFD56909-7578-4D88-B14A-3E1410817D1D}"/>
    <cellStyle name="SAPBEXHLevel1X 2 6 7 2 2" xfId="37838" xr:uid="{249B31C6-E833-4BDC-9A71-BB2613ED3F0B}"/>
    <cellStyle name="SAPBEXHLevel1X 2 6 7 3" xfId="33624" xr:uid="{8BF06366-9BFF-4B6B-AC8A-1827B5041AFE}"/>
    <cellStyle name="SAPBEXHLevel1X 2 6 8" xfId="7501" xr:uid="{D55A8D3A-ACBA-4449-828F-AE501C7DB72C}"/>
    <cellStyle name="SAPBEXHLevel1X 2 6 8 2" xfId="18168" xr:uid="{25ECAC74-6B72-42B5-A393-EFCB31DC1A79}"/>
    <cellStyle name="SAPBEXHLevel1X 2 6 8 2 2" xfId="44584" xr:uid="{E330E064-1CD5-4FE1-932F-2AFF038228A7}"/>
    <cellStyle name="SAPBEXHLevel1X 2 6 8 3" xfId="25415" xr:uid="{80AAFCDB-594D-4FEA-AD7D-EA2F44F64DAB}"/>
    <cellStyle name="SAPBEXHLevel1X 2 6 8 3 2" xfId="51829" xr:uid="{C8A3DEDD-5524-44AD-A5AA-53D0550EAA61}"/>
    <cellStyle name="SAPBEXHLevel1X 2 6 8 4" xfId="34171" xr:uid="{7CEF73FE-C40A-452F-B281-F10766DD67C7}"/>
    <cellStyle name="SAPBEXHLevel1X 2 6 9" xfId="7763" xr:uid="{20F766C6-87A7-41E2-89F8-6C355F42E4F8}"/>
    <cellStyle name="SAPBEXHLevel1X 2 6 9 2" xfId="18430" xr:uid="{09AB5004-F7F8-445B-8E9F-B10185577C0B}"/>
    <cellStyle name="SAPBEXHLevel1X 2 6 9 2 2" xfId="44846" xr:uid="{76EB6F33-0BBF-4D2E-A12D-987685EB44EF}"/>
    <cellStyle name="SAPBEXHLevel1X 2 6 9 3" xfId="24343" xr:uid="{476D913B-3ACB-457E-B98B-9DB89D1FDA71}"/>
    <cellStyle name="SAPBEXHLevel1X 2 6 9 3 2" xfId="50757" xr:uid="{E9D4EB74-8CC8-401B-A086-E15E00440972}"/>
    <cellStyle name="SAPBEXHLevel1X 2 6 9 4" xfId="34433" xr:uid="{B04C7AF8-F45F-4B84-B6D4-02E8E63792FF}"/>
    <cellStyle name="SAPBEXHLevel1X 2 7" xfId="2497" xr:uid="{24BB01DF-96B8-41BB-9103-0B36DBA5C067}"/>
    <cellStyle name="SAPBEXHLevel1X 2 7 10" xfId="25267" xr:uid="{B8299984-A4FB-4623-95F4-BBBE79D3DA6D}"/>
    <cellStyle name="SAPBEXHLevel1X 2 7 10 2" xfId="51681" xr:uid="{20840647-A87F-45DE-B835-B7F4D4119307}"/>
    <cellStyle name="SAPBEXHLevel1X 2 7 2" xfId="4392" xr:uid="{4F8B4CE3-0B13-4F71-956E-48601D42022D}"/>
    <cellStyle name="SAPBEXHLevel1X 2 7 2 2" xfId="15170" xr:uid="{C64AC2B5-0576-47B7-A3D6-DD058217FB24}"/>
    <cellStyle name="SAPBEXHLevel1X 2 7 2 2 2" xfId="41590" xr:uid="{D384DECC-4230-439A-86E4-F7BD33B61B02}"/>
    <cellStyle name="SAPBEXHLevel1X 2 7 2 3" xfId="23111" xr:uid="{99D8FF4C-BD77-493D-8B41-F272C26F0595}"/>
    <cellStyle name="SAPBEXHLevel1X 2 7 2 3 2" xfId="49525" xr:uid="{07B6F3DF-FD47-4454-A0A9-F15143790B67}"/>
    <cellStyle name="SAPBEXHLevel1X 2 7 2 4" xfId="31062" xr:uid="{B606BE16-9775-41C3-876B-8200AAF58A9E}"/>
    <cellStyle name="SAPBEXHLevel1X 2 7 3" xfId="5125" xr:uid="{C50845B2-5330-42F7-8AD3-9B78B5D49E78}"/>
    <cellStyle name="SAPBEXHLevel1X 2 7 3 2" xfId="15902" xr:uid="{C81BCAE5-B420-4FA0-BD55-1AF425C99079}"/>
    <cellStyle name="SAPBEXHLevel1X 2 7 3 2 2" xfId="42321" xr:uid="{62151857-E40A-4F23-8B81-8BF82114AA69}"/>
    <cellStyle name="SAPBEXHLevel1X 2 7 3 3" xfId="24420" xr:uid="{B9B47FEB-965F-43FF-842E-8FD424EBF282}"/>
    <cellStyle name="SAPBEXHLevel1X 2 7 3 3 2" xfId="50834" xr:uid="{B921C0ED-204F-4D16-8EA0-244A7716F3F7}"/>
    <cellStyle name="SAPBEXHLevel1X 2 7 3 4" xfId="31795" xr:uid="{8653F7FA-F6BD-4DC2-A435-AAA6BFEEC290}"/>
    <cellStyle name="SAPBEXHLevel1X 2 7 4" xfId="6307" xr:uid="{E229C1BB-6F59-4488-966E-8B353EE53149}"/>
    <cellStyle name="SAPBEXHLevel1X 2 7 4 2" xfId="17046" xr:uid="{039E9AC7-F79F-491E-9051-3B64D7406EDB}"/>
    <cellStyle name="SAPBEXHLevel1X 2 7 4 2 2" xfId="43464" xr:uid="{C56A847E-936B-46D2-9321-07154B981360}"/>
    <cellStyle name="SAPBEXHLevel1X 2 7 4 3" xfId="23004" xr:uid="{2BEF068F-7896-4ABB-84CE-12E79032C89E}"/>
    <cellStyle name="SAPBEXHLevel1X 2 7 4 3 2" xfId="49418" xr:uid="{9FE6F57F-C188-4DE1-A50D-BCBB89D7D659}"/>
    <cellStyle name="SAPBEXHLevel1X 2 7 4 4" xfId="32977" xr:uid="{7513A5C9-0D40-4AC9-B984-FE341E04314C}"/>
    <cellStyle name="SAPBEXHLevel1X 2 7 5" xfId="6883" xr:uid="{6D6A41BD-EE4F-4D68-94F4-A4AA04324C39}"/>
    <cellStyle name="SAPBEXHLevel1X 2 7 5 2" xfId="17588" xr:uid="{FAA02A32-4A52-4CEE-BF2C-8E27C32AE163}"/>
    <cellStyle name="SAPBEXHLevel1X 2 7 5 2 2" xfId="44005" xr:uid="{E7D4862F-7BDF-4B33-AA27-E53AC658ACD6}"/>
    <cellStyle name="SAPBEXHLevel1X 2 7 5 3" xfId="11414" xr:uid="{6229362D-6FB1-424A-9DB4-B6CAC4AA28EB}"/>
    <cellStyle name="SAPBEXHLevel1X 2 7 5 3 2" xfId="37835" xr:uid="{8FADBF08-4DE7-48A9-BBB6-DD4D39C0655B}"/>
    <cellStyle name="SAPBEXHLevel1X 2 7 5 4" xfId="33553" xr:uid="{BE0DE2EA-6DB0-4B69-B2FD-4F08B5B695D2}"/>
    <cellStyle name="SAPBEXHLevel1X 2 7 6" xfId="7407" xr:uid="{3910FFAB-456E-44B6-A226-125A3F3F566E}"/>
    <cellStyle name="SAPBEXHLevel1X 2 7 6 2" xfId="18074" xr:uid="{A5C00AC6-60C6-4E1F-9108-51CD3D642A90}"/>
    <cellStyle name="SAPBEXHLevel1X 2 7 6 2 2" xfId="44490" xr:uid="{411AABE3-6983-4628-B2BF-7500C196B0B3}"/>
    <cellStyle name="SAPBEXHLevel1X 2 7 6 3" xfId="28146" xr:uid="{B279F807-C0E2-4F3F-B4BD-87DABE289903}"/>
    <cellStyle name="SAPBEXHLevel1X 2 7 6 3 2" xfId="54560" xr:uid="{2619F196-345A-40E3-9194-235B94802F45}"/>
    <cellStyle name="SAPBEXHLevel1X 2 7 6 4" xfId="34077" xr:uid="{9ECF7CC3-C015-4D52-92FB-155675D30AE4}"/>
    <cellStyle name="SAPBEXHLevel1X 2 7 7" xfId="8030" xr:uid="{1622667F-434A-4463-A936-5BBF73A96AAE}"/>
    <cellStyle name="SAPBEXHLevel1X 2 7 7 2" xfId="18697" xr:uid="{4C045CD9-7A34-4AF6-A62D-1569608507FB}"/>
    <cellStyle name="SAPBEXHLevel1X 2 7 7 2 2" xfId="45111" xr:uid="{99349428-3C75-49B6-85DB-DFB6BBC7660C}"/>
    <cellStyle name="SAPBEXHLevel1X 2 7 7 3" xfId="12291" xr:uid="{1C8C3F61-7E3C-44A3-82CA-51414E6FA8F6}"/>
    <cellStyle name="SAPBEXHLevel1X 2 7 7 3 2" xfId="38712" xr:uid="{0C3F6909-1673-4ACC-9484-AF7FC650DFE7}"/>
    <cellStyle name="SAPBEXHLevel1X 2 7 7 4" xfId="34634" xr:uid="{DF29C8CA-990E-4747-BE6C-E3DBA892DC6A}"/>
    <cellStyle name="SAPBEXHLevel1X 2 7 8" xfId="13293" xr:uid="{0DC6801E-70F4-4E16-A180-68A2FA459FB2}"/>
    <cellStyle name="SAPBEXHLevel1X 2 7 8 2" xfId="39713" xr:uid="{498539DD-CDFE-43B9-A406-4CD7AA492D41}"/>
    <cellStyle name="SAPBEXHLevel1X 2 7 9" xfId="13014" xr:uid="{C5452BD9-3D01-433D-A20C-B2259274E04B}"/>
    <cellStyle name="SAPBEXHLevel1X 2 7 9 2" xfId="39435" xr:uid="{A212BD33-F898-4CBA-A262-A9F72E7C32B8}"/>
    <cellStyle name="SAPBEXHLevel1X 2 8" xfId="3247" xr:uid="{8451B0A9-5CA3-48D2-9D08-186044FAE3B6}"/>
    <cellStyle name="SAPBEXHLevel1X 2 8 2" xfId="14037" xr:uid="{490CEC01-0AFF-47B4-94A1-5FC611C00151}"/>
    <cellStyle name="SAPBEXHLevel1X 2 8 2 2" xfId="40457" xr:uid="{3DEBE318-BAAE-40C4-A130-431F237EE62B}"/>
    <cellStyle name="SAPBEXHLevel1X 2 8 3" xfId="21770" xr:uid="{3A0DC4D0-5754-4062-8D88-819DEA73603D}"/>
    <cellStyle name="SAPBEXHLevel1X 2 8 3 2" xfId="48184" xr:uid="{180961DE-AB18-4A2E-B748-169C2B962592}"/>
    <cellStyle name="SAPBEXHLevel1X 2 8 4" xfId="29917" xr:uid="{FC3589CD-8E37-4873-B553-5B65A9BCCAE7}"/>
    <cellStyle name="SAPBEXHLevel1X 2 9" xfId="4498" xr:uid="{F58ED921-4B9F-403C-951D-7D7B9D372452}"/>
    <cellStyle name="SAPBEXHLevel1X 2 9 2" xfId="15276" xr:uid="{D1FDD5BF-1518-4D10-B381-E84235E3E626}"/>
    <cellStyle name="SAPBEXHLevel1X 2 9 2 2" xfId="41696" xr:uid="{09F6F3C4-DA30-4B7F-ACC4-3AB6E5CFC5A1}"/>
    <cellStyle name="SAPBEXHLevel1X 2 9 3" xfId="27135" xr:uid="{21DF923A-F99E-4C4C-945E-2C5F9EB6A17C}"/>
    <cellStyle name="SAPBEXHLevel1X 2 9 3 2" xfId="53549" xr:uid="{76F6E9F0-5630-4196-962A-92EFE1A321DD}"/>
    <cellStyle name="SAPBEXHLevel1X 2 9 4" xfId="31168" xr:uid="{18DEC572-0294-4831-A911-F10694DCDA26}"/>
    <cellStyle name="SAPBEXHLevel1X 3" xfId="1225" xr:uid="{896CA6BA-7224-45C9-BFDA-5D0FA0D0F154}"/>
    <cellStyle name="SAPBEXHLevel1X 3 10" xfId="1652" xr:uid="{0F9C087D-F740-49BB-9474-2AB468B2A0CC}"/>
    <cellStyle name="SAPBEXHLevel1X 3 10 10" xfId="8319" xr:uid="{2D1E08FC-5B8D-44F7-8254-C8D83040A6C1}"/>
    <cellStyle name="SAPBEXHLevel1X 3 10 10 2" xfId="18979" xr:uid="{610BEA45-80EA-4C6D-A308-4E1CF7E03BB4}"/>
    <cellStyle name="SAPBEXHLevel1X 3 10 10 2 2" xfId="45393" xr:uid="{9D0AEA04-E31D-4A2C-9337-720B8F642E17}"/>
    <cellStyle name="SAPBEXHLevel1X 3 10 10 3" xfId="17700" xr:uid="{724F012E-557E-415C-AEBF-10CCF6CA4DC1}"/>
    <cellStyle name="SAPBEXHLevel1X 3 10 10 3 2" xfId="44117" xr:uid="{DED68E3D-E2C4-4466-BB26-E757D529481A}"/>
    <cellStyle name="SAPBEXHLevel1X 3 10 10 4" xfId="34815" xr:uid="{9CF566B6-AF58-4D17-80B1-EC6A66D258BF}"/>
    <cellStyle name="SAPBEXHLevel1X 3 10 11" xfId="11914" xr:uid="{5294526E-3DC0-464E-94FE-405C03E3E929}"/>
    <cellStyle name="SAPBEXHLevel1X 3 10 11 2" xfId="38335" xr:uid="{024C970B-E240-4E50-B404-B2559683BC73}"/>
    <cellStyle name="SAPBEXHLevel1X 3 10 12" xfId="22188" xr:uid="{A0368FA9-CE5A-464A-9E9E-74BA679D1F21}"/>
    <cellStyle name="SAPBEXHLevel1X 3 10 12 2" xfId="48602" xr:uid="{CD4DD320-221B-47E2-A215-CD6EAA4C3A87}"/>
    <cellStyle name="SAPBEXHLevel1X 3 10 2" xfId="3645" xr:uid="{CD90B58E-28DC-49C3-816F-8A2E92E9F375}"/>
    <cellStyle name="SAPBEXHLevel1X 3 10 2 2" xfId="9103" xr:uid="{AD2E272C-6816-4471-9850-FF96DF1C2239}"/>
    <cellStyle name="SAPBEXHLevel1X 3 10 2 2 2" xfId="19763" xr:uid="{1370B061-F959-449F-88BA-644FB8E028E2}"/>
    <cellStyle name="SAPBEXHLevel1X 3 10 2 2 2 2" xfId="46177" xr:uid="{D3C4666E-4887-4C53-BA75-7698EAABE4CA}"/>
    <cellStyle name="SAPBEXHLevel1X 3 10 2 2 3" xfId="27736" xr:uid="{31F7DA75-1D37-4F52-89A8-4E9082C159F0}"/>
    <cellStyle name="SAPBEXHLevel1X 3 10 2 2 3 2" xfId="54150" xr:uid="{08514F27-89AC-41D8-92F3-4DC246DB409E}"/>
    <cellStyle name="SAPBEXHLevel1X 3 10 2 2 4" xfId="35599" xr:uid="{C477A368-7698-4BC7-966C-C9A1FC8E9F70}"/>
    <cellStyle name="SAPBEXHLevel1X 3 10 2 3" xfId="10185" xr:uid="{DBB8810D-1DB9-4D68-A1F2-A5824C4BA5D4}"/>
    <cellStyle name="SAPBEXHLevel1X 3 10 2 3 2" xfId="20845" xr:uid="{E69B0093-A70F-43FE-87CE-AA28839DCEA0}"/>
    <cellStyle name="SAPBEXHLevel1X 3 10 2 3 2 2" xfId="47259" xr:uid="{0C403A58-2D72-4FC8-91A9-87F300B7342B}"/>
    <cellStyle name="SAPBEXHLevel1X 3 10 2 3 3" xfId="17507" xr:uid="{DAAF12B8-AB5F-4B62-84FE-DC5D036E6CA5}"/>
    <cellStyle name="SAPBEXHLevel1X 3 10 2 3 3 2" xfId="43924" xr:uid="{C77FE16A-65BA-4359-A23E-681127A5EC2A}"/>
    <cellStyle name="SAPBEXHLevel1X 3 10 2 3 4" xfId="36681" xr:uid="{AFD6308C-5297-4F67-B41C-74BFC6D90907}"/>
    <cellStyle name="SAPBEXHLevel1X 3 10 2 4" xfId="8620" xr:uid="{947AB567-EF13-4FB5-8F30-5179A297BF7A}"/>
    <cellStyle name="SAPBEXHLevel1X 3 10 2 4 2" xfId="19280" xr:uid="{6D743855-3D0A-4483-A18F-0540E6CF2534}"/>
    <cellStyle name="SAPBEXHLevel1X 3 10 2 4 2 2" xfId="45694" xr:uid="{91D5C26F-6313-4915-9A35-75EA19075315}"/>
    <cellStyle name="SAPBEXHLevel1X 3 10 2 4 3" xfId="17828" xr:uid="{DECF169B-E211-4A5A-8C25-14AC15E9AED9}"/>
    <cellStyle name="SAPBEXHLevel1X 3 10 2 4 3 2" xfId="44245" xr:uid="{3A6AEA81-ECDE-42C0-A8AD-931C432FD4D1}"/>
    <cellStyle name="SAPBEXHLevel1X 3 10 2 4 4" xfId="35116" xr:uid="{EA8AA322-2F8D-4521-8ED9-849AB42601CF}"/>
    <cellStyle name="SAPBEXHLevel1X 3 10 2 5" xfId="14430" xr:uid="{34AEE0E7-C56B-467C-9B28-CD0A9E9B5DFF}"/>
    <cellStyle name="SAPBEXHLevel1X 3 10 2 5 2" xfId="40850" xr:uid="{B5FC8FE9-D7A6-41F9-BA03-1A0C28AF3720}"/>
    <cellStyle name="SAPBEXHLevel1X 3 10 2 6" xfId="26460" xr:uid="{C6FC1033-ACC1-4D9B-A275-E30675E24633}"/>
    <cellStyle name="SAPBEXHLevel1X 3 10 2 6 2" xfId="52874" xr:uid="{A8E3EE55-A11A-4B22-99B3-50945507C194}"/>
    <cellStyle name="SAPBEXHLevel1X 3 10 2 7" xfId="30315" xr:uid="{85272021-BB18-40ED-B563-940C42C42781}"/>
    <cellStyle name="SAPBEXHLevel1X 3 10 3" xfId="4123" xr:uid="{2CD5E364-FE58-4B12-B137-1D3F5AC24517}"/>
    <cellStyle name="SAPBEXHLevel1X 3 10 3 2" xfId="9472" xr:uid="{033CAA51-C427-4BEC-86CA-6FA3BD7C3116}"/>
    <cellStyle name="SAPBEXHLevel1X 3 10 3 2 2" xfId="20132" xr:uid="{C8E7A7E2-94B0-4F48-801B-055E7E904F76}"/>
    <cellStyle name="SAPBEXHLevel1X 3 10 3 2 2 2" xfId="46546" xr:uid="{8986C74B-9107-4ED5-990F-386E4DA6D267}"/>
    <cellStyle name="SAPBEXHLevel1X 3 10 3 2 3" xfId="11582" xr:uid="{C087AA7C-94B8-446D-B895-70F40869A682}"/>
    <cellStyle name="SAPBEXHLevel1X 3 10 3 2 3 2" xfId="38003" xr:uid="{69C9E344-FBB8-4919-8624-DDEF7B98996E}"/>
    <cellStyle name="SAPBEXHLevel1X 3 10 3 2 4" xfId="35968" xr:uid="{CF2BC16A-E217-45DB-A6B2-5A7BC6E376F0}"/>
    <cellStyle name="SAPBEXHLevel1X 3 10 3 3" xfId="14905" xr:uid="{8C84FB76-9CA7-491F-9B73-C177BE9EAC0D}"/>
    <cellStyle name="SAPBEXHLevel1X 3 10 3 3 2" xfId="41325" xr:uid="{089D4223-FCBE-4A59-BB9C-519438F61C08}"/>
    <cellStyle name="SAPBEXHLevel1X 3 10 3 4" xfId="25006" xr:uid="{652901EB-3771-4B78-AF4C-516C0EE51BF0}"/>
    <cellStyle name="SAPBEXHLevel1X 3 10 3 4 2" xfId="51420" xr:uid="{B55FB4DB-151B-452C-B2AE-3B2DFBE711D0}"/>
    <cellStyle name="SAPBEXHLevel1X 3 10 3 5" xfId="30793" xr:uid="{7115E5F8-59E8-4323-AB6C-7833A95AA9A7}"/>
    <cellStyle name="SAPBEXHLevel1X 3 10 4" xfId="3081" xr:uid="{D0E02855-2B58-4E50-8C5C-7AB6ABE7BD4F}"/>
    <cellStyle name="SAPBEXHLevel1X 3 10 4 2" xfId="10263" xr:uid="{6E1FBAD3-F1FA-434A-9E0A-C73A826AD088}"/>
    <cellStyle name="SAPBEXHLevel1X 3 10 4 2 2" xfId="20923" xr:uid="{2DB94C2E-6D8C-425C-AE19-C1177396395F}"/>
    <cellStyle name="SAPBEXHLevel1X 3 10 4 2 2 2" xfId="47337" xr:uid="{A8CA1B98-507F-4C23-B707-8356986326BF}"/>
    <cellStyle name="SAPBEXHLevel1X 3 10 4 2 3" xfId="12990" xr:uid="{718CC3E5-ACAF-4CD8-AE4F-271F61284887}"/>
    <cellStyle name="SAPBEXHLevel1X 3 10 4 2 3 2" xfId="39411" xr:uid="{9EF4AC48-3A02-43B5-A550-51FAE9F94BCE}"/>
    <cellStyle name="SAPBEXHLevel1X 3 10 4 2 4" xfId="36759" xr:uid="{32AE9032-FDB2-4005-B2EE-D635B73F4527}"/>
    <cellStyle name="SAPBEXHLevel1X 3 10 4 3" xfId="13873" xr:uid="{AFE93864-81B0-4370-8896-C59E1476F570}"/>
    <cellStyle name="SAPBEXHLevel1X 3 10 4 3 2" xfId="40293" xr:uid="{64E84F43-A879-47C4-9256-4C1747ED603C}"/>
    <cellStyle name="SAPBEXHLevel1X 3 10 4 4" xfId="24327" xr:uid="{7CD5F290-B59B-4FBC-B87F-55623362C6DB}"/>
    <cellStyle name="SAPBEXHLevel1X 3 10 4 4 2" xfId="50741" xr:uid="{DCC10904-AD89-4CB4-AB21-9F89BCDEE779}"/>
    <cellStyle name="SAPBEXHLevel1X 3 10 4 5" xfId="29751" xr:uid="{5F73525B-1300-4796-8FC0-73568781C322}"/>
    <cellStyle name="SAPBEXHLevel1X 3 10 5" xfId="5451" xr:uid="{87B1551E-2465-48DC-9447-5154EC8914D0}"/>
    <cellStyle name="SAPBEXHLevel1X 3 10 5 2" xfId="16224" xr:uid="{FCDCF10D-74AE-4E6A-B5BD-D4CF2EDEB044}"/>
    <cellStyle name="SAPBEXHLevel1X 3 10 5 2 2" xfId="42643" xr:uid="{FE05A237-69F4-4939-B6CE-07D930B63BBC}"/>
    <cellStyle name="SAPBEXHLevel1X 3 10 5 3" xfId="27521" xr:uid="{F22A8736-DDE9-4366-A961-57B00A51829A}"/>
    <cellStyle name="SAPBEXHLevel1X 3 10 5 3 2" xfId="53935" xr:uid="{990E5FF6-F8B2-4CEE-B39A-08ACF6B958CB}"/>
    <cellStyle name="SAPBEXHLevel1X 3 10 5 4" xfId="32121" xr:uid="{7F9694B8-0DF5-48D1-85F6-484553D25C6B}"/>
    <cellStyle name="SAPBEXHLevel1X 3 10 6" xfId="5527" xr:uid="{AAF091B5-295A-4F9B-BDD9-9B2397A56DAF}"/>
    <cellStyle name="SAPBEXHLevel1X 3 10 6 2" xfId="16298" xr:uid="{8093D263-E7E5-45B0-A681-3082B68E7CFD}"/>
    <cellStyle name="SAPBEXHLevel1X 3 10 6 2 2" xfId="42717" xr:uid="{40D6FA08-D208-47B1-94EF-166E1B26538B}"/>
    <cellStyle name="SAPBEXHLevel1X 3 10 6 3" xfId="24500" xr:uid="{B15471E8-E620-4307-A4A6-A37A75755A87}"/>
    <cellStyle name="SAPBEXHLevel1X 3 10 6 3 2" xfId="50914" xr:uid="{4E3E61AD-72D5-4906-882C-FCEDC9D9D478}"/>
    <cellStyle name="SAPBEXHLevel1X 3 10 6 4" xfId="32197" xr:uid="{02DA8CC0-C1C8-4A1D-9861-3AB961C48018}"/>
    <cellStyle name="SAPBEXHLevel1X 3 10 7" xfId="5473" xr:uid="{AD75320F-4EDE-42A6-97E8-22531B55FF1D}"/>
    <cellStyle name="SAPBEXHLevel1X 3 10 7 2" xfId="24821" xr:uid="{9A9D21FC-6293-441C-B0DF-B0F3F57456B7}"/>
    <cellStyle name="SAPBEXHLevel1X 3 10 7 2 2" xfId="51235" xr:uid="{FA330301-3962-4DA9-942A-DD09F8753405}"/>
    <cellStyle name="SAPBEXHLevel1X 3 10 7 3" xfId="32143" xr:uid="{DFB165DA-644F-4217-B8EE-AB154BA07EFD}"/>
    <cellStyle name="SAPBEXHLevel1X 3 10 8" xfId="6768" xr:uid="{5234F36B-A963-461C-8528-8EF1223C2158}"/>
    <cellStyle name="SAPBEXHLevel1X 3 10 8 2" xfId="17480" xr:uid="{7AD9F234-345D-4C2E-9008-AED58292AD16}"/>
    <cellStyle name="SAPBEXHLevel1X 3 10 8 2 2" xfId="43898" xr:uid="{DC7C5AEC-BC5A-4FD4-AFE8-426909FFD0E0}"/>
    <cellStyle name="SAPBEXHLevel1X 3 10 8 3" xfId="22973" xr:uid="{2DCC3EF9-648B-48B3-A254-FDD7A63808DB}"/>
    <cellStyle name="SAPBEXHLevel1X 3 10 8 3 2" xfId="49387" xr:uid="{7B38280A-F155-475C-AC4F-2F91F6A220F1}"/>
    <cellStyle name="SAPBEXHLevel1X 3 10 8 4" xfId="33438" xr:uid="{F7AFB310-E158-4D25-953D-4986C339A5D5}"/>
    <cellStyle name="SAPBEXHLevel1X 3 10 9" xfId="7642" xr:uid="{A9BBDFBF-F265-40D6-83CF-2234C1ADDC05}"/>
    <cellStyle name="SAPBEXHLevel1X 3 10 9 2" xfId="18309" xr:uid="{35523203-2470-46EE-A3EB-BA4640F39FCD}"/>
    <cellStyle name="SAPBEXHLevel1X 3 10 9 2 2" xfId="44725" xr:uid="{9FA54F74-7C04-4D74-A4EF-C2CAC476BC12}"/>
    <cellStyle name="SAPBEXHLevel1X 3 10 9 3" xfId="24171" xr:uid="{9F8126E7-9D40-49E6-8517-EC0A58BDE2AF}"/>
    <cellStyle name="SAPBEXHLevel1X 3 10 9 3 2" xfId="50585" xr:uid="{73AAF8DF-2CE0-454B-9AFE-0D01549AED7C}"/>
    <cellStyle name="SAPBEXHLevel1X 3 10 9 4" xfId="34312" xr:uid="{D9F71D03-E199-41F3-8445-3AB9817A7409}"/>
    <cellStyle name="SAPBEXHLevel1X 3 11" xfId="1911" xr:uid="{0AA2C00E-550D-4A22-8AF2-96A85E382014}"/>
    <cellStyle name="SAPBEXHLevel1X 3 11 10" xfId="8558" xr:uid="{DF26034A-B5D5-45A8-A54E-6846F377051A}"/>
    <cellStyle name="SAPBEXHLevel1X 3 11 10 2" xfId="19218" xr:uid="{B234A5D7-BB3C-4C38-9C14-363858DC3F2C}"/>
    <cellStyle name="SAPBEXHLevel1X 3 11 10 2 2" xfId="45632" xr:uid="{31BFF490-F4C6-4E9C-BAFE-7A33404694D8}"/>
    <cellStyle name="SAPBEXHLevel1X 3 11 10 3" xfId="17823" xr:uid="{851273CB-F684-443A-9704-3DF3B85D5039}"/>
    <cellStyle name="SAPBEXHLevel1X 3 11 10 3 2" xfId="44240" xr:uid="{DC7B546F-1C3F-40DE-B5E3-2AD16B93BFC3}"/>
    <cellStyle name="SAPBEXHLevel1X 3 11 10 4" xfId="35054" xr:uid="{A205AF87-B2C8-4258-9CE5-B64A4E4B0753}"/>
    <cellStyle name="SAPBEXHLevel1X 3 11 11" xfId="11669" xr:uid="{5835465E-830E-4256-883B-2D745DA792F3}"/>
    <cellStyle name="SAPBEXHLevel1X 3 11 11 2" xfId="38090" xr:uid="{47869CE2-45C8-4C2D-979F-A9DA6F10C36D}"/>
    <cellStyle name="SAPBEXHLevel1X 3 11 12" xfId="27021" xr:uid="{8F01A785-BECF-4A85-80D3-18D7C584B594}"/>
    <cellStyle name="SAPBEXHLevel1X 3 11 12 2" xfId="53435" xr:uid="{6E43633F-D6BA-4C00-B308-E64948B741A2}"/>
    <cellStyle name="SAPBEXHLevel1X 3 11 2" xfId="3888" xr:uid="{F9EA5010-D325-475E-A78D-09CA87DB3A8B}"/>
    <cellStyle name="SAPBEXHLevel1X 3 11 2 2" xfId="9184" xr:uid="{AEA73D98-2A33-4BAA-BCD8-DAA8B804D053}"/>
    <cellStyle name="SAPBEXHLevel1X 3 11 2 2 2" xfId="19844" xr:uid="{DCA939EC-FF09-4104-8690-DCB27276DA8F}"/>
    <cellStyle name="SAPBEXHLevel1X 3 11 2 2 2 2" xfId="46258" xr:uid="{2B3DC6E2-AB54-44F3-8DB7-90D1CD9FBE99}"/>
    <cellStyle name="SAPBEXHLevel1X 3 11 2 2 3" xfId="28238" xr:uid="{D42FA8DD-2B76-46CA-8334-054B9534BF68}"/>
    <cellStyle name="SAPBEXHLevel1X 3 11 2 2 3 2" xfId="54652" xr:uid="{4EBBD952-1454-40E8-8E92-01886A90A35C}"/>
    <cellStyle name="SAPBEXHLevel1X 3 11 2 2 4" xfId="35680" xr:uid="{14917DC1-D503-4921-9AD5-94CA24106C4D}"/>
    <cellStyle name="SAPBEXHLevel1X 3 11 2 3" xfId="14671" xr:uid="{AFED073D-48D5-4562-9E03-CE9F7B17F6AE}"/>
    <cellStyle name="SAPBEXHLevel1X 3 11 2 3 2" xfId="41091" xr:uid="{9B83D7C6-9786-4E7D-8629-5182D1BD4C2A}"/>
    <cellStyle name="SAPBEXHLevel1X 3 11 2 4" xfId="26320" xr:uid="{039DA10C-CB6D-4E60-90BA-839D2E3C67C2}"/>
    <cellStyle name="SAPBEXHLevel1X 3 11 2 4 2" xfId="52734" xr:uid="{EA51A24F-9741-468C-B1E0-5EE93495BBAA}"/>
    <cellStyle name="SAPBEXHLevel1X 3 11 2 5" xfId="30558" xr:uid="{B943E473-877C-4A85-A35D-02A9B48489A6}"/>
    <cellStyle name="SAPBEXHLevel1X 3 11 3" xfId="4615" xr:uid="{D3BA43E3-9757-4873-A120-272C59B02BF9}"/>
    <cellStyle name="SAPBEXHLevel1X 3 11 3 2" xfId="10233" xr:uid="{86FE9EF1-F1DA-47BA-AC0A-ADC53A35E91B}"/>
    <cellStyle name="SAPBEXHLevel1X 3 11 3 2 2" xfId="20893" xr:uid="{AAFFB42F-679B-48D3-A651-59D80D56D6DE}"/>
    <cellStyle name="SAPBEXHLevel1X 3 11 3 2 2 2" xfId="47307" xr:uid="{FF4F1BC5-E22B-448D-9A8D-699DB7007515}"/>
    <cellStyle name="SAPBEXHLevel1X 3 11 3 2 3" xfId="12253" xr:uid="{117B2E09-33B5-4391-A546-527CF6CF31B1}"/>
    <cellStyle name="SAPBEXHLevel1X 3 11 3 2 3 2" xfId="38674" xr:uid="{B2ACCD74-B3F4-4807-A7F2-457EABDBB6AF}"/>
    <cellStyle name="SAPBEXHLevel1X 3 11 3 2 4" xfId="36729" xr:uid="{CAE16BDC-0284-4E6C-A494-4864B3804739}"/>
    <cellStyle name="SAPBEXHLevel1X 3 11 3 3" xfId="15393" xr:uid="{477E0F3E-B6B3-40BF-9855-DEE05B6D606B}"/>
    <cellStyle name="SAPBEXHLevel1X 3 11 3 3 2" xfId="41813" xr:uid="{16E8B6E2-D29D-4CE9-90DD-2B87D44DBEB2}"/>
    <cellStyle name="SAPBEXHLevel1X 3 11 3 4" xfId="23076" xr:uid="{771E0FAD-8F2A-49F6-98D6-DC0446C60EF6}"/>
    <cellStyle name="SAPBEXHLevel1X 3 11 3 4 2" xfId="49490" xr:uid="{A25A3E90-EE79-4EB9-BD58-2B6FBB40E78E}"/>
    <cellStyle name="SAPBEXHLevel1X 3 11 3 5" xfId="31285" xr:uid="{8A11DBA1-D2ED-4FA2-9050-B6473271806C}"/>
    <cellStyle name="SAPBEXHLevel1X 3 11 4" xfId="2856" xr:uid="{7DCBC853-CDE4-426A-ACA3-6C33E37DABEC}"/>
    <cellStyle name="SAPBEXHLevel1X 3 11 4 2" xfId="13648" xr:uid="{0C693B36-41DD-4A47-92B8-11B521714441}"/>
    <cellStyle name="SAPBEXHLevel1X 3 11 4 2 2" xfId="40068" xr:uid="{132D9DFE-6551-4187-BA01-8588F3D95076}"/>
    <cellStyle name="SAPBEXHLevel1X 3 11 4 3" xfId="23873" xr:uid="{7B6904BD-EE25-4E5E-BB8D-0C58B63B49D6}"/>
    <cellStyle name="SAPBEXHLevel1X 3 11 4 3 2" xfId="50287" xr:uid="{D7331090-F367-4366-965C-815CE12A3237}"/>
    <cellStyle name="SAPBEXHLevel1X 3 11 4 4" xfId="29526" xr:uid="{15C53FEE-BD44-4098-9E39-C3CE7CABEC3D}"/>
    <cellStyle name="SAPBEXHLevel1X 3 11 5" xfId="5809" xr:uid="{B199C229-984C-4D19-8E55-3B3AFAA8FCC8}"/>
    <cellStyle name="SAPBEXHLevel1X 3 11 5 2" xfId="16568" xr:uid="{A164D149-E7C9-4991-A518-6D67C43D8B46}"/>
    <cellStyle name="SAPBEXHLevel1X 3 11 5 2 2" xfId="42986" xr:uid="{E7E8AEDF-5728-48DE-868B-481B938869FC}"/>
    <cellStyle name="SAPBEXHLevel1X 3 11 5 3" xfId="23270" xr:uid="{2E23ED8A-86F5-49C1-9C82-804D6CE72A02}"/>
    <cellStyle name="SAPBEXHLevel1X 3 11 5 3 2" xfId="49684" xr:uid="{66D88DDF-9751-4EEE-8981-C68BA06485FB}"/>
    <cellStyle name="SAPBEXHLevel1X 3 11 5 4" xfId="32479" xr:uid="{6CECBC5B-85CD-4616-8425-F6D7779D9D98}"/>
    <cellStyle name="SAPBEXHLevel1X 3 11 6" xfId="6412" xr:uid="{812D2CE1-A5FC-4D55-8B6D-F8B4AF8E4A85}"/>
    <cellStyle name="SAPBEXHLevel1X 3 11 6 2" xfId="17148" xr:uid="{7085C191-B2D6-4259-82F9-21D16D28F148}"/>
    <cellStyle name="SAPBEXHLevel1X 3 11 6 2 2" xfId="43566" xr:uid="{2A742DF8-77C9-4548-9880-41CADE0716D0}"/>
    <cellStyle name="SAPBEXHLevel1X 3 11 6 3" xfId="25145" xr:uid="{CE30F9B4-BAB3-4AA2-A0DA-A2ECA5560659}"/>
    <cellStyle name="SAPBEXHLevel1X 3 11 6 3 2" xfId="51559" xr:uid="{5450F378-4516-403C-9B63-FC4171355A05}"/>
    <cellStyle name="SAPBEXHLevel1X 3 11 6 4" xfId="33082" xr:uid="{7AC77B94-EADB-4566-A23C-F777267B83E3}"/>
    <cellStyle name="SAPBEXHLevel1X 3 11 7" xfId="7027" xr:uid="{96F83566-5DC2-4B6B-9EC7-A1D9B5B0D115}"/>
    <cellStyle name="SAPBEXHLevel1X 3 11 7 2" xfId="22957" xr:uid="{6B062AFE-17E7-469B-9976-609288B20CB9}"/>
    <cellStyle name="SAPBEXHLevel1X 3 11 7 2 2" xfId="49371" xr:uid="{B37CF852-4E51-40F8-9849-3F92A053ACE5}"/>
    <cellStyle name="SAPBEXHLevel1X 3 11 7 3" xfId="33697" xr:uid="{7B5F246B-D23A-4564-AD6A-04B487AC4DB0}"/>
    <cellStyle name="SAPBEXHLevel1X 3 11 8" xfId="7574" xr:uid="{EF71B2DD-289E-4693-9F4C-2F44A4B844B2}"/>
    <cellStyle name="SAPBEXHLevel1X 3 11 8 2" xfId="18241" xr:uid="{415A1FB5-165F-408A-B134-59BA37178882}"/>
    <cellStyle name="SAPBEXHLevel1X 3 11 8 2 2" xfId="44657" xr:uid="{F3D95B75-9322-435B-9E0A-2B9DDA2C3A1B}"/>
    <cellStyle name="SAPBEXHLevel1X 3 11 8 3" xfId="27150" xr:uid="{ABEEDBDD-FE8D-42DF-9AE7-B931A1B2EE15}"/>
    <cellStyle name="SAPBEXHLevel1X 3 11 8 3 2" xfId="53564" xr:uid="{F60884FC-A970-4800-894C-E3120C9DF90F}"/>
    <cellStyle name="SAPBEXHLevel1X 3 11 8 4" xfId="34244" xr:uid="{0D145450-374B-4BA9-AC67-9CD090F4FD40}"/>
    <cellStyle name="SAPBEXHLevel1X 3 11 9" xfId="6853" xr:uid="{0211B042-7377-4626-8241-7A491166B9BD}"/>
    <cellStyle name="SAPBEXHLevel1X 3 11 9 2" xfId="17558" xr:uid="{BAA75D6D-5AEE-4319-A7EB-3DD7C74811D6}"/>
    <cellStyle name="SAPBEXHLevel1X 3 11 9 2 2" xfId="43975" xr:uid="{BFA88265-7901-4B38-86D6-ACB7B2B0A3B7}"/>
    <cellStyle name="SAPBEXHLevel1X 3 11 9 3" xfId="25741" xr:uid="{8B5931C2-58E4-497E-A115-E9821148F17B}"/>
    <cellStyle name="SAPBEXHLevel1X 3 11 9 3 2" xfId="52155" xr:uid="{9A33139B-57C2-46D8-9E14-A3D3D573936D}"/>
    <cellStyle name="SAPBEXHLevel1X 3 11 9 4" xfId="33523" xr:uid="{4A42F151-BAFF-4243-BA3A-1630F691B9FF}"/>
    <cellStyle name="SAPBEXHLevel1X 3 12" xfId="2097" xr:uid="{2099D35B-696B-48D8-B14E-E985A5EE0C2E}"/>
    <cellStyle name="SAPBEXHLevel1X 3 12 10" xfId="8866" xr:uid="{A69CF11C-B72F-4655-9F8E-23DA29A4A8C9}"/>
    <cellStyle name="SAPBEXHLevel1X 3 12 10 2" xfId="19526" xr:uid="{548E1322-FCD3-4CBC-8D02-12F48F8007FE}"/>
    <cellStyle name="SAPBEXHLevel1X 3 12 10 2 2" xfId="45940" xr:uid="{92A209DC-E0D9-4F1B-BC41-D477BB7502E7}"/>
    <cellStyle name="SAPBEXHLevel1X 3 12 10 3" xfId="28093" xr:uid="{C533BDE8-298F-48A2-A53A-40E182AC592E}"/>
    <cellStyle name="SAPBEXHLevel1X 3 12 10 3 2" xfId="54507" xr:uid="{540A42B6-747F-4125-9187-3D4ED3EB3755}"/>
    <cellStyle name="SAPBEXHLevel1X 3 12 10 4" xfId="35362" xr:uid="{6F7AE9F5-EFBC-4B70-80F5-D2B78F5B8E50}"/>
    <cellStyle name="SAPBEXHLevel1X 3 12 11" xfId="11503" xr:uid="{53859DB5-46DA-47EC-B996-C8503B0CFAD4}"/>
    <cellStyle name="SAPBEXHLevel1X 3 12 11 2" xfId="37924" xr:uid="{637CB56A-6788-4AB2-9B3C-AF331F2D1772}"/>
    <cellStyle name="SAPBEXHLevel1X 3 12 12" xfId="23081" xr:uid="{6BEFDFEA-D07F-4DF0-B8F1-F60321640127}"/>
    <cellStyle name="SAPBEXHLevel1X 3 12 12 2" xfId="49495" xr:uid="{6BCAC785-5572-4294-BFAF-97C9457FC2E8}"/>
    <cellStyle name="SAPBEXHLevel1X 3 12 2" xfId="4062" xr:uid="{5A1FF075-A7F2-47AD-A7E5-38600C87E215}"/>
    <cellStyle name="SAPBEXHLevel1X 3 12 2 2" xfId="9848" xr:uid="{1E3DE76A-AD9A-4B86-BDFB-87831793BC28}"/>
    <cellStyle name="SAPBEXHLevel1X 3 12 2 2 2" xfId="20508" xr:uid="{561A8524-0839-4BB1-948D-9F9BEB4B33CF}"/>
    <cellStyle name="SAPBEXHLevel1X 3 12 2 2 2 2" xfId="46922" xr:uid="{F07D896A-698B-4FDC-A2BF-79D99A22DB1F}"/>
    <cellStyle name="SAPBEXHLevel1X 3 12 2 2 3" xfId="12979" xr:uid="{A0EC684E-AEFF-4C94-BC54-9CB8C9F3DB6F}"/>
    <cellStyle name="SAPBEXHLevel1X 3 12 2 2 3 2" xfId="39400" xr:uid="{CD0FCA50-85C7-4BB0-A5A8-C165A2925104}"/>
    <cellStyle name="SAPBEXHLevel1X 3 12 2 2 4" xfId="36344" xr:uid="{ED4D6CC9-D498-4B21-BB4F-6D2E49BB49EB}"/>
    <cellStyle name="SAPBEXHLevel1X 3 12 2 3" xfId="14844" xr:uid="{10469471-8591-4C3E-849F-D7DAB92A75B9}"/>
    <cellStyle name="SAPBEXHLevel1X 3 12 2 3 2" xfId="41264" xr:uid="{B7851198-7D4B-46E7-93E0-F9305F5397CE}"/>
    <cellStyle name="SAPBEXHLevel1X 3 12 2 4" xfId="22170" xr:uid="{16D98023-1F87-497C-8877-BA53D8748155}"/>
    <cellStyle name="SAPBEXHLevel1X 3 12 2 4 2" xfId="48584" xr:uid="{3F0ED29C-729E-40CC-905E-E93A4DADF92F}"/>
    <cellStyle name="SAPBEXHLevel1X 3 12 2 5" xfId="30732" xr:uid="{A9BBE5B2-AEC1-4025-BB23-248E94F6BA53}"/>
    <cellStyle name="SAPBEXHLevel1X 3 12 3" xfId="4790" xr:uid="{3BD89ADC-5F81-4339-8B43-56D20E2DA73F}"/>
    <cellStyle name="SAPBEXHLevel1X 3 12 3 2" xfId="10351" xr:uid="{2F52EBC7-DC38-4B89-B05C-3EE656D5BC35}"/>
    <cellStyle name="SAPBEXHLevel1X 3 12 3 2 2" xfId="21011" xr:uid="{25F86AE8-8971-4373-B895-8F530EE5E646}"/>
    <cellStyle name="SAPBEXHLevel1X 3 12 3 2 2 2" xfId="47425" xr:uid="{D8F2C2C3-F569-41B2-8126-46F8AFDD1C2F}"/>
    <cellStyle name="SAPBEXHLevel1X 3 12 3 2 3" xfId="28276" xr:uid="{AEB5529F-E1D0-4C1B-8665-3FD299827F55}"/>
    <cellStyle name="SAPBEXHLevel1X 3 12 3 2 3 2" xfId="54690" xr:uid="{83998459-2135-46F4-9CED-B61B954C25A2}"/>
    <cellStyle name="SAPBEXHLevel1X 3 12 3 2 4" xfId="36847" xr:uid="{2CB74007-ADC4-48E8-AB65-4813A7222C91}"/>
    <cellStyle name="SAPBEXHLevel1X 3 12 3 3" xfId="15567" xr:uid="{B05B3224-45D7-4FB2-A6B5-7E28C933486F}"/>
    <cellStyle name="SAPBEXHLevel1X 3 12 3 3 2" xfId="41987" xr:uid="{A7BB8187-4197-4C86-BD9A-6CCD296A2A6E}"/>
    <cellStyle name="SAPBEXHLevel1X 3 12 3 4" xfId="22528" xr:uid="{67DE8C0A-0340-476E-8745-E92535D414F9}"/>
    <cellStyle name="SAPBEXHLevel1X 3 12 3 4 2" xfId="48942" xr:uid="{15B37000-0AF9-4348-9AC2-D17960924AED}"/>
    <cellStyle name="SAPBEXHLevel1X 3 12 3 5" xfId="31460" xr:uid="{15684A21-9AA0-4E92-95F3-E1B5D7B91C4C}"/>
    <cellStyle name="SAPBEXHLevel1X 3 12 4" xfId="5370" xr:uid="{BCADDB05-C933-4AE2-96DE-D520F65B2423}"/>
    <cellStyle name="SAPBEXHLevel1X 3 12 4 2" xfId="16143" xr:uid="{A7DC16E5-333B-4D66-B295-E1835087BA10}"/>
    <cellStyle name="SAPBEXHLevel1X 3 12 4 2 2" xfId="42562" xr:uid="{E73A37E6-C075-42EA-AAB9-D71C5ACC2029}"/>
    <cellStyle name="SAPBEXHLevel1X 3 12 4 3" xfId="26341" xr:uid="{B56A49A5-5834-4DEB-A0E7-A1CA9B5C1562}"/>
    <cellStyle name="SAPBEXHLevel1X 3 12 4 3 2" xfId="52755" xr:uid="{B1E3805B-CBBC-4AF1-A2E6-2345A6458CEF}"/>
    <cellStyle name="SAPBEXHLevel1X 3 12 4 4" xfId="32040" xr:uid="{CFDE2ABB-E06E-48E3-8EA6-ED65D7675DC3}"/>
    <cellStyle name="SAPBEXHLevel1X 3 12 5" xfId="5977" xr:uid="{76B3F3B6-BF64-4DB2-BB44-84E21DC2A916}"/>
    <cellStyle name="SAPBEXHLevel1X 3 12 5 2" xfId="16729" xr:uid="{6382D813-E738-4684-8035-9B025B9EB5C8}"/>
    <cellStyle name="SAPBEXHLevel1X 3 12 5 2 2" xfId="43147" xr:uid="{E0D6D4F6-70B9-4464-BC44-0C4FAAF84564}"/>
    <cellStyle name="SAPBEXHLevel1X 3 12 5 3" xfId="21796" xr:uid="{7C4841AF-1652-447E-AD55-D2831B3D991B}"/>
    <cellStyle name="SAPBEXHLevel1X 3 12 5 3 2" xfId="48210" xr:uid="{DC52CD67-6CCE-44C1-B2F1-5CC02EA5329B}"/>
    <cellStyle name="SAPBEXHLevel1X 3 12 5 4" xfId="32647" xr:uid="{0DFFE5FA-C0ED-4A00-AA65-72AC5E6ED3B7}"/>
    <cellStyle name="SAPBEXHLevel1X 3 12 6" xfId="6577" xr:uid="{4CB5AF90-1329-4F56-95F9-77AF44BB2118}"/>
    <cellStyle name="SAPBEXHLevel1X 3 12 6 2" xfId="17302" xr:uid="{C3E69947-1E0C-4149-8CC9-3A2710743F8F}"/>
    <cellStyle name="SAPBEXHLevel1X 3 12 6 2 2" xfId="43720" xr:uid="{B0E458DC-F9C9-4E1E-BE1C-D233CDE96D8E}"/>
    <cellStyle name="SAPBEXHLevel1X 3 12 6 3" xfId="25758" xr:uid="{99D14038-00BE-40F5-8EED-01A83D11ADD5}"/>
    <cellStyle name="SAPBEXHLevel1X 3 12 6 3 2" xfId="52172" xr:uid="{8C3130CB-5AAC-4166-91CE-A1EBC8120511}"/>
    <cellStyle name="SAPBEXHLevel1X 3 12 6 4" xfId="33247" xr:uid="{3B0752FF-A60D-4810-8B3D-3B447B98B3E7}"/>
    <cellStyle name="SAPBEXHLevel1X 3 12 7" xfId="7149" xr:uid="{6311E8DB-ADC7-4E8B-98E3-B48339603AEA}"/>
    <cellStyle name="SAPBEXHLevel1X 3 12 7 2" xfId="22589" xr:uid="{4C0E83B3-5C1C-4E26-9892-F43B3B7A74FE}"/>
    <cellStyle name="SAPBEXHLevel1X 3 12 7 2 2" xfId="49003" xr:uid="{0FC65D18-124D-4823-B96C-C17DC435C27E}"/>
    <cellStyle name="SAPBEXHLevel1X 3 12 7 3" xfId="33819" xr:uid="{2F77FDA5-AE61-45A0-8CA7-9371EA0E3F8B}"/>
    <cellStyle name="SAPBEXHLevel1X 3 12 8" xfId="7708" xr:uid="{4873ECEB-E8BC-4B24-A32D-0368E96EB00B}"/>
    <cellStyle name="SAPBEXHLevel1X 3 12 8 2" xfId="18375" xr:uid="{0D0CBAE6-1935-4268-9469-E7580378A29D}"/>
    <cellStyle name="SAPBEXHLevel1X 3 12 8 2 2" xfId="44791" xr:uid="{3BA16FC4-6DF7-4510-B3A2-855BF4B00507}"/>
    <cellStyle name="SAPBEXHLevel1X 3 12 8 3" xfId="25820" xr:uid="{872A0FB1-668E-486E-A82C-B3BD3C4AB78A}"/>
    <cellStyle name="SAPBEXHLevel1X 3 12 8 3 2" xfId="52234" xr:uid="{B7A20B63-978B-4023-B705-D37264441EDF}"/>
    <cellStyle name="SAPBEXHLevel1X 3 12 8 4" xfId="34378" xr:uid="{92A6CD64-B246-45A3-AF77-C55CDE8FC4B8}"/>
    <cellStyle name="SAPBEXHLevel1X 3 12 9" xfId="7860" xr:uid="{5A0CB3AD-E3AB-4E16-AB20-D68DE27CD497}"/>
    <cellStyle name="SAPBEXHLevel1X 3 12 9 2" xfId="18527" xr:uid="{856D3218-E89E-4FBD-B867-9BFAD3779D40}"/>
    <cellStyle name="SAPBEXHLevel1X 3 12 9 2 2" xfId="44942" xr:uid="{6DC16BD5-FBFB-4E4D-A7B9-30BECAF42AE5}"/>
    <cellStyle name="SAPBEXHLevel1X 3 12 9 3" xfId="27009" xr:uid="{B22F6FBC-144A-4779-A1CD-7B15EAB57BF8}"/>
    <cellStyle name="SAPBEXHLevel1X 3 12 9 3 2" xfId="53423" xr:uid="{FC31D88F-B9FA-46B7-81AC-DC444B12CB9E}"/>
    <cellStyle name="SAPBEXHLevel1X 3 12 9 4" xfId="34530" xr:uid="{5F786274-57FC-4597-89E5-7968BDE88953}"/>
    <cellStyle name="SAPBEXHLevel1X 3 13" xfId="1839" xr:uid="{7716EAB4-5D66-419E-A71D-87F26D1EAA8F}"/>
    <cellStyle name="SAPBEXHLevel1X 3 13 10" xfId="9552" xr:uid="{30A2DD94-FB46-423E-BC8B-9E76D2150068}"/>
    <cellStyle name="SAPBEXHLevel1X 3 13 10 2" xfId="20212" xr:uid="{7D81546A-5254-422C-A6E7-B40B9A23655A}"/>
    <cellStyle name="SAPBEXHLevel1X 3 13 10 2 2" xfId="46626" xr:uid="{E5BB1E77-A3A5-47E4-945B-CBA6DA5D570E}"/>
    <cellStyle name="SAPBEXHLevel1X 3 13 10 3" xfId="11590" xr:uid="{F3B865EF-8089-4B2F-B91B-F92F23403C61}"/>
    <cellStyle name="SAPBEXHLevel1X 3 13 10 3 2" xfId="38011" xr:uid="{E7EDB241-B334-4B86-A9BE-1FBB4AC77838}"/>
    <cellStyle name="SAPBEXHLevel1X 3 13 10 4" xfId="36048" xr:uid="{6992B766-A5A4-43EF-92A3-25F680CAD11B}"/>
    <cellStyle name="SAPBEXHLevel1X 3 13 11" xfId="11741" xr:uid="{0181000E-D4F8-40CB-A470-A53BB65B2D23}"/>
    <cellStyle name="SAPBEXHLevel1X 3 13 11 2" xfId="38162" xr:uid="{195BF24C-5331-4A89-84A9-4633E1148A24}"/>
    <cellStyle name="SAPBEXHLevel1X 3 13 12" xfId="25025" xr:uid="{252A5963-83E1-468D-996A-D59D5DD49C05}"/>
    <cellStyle name="SAPBEXHLevel1X 3 13 12 2" xfId="51439" xr:uid="{C3B7C756-7917-435B-BC87-B99045BB230A}"/>
    <cellStyle name="SAPBEXHLevel1X 3 13 2" xfId="3816" xr:uid="{DE175AF7-C919-40E7-9A0B-13931064B324}"/>
    <cellStyle name="SAPBEXHLevel1X 3 13 2 2" xfId="10689" xr:uid="{27A66240-1252-45B5-A13A-A5234C910A76}"/>
    <cellStyle name="SAPBEXHLevel1X 3 13 2 2 2" xfId="21334" xr:uid="{D622E286-E33C-4DF8-9D18-818A2A5C9EA8}"/>
    <cellStyle name="SAPBEXHLevel1X 3 13 2 2 2 2" xfId="47748" xr:uid="{B49780F0-744F-4975-B285-FDF96A467467}"/>
    <cellStyle name="SAPBEXHLevel1X 3 13 2 2 3" xfId="28432" xr:uid="{D1C53B41-F6F8-44A3-B96E-2984FD2EE86E}"/>
    <cellStyle name="SAPBEXHLevel1X 3 13 2 2 3 2" xfId="54846" xr:uid="{0C067F20-AFE8-45BB-865B-773E37BE321A}"/>
    <cellStyle name="SAPBEXHLevel1X 3 13 2 2 4" xfId="37113" xr:uid="{D852A584-6C9C-4680-BA4F-27A49EBE08DA}"/>
    <cellStyle name="SAPBEXHLevel1X 3 13 2 3" xfId="14599" xr:uid="{7EA2043F-BD1F-4324-AFE7-3001C65246B4}"/>
    <cellStyle name="SAPBEXHLevel1X 3 13 2 3 2" xfId="41019" xr:uid="{CF95C95F-89A3-4E58-AA34-3CAE36254D6D}"/>
    <cellStyle name="SAPBEXHLevel1X 3 13 2 4" xfId="27497" xr:uid="{B9B46C68-A1A7-4E34-8B88-8E79DBC73B58}"/>
    <cellStyle name="SAPBEXHLevel1X 3 13 2 4 2" xfId="53911" xr:uid="{3DD5308E-F57F-415B-A74D-B2AA93E078D6}"/>
    <cellStyle name="SAPBEXHLevel1X 3 13 2 5" xfId="30486" xr:uid="{E730A064-A594-48E3-BD0E-75D7171387B8}"/>
    <cellStyle name="SAPBEXHLevel1X 3 13 3" xfId="4543" xr:uid="{951D1149-B464-4E8D-B991-D64FE3E2C2B4}"/>
    <cellStyle name="SAPBEXHLevel1X 3 13 3 2" xfId="15321" xr:uid="{17F2E50A-B238-4C99-A8A9-D8B043FF1295}"/>
    <cellStyle name="SAPBEXHLevel1X 3 13 3 2 2" xfId="41741" xr:uid="{388BA7D5-CEB6-4573-A61C-18A19AE396CE}"/>
    <cellStyle name="SAPBEXHLevel1X 3 13 3 3" xfId="24223" xr:uid="{A2F1A087-E10D-46D3-82F0-A2ACBD152F6E}"/>
    <cellStyle name="SAPBEXHLevel1X 3 13 3 3 2" xfId="50637" xr:uid="{F8B55B1C-E5CD-48F0-863E-D85DB0417097}"/>
    <cellStyle name="SAPBEXHLevel1X 3 13 3 4" xfId="31213" xr:uid="{6987F6C5-0B6D-42BC-8F31-2AD6CA351938}"/>
    <cellStyle name="SAPBEXHLevel1X 3 13 4" xfId="3338" xr:uid="{A42993BA-1AD0-4B99-992E-43E813A9D1F3}"/>
    <cellStyle name="SAPBEXHLevel1X 3 13 4 2" xfId="14125" xr:uid="{9DED2B4B-6152-487E-BF89-24ECBD163835}"/>
    <cellStyle name="SAPBEXHLevel1X 3 13 4 2 2" xfId="40545" xr:uid="{703B13AE-17BD-4194-83C4-3AE5860FADC1}"/>
    <cellStyle name="SAPBEXHLevel1X 3 13 4 3" xfId="23814" xr:uid="{DB060D96-CF4A-4506-8ABE-761E0355E661}"/>
    <cellStyle name="SAPBEXHLevel1X 3 13 4 3 2" xfId="50228" xr:uid="{14EC91B0-5E05-4BFB-98CC-567BAD4D6EC6}"/>
    <cellStyle name="SAPBEXHLevel1X 3 13 4 4" xfId="30008" xr:uid="{ED121DE7-55CC-4FF6-B6F8-C6823EB37DF8}"/>
    <cellStyle name="SAPBEXHLevel1X 3 13 5" xfId="4337" xr:uid="{4E13EE0A-DE8F-4C4B-9886-1A61FC239472}"/>
    <cellStyle name="SAPBEXHLevel1X 3 13 5 2" xfId="15115" xr:uid="{A164ECD3-4C35-4077-B7B9-8635124D505B}"/>
    <cellStyle name="SAPBEXHLevel1X 3 13 5 2 2" xfId="41535" xr:uid="{EE759391-CE1A-4F16-ADA0-FA0071882DCE}"/>
    <cellStyle name="SAPBEXHLevel1X 3 13 5 3" xfId="23683" xr:uid="{917D3A06-C9AC-49CC-A568-6B9D75F65173}"/>
    <cellStyle name="SAPBEXHLevel1X 3 13 5 3 2" xfId="50097" xr:uid="{E01754A6-514D-4B7E-8515-C719DDE68E4A}"/>
    <cellStyle name="SAPBEXHLevel1X 3 13 5 4" xfId="31007" xr:uid="{EF062BCE-725D-47D2-8494-0F64A380E574}"/>
    <cellStyle name="SAPBEXHLevel1X 3 13 6" xfId="2897" xr:uid="{7AB13924-11BE-4A5B-9287-ABDDBFE3A1C6}"/>
    <cellStyle name="SAPBEXHLevel1X 3 13 6 2" xfId="13689" xr:uid="{55C9F480-EB10-4166-A776-106648FB6E12}"/>
    <cellStyle name="SAPBEXHLevel1X 3 13 6 2 2" xfId="40109" xr:uid="{730AE043-8C2F-4385-83DD-F20A5EE7F766}"/>
    <cellStyle name="SAPBEXHLevel1X 3 13 6 3" xfId="27185" xr:uid="{43D314C9-21A8-4138-850F-6DA12C5458B0}"/>
    <cellStyle name="SAPBEXHLevel1X 3 13 6 3 2" xfId="53599" xr:uid="{97469BA6-C3C7-4EBE-AE1D-8A8800AA4E39}"/>
    <cellStyle name="SAPBEXHLevel1X 3 13 6 4" xfId="29567" xr:uid="{FA836883-78D2-48CC-BE74-D6238291A40D}"/>
    <cellStyle name="SAPBEXHLevel1X 3 13 7" xfId="6955" xr:uid="{DF52CE54-FF04-4B7C-81B8-4B76F4B3E582}"/>
    <cellStyle name="SAPBEXHLevel1X 3 13 7 2" xfId="24841" xr:uid="{92481ECA-1847-4AE7-BDCA-82BBDA8F36F3}"/>
    <cellStyle name="SAPBEXHLevel1X 3 13 7 2 2" xfId="51255" xr:uid="{D902C0C9-B7B6-4581-831C-FBD237BC440D}"/>
    <cellStyle name="SAPBEXHLevel1X 3 13 7 3" xfId="33625" xr:uid="{92A9F09D-8E13-4033-B600-C7A282C8BE17}"/>
    <cellStyle name="SAPBEXHLevel1X 3 13 8" xfId="7502" xr:uid="{388007C4-F678-4F02-B738-A9CA0C57DD83}"/>
    <cellStyle name="SAPBEXHLevel1X 3 13 8 2" xfId="18169" xr:uid="{2E587C17-BED3-4B4F-82C9-F0F10ACFB6B5}"/>
    <cellStyle name="SAPBEXHLevel1X 3 13 8 2 2" xfId="44585" xr:uid="{DC6AC125-44AA-49BF-902E-6BCC42BF238F}"/>
    <cellStyle name="SAPBEXHLevel1X 3 13 8 3" xfId="25440" xr:uid="{3EB5E8AB-6CD6-4012-80AC-5B2EAEDC7713}"/>
    <cellStyle name="SAPBEXHLevel1X 3 13 8 3 2" xfId="51854" xr:uid="{06DA32AF-06D4-4FDE-96D2-10A2CEF10475}"/>
    <cellStyle name="SAPBEXHLevel1X 3 13 8 4" xfId="34172" xr:uid="{1E893AC7-9216-4FC8-9A24-E14C3AEF7FEF}"/>
    <cellStyle name="SAPBEXHLevel1X 3 13 9" xfId="6833" xr:uid="{1C69CEB9-A225-4470-A8B1-E367BCE82EAC}"/>
    <cellStyle name="SAPBEXHLevel1X 3 13 9 2" xfId="17540" xr:uid="{680AD3D5-0C29-474A-9F30-6B3F289726DD}"/>
    <cellStyle name="SAPBEXHLevel1X 3 13 9 2 2" xfId="43957" xr:uid="{E99F4AC6-B84C-4EEE-A512-4D3D8779B3AC}"/>
    <cellStyle name="SAPBEXHLevel1X 3 13 9 3" xfId="13057" xr:uid="{EF1C0CA6-1A17-4418-9521-6878E8AD325F}"/>
    <cellStyle name="SAPBEXHLevel1X 3 13 9 3 2" xfId="39478" xr:uid="{B6EC4921-6C59-4BE1-811D-77D83982CF41}"/>
    <cellStyle name="SAPBEXHLevel1X 3 13 9 4" xfId="33503" xr:uid="{1ED47BD3-2C47-4312-964B-00B9BBAD1025}"/>
    <cellStyle name="SAPBEXHLevel1X 3 14" xfId="2498" xr:uid="{96FBCFCC-5FE0-4F91-B7BD-E23E41136447}"/>
    <cellStyle name="SAPBEXHLevel1X 3 14 10" xfId="25464" xr:uid="{4F71D6F1-1EDF-4B2E-9327-D04B67A85D16}"/>
    <cellStyle name="SAPBEXHLevel1X 3 14 10 2" xfId="51878" xr:uid="{0E7DCF26-7241-4EE8-B9AE-AF310D4B5396}"/>
    <cellStyle name="SAPBEXHLevel1X 3 14 2" xfId="4393" xr:uid="{A43DD30A-6630-4A9A-9AF0-5ABC392C15F6}"/>
    <cellStyle name="SAPBEXHLevel1X 3 14 2 2" xfId="15171" xr:uid="{6665EEF2-C61D-4B58-9B28-F9EEC9A280C9}"/>
    <cellStyle name="SAPBEXHLevel1X 3 14 2 2 2" xfId="41591" xr:uid="{883EFFFD-AEFC-4BF1-841D-175D697815A3}"/>
    <cellStyle name="SAPBEXHLevel1X 3 14 2 3" xfId="25313" xr:uid="{E3CBCDEE-70DA-4BA3-A0AA-8A46BA67D7A2}"/>
    <cellStyle name="SAPBEXHLevel1X 3 14 2 3 2" xfId="51727" xr:uid="{DB108E1C-BF57-430E-B3E2-369AFBC1FC1F}"/>
    <cellStyle name="SAPBEXHLevel1X 3 14 2 4" xfId="31063" xr:uid="{841AD74C-FF51-4111-80FE-31CEFEB044AC}"/>
    <cellStyle name="SAPBEXHLevel1X 3 14 3" xfId="5126" xr:uid="{191C41D2-01B6-4B11-865B-44362823E32E}"/>
    <cellStyle name="SAPBEXHLevel1X 3 14 3 2" xfId="15903" xr:uid="{F0749700-BFA8-4E69-A249-F4C72EA5DA3B}"/>
    <cellStyle name="SAPBEXHLevel1X 3 14 3 2 2" xfId="42322" xr:uid="{5738F937-41B9-42DF-83B0-6B44E544CCC2}"/>
    <cellStyle name="SAPBEXHLevel1X 3 14 3 3" xfId="23969" xr:uid="{B2044889-CDB1-4372-A719-0A069C7B0B95}"/>
    <cellStyle name="SAPBEXHLevel1X 3 14 3 3 2" xfId="50383" xr:uid="{5323C7B4-865B-4FBC-B554-250F4BE11CB2}"/>
    <cellStyle name="SAPBEXHLevel1X 3 14 3 4" xfId="31796" xr:uid="{1C8F96AF-3A9D-428D-9322-C11DAC7387C0}"/>
    <cellStyle name="SAPBEXHLevel1X 3 14 4" xfId="6308" xr:uid="{E72EAEF3-C886-4C70-B0EF-9DE3BB34C3A2}"/>
    <cellStyle name="SAPBEXHLevel1X 3 14 4 2" xfId="17047" xr:uid="{38CE9EFD-B1F1-424F-BAAA-C1D8765EDDB4}"/>
    <cellStyle name="SAPBEXHLevel1X 3 14 4 2 2" xfId="43465" xr:uid="{18BB83A4-0F28-43FF-ADBE-8ACE08E8D3C4}"/>
    <cellStyle name="SAPBEXHLevel1X 3 14 4 3" xfId="14800" xr:uid="{EDDE1530-E596-42AE-A35D-3FFC0F2C2680}"/>
    <cellStyle name="SAPBEXHLevel1X 3 14 4 3 2" xfId="41220" xr:uid="{AC2C7625-F984-4E11-A7B6-940D98F0FB7B}"/>
    <cellStyle name="SAPBEXHLevel1X 3 14 4 4" xfId="32978" xr:uid="{47498D7D-6D0B-4A49-A645-94B901C19934}"/>
    <cellStyle name="SAPBEXHLevel1X 3 14 5" xfId="6884" xr:uid="{6BC9EDC7-4122-4A8D-9F17-2E1F76F3B0D0}"/>
    <cellStyle name="SAPBEXHLevel1X 3 14 5 2" xfId="17589" xr:uid="{200105AE-5AB6-4D1D-A395-254BF57B073A}"/>
    <cellStyle name="SAPBEXHLevel1X 3 14 5 2 2" xfId="44006" xr:uid="{30CEE39B-B85D-459D-A098-CB55B019D6FD}"/>
    <cellStyle name="SAPBEXHLevel1X 3 14 5 3" xfId="22792" xr:uid="{CBAF509D-5393-4343-9D2F-9FE92E2D409A}"/>
    <cellStyle name="SAPBEXHLevel1X 3 14 5 3 2" xfId="49206" xr:uid="{0F1578D2-2FB7-445C-B073-D60A4CC8A146}"/>
    <cellStyle name="SAPBEXHLevel1X 3 14 5 4" xfId="33554" xr:uid="{0F0D97A8-FB2A-434C-9EDE-0586D31B5B00}"/>
    <cellStyle name="SAPBEXHLevel1X 3 14 6" xfId="7408" xr:uid="{8813C52F-3AEA-4A7F-BE81-221A085E0D6A}"/>
    <cellStyle name="SAPBEXHLevel1X 3 14 6 2" xfId="18075" xr:uid="{8CCE7504-3B38-4918-8D5B-C5797BE9BD28}"/>
    <cellStyle name="SAPBEXHLevel1X 3 14 6 2 2" xfId="44491" xr:uid="{475D51EA-0BA6-4FCD-8696-FA7A28CFECC1}"/>
    <cellStyle name="SAPBEXHLevel1X 3 14 6 3" xfId="24542" xr:uid="{329CB5E8-355F-4570-AF9B-8698AFEE420B}"/>
    <cellStyle name="SAPBEXHLevel1X 3 14 6 3 2" xfId="50956" xr:uid="{36423612-0A91-447B-B2D2-E68C1E450F3B}"/>
    <cellStyle name="SAPBEXHLevel1X 3 14 6 4" xfId="34078" xr:uid="{17487E0B-BF08-4D66-AE4A-D3878DD7F2DA}"/>
    <cellStyle name="SAPBEXHLevel1X 3 14 7" xfId="8031" xr:uid="{3929948C-B13E-411A-9B34-5CB356C867E1}"/>
    <cellStyle name="SAPBEXHLevel1X 3 14 7 2" xfId="18698" xr:uid="{C5D61C1A-24C2-4DDB-AFF3-CF494A9193A9}"/>
    <cellStyle name="SAPBEXHLevel1X 3 14 7 2 2" xfId="45112" xr:uid="{F03D788C-B0C7-4EED-B67B-7472F9700EBE}"/>
    <cellStyle name="SAPBEXHLevel1X 3 14 7 3" xfId="12526" xr:uid="{E3091915-8174-4FBC-9C5F-963F3BD619C5}"/>
    <cellStyle name="SAPBEXHLevel1X 3 14 7 3 2" xfId="38947" xr:uid="{9E6BFF64-85F9-4128-BA56-7997938A5718}"/>
    <cellStyle name="SAPBEXHLevel1X 3 14 7 4" xfId="34635" xr:uid="{310A51B1-A669-47B9-8AD0-50EAC0263DFF}"/>
    <cellStyle name="SAPBEXHLevel1X 3 14 8" xfId="13294" xr:uid="{22DFE60B-0825-47B0-8E17-C4A6E71EDDAD}"/>
    <cellStyle name="SAPBEXHLevel1X 3 14 8 2" xfId="39714" xr:uid="{48A9C50F-B432-44CE-8B28-A790F43806E8}"/>
    <cellStyle name="SAPBEXHLevel1X 3 14 9" xfId="11231" xr:uid="{645E1550-1796-4383-8F9A-9B953522746F}"/>
    <cellStyle name="SAPBEXHLevel1X 3 14 9 2" xfId="37652" xr:uid="{4988B4A6-4FAD-43D0-BB05-20C46C949961}"/>
    <cellStyle name="SAPBEXHLevel1X 3 15" xfId="3248" xr:uid="{DE0780D0-DB1E-4FC2-89E2-8C105E216F68}"/>
    <cellStyle name="SAPBEXHLevel1X 3 15 2" xfId="14038" xr:uid="{4367187A-3A07-472E-9267-66411B8509CD}"/>
    <cellStyle name="SAPBEXHLevel1X 3 15 2 2" xfId="40458" xr:uid="{D4D5DE71-9CEE-41F9-9968-7CF940020922}"/>
    <cellStyle name="SAPBEXHLevel1X 3 15 3" xfId="26312" xr:uid="{F06CF11A-E222-45ED-9866-0E4A1807AE8C}"/>
    <cellStyle name="SAPBEXHLevel1X 3 15 3 2" xfId="52726" xr:uid="{9DCB11E0-078A-4847-8799-9FA756F34B3E}"/>
    <cellStyle name="SAPBEXHLevel1X 3 15 4" xfId="29918" xr:uid="{899C3199-BB33-4FFF-8E94-B3C503807CCE}"/>
    <cellStyle name="SAPBEXHLevel1X 3 16" xfId="4740" xr:uid="{A9350D0E-D36E-40F7-851F-891A5ED444ED}"/>
    <cellStyle name="SAPBEXHLevel1X 3 16 2" xfId="15517" xr:uid="{A636AD18-5349-4CA0-95D9-BE8D9FC1FD99}"/>
    <cellStyle name="SAPBEXHLevel1X 3 16 2 2" xfId="41937" xr:uid="{4ABFFBB7-1198-4004-82FE-50067C09B6FA}"/>
    <cellStyle name="SAPBEXHLevel1X 3 16 3" xfId="25330" xr:uid="{2502EFD3-BD47-45D7-AA2C-B0ECA20ACD4A}"/>
    <cellStyle name="SAPBEXHLevel1X 3 16 3 2" xfId="51744" xr:uid="{8466F378-A265-4CAE-B571-84F6F662E19A}"/>
    <cellStyle name="SAPBEXHLevel1X 3 16 4" xfId="31410" xr:uid="{A22AC641-B0B9-440B-9C80-C3C59C1AD9AD}"/>
    <cellStyle name="SAPBEXHLevel1X 3 17" xfId="4838" xr:uid="{9BC94C4A-33B7-434E-AE13-39A0690EB4B7}"/>
    <cellStyle name="SAPBEXHLevel1X 3 17 2" xfId="15615" xr:uid="{FF306C22-2C0D-4E86-B4FE-728AB5272D1C}"/>
    <cellStyle name="SAPBEXHLevel1X 3 17 2 2" xfId="42035" xr:uid="{C2130419-A762-43CB-8E6D-E6155C2A8214}"/>
    <cellStyle name="SAPBEXHLevel1X 3 17 3" xfId="23460" xr:uid="{53A8EA5A-9A7B-43E3-9E66-599C2194E71E}"/>
    <cellStyle name="SAPBEXHLevel1X 3 17 3 2" xfId="49874" xr:uid="{6143DDFB-FE00-4AF6-A070-6AED3A914B37}"/>
    <cellStyle name="SAPBEXHLevel1X 3 17 4" xfId="31508" xr:uid="{FB1CB760-4A04-4697-9DDC-5714ADF274B8}"/>
    <cellStyle name="SAPBEXHLevel1X 3 18" xfId="5608" xr:uid="{ACF32D87-CA68-4651-96E9-F8FECFB5C11F}"/>
    <cellStyle name="SAPBEXHLevel1X 3 18 2" xfId="26895" xr:uid="{547B7A8C-460E-4CE3-B075-FB111DA04284}"/>
    <cellStyle name="SAPBEXHLevel1X 3 18 2 2" xfId="53309" xr:uid="{18D8C89F-6064-4A33-9B61-B0FF38BE9935}"/>
    <cellStyle name="SAPBEXHLevel1X 3 18 3" xfId="32278" xr:uid="{DCFC3BD4-7889-4D87-B096-644DC04CD7FA}"/>
    <cellStyle name="SAPBEXHLevel1X 3 19" xfId="16359" xr:uid="{283A55D8-8C6C-45BA-9241-65787C840968}"/>
    <cellStyle name="SAPBEXHLevel1X 3 19 2" xfId="42778" xr:uid="{45C3A00D-3BEB-4A1F-AFCA-C604A6AE3A8C}"/>
    <cellStyle name="SAPBEXHLevel1X 3 2" xfId="1226" xr:uid="{BC3F3AC9-5F2A-4AE1-B28F-F193A9DE7648}"/>
    <cellStyle name="SAPBEXHLevel1X 3 2 10" xfId="5687" xr:uid="{777A105F-3616-4C49-A69D-C5C012397FB0}"/>
    <cellStyle name="SAPBEXHLevel1X 3 2 10 2" xfId="16451" xr:uid="{FC52167B-52B6-4249-B4BE-2ED2C4730DDB}"/>
    <cellStyle name="SAPBEXHLevel1X 3 2 10 2 2" xfId="42869" xr:uid="{FA627C20-61CB-454A-84F3-7F00B4963FDD}"/>
    <cellStyle name="SAPBEXHLevel1X 3 2 10 3" xfId="26896" xr:uid="{843AE959-4413-497E-B2D4-25D40BDF2831}"/>
    <cellStyle name="SAPBEXHLevel1X 3 2 10 3 2" xfId="53310" xr:uid="{4FC99E3E-5D5B-4717-891A-C5A0AEDA0136}"/>
    <cellStyle name="SAPBEXHLevel1X 3 2 10 4" xfId="32357" xr:uid="{3E2F316F-8B05-4CA5-A7C2-001FD00368C0}"/>
    <cellStyle name="SAPBEXHLevel1X 3 2 11" xfId="6517" xr:uid="{1BE97252-146B-46E3-A134-DF872E0DE5FD}"/>
    <cellStyle name="SAPBEXHLevel1X 3 2 11 2" xfId="12413" xr:uid="{429E4DD5-1CCD-49DC-8955-7C40A4C9FA83}"/>
    <cellStyle name="SAPBEXHLevel1X 3 2 11 2 2" xfId="38834" xr:uid="{9DD1FCAE-6709-4E1E-8461-DB182D5EF562}"/>
    <cellStyle name="SAPBEXHLevel1X 3 2 11 3" xfId="33187" xr:uid="{460622F4-0AC1-4ECF-AD38-E07A80AFE5CA}"/>
    <cellStyle name="SAPBEXHLevel1X 3 2 12" xfId="16434" xr:uid="{05AE3F58-3BB9-43CA-B8E9-6E943479A7A5}"/>
    <cellStyle name="SAPBEXHLevel1X 3 2 12 2" xfId="42852" xr:uid="{6F2442C6-E320-4C2A-A30E-A74CE55E4100}"/>
    <cellStyle name="SAPBEXHLevel1X 3 2 13" xfId="25621" xr:uid="{AE226923-549A-4056-B634-B9DA5155CFB4}"/>
    <cellStyle name="SAPBEXHLevel1X 3 2 13 2" xfId="52035" xr:uid="{E4B577F8-F016-49EF-A63F-AAC11683AC1F}"/>
    <cellStyle name="SAPBEXHLevel1X 3 2 2" xfId="1540" xr:uid="{E7DD136A-4750-4346-AB09-3820957770C3}"/>
    <cellStyle name="SAPBEXHLevel1X 3 2 2 10" xfId="8432" xr:uid="{CCBD4257-078A-4439-9035-3DA434E3EDAA}"/>
    <cellStyle name="SAPBEXHLevel1X 3 2 2 10 2" xfId="19092" xr:uid="{4219BF09-6B5B-4F69-BF1B-43BCF6611E88}"/>
    <cellStyle name="SAPBEXHLevel1X 3 2 2 10 2 2" xfId="45506" xr:uid="{8C7B7A25-0BE1-4ADF-B2AF-B7E0B8628C18}"/>
    <cellStyle name="SAPBEXHLevel1X 3 2 2 10 3" xfId="16998" xr:uid="{51A537E6-8180-40AB-AA47-F29AEEB175C5}"/>
    <cellStyle name="SAPBEXHLevel1X 3 2 2 10 3 2" xfId="43416" xr:uid="{ADE897DE-0672-432B-8472-6972DD42E427}"/>
    <cellStyle name="SAPBEXHLevel1X 3 2 2 10 4" xfId="34928" xr:uid="{7539DF6D-47BF-4757-A0E6-A99E1E36E99B}"/>
    <cellStyle name="SAPBEXHLevel1X 3 2 2 11" xfId="12002" xr:uid="{DD66F144-8D97-4BE4-8944-ED68C1705CF2}"/>
    <cellStyle name="SAPBEXHLevel1X 3 2 2 11 2" xfId="38423" xr:uid="{957D31B1-9E10-4368-95D0-64DFFB5E14DE}"/>
    <cellStyle name="SAPBEXHLevel1X 3 2 2 12" xfId="23793" xr:uid="{27DCF861-C523-4160-AE95-4BD55E21B26D}"/>
    <cellStyle name="SAPBEXHLevel1X 3 2 2 12 2" xfId="50207" xr:uid="{D6189DBF-E570-4338-83F2-85ADAB8DA12A}"/>
    <cellStyle name="SAPBEXHLevel1X 3 2 2 2" xfId="3534" xr:uid="{DF6141A4-745F-4B5F-A8E8-E7A7EC554A3A}"/>
    <cellStyle name="SAPBEXHLevel1X 3 2 2 2 2" xfId="8990" xr:uid="{E408FC00-B22A-4FFC-9FF4-0859522336AA}"/>
    <cellStyle name="SAPBEXHLevel1X 3 2 2 2 2 2" xfId="19650" xr:uid="{510AA5E3-3592-4A85-9D52-C7081132D5EF}"/>
    <cellStyle name="SAPBEXHLevel1X 3 2 2 2 2 2 2" xfId="46064" xr:uid="{1DD6D72C-523E-4AF1-9B18-EDB51007456C}"/>
    <cellStyle name="SAPBEXHLevel1X 3 2 2 2 2 3" xfId="11782" xr:uid="{5D2CD42C-257E-4CF9-B00A-CA1F8A42B7E8}"/>
    <cellStyle name="SAPBEXHLevel1X 3 2 2 2 2 3 2" xfId="38203" xr:uid="{D52B8688-8DB4-4BE4-9C76-06204B4D5E29}"/>
    <cellStyle name="SAPBEXHLevel1X 3 2 2 2 2 4" xfId="35486" xr:uid="{236DC857-0B61-48C3-BB4D-ED97155DBE74}"/>
    <cellStyle name="SAPBEXHLevel1X 3 2 2 2 3" xfId="10411" xr:uid="{5D5536DF-CBBA-4451-8079-9F95340BF7BC}"/>
    <cellStyle name="SAPBEXHLevel1X 3 2 2 2 3 2" xfId="21071" xr:uid="{A2FA9811-85D0-44BA-8F40-5FB1D65BD2ED}"/>
    <cellStyle name="SAPBEXHLevel1X 3 2 2 2 3 2 2" xfId="47485" xr:uid="{D1CC5F15-714A-44EB-8A9B-A70CC5348429}"/>
    <cellStyle name="SAPBEXHLevel1X 3 2 2 2 3 3" xfId="28336" xr:uid="{CAD23C92-5205-437F-BD9A-B3ACE0DF242C}"/>
    <cellStyle name="SAPBEXHLevel1X 3 2 2 2 3 3 2" xfId="54750" xr:uid="{1D035160-C904-453F-AB76-0D2451CA93BE}"/>
    <cellStyle name="SAPBEXHLevel1X 3 2 2 2 3 4" xfId="36907" xr:uid="{5E80418C-E2FA-4565-ADA0-7283CA870FC7}"/>
    <cellStyle name="SAPBEXHLevel1X 3 2 2 2 4" xfId="8745" xr:uid="{72BBCE12-08F6-451E-8629-568494FF25C2}"/>
    <cellStyle name="SAPBEXHLevel1X 3 2 2 2 4 2" xfId="19405" xr:uid="{D488F15C-B5B4-4603-988A-DCEEFA1691BE}"/>
    <cellStyle name="SAPBEXHLevel1X 3 2 2 2 4 2 2" xfId="45819" xr:uid="{DA1553BE-2BE1-4BFE-A082-BB7E6AE1A6C8}"/>
    <cellStyle name="SAPBEXHLevel1X 3 2 2 2 4 3" xfId="28169" xr:uid="{E16D3D66-4641-4812-AF40-B31312416A4F}"/>
    <cellStyle name="SAPBEXHLevel1X 3 2 2 2 4 3 2" xfId="54583" xr:uid="{5330D4F4-D3A9-4DB7-894B-E1D2B6A788FA}"/>
    <cellStyle name="SAPBEXHLevel1X 3 2 2 2 4 4" xfId="35241" xr:uid="{529C7A2B-4949-47FE-BB04-7363D4895B2D}"/>
    <cellStyle name="SAPBEXHLevel1X 3 2 2 2 5" xfId="14319" xr:uid="{CD6E6B3C-5A41-4753-8DC4-6DC2B4A3EE8B}"/>
    <cellStyle name="SAPBEXHLevel1X 3 2 2 2 5 2" xfId="40739" xr:uid="{E76C0898-3DD5-4295-B19B-3E52F783D6DC}"/>
    <cellStyle name="SAPBEXHLevel1X 3 2 2 2 6" xfId="26080" xr:uid="{FB7F28EC-51A0-489D-BE68-5F4649FFBFD4}"/>
    <cellStyle name="SAPBEXHLevel1X 3 2 2 2 6 2" xfId="52494" xr:uid="{716F4351-FFEF-41D5-92E3-2A93E7DAB414}"/>
    <cellStyle name="SAPBEXHLevel1X 3 2 2 2 7" xfId="30204" xr:uid="{C04E8B5E-D4C0-45FA-90B3-A3B3B1313E0C}"/>
    <cellStyle name="SAPBEXHLevel1X 3 2 2 3" xfId="2774" xr:uid="{CFBB76C7-151D-4CDF-A4E2-4C3CDB616D98}"/>
    <cellStyle name="SAPBEXHLevel1X 3 2 2 3 2" xfId="9348" xr:uid="{CC7DAE68-83C1-4D30-BFE5-D04D55633498}"/>
    <cellStyle name="SAPBEXHLevel1X 3 2 2 3 2 2" xfId="20008" xr:uid="{E8C08A96-A2A3-4330-99BC-6A75CB5EE75C}"/>
    <cellStyle name="SAPBEXHLevel1X 3 2 2 3 2 2 2" xfId="46422" xr:uid="{184C534A-A373-4566-9F50-7DC0833FBD1A}"/>
    <cellStyle name="SAPBEXHLevel1X 3 2 2 3 2 3" xfId="12804" xr:uid="{7A8FAE7B-8741-400C-A774-A802474326FF}"/>
    <cellStyle name="SAPBEXHLevel1X 3 2 2 3 2 3 2" xfId="39225" xr:uid="{A41045DB-7E66-4CE3-B034-0A0CAC88DF13}"/>
    <cellStyle name="SAPBEXHLevel1X 3 2 2 3 2 4" xfId="35844" xr:uid="{3F44AB2C-D4EF-49D9-B6AB-B60E34115C89}"/>
    <cellStyle name="SAPBEXHLevel1X 3 2 2 3 3" xfId="13566" xr:uid="{95CB8B62-7C88-439F-B70D-E68E66B5E7D9}"/>
    <cellStyle name="SAPBEXHLevel1X 3 2 2 3 3 2" xfId="39986" xr:uid="{0AEBCF25-2A91-4A37-B5D4-3D1254E2F4ED}"/>
    <cellStyle name="SAPBEXHLevel1X 3 2 2 3 4" xfId="25612" xr:uid="{AF681B2D-994A-42C1-ADF6-3EAAF307EBEE}"/>
    <cellStyle name="SAPBEXHLevel1X 3 2 2 3 4 2" xfId="52026" xr:uid="{745E5331-A3AA-4DF0-B776-A26EC75A02C8}"/>
    <cellStyle name="SAPBEXHLevel1X 3 2 2 3 5" xfId="29444" xr:uid="{260B102A-2588-4937-9DF2-3C39462024C1}"/>
    <cellStyle name="SAPBEXHLevel1X 3 2 2 4" xfId="2831" xr:uid="{9815D240-2500-45B8-A4EA-C81171179214}"/>
    <cellStyle name="SAPBEXHLevel1X 3 2 2 4 2" xfId="9695" xr:uid="{E05E34E8-29AB-4E47-ADE7-9E5E5F123256}"/>
    <cellStyle name="SAPBEXHLevel1X 3 2 2 4 2 2" xfId="20355" xr:uid="{BA638E7E-559E-4721-BF75-671057D3E14A}"/>
    <cellStyle name="SAPBEXHLevel1X 3 2 2 4 2 2 2" xfId="46769" xr:uid="{1EA14FCD-19CF-4FA8-AD90-93D4BAC30D0B}"/>
    <cellStyle name="SAPBEXHLevel1X 3 2 2 4 2 3" xfId="28189" xr:uid="{D2D51C0B-4D6D-4784-B551-1B9ECC4A3C4E}"/>
    <cellStyle name="SAPBEXHLevel1X 3 2 2 4 2 3 2" xfId="54603" xr:uid="{6602F607-DDBA-4972-801F-80951935637F}"/>
    <cellStyle name="SAPBEXHLevel1X 3 2 2 4 2 4" xfId="36191" xr:uid="{EB02226E-FF1F-4F9A-B80C-67D95C54659E}"/>
    <cellStyle name="SAPBEXHLevel1X 3 2 2 4 3" xfId="13623" xr:uid="{4145A6D6-A6E5-4557-91E7-DF546B7C157A}"/>
    <cellStyle name="SAPBEXHLevel1X 3 2 2 4 3 2" xfId="40043" xr:uid="{DF93E094-D2A3-480E-9825-A65DB734BFBE}"/>
    <cellStyle name="SAPBEXHLevel1X 3 2 2 4 4" xfId="22473" xr:uid="{0E786A0A-741E-4DED-86DD-B63442D01E74}"/>
    <cellStyle name="SAPBEXHLevel1X 3 2 2 4 4 2" xfId="48887" xr:uid="{945318D3-BCC5-43ED-964C-D024D72F98BF}"/>
    <cellStyle name="SAPBEXHLevel1X 3 2 2 4 5" xfId="29501" xr:uid="{7D65630E-574A-42D7-BD3F-56AD8A46F93B}"/>
    <cellStyle name="SAPBEXHLevel1X 3 2 2 5" xfId="5267" xr:uid="{BA18B5DA-8A46-4C2E-95E9-831EF11A754E}"/>
    <cellStyle name="SAPBEXHLevel1X 3 2 2 5 2" xfId="16042" xr:uid="{D9294620-DCD2-4230-BB87-3AB67298CD82}"/>
    <cellStyle name="SAPBEXHLevel1X 3 2 2 5 2 2" xfId="42461" xr:uid="{80929527-E044-4AAF-87A8-37CA869512DF}"/>
    <cellStyle name="SAPBEXHLevel1X 3 2 2 5 3" xfId="25088" xr:uid="{014CDE25-8A61-4C62-8DF0-109CDE302B0C}"/>
    <cellStyle name="SAPBEXHLevel1X 3 2 2 5 3 2" xfId="51502" xr:uid="{D14529DA-7681-4543-B709-D87A636ACA8D}"/>
    <cellStyle name="SAPBEXHLevel1X 3 2 2 5 4" xfId="31937" xr:uid="{CB36CDEA-292A-46B8-B5C5-2EEA77327119}"/>
    <cellStyle name="SAPBEXHLevel1X 3 2 2 6" xfId="5769" xr:uid="{9336C3DF-D71F-4C91-BE35-4D66DF811692}"/>
    <cellStyle name="SAPBEXHLevel1X 3 2 2 6 2" xfId="16528" xr:uid="{6D614254-06FD-4D4C-8BFF-78C59CFD91D3}"/>
    <cellStyle name="SAPBEXHLevel1X 3 2 2 6 2 2" xfId="42946" xr:uid="{F14370FF-8529-4573-A47B-FA811DF1ED04}"/>
    <cellStyle name="SAPBEXHLevel1X 3 2 2 6 3" xfId="26033" xr:uid="{0E2C249F-12C0-402E-8A55-6CFE381092AB}"/>
    <cellStyle name="SAPBEXHLevel1X 3 2 2 6 3 2" xfId="52447" xr:uid="{DA5A3F54-351D-4AC9-96F3-0DEBC0AB4768}"/>
    <cellStyle name="SAPBEXHLevel1X 3 2 2 6 4" xfId="32439" xr:uid="{329A6CED-5E37-44B3-9102-AE09F97608A8}"/>
    <cellStyle name="SAPBEXHLevel1X 3 2 2 7" xfId="6476" xr:uid="{DF6A5DF0-74CE-497C-BAF9-73A40DD659B5}"/>
    <cellStyle name="SAPBEXHLevel1X 3 2 2 7 2" xfId="23561" xr:uid="{1ECE0FD8-7EBE-4E2F-8D79-D373D5B7C772}"/>
    <cellStyle name="SAPBEXHLevel1X 3 2 2 7 2 2" xfId="49975" xr:uid="{955C8F5B-C6C7-4125-BBE4-013B01FAFF70}"/>
    <cellStyle name="SAPBEXHLevel1X 3 2 2 7 3" xfId="33146" xr:uid="{221249BE-1333-4C54-92D4-B22C0A57317A}"/>
    <cellStyle name="SAPBEXHLevel1X 3 2 2 8" xfId="7224" xr:uid="{D050F83B-E690-4FBF-91F7-2A009464C474}"/>
    <cellStyle name="SAPBEXHLevel1X 3 2 2 8 2" xfId="17891" xr:uid="{ECB56054-F5FB-4B1E-BAC6-0C391B6C2177}"/>
    <cellStyle name="SAPBEXHLevel1X 3 2 2 8 2 2" xfId="44308" xr:uid="{49C6DC99-AC22-4B57-8490-871FD6DD7F27}"/>
    <cellStyle name="SAPBEXHLevel1X 3 2 2 8 3" xfId="26612" xr:uid="{2C930D93-2A46-4BDC-8712-7994285B7BD5}"/>
    <cellStyle name="SAPBEXHLevel1X 3 2 2 8 3 2" xfId="53026" xr:uid="{EDDB84E6-8058-4E11-AAB3-79B469E23052}"/>
    <cellStyle name="SAPBEXHLevel1X 3 2 2 8 4" xfId="33894" xr:uid="{C01BA512-A0DF-46FD-A0E1-2DE2D57DB433}"/>
    <cellStyle name="SAPBEXHLevel1X 3 2 2 9" xfId="7798" xr:uid="{9EF0712C-9646-42DA-825F-13D59415D9D9}"/>
    <cellStyle name="SAPBEXHLevel1X 3 2 2 9 2" xfId="18465" xr:uid="{B18E319B-BAE5-4F26-AE70-0F568EF40FAC}"/>
    <cellStyle name="SAPBEXHLevel1X 3 2 2 9 2 2" xfId="44880" xr:uid="{B871AFA4-217D-47C6-A323-7E8B93C386AD}"/>
    <cellStyle name="SAPBEXHLevel1X 3 2 2 9 3" xfId="21862" xr:uid="{6F02041D-41CE-4DFB-80D4-5ABE01CF2282}"/>
    <cellStyle name="SAPBEXHLevel1X 3 2 2 9 3 2" xfId="48276" xr:uid="{036351F5-7B4E-4B4F-824F-DF07137E0428}"/>
    <cellStyle name="SAPBEXHLevel1X 3 2 2 9 4" xfId="34468" xr:uid="{679B8274-60F0-4E1F-BC8F-4970948CD252}"/>
    <cellStyle name="SAPBEXHLevel1X 3 2 3" xfId="1653" xr:uid="{FC90514B-883A-4A26-BC87-A5A20C58B2AE}"/>
    <cellStyle name="SAPBEXHLevel1X 3 2 3 10" xfId="8318" xr:uid="{BCC62864-8964-44E1-92AC-DE0BFCDDB5F4}"/>
    <cellStyle name="SAPBEXHLevel1X 3 2 3 10 2" xfId="18978" xr:uid="{7FE7E297-E390-4865-B9B7-00AD5EAA65A1}"/>
    <cellStyle name="SAPBEXHLevel1X 3 2 3 10 2 2" xfId="45392" xr:uid="{CA98F881-AEB8-4525-908E-CF4328B3817D}"/>
    <cellStyle name="SAPBEXHLevel1X 3 2 3 10 3" xfId="12767" xr:uid="{4B76D8D8-B672-4028-BC1C-88E0B301E9FA}"/>
    <cellStyle name="SAPBEXHLevel1X 3 2 3 10 3 2" xfId="39188" xr:uid="{C7F5DC1C-0DAA-432B-B1F4-466568DC24D2}"/>
    <cellStyle name="SAPBEXHLevel1X 3 2 3 10 4" xfId="34814" xr:uid="{35518D04-0665-46A5-8BA8-B0F490085CD8}"/>
    <cellStyle name="SAPBEXHLevel1X 3 2 3 11" xfId="11913" xr:uid="{9C21F0C1-855B-4F4E-B567-F0BC58337D19}"/>
    <cellStyle name="SAPBEXHLevel1X 3 2 3 11 2" xfId="38334" xr:uid="{1C4A6D63-94CB-455B-8387-90AB9C4E318C}"/>
    <cellStyle name="SAPBEXHLevel1X 3 2 3 12" xfId="23263" xr:uid="{804D1F23-A24D-4EDA-A3E9-E95A723556B9}"/>
    <cellStyle name="SAPBEXHLevel1X 3 2 3 12 2" xfId="49677" xr:uid="{19E3E485-6EA6-4D6C-AD01-32CC834EB3EE}"/>
    <cellStyle name="SAPBEXHLevel1X 3 2 3 2" xfId="3646" xr:uid="{F9723724-6C28-4DF1-B218-6C91A9CA473E}"/>
    <cellStyle name="SAPBEXHLevel1X 3 2 3 2 2" xfId="9104" xr:uid="{703ECE0F-D283-4789-B5BE-DDC535A4FC48}"/>
    <cellStyle name="SAPBEXHLevel1X 3 2 3 2 2 2" xfId="19764" xr:uid="{705E6F86-7667-40A0-A692-A5AF9BA45727}"/>
    <cellStyle name="SAPBEXHLevel1X 3 2 3 2 2 2 2" xfId="46178" xr:uid="{7CA5B710-158B-4032-B37C-7A746741A452}"/>
    <cellStyle name="SAPBEXHLevel1X 3 2 3 2 2 3" xfId="11188" xr:uid="{836BED80-3A6B-4E5F-8676-27AA52ACD1CA}"/>
    <cellStyle name="SAPBEXHLevel1X 3 2 3 2 2 3 2" xfId="37609" xr:uid="{5D2DF0BD-95BD-465A-BFC6-AF1163240F53}"/>
    <cellStyle name="SAPBEXHLevel1X 3 2 3 2 2 4" xfId="35600" xr:uid="{DC62932F-B278-40F4-B32E-F5BCA07CD85B}"/>
    <cellStyle name="SAPBEXHLevel1X 3 2 3 2 3" xfId="10227" xr:uid="{678A30D4-1A46-42D9-92E5-77CD605CBCB0}"/>
    <cellStyle name="SAPBEXHLevel1X 3 2 3 2 3 2" xfId="20887" xr:uid="{EDE40DC6-B59F-4ABE-911F-74D6803F1125}"/>
    <cellStyle name="SAPBEXHLevel1X 3 2 3 2 3 2 2" xfId="47301" xr:uid="{C144417F-19C1-4B99-B3B7-4ED9DA901B0F}"/>
    <cellStyle name="SAPBEXHLevel1X 3 2 3 2 3 3" xfId="12830" xr:uid="{3E173C4C-F76B-4CBF-8EFA-180775A81A3C}"/>
    <cellStyle name="SAPBEXHLevel1X 3 2 3 2 3 3 2" xfId="39251" xr:uid="{8DEE35AE-7D6D-4A58-A841-933C92E2D629}"/>
    <cellStyle name="SAPBEXHLevel1X 3 2 3 2 3 4" xfId="36723" xr:uid="{6BD463B3-8FBA-491B-8B1F-F22ACEEB841C}"/>
    <cellStyle name="SAPBEXHLevel1X 3 2 3 2 4" xfId="8619" xr:uid="{2CB4E750-BABB-48D0-BEB7-146B3FEEAFDD}"/>
    <cellStyle name="SAPBEXHLevel1X 3 2 3 2 4 2" xfId="19279" xr:uid="{793C0289-B30F-49D5-B914-36DA835C3798}"/>
    <cellStyle name="SAPBEXHLevel1X 3 2 3 2 4 2 2" xfId="45693" xr:uid="{1ECF3F30-CA08-41DA-99AD-6B5C82F9B97D}"/>
    <cellStyle name="SAPBEXHLevel1X 3 2 3 2 4 3" xfId="12960" xr:uid="{2F6E25A2-A71E-407B-99B5-795C7C9004EB}"/>
    <cellStyle name="SAPBEXHLevel1X 3 2 3 2 4 3 2" xfId="39381" xr:uid="{A67A8490-4740-45F6-8062-6BD9C899AC57}"/>
    <cellStyle name="SAPBEXHLevel1X 3 2 3 2 4 4" xfId="35115" xr:uid="{E80E575B-9DF0-494E-AF7B-1EEAC74080C6}"/>
    <cellStyle name="SAPBEXHLevel1X 3 2 3 2 5" xfId="14431" xr:uid="{B052F000-4C40-43FB-B1BE-342DC7B7477B}"/>
    <cellStyle name="SAPBEXHLevel1X 3 2 3 2 5 2" xfId="40851" xr:uid="{1E9F8C4F-A2D6-42E8-8302-21CFE3E58F88}"/>
    <cellStyle name="SAPBEXHLevel1X 3 2 3 2 6" xfId="28141" xr:uid="{713F0A89-DB8F-427A-80FE-82E9099EABC1}"/>
    <cellStyle name="SAPBEXHLevel1X 3 2 3 2 6 2" xfId="54555" xr:uid="{F336BBB6-DBCE-4134-BF15-DF411974A6C1}"/>
    <cellStyle name="SAPBEXHLevel1X 3 2 3 2 7" xfId="30316" xr:uid="{0D4C34BE-8DCC-4ECB-8110-F6FFD312C865}"/>
    <cellStyle name="SAPBEXHLevel1X 3 2 3 3" xfId="2591" xr:uid="{110112BB-B3D8-4741-ABCA-572AF395024B}"/>
    <cellStyle name="SAPBEXHLevel1X 3 2 3 3 2" xfId="9473" xr:uid="{09407DE2-AC8B-4072-8D1B-369968C5AEF9}"/>
    <cellStyle name="SAPBEXHLevel1X 3 2 3 3 2 2" xfId="20133" xr:uid="{8EAEB0DB-7C9D-4673-BC06-DCF2BE75702B}"/>
    <cellStyle name="SAPBEXHLevel1X 3 2 3 3 2 2 2" xfId="46547" xr:uid="{74FB9AA2-932B-4CD3-84AF-4964D93FB9AB}"/>
    <cellStyle name="SAPBEXHLevel1X 3 2 3 3 2 3" xfId="17260" xr:uid="{748E2112-5754-454E-8577-3DC72573A374}"/>
    <cellStyle name="SAPBEXHLevel1X 3 2 3 3 2 3 2" xfId="43678" xr:uid="{BF138C87-1033-453D-9AD8-6092991A9D46}"/>
    <cellStyle name="SAPBEXHLevel1X 3 2 3 3 2 4" xfId="35969" xr:uid="{F87D6827-3C91-4F2C-9290-13AC5C8F8B7D}"/>
    <cellStyle name="SAPBEXHLevel1X 3 2 3 3 3" xfId="13383" xr:uid="{49C160A3-492D-470D-8F44-4B6B9D0A9EB1}"/>
    <cellStyle name="SAPBEXHLevel1X 3 2 3 3 3 2" xfId="39803" xr:uid="{A10F67FB-72F6-4F5C-8C99-A6C1246033BE}"/>
    <cellStyle name="SAPBEXHLevel1X 3 2 3 3 4" xfId="24656" xr:uid="{11E3BD2A-3DFB-4471-AFD6-95064A3B9D3E}"/>
    <cellStyle name="SAPBEXHLevel1X 3 2 3 3 4 2" xfId="51070" xr:uid="{884CCC1D-C1BE-4270-AD3A-8926DA0B0CBD}"/>
    <cellStyle name="SAPBEXHLevel1X 3 2 3 3 5" xfId="29261" xr:uid="{A5121211-1C17-49AB-BA75-1C987965B24A}"/>
    <cellStyle name="SAPBEXHLevel1X 3 2 3 4" xfId="3082" xr:uid="{345826B1-7E91-43F0-8C68-68CF4191AB5F}"/>
    <cellStyle name="SAPBEXHLevel1X 3 2 3 4 2" xfId="10006" xr:uid="{CD20BBA7-3C97-415D-BCBA-F0FA36A18F71}"/>
    <cellStyle name="SAPBEXHLevel1X 3 2 3 4 2 2" xfId="20666" xr:uid="{5A0D93F7-2058-48D3-B1E7-35BDB6BF5C8C}"/>
    <cellStyle name="SAPBEXHLevel1X 3 2 3 4 2 2 2" xfId="47080" xr:uid="{76BBF210-739A-4FF6-A362-9D8B6ADF3155}"/>
    <cellStyle name="SAPBEXHLevel1X 3 2 3 4 2 3" xfId="22297" xr:uid="{B2AF5994-034B-4D99-92DA-4BB6A5A96CD7}"/>
    <cellStyle name="SAPBEXHLevel1X 3 2 3 4 2 3 2" xfId="48711" xr:uid="{CDE3F992-08C8-4B45-822D-AC57FE4D779E}"/>
    <cellStyle name="SAPBEXHLevel1X 3 2 3 4 2 4" xfId="36502" xr:uid="{510F17F6-1289-4A77-A3AB-6084F52F035F}"/>
    <cellStyle name="SAPBEXHLevel1X 3 2 3 4 3" xfId="13874" xr:uid="{BBB7BAF0-E127-46AD-846A-2A5F6A4C1E14}"/>
    <cellStyle name="SAPBEXHLevel1X 3 2 3 4 3 2" xfId="40294" xr:uid="{85F250F2-C139-4E6E-ADEE-318AD7B6947B}"/>
    <cellStyle name="SAPBEXHLevel1X 3 2 3 4 4" xfId="23870" xr:uid="{7685ACBE-FACA-405F-A242-7F3B927FB2A8}"/>
    <cellStyle name="SAPBEXHLevel1X 3 2 3 4 4 2" xfId="50284" xr:uid="{D394E0DE-E65C-4953-9CF0-99B666527F5D}"/>
    <cellStyle name="SAPBEXHLevel1X 3 2 3 4 5" xfId="29752" xr:uid="{588E0A97-36BB-4492-9AA2-FB722988E236}"/>
    <cellStyle name="SAPBEXHLevel1X 3 2 3 5" xfId="2888" xr:uid="{ECE7EC4E-5721-4106-A29C-A7EFB96D21E0}"/>
    <cellStyle name="SAPBEXHLevel1X 3 2 3 5 2" xfId="13680" xr:uid="{AAEF3B5D-776C-4C32-8949-F2DBA47F7708}"/>
    <cellStyle name="SAPBEXHLevel1X 3 2 3 5 2 2" xfId="40100" xr:uid="{D0E44454-CF75-4F43-B423-5D82E2E2B3BB}"/>
    <cellStyle name="SAPBEXHLevel1X 3 2 3 5 3" xfId="25239" xr:uid="{CEB83BF4-0719-48D6-A85E-B1AE903C1D68}"/>
    <cellStyle name="SAPBEXHLevel1X 3 2 3 5 3 2" xfId="51653" xr:uid="{D6FB1DAC-C1CF-49A8-8CE0-D7F0CBF159FE}"/>
    <cellStyle name="SAPBEXHLevel1X 3 2 3 5 4" xfId="29558" xr:uid="{F3BB5075-56D9-4553-A3C3-820CF833C900}"/>
    <cellStyle name="SAPBEXHLevel1X 3 2 3 6" xfId="6048" xr:uid="{BE47126B-1C58-4573-BDD2-7A1515FB6A0B}"/>
    <cellStyle name="SAPBEXHLevel1X 3 2 3 6 2" xfId="16799" xr:uid="{73CBDABD-6768-4376-87FB-25332C601FC9}"/>
    <cellStyle name="SAPBEXHLevel1X 3 2 3 6 2 2" xfId="43217" xr:uid="{D70A85DC-BD0F-410E-ABBF-79952AC580C5}"/>
    <cellStyle name="SAPBEXHLevel1X 3 2 3 6 3" xfId="22355" xr:uid="{22349EB8-A1A2-4E5D-B8FE-615ECD58D5E7}"/>
    <cellStyle name="SAPBEXHLevel1X 3 2 3 6 3 2" xfId="48769" xr:uid="{D4A4F01D-38F6-4C67-8F69-68CB655D4A2E}"/>
    <cellStyle name="SAPBEXHLevel1X 3 2 3 6 4" xfId="32718" xr:uid="{6556D358-EE5D-411C-A817-F109DA86E878}"/>
    <cellStyle name="SAPBEXHLevel1X 3 2 3 7" xfId="3333" xr:uid="{951236D2-5B53-4C34-99F8-12D5131F3B94}"/>
    <cellStyle name="SAPBEXHLevel1X 3 2 3 7 2" xfId="27439" xr:uid="{53F70633-4DA9-48E8-9BF9-C062B7DB3B31}"/>
    <cellStyle name="SAPBEXHLevel1X 3 2 3 7 2 2" xfId="53853" xr:uid="{90B2D59D-E977-4783-9078-50063B20B392}"/>
    <cellStyle name="SAPBEXHLevel1X 3 2 3 7 3" xfId="30003" xr:uid="{2026E3CF-5268-44F3-A54E-F6E73A63A3B0}"/>
    <cellStyle name="SAPBEXHLevel1X 3 2 3 8" xfId="5256" xr:uid="{CF8EB053-B102-4516-9FDC-64B839CD2CEF}"/>
    <cellStyle name="SAPBEXHLevel1X 3 2 3 8 2" xfId="16031" xr:uid="{C2A2DA39-C455-441A-B667-AD7BDB283942}"/>
    <cellStyle name="SAPBEXHLevel1X 3 2 3 8 2 2" xfId="42450" xr:uid="{C0D82EA2-61B3-4BED-A0A9-92C103FAEF17}"/>
    <cellStyle name="SAPBEXHLevel1X 3 2 3 8 3" xfId="24737" xr:uid="{3196DC77-90F1-4CA8-9D67-019C193EBBB0}"/>
    <cellStyle name="SAPBEXHLevel1X 3 2 3 8 3 2" xfId="51151" xr:uid="{45D20C44-86FB-48FD-8BF6-A5D293B427E2}"/>
    <cellStyle name="SAPBEXHLevel1X 3 2 3 8 4" xfId="31926" xr:uid="{9B6BCCCD-47C6-486F-B783-3843A1C78812}"/>
    <cellStyle name="SAPBEXHLevel1X 3 2 3 9" xfId="2920" xr:uid="{1D2444D3-2517-4C48-BF03-351FFB8ACEC9}"/>
    <cellStyle name="SAPBEXHLevel1X 3 2 3 9 2" xfId="13712" xr:uid="{D13FD78F-FCB0-4CDB-A10A-AC4DC3BB3E7C}"/>
    <cellStyle name="SAPBEXHLevel1X 3 2 3 9 2 2" xfId="40132" xr:uid="{6A7EB387-A2AE-48D0-80C6-A0AB1B5010C1}"/>
    <cellStyle name="SAPBEXHLevel1X 3 2 3 9 3" xfId="22175" xr:uid="{9D8CCD14-6ABF-4382-A56C-ADC100A90CDB}"/>
    <cellStyle name="SAPBEXHLevel1X 3 2 3 9 3 2" xfId="48589" xr:uid="{7CD4EA73-6F9C-4D91-B87D-D225BC0669FB}"/>
    <cellStyle name="SAPBEXHLevel1X 3 2 3 9 4" xfId="29590" xr:uid="{C721E62B-211C-4635-975E-B0CBDE4F9CC9}"/>
    <cellStyle name="SAPBEXHLevel1X 3 2 4" xfId="1912" xr:uid="{CCF6391A-E39A-4447-90CD-5862EDF77C31}"/>
    <cellStyle name="SAPBEXHLevel1X 3 2 4 10" xfId="8559" xr:uid="{DC159058-E594-4DCE-9C09-79CAD0BD2FD4}"/>
    <cellStyle name="SAPBEXHLevel1X 3 2 4 10 2" xfId="19219" xr:uid="{F6950F54-E634-4D18-B1EC-D1854CB09D1C}"/>
    <cellStyle name="SAPBEXHLevel1X 3 2 4 10 2 2" xfId="45633" xr:uid="{69A3FC6A-5A20-4269-911D-FAB9B4BB2C72}"/>
    <cellStyle name="SAPBEXHLevel1X 3 2 4 10 3" xfId="12734" xr:uid="{E85346A4-5C52-4952-8187-98C6C114F868}"/>
    <cellStyle name="SAPBEXHLevel1X 3 2 4 10 3 2" xfId="39155" xr:uid="{C067CCDB-6D0A-4272-A5BC-F072DB862C19}"/>
    <cellStyle name="SAPBEXHLevel1X 3 2 4 10 4" xfId="35055" xr:uid="{2930C4C0-DA68-4F35-A3D6-AB091929C881}"/>
    <cellStyle name="SAPBEXHLevel1X 3 2 4 11" xfId="11668" xr:uid="{EFDC279A-1B75-48C9-B20F-23853A4045BF}"/>
    <cellStyle name="SAPBEXHLevel1X 3 2 4 11 2" xfId="38089" xr:uid="{DA4D9122-F045-4F3E-9441-CAA6EF4B592F}"/>
    <cellStyle name="SAPBEXHLevel1X 3 2 4 12" xfId="22243" xr:uid="{8D9BC36A-462A-4F10-8CFC-230818235137}"/>
    <cellStyle name="SAPBEXHLevel1X 3 2 4 12 2" xfId="48657" xr:uid="{A3699732-4BB4-4413-902E-0536080B9680}"/>
    <cellStyle name="SAPBEXHLevel1X 3 2 4 2" xfId="3889" xr:uid="{EBDF1B5D-2DCF-479E-A92E-2827E979AF54}"/>
    <cellStyle name="SAPBEXHLevel1X 3 2 4 2 2" xfId="9178" xr:uid="{7B780E7C-29AC-4706-BF29-0B307395FF4A}"/>
    <cellStyle name="SAPBEXHLevel1X 3 2 4 2 2 2" xfId="19838" xr:uid="{792F3D29-FF9E-4375-8D22-D2160A151CEE}"/>
    <cellStyle name="SAPBEXHLevel1X 3 2 4 2 2 2 2" xfId="46252" xr:uid="{6A4BA442-EC69-4865-8336-DC488D828A8A}"/>
    <cellStyle name="SAPBEXHLevel1X 3 2 4 2 2 3" xfId="11794" xr:uid="{690ABBDA-6BE5-4CFA-83FD-83099EAB5376}"/>
    <cellStyle name="SAPBEXHLevel1X 3 2 4 2 2 3 2" xfId="38215" xr:uid="{C3A87844-BA7C-4B75-89E5-4294A2023D30}"/>
    <cellStyle name="SAPBEXHLevel1X 3 2 4 2 2 4" xfId="35674" xr:uid="{7973E5A4-64A6-4822-AC5C-9EB54CC33E9C}"/>
    <cellStyle name="SAPBEXHLevel1X 3 2 4 2 3" xfId="14672" xr:uid="{4C630405-E065-4B4E-B73D-C6198EA52CD5}"/>
    <cellStyle name="SAPBEXHLevel1X 3 2 4 2 3 2" xfId="41092" xr:uid="{9E008B25-DC8E-4B2E-88DE-1BC797F41F3C}"/>
    <cellStyle name="SAPBEXHLevel1X 3 2 4 2 4" xfId="27345" xr:uid="{D940C008-8F77-493F-AA25-82377759D6B6}"/>
    <cellStyle name="SAPBEXHLevel1X 3 2 4 2 4 2" xfId="53759" xr:uid="{2DDAE5EA-B39E-41E6-B837-4E60074383E4}"/>
    <cellStyle name="SAPBEXHLevel1X 3 2 4 2 5" xfId="30559" xr:uid="{6FEEF104-F1A2-44EF-915A-F435C6FBDDD5}"/>
    <cellStyle name="SAPBEXHLevel1X 3 2 4 3" xfId="4616" xr:uid="{787831E6-05A5-499D-B0DB-FCD0BEFD6C3B}"/>
    <cellStyle name="SAPBEXHLevel1X 3 2 4 3 2" xfId="10177" xr:uid="{97C901FE-FCB5-4A51-99A3-BC1DB82C7F26}"/>
    <cellStyle name="SAPBEXHLevel1X 3 2 4 3 2 2" xfId="20837" xr:uid="{942C3BDE-9A02-4B62-A923-228D6D783740}"/>
    <cellStyle name="SAPBEXHLevel1X 3 2 4 3 2 2 2" xfId="47251" xr:uid="{9D8B9AE1-0FF0-4122-8183-113D0ACDFFAA}"/>
    <cellStyle name="SAPBEXHLevel1X 3 2 4 3 2 3" xfId="12827" xr:uid="{811FD2C8-3A21-4664-A2FE-4E84A9A986B1}"/>
    <cellStyle name="SAPBEXHLevel1X 3 2 4 3 2 3 2" xfId="39248" xr:uid="{2AAFEECC-8C64-439B-8C99-CBF7E42CB74A}"/>
    <cellStyle name="SAPBEXHLevel1X 3 2 4 3 2 4" xfId="36673" xr:uid="{955C3790-2347-485C-928B-EE258CDC1CCE}"/>
    <cellStyle name="SAPBEXHLevel1X 3 2 4 3 3" xfId="15394" xr:uid="{59639C0E-0B07-4FBD-AA39-C2C7FF527FD7}"/>
    <cellStyle name="SAPBEXHLevel1X 3 2 4 3 3 2" xfId="41814" xr:uid="{484D168C-DD9E-4DDA-9D97-0E646AFA32C7}"/>
    <cellStyle name="SAPBEXHLevel1X 3 2 4 3 4" xfId="22157" xr:uid="{12A2FD29-761D-4ED1-AA7C-6D81115643D4}"/>
    <cellStyle name="SAPBEXHLevel1X 3 2 4 3 4 2" xfId="48571" xr:uid="{CD71A36A-DB2A-4C76-A307-6A0C44820CB7}"/>
    <cellStyle name="SAPBEXHLevel1X 3 2 4 3 5" xfId="31286" xr:uid="{42D58714-ADBF-47C9-B7DD-47E313EA3DEC}"/>
    <cellStyle name="SAPBEXHLevel1X 3 2 4 4" xfId="3921" xr:uid="{FAC48533-0288-4D24-B82F-79353530B422}"/>
    <cellStyle name="SAPBEXHLevel1X 3 2 4 4 2" xfId="14704" xr:uid="{179EEA4E-8B75-42A8-8FAD-1F53B4EE33ED}"/>
    <cellStyle name="SAPBEXHLevel1X 3 2 4 4 2 2" xfId="41124" xr:uid="{DCCEAE3C-588A-4EB1-952B-B5E72AA3C392}"/>
    <cellStyle name="SAPBEXHLevel1X 3 2 4 4 3" xfId="23073" xr:uid="{985FC0D2-7006-4876-996D-A38796796399}"/>
    <cellStyle name="SAPBEXHLevel1X 3 2 4 4 3 2" xfId="49487" xr:uid="{343132CE-7540-42F9-B687-9EFCFBC20176}"/>
    <cellStyle name="SAPBEXHLevel1X 3 2 4 4 4" xfId="30591" xr:uid="{EFC3A991-BCDF-4741-9D01-A9E8063A22F3}"/>
    <cellStyle name="SAPBEXHLevel1X 3 2 4 5" xfId="5810" xr:uid="{3A291333-A7F5-49C2-87FE-A88CD01EE7AC}"/>
    <cellStyle name="SAPBEXHLevel1X 3 2 4 5 2" xfId="16569" xr:uid="{9D3C3084-1D2A-47F8-835B-05F4810EF366}"/>
    <cellStyle name="SAPBEXHLevel1X 3 2 4 5 2 2" xfId="42987" xr:uid="{C7D13DEF-04E6-4A46-B8F5-BF3CFBD57E0C}"/>
    <cellStyle name="SAPBEXHLevel1X 3 2 4 5 3" xfId="26824" xr:uid="{631EC128-0D76-463E-886D-C45B54BE33C8}"/>
    <cellStyle name="SAPBEXHLevel1X 3 2 4 5 3 2" xfId="53238" xr:uid="{CE479EB0-A6E3-4DEC-895A-93B9D433C049}"/>
    <cellStyle name="SAPBEXHLevel1X 3 2 4 5 4" xfId="32480" xr:uid="{E86CC91C-E5BD-4CCF-9E77-7CFA1711D493}"/>
    <cellStyle name="SAPBEXHLevel1X 3 2 4 6" xfId="6413" xr:uid="{5F23C929-90D0-42A4-9502-616FD926BFA6}"/>
    <cellStyle name="SAPBEXHLevel1X 3 2 4 6 2" xfId="17149" xr:uid="{34CBB136-0F7D-4CF6-9137-0E7B25B3497D}"/>
    <cellStyle name="SAPBEXHLevel1X 3 2 4 6 2 2" xfId="43567" xr:uid="{2EACBD11-56D8-48F8-A8CB-6245E15AF5D4}"/>
    <cellStyle name="SAPBEXHLevel1X 3 2 4 6 3" xfId="24689" xr:uid="{C15777BB-0C0C-4935-814C-9FB8E42C5404}"/>
    <cellStyle name="SAPBEXHLevel1X 3 2 4 6 3 2" xfId="51103" xr:uid="{98846B88-1F5A-4460-8078-F18DB0C8BFA4}"/>
    <cellStyle name="SAPBEXHLevel1X 3 2 4 6 4" xfId="33083" xr:uid="{0168C3F3-7437-446E-AE05-6FA19E59588D}"/>
    <cellStyle name="SAPBEXHLevel1X 3 2 4 7" xfId="7028" xr:uid="{F3AE08C9-549E-43F2-ACD5-21499E590BA6}"/>
    <cellStyle name="SAPBEXHLevel1X 3 2 4 7 2" xfId="11420" xr:uid="{50251606-BEFA-48CB-BC04-9082F60AA81B}"/>
    <cellStyle name="SAPBEXHLevel1X 3 2 4 7 2 2" xfId="37841" xr:uid="{BF67A528-E2CF-4D21-8428-1531206CAF4E}"/>
    <cellStyle name="SAPBEXHLevel1X 3 2 4 7 3" xfId="33698" xr:uid="{BAFB27E0-66CF-4BE5-B40E-023FF745E668}"/>
    <cellStyle name="SAPBEXHLevel1X 3 2 4 8" xfId="7575" xr:uid="{FF1140E5-CDC6-4803-B9D0-571AFADC0EE5}"/>
    <cellStyle name="SAPBEXHLevel1X 3 2 4 8 2" xfId="18242" xr:uid="{2FB4BABE-7855-49DB-B112-2765B8488B80}"/>
    <cellStyle name="SAPBEXHLevel1X 3 2 4 8 2 2" xfId="44658" xr:uid="{2B86ADE3-BE88-4702-8E45-EA6E48E5E5D5}"/>
    <cellStyle name="SAPBEXHLevel1X 3 2 4 8 3" xfId="22575" xr:uid="{E3B36A3D-93DE-4CD5-AF95-47B1A8811FFF}"/>
    <cellStyle name="SAPBEXHLevel1X 3 2 4 8 3 2" xfId="48989" xr:uid="{0F909FBA-117A-4099-B335-9B5F798E83C2}"/>
    <cellStyle name="SAPBEXHLevel1X 3 2 4 8 4" xfId="34245" xr:uid="{055B9F4D-B4B7-46E7-8439-1E79F5C03AAA}"/>
    <cellStyle name="SAPBEXHLevel1X 3 2 4 9" xfId="7276" xr:uid="{B5A3180D-96FE-4EBD-BAFB-6C5386722BFB}"/>
    <cellStyle name="SAPBEXHLevel1X 3 2 4 9 2" xfId="17943" xr:uid="{0FD85D7D-1A20-4943-9852-246A8B5C482A}"/>
    <cellStyle name="SAPBEXHLevel1X 3 2 4 9 2 2" xfId="44360" xr:uid="{118A9089-E5BF-496F-BAD7-1846E2D2066D}"/>
    <cellStyle name="SAPBEXHLevel1X 3 2 4 9 3" xfId="24144" xr:uid="{2F524F39-B5F6-4D1B-B0BE-169866EBB689}"/>
    <cellStyle name="SAPBEXHLevel1X 3 2 4 9 3 2" xfId="50558" xr:uid="{3CE14061-7788-41D8-BF87-534162E1E9E7}"/>
    <cellStyle name="SAPBEXHLevel1X 3 2 4 9 4" xfId="33946" xr:uid="{AEBB72F7-AB91-4E09-B6D1-D58552B0D92A}"/>
    <cellStyle name="SAPBEXHLevel1X 3 2 5" xfId="2098" xr:uid="{A7A063EA-D54A-498D-B9E4-C533FB9FF57B}"/>
    <cellStyle name="SAPBEXHLevel1X 3 2 5 10" xfId="8865" xr:uid="{FFC2F192-E00F-4610-B181-5E23AB6A6DD9}"/>
    <cellStyle name="SAPBEXHLevel1X 3 2 5 10 2" xfId="19525" xr:uid="{4DCD524C-5F89-48A2-9E1F-0EE0E2FCD1AB}"/>
    <cellStyle name="SAPBEXHLevel1X 3 2 5 10 2 2" xfId="45939" xr:uid="{CBF48342-2D8C-48C8-87C8-7E03A6E2DA17}"/>
    <cellStyle name="SAPBEXHLevel1X 3 2 5 10 3" xfId="26368" xr:uid="{FD7D7F02-5CE1-43EA-9713-29F248CC4BA3}"/>
    <cellStyle name="SAPBEXHLevel1X 3 2 5 10 3 2" xfId="52782" xr:uid="{DBB93BE6-8947-4F03-965B-22D5BF8180CA}"/>
    <cellStyle name="SAPBEXHLevel1X 3 2 5 10 4" xfId="35361" xr:uid="{37A5654F-2251-450B-98C3-43D33ECF35C7}"/>
    <cellStyle name="SAPBEXHLevel1X 3 2 5 11" xfId="11502" xr:uid="{D44B9E89-8584-4E29-83C9-B7ED34695284}"/>
    <cellStyle name="SAPBEXHLevel1X 3 2 5 11 2" xfId="37923" xr:uid="{FA6656F3-DFCF-42C0-ACF0-A42B0CAB4C04}"/>
    <cellStyle name="SAPBEXHLevel1X 3 2 5 12" xfId="24599" xr:uid="{7C04A991-6F3D-4BAC-BF7A-6825CDCBA10D}"/>
    <cellStyle name="SAPBEXHLevel1X 3 2 5 12 2" xfId="51013" xr:uid="{AD9A8B68-C506-47FC-8419-D801A5B2A2D1}"/>
    <cellStyle name="SAPBEXHLevel1X 3 2 5 2" xfId="4063" xr:uid="{CA8CEFAF-D044-40DB-890B-333B8B7424CC}"/>
    <cellStyle name="SAPBEXHLevel1X 3 2 5 2 2" xfId="9847" xr:uid="{AAFC8B57-9A3B-4AD6-8DD3-27A634F49B97}"/>
    <cellStyle name="SAPBEXHLevel1X 3 2 5 2 2 2" xfId="20507" xr:uid="{508C3457-9107-4AF5-936B-8E17BA97D73B}"/>
    <cellStyle name="SAPBEXHLevel1X 3 2 5 2 2 2 2" xfId="46921" xr:uid="{AF81969B-A13D-42AB-8B0D-572EBDFBABDC}"/>
    <cellStyle name="SAPBEXHLevel1X 3 2 5 2 2 3" xfId="17744" xr:uid="{7BFAA24F-F499-40B2-9F70-77573C58C6D5}"/>
    <cellStyle name="SAPBEXHLevel1X 3 2 5 2 2 3 2" xfId="44161" xr:uid="{B4ECC0D4-8563-428C-986A-CED2936DB343}"/>
    <cellStyle name="SAPBEXHLevel1X 3 2 5 2 2 4" xfId="36343" xr:uid="{9E7BF276-8160-4F20-A1D5-4F8461E27150}"/>
    <cellStyle name="SAPBEXHLevel1X 3 2 5 2 3" xfId="14845" xr:uid="{CF922BB7-2B80-49C9-AD06-168BEF051A9C}"/>
    <cellStyle name="SAPBEXHLevel1X 3 2 5 2 3 2" xfId="41265" xr:uid="{085743DA-CE71-4D87-9634-2251419E516D}"/>
    <cellStyle name="SAPBEXHLevel1X 3 2 5 2 4" xfId="23242" xr:uid="{B1565ABE-E4E5-494B-8BD6-86236D15F778}"/>
    <cellStyle name="SAPBEXHLevel1X 3 2 5 2 4 2" xfId="49656" xr:uid="{98A15FE8-1B0F-4B86-A719-CF3DAD223C22}"/>
    <cellStyle name="SAPBEXHLevel1X 3 2 5 2 5" xfId="30733" xr:uid="{A53169AA-6520-4855-8645-62F19C37056E}"/>
    <cellStyle name="SAPBEXHLevel1X 3 2 5 3" xfId="4791" xr:uid="{79B63949-8DBF-4B59-8E5F-819317886CA6}"/>
    <cellStyle name="SAPBEXHLevel1X 3 2 5 3 2" xfId="10095" xr:uid="{173FEEEF-1DEB-4F46-8B41-38319555A23B}"/>
    <cellStyle name="SAPBEXHLevel1X 3 2 5 3 2 2" xfId="20755" xr:uid="{85D4E509-5EC3-4B01-ABEE-17BFE07B554C}"/>
    <cellStyle name="SAPBEXHLevel1X 3 2 5 3 2 2 2" xfId="47169" xr:uid="{F8873C7F-ACE5-47B3-8001-7BBBE9CAFC24}"/>
    <cellStyle name="SAPBEXHLevel1X 3 2 5 3 2 3" xfId="27806" xr:uid="{A970D9B9-2A1A-4DB4-9164-530EB952403A}"/>
    <cellStyle name="SAPBEXHLevel1X 3 2 5 3 2 3 2" xfId="54220" xr:uid="{57D1BB88-BA7E-4CA4-BB00-6725924E032E}"/>
    <cellStyle name="SAPBEXHLevel1X 3 2 5 3 2 4" xfId="36591" xr:uid="{B234D36A-E21F-4E36-B792-0BB3BC374489}"/>
    <cellStyle name="SAPBEXHLevel1X 3 2 5 3 3" xfId="15568" xr:uid="{CD1C6418-FDF7-4467-8B3B-483F9C767208}"/>
    <cellStyle name="SAPBEXHLevel1X 3 2 5 3 3 2" xfId="41988" xr:uid="{42EF16C6-DCB0-4CD6-AAE1-7B872B87D8A8}"/>
    <cellStyle name="SAPBEXHLevel1X 3 2 5 3 4" xfId="26097" xr:uid="{AF3439EB-09A5-40EB-AD59-55479576A570}"/>
    <cellStyle name="SAPBEXHLevel1X 3 2 5 3 4 2" xfId="52511" xr:uid="{188BC712-1F24-4AF9-B39E-D215BB82F6B7}"/>
    <cellStyle name="SAPBEXHLevel1X 3 2 5 3 5" xfId="31461" xr:uid="{6C52C360-EAC2-45AF-BE3F-804814348BA6}"/>
    <cellStyle name="SAPBEXHLevel1X 3 2 5 4" xfId="5371" xr:uid="{22BD9B02-B025-4BEF-9BBB-9DBBC6CCF7B8}"/>
    <cellStyle name="SAPBEXHLevel1X 3 2 5 4 2" xfId="16144" xr:uid="{8DFB0A16-3CD2-4803-9FD2-68D5ABB3D2DF}"/>
    <cellStyle name="SAPBEXHLevel1X 3 2 5 4 2 2" xfId="42563" xr:uid="{82F3717E-EBDC-480D-83BF-031A0F2C6E29}"/>
    <cellStyle name="SAPBEXHLevel1X 3 2 5 4 3" xfId="28070" xr:uid="{31893236-810F-4D6D-A758-A8C5DD9A792D}"/>
    <cellStyle name="SAPBEXHLevel1X 3 2 5 4 3 2" xfId="54484" xr:uid="{FBA650A9-D92A-4DE6-9D35-80582A6410EB}"/>
    <cellStyle name="SAPBEXHLevel1X 3 2 5 4 4" xfId="32041" xr:uid="{6811A004-D578-4E98-A274-4FB33301B365}"/>
    <cellStyle name="SAPBEXHLevel1X 3 2 5 5" xfId="5978" xr:uid="{FCD685D9-C2E9-4550-AEDA-7C9A756B558D}"/>
    <cellStyle name="SAPBEXHLevel1X 3 2 5 5 2" xfId="16730" xr:uid="{5F6FFBCD-4E22-470C-AD24-8F3985BB72FF}"/>
    <cellStyle name="SAPBEXHLevel1X 3 2 5 5 2 2" xfId="43148" xr:uid="{A0B1177C-9703-4B42-9E8C-9DEFF5786F19}"/>
    <cellStyle name="SAPBEXHLevel1X 3 2 5 5 3" xfId="26349" xr:uid="{58443019-B85F-468E-B1DA-D9B59A678B57}"/>
    <cellStyle name="SAPBEXHLevel1X 3 2 5 5 3 2" xfId="52763" xr:uid="{1C0A30DA-CF62-4B0F-945B-4B06A3A86C3E}"/>
    <cellStyle name="SAPBEXHLevel1X 3 2 5 5 4" xfId="32648" xr:uid="{807B40A1-4A2C-4BA4-8847-05E885B5DD9E}"/>
    <cellStyle name="SAPBEXHLevel1X 3 2 5 6" xfId="6578" xr:uid="{49AB092B-E008-4CD1-BE63-04698BA022D7}"/>
    <cellStyle name="SAPBEXHLevel1X 3 2 5 6 2" xfId="17303" xr:uid="{0F72B781-1CDC-4FEC-8CDF-9EC1254D4B19}"/>
    <cellStyle name="SAPBEXHLevel1X 3 2 5 6 2 2" xfId="43721" xr:uid="{0210E47A-1662-4A5D-8E95-05CC1973C7CD}"/>
    <cellStyle name="SAPBEXHLevel1X 3 2 5 6 3" xfId="24879" xr:uid="{25572E5C-8842-4866-B683-09DA1DD1FA5F}"/>
    <cellStyle name="SAPBEXHLevel1X 3 2 5 6 3 2" xfId="51293" xr:uid="{DAD23045-096D-47E6-8325-47D1CA851BDC}"/>
    <cellStyle name="SAPBEXHLevel1X 3 2 5 6 4" xfId="33248" xr:uid="{6D21E421-D6FD-4970-B507-46EC4B1B415E}"/>
    <cellStyle name="SAPBEXHLevel1X 3 2 5 7" xfId="7150" xr:uid="{3152F167-1723-478D-AA63-B397344CDA7C}"/>
    <cellStyle name="SAPBEXHLevel1X 3 2 5 7 2" xfId="26387" xr:uid="{BD2ED098-20B5-49DB-8401-55B0C4B00C1E}"/>
    <cellStyle name="SAPBEXHLevel1X 3 2 5 7 2 2" xfId="52801" xr:uid="{D83073CF-9208-4422-B462-CCE85D77C77C}"/>
    <cellStyle name="SAPBEXHLevel1X 3 2 5 7 3" xfId="33820" xr:uid="{B284E59F-9896-4485-B180-84A4C34A0662}"/>
    <cellStyle name="SAPBEXHLevel1X 3 2 5 8" xfId="7709" xr:uid="{E0DEBB9B-5EC4-40EC-B4F7-D284F33D23D1}"/>
    <cellStyle name="SAPBEXHLevel1X 3 2 5 8 2" xfId="18376" xr:uid="{DC6B5036-3627-46C6-9241-9FE508C66EEB}"/>
    <cellStyle name="SAPBEXHLevel1X 3 2 5 8 2 2" xfId="44792" xr:uid="{D75BBB00-4AE0-4443-91D4-337982DA1FC1}"/>
    <cellStyle name="SAPBEXHLevel1X 3 2 5 8 3" xfId="25363" xr:uid="{809DE2C9-D943-4D90-B016-E9670F326C9F}"/>
    <cellStyle name="SAPBEXHLevel1X 3 2 5 8 3 2" xfId="51777" xr:uid="{60148EA7-F0BB-45B1-95DD-A934B6C85970}"/>
    <cellStyle name="SAPBEXHLevel1X 3 2 5 8 4" xfId="34379" xr:uid="{2A1D42D5-71D3-44F2-AE3F-CB559318B122}"/>
    <cellStyle name="SAPBEXHLevel1X 3 2 5 9" xfId="7861" xr:uid="{173F73A8-0AA4-4ABC-93AA-03A3D4B0793D}"/>
    <cellStyle name="SAPBEXHLevel1X 3 2 5 9 2" xfId="18528" xr:uid="{CD57CA17-B4B1-4ECF-ADB4-8B6E1D3C347C}"/>
    <cellStyle name="SAPBEXHLevel1X 3 2 5 9 2 2" xfId="44943" xr:uid="{5F68EB66-C8A0-40D1-A560-CB1B1D2A8230}"/>
    <cellStyle name="SAPBEXHLevel1X 3 2 5 9 3" xfId="11141" xr:uid="{C35499A1-3EBA-4518-8F6B-6FF5692C894B}"/>
    <cellStyle name="SAPBEXHLevel1X 3 2 5 9 3 2" xfId="37562" xr:uid="{96040DC3-DAFD-4173-AC75-E11515B49155}"/>
    <cellStyle name="SAPBEXHLevel1X 3 2 5 9 4" xfId="34531" xr:uid="{4ACABA7C-CF0D-44E7-9479-E1D7B752207B}"/>
    <cellStyle name="SAPBEXHLevel1X 3 2 6" xfId="1968" xr:uid="{14C16E3A-0B67-4A1B-AE08-36F941055A1B}"/>
    <cellStyle name="SAPBEXHLevel1X 3 2 6 10" xfId="9551" xr:uid="{B177CEE6-50EA-4F3A-A2AA-01BFA933E092}"/>
    <cellStyle name="SAPBEXHLevel1X 3 2 6 10 2" xfId="20211" xr:uid="{CF3CBEF3-EC62-4941-98AE-15807BC1877B}"/>
    <cellStyle name="SAPBEXHLevel1X 3 2 6 10 2 2" xfId="46625" xr:uid="{8B848264-7D42-4B6F-94AD-4C926A8EA135}"/>
    <cellStyle name="SAPBEXHLevel1X 3 2 6 10 3" xfId="26745" xr:uid="{AE6FF7D2-5709-4DD3-A399-E21B3451FD8A}"/>
    <cellStyle name="SAPBEXHLevel1X 3 2 6 10 3 2" xfId="53159" xr:uid="{DCAD73E0-EA1B-4506-8D30-021EF25F795B}"/>
    <cellStyle name="SAPBEXHLevel1X 3 2 6 10 4" xfId="36047" xr:uid="{24527FF2-FCFD-492B-9E4A-DCF9F2B3E244}"/>
    <cellStyle name="SAPBEXHLevel1X 3 2 6 11" xfId="11620" xr:uid="{ED677269-2A28-4AED-9363-EC23709B1BD3}"/>
    <cellStyle name="SAPBEXHLevel1X 3 2 6 11 2" xfId="38041" xr:uid="{CB77EA50-9769-4F7B-90DF-643A76BD06E9}"/>
    <cellStyle name="SAPBEXHLevel1X 3 2 6 12" xfId="24846" xr:uid="{6960576A-07FC-4BE4-BEE5-74C543369AA4}"/>
    <cellStyle name="SAPBEXHLevel1X 3 2 6 12 2" xfId="51260" xr:uid="{8781F6EB-9485-4708-8F6F-1CDA87636AA0}"/>
    <cellStyle name="SAPBEXHLevel1X 3 2 6 2" xfId="3945" xr:uid="{982DD91C-E395-4403-B9AE-D567A2C393B6}"/>
    <cellStyle name="SAPBEXHLevel1X 3 2 6 2 2" xfId="10688" xr:uid="{CA0366B8-6421-441D-AA37-B9EC04CE50A3}"/>
    <cellStyle name="SAPBEXHLevel1X 3 2 6 2 2 2" xfId="21333" xr:uid="{88A94238-6B4F-4C05-91EA-04706E4C2492}"/>
    <cellStyle name="SAPBEXHLevel1X 3 2 6 2 2 2 2" xfId="47747" xr:uid="{AEDD0882-6B66-46EC-B40A-01ED59D3BE62}"/>
    <cellStyle name="SAPBEXHLevel1X 3 2 6 2 2 3" xfId="28431" xr:uid="{E2056C5A-A4BE-4B7F-9B5C-2BAE06C0B6A3}"/>
    <cellStyle name="SAPBEXHLevel1X 3 2 6 2 2 3 2" xfId="54845" xr:uid="{9BC4AC99-1763-4EA3-A882-84AA54AD5734}"/>
    <cellStyle name="SAPBEXHLevel1X 3 2 6 2 2 4" xfId="37112" xr:uid="{09534BDC-1C08-41A9-9876-10D843D4AF83}"/>
    <cellStyle name="SAPBEXHLevel1X 3 2 6 2 3" xfId="14728" xr:uid="{32D2119E-C200-4922-BBC5-6C6E68C6C06E}"/>
    <cellStyle name="SAPBEXHLevel1X 3 2 6 2 3 2" xfId="41148" xr:uid="{BE69F09D-B666-4604-8B6E-F069197DC807}"/>
    <cellStyle name="SAPBEXHLevel1X 3 2 6 2 4" xfId="23297" xr:uid="{A227D966-7845-4788-9784-BF3AFEE1A599}"/>
    <cellStyle name="SAPBEXHLevel1X 3 2 6 2 4 2" xfId="49711" xr:uid="{27ADEF3A-F889-49B8-B91D-F9041B1C1318}"/>
    <cellStyle name="SAPBEXHLevel1X 3 2 6 2 5" xfId="30615" xr:uid="{BB00E857-3236-44B8-96A7-EE5FEC612BB0}"/>
    <cellStyle name="SAPBEXHLevel1X 3 2 6 3" xfId="4672" xr:uid="{2467C716-3301-493F-B024-463E916B1062}"/>
    <cellStyle name="SAPBEXHLevel1X 3 2 6 3 2" xfId="15450" xr:uid="{10E68D01-EE50-4C88-AE38-85A3F48FAC92}"/>
    <cellStyle name="SAPBEXHLevel1X 3 2 6 3 2 2" xfId="41870" xr:uid="{2CA729A2-9381-456E-9893-73D7363A5455}"/>
    <cellStyle name="SAPBEXHLevel1X 3 2 6 3 3" xfId="11283" xr:uid="{13FC91B6-4F19-4856-B393-13C4F3C839D8}"/>
    <cellStyle name="SAPBEXHLevel1X 3 2 6 3 3 2" xfId="37704" xr:uid="{0565ECE1-CD0F-4C39-9C98-6A93AD6AA716}"/>
    <cellStyle name="SAPBEXHLevel1X 3 2 6 3 4" xfId="31342" xr:uid="{84BE48FD-386A-4D39-A861-A933A9BA2254}"/>
    <cellStyle name="SAPBEXHLevel1X 3 2 6 4" xfId="5250" xr:uid="{F644B84D-4D0E-4EE2-8BCE-3F397C28574D}"/>
    <cellStyle name="SAPBEXHLevel1X 3 2 6 4 2" xfId="16025" xr:uid="{33758CDC-50B5-45C5-9104-E06606A2AD0B}"/>
    <cellStyle name="SAPBEXHLevel1X 3 2 6 4 2 2" xfId="42444" xr:uid="{CCD20BFA-502A-4CA5-89B6-F1E49D0BED77}"/>
    <cellStyle name="SAPBEXHLevel1X 3 2 6 4 3" xfId="23596" xr:uid="{AADEF225-6BD6-416E-B1CE-370D8EA96B99}"/>
    <cellStyle name="SAPBEXHLevel1X 3 2 6 4 3 2" xfId="50010" xr:uid="{DAADB71C-E964-4334-A4A1-4308785CDE2B}"/>
    <cellStyle name="SAPBEXHLevel1X 3 2 6 4 4" xfId="31920" xr:uid="{CA40B707-1748-4533-A891-EECDF7CEF81C}"/>
    <cellStyle name="SAPBEXHLevel1X 3 2 6 5" xfId="5860" xr:uid="{06097A60-F0E7-47D3-90F5-20080E68479D}"/>
    <cellStyle name="SAPBEXHLevel1X 3 2 6 5 2" xfId="16616" xr:uid="{3696DBF2-BC44-4266-87A8-E3BAF06E0EAF}"/>
    <cellStyle name="SAPBEXHLevel1X 3 2 6 5 2 2" xfId="43034" xr:uid="{44FC19FE-C2BD-4D9B-9318-E035633FDB42}"/>
    <cellStyle name="SAPBEXHLevel1X 3 2 6 5 3" xfId="23022" xr:uid="{713D3222-7909-4DDB-B3A1-7E979C24A1FE}"/>
    <cellStyle name="SAPBEXHLevel1X 3 2 6 5 3 2" xfId="49436" xr:uid="{3F8E3DB7-3104-4EE9-9BAE-67269E5CB70A}"/>
    <cellStyle name="SAPBEXHLevel1X 3 2 6 5 4" xfId="32530" xr:uid="{AA6CDF0D-66C5-42C3-94EA-3AF5C3C14C3D}"/>
    <cellStyle name="SAPBEXHLevel1X 3 2 6 6" xfId="6469" xr:uid="{0359A9F9-2DF1-4B26-9651-130D0DD14F97}"/>
    <cellStyle name="SAPBEXHLevel1X 3 2 6 6 2" xfId="17205" xr:uid="{83AD18CD-8914-47E7-A0C9-770B487DD0C4}"/>
    <cellStyle name="SAPBEXHLevel1X 3 2 6 6 2 2" xfId="43623" xr:uid="{3647CCBB-F0F8-43CF-979D-2F211044FD27}"/>
    <cellStyle name="SAPBEXHLevel1X 3 2 6 6 3" xfId="24160" xr:uid="{2CB1D2B0-1D97-4B0E-B16D-98925A3C3FA5}"/>
    <cellStyle name="SAPBEXHLevel1X 3 2 6 6 3 2" xfId="50574" xr:uid="{7FC2D7F2-F13C-4E8E-B0A9-4F317BFDCF04}"/>
    <cellStyle name="SAPBEXHLevel1X 3 2 6 6 4" xfId="33139" xr:uid="{C097018E-C514-4067-8E89-3C9D70E1725F}"/>
    <cellStyle name="SAPBEXHLevel1X 3 2 6 7" xfId="7084" xr:uid="{769BC5B1-47A9-44AE-B6E8-1EEAD732F58A}"/>
    <cellStyle name="SAPBEXHLevel1X 3 2 6 7 2" xfId="16982" xr:uid="{9801E659-1E07-4367-93B6-F930629A65D1}"/>
    <cellStyle name="SAPBEXHLevel1X 3 2 6 7 2 2" xfId="43400" xr:uid="{AFFC4097-44C4-4F30-8674-045C19F6889D}"/>
    <cellStyle name="SAPBEXHLevel1X 3 2 6 7 3" xfId="33754" xr:uid="{9F851ED6-A682-4E0A-BEE9-75685E11C455}"/>
    <cellStyle name="SAPBEXHLevel1X 3 2 6 8" xfId="7631" xr:uid="{D0A6D548-E5E7-4F1A-A6DB-E7887DCFE634}"/>
    <cellStyle name="SAPBEXHLevel1X 3 2 6 8 2" xfId="18298" xr:uid="{F9517D54-EFFB-488F-B75A-CE95E521F5DA}"/>
    <cellStyle name="SAPBEXHLevel1X 3 2 6 8 2 2" xfId="44714" xr:uid="{232792D7-91DC-4E75-B4F5-2B3F2DB99BED}"/>
    <cellStyle name="SAPBEXHLevel1X 3 2 6 8 3" xfId="22120" xr:uid="{3B7A57AC-3B6C-4332-AFFE-5D7DD40A19D4}"/>
    <cellStyle name="SAPBEXHLevel1X 3 2 6 8 3 2" xfId="48534" xr:uid="{2094D6F2-E4A6-43D9-827F-AE727BF216FC}"/>
    <cellStyle name="SAPBEXHLevel1X 3 2 6 8 4" xfId="34301" xr:uid="{0CF7C53B-0B4B-4C48-BDEE-FBEF7ACA3177}"/>
    <cellStyle name="SAPBEXHLevel1X 3 2 6 9" xfId="7371" xr:uid="{63CEFFE7-8B0E-41A2-9C53-55A5F08F49C7}"/>
    <cellStyle name="SAPBEXHLevel1X 3 2 6 9 2" xfId="18038" xr:uid="{FC773997-8D51-4AB4-9DC3-F6E1942543CC}"/>
    <cellStyle name="SAPBEXHLevel1X 3 2 6 9 2 2" xfId="44454" xr:uid="{5B398C96-45B8-4239-9E21-F4D91AFCA28B}"/>
    <cellStyle name="SAPBEXHLevel1X 3 2 6 9 3" xfId="27715" xr:uid="{318B602E-DF2C-44A1-B09F-1489EF09E03F}"/>
    <cellStyle name="SAPBEXHLevel1X 3 2 6 9 3 2" xfId="54129" xr:uid="{777AB70C-8EA4-40D0-9E28-865C8CEF432E}"/>
    <cellStyle name="SAPBEXHLevel1X 3 2 6 9 4" xfId="34041" xr:uid="{DC958B62-CCB2-4452-B6E6-EDB3E929FE98}"/>
    <cellStyle name="SAPBEXHLevel1X 3 2 7" xfId="2499" xr:uid="{6F6C0F05-9EB0-42D3-806B-A0917D311C71}"/>
    <cellStyle name="SAPBEXHLevel1X 3 2 7 10" xfId="25070" xr:uid="{44B662CA-9075-47CC-88FB-BA5C867658C3}"/>
    <cellStyle name="SAPBEXHLevel1X 3 2 7 10 2" xfId="51484" xr:uid="{E35D6808-179B-4BA0-B299-2DF6AD1E5036}"/>
    <cellStyle name="SAPBEXHLevel1X 3 2 7 2" xfId="4394" xr:uid="{5BD5886D-6065-4742-BE34-E55A92E0679A}"/>
    <cellStyle name="SAPBEXHLevel1X 3 2 7 2 2" xfId="15172" xr:uid="{826E3907-E563-4D65-96A6-B541B1308B39}"/>
    <cellStyle name="SAPBEXHLevel1X 3 2 7 2 2 2" xfId="41592" xr:uid="{9B19E66E-E349-44F7-8776-0D8151ACECCB}"/>
    <cellStyle name="SAPBEXHLevel1X 3 2 7 2 3" xfId="25536" xr:uid="{AB70EE9A-4E06-4EB4-9E10-68C729E4B190}"/>
    <cellStyle name="SAPBEXHLevel1X 3 2 7 2 3 2" xfId="51950" xr:uid="{6245BF35-B1EF-447F-A14F-6FD6CB2BC913}"/>
    <cellStyle name="SAPBEXHLevel1X 3 2 7 2 4" xfId="31064" xr:uid="{ADB309B5-FA33-4000-BD6D-6B99E3C9989C}"/>
    <cellStyle name="SAPBEXHLevel1X 3 2 7 3" xfId="5127" xr:uid="{33E804AA-B21C-4CB8-8E69-87A9E00BDAFF}"/>
    <cellStyle name="SAPBEXHLevel1X 3 2 7 3 2" xfId="15904" xr:uid="{A43EA0B9-1C00-4349-A4FD-678733E8D96A}"/>
    <cellStyle name="SAPBEXHLevel1X 3 2 7 3 2 2" xfId="42323" xr:uid="{87FD032C-660C-4390-9E12-E1590033D703}"/>
    <cellStyle name="SAPBEXHLevel1X 3 2 7 3 3" xfId="27977" xr:uid="{C9C4124A-B0CD-46B1-8126-59DC3E75F428}"/>
    <cellStyle name="SAPBEXHLevel1X 3 2 7 3 3 2" xfId="54391" xr:uid="{E2C74063-493F-451D-B060-BA8E25DB917A}"/>
    <cellStyle name="SAPBEXHLevel1X 3 2 7 3 4" xfId="31797" xr:uid="{8F2241D0-B8EF-4B7A-AD9A-51DE72D03F71}"/>
    <cellStyle name="SAPBEXHLevel1X 3 2 7 4" xfId="6309" xr:uid="{603DBB1E-E3D8-44D9-8AA9-95F016F8E49E}"/>
    <cellStyle name="SAPBEXHLevel1X 3 2 7 4 2" xfId="17048" xr:uid="{ABCAAAFE-0C32-4B27-8045-BF29A13232B0}"/>
    <cellStyle name="SAPBEXHLevel1X 3 2 7 4 2 2" xfId="43466" xr:uid="{CB07D132-AB3F-45BB-BFC1-4A1DA1C1FDAB}"/>
    <cellStyle name="SAPBEXHLevel1X 3 2 7 4 3" xfId="24590" xr:uid="{C00B83A0-42B6-42D4-80A4-CAEC78F51CD6}"/>
    <cellStyle name="SAPBEXHLevel1X 3 2 7 4 3 2" xfId="51004" xr:uid="{837068AF-16AD-4418-A57B-6FC86867251C}"/>
    <cellStyle name="SAPBEXHLevel1X 3 2 7 4 4" xfId="32979" xr:uid="{C472F098-A11E-44FB-8C35-AD07852AB3C9}"/>
    <cellStyle name="SAPBEXHLevel1X 3 2 7 5" xfId="6885" xr:uid="{55F259A1-86C7-4810-B42F-C80B7055BABC}"/>
    <cellStyle name="SAPBEXHLevel1X 3 2 7 5 2" xfId="17590" xr:uid="{8919407A-54D3-4AC7-A5C7-5C2A8A45C359}"/>
    <cellStyle name="SAPBEXHLevel1X 3 2 7 5 2 2" xfId="44007" xr:uid="{400D275E-177D-491F-8892-C0F384A6BC08}"/>
    <cellStyle name="SAPBEXHLevel1X 3 2 7 5 3" xfId="24966" xr:uid="{2EAF3E55-479F-41DD-A23A-8070E3275742}"/>
    <cellStyle name="SAPBEXHLevel1X 3 2 7 5 3 2" xfId="51380" xr:uid="{B8AEADE7-9D2A-4405-87EF-D7CE6838F665}"/>
    <cellStyle name="SAPBEXHLevel1X 3 2 7 5 4" xfId="33555" xr:uid="{878F31B8-4E1C-4054-96DB-F9A1AF6838AB}"/>
    <cellStyle name="SAPBEXHLevel1X 3 2 7 6" xfId="7409" xr:uid="{8A6335FF-7D06-451A-A905-FFCFD4EF78DC}"/>
    <cellStyle name="SAPBEXHLevel1X 3 2 7 6 2" xfId="18076" xr:uid="{224A0AD6-CEAF-4549-9BE4-886FBE8B125E}"/>
    <cellStyle name="SAPBEXHLevel1X 3 2 7 6 2 2" xfId="44492" xr:uid="{0B680E97-A7FD-45C5-8B05-7100E26B9517}"/>
    <cellStyle name="SAPBEXHLevel1X 3 2 7 6 3" xfId="27639" xr:uid="{EA9ADB65-8F9D-410B-B569-A42D76237B0E}"/>
    <cellStyle name="SAPBEXHLevel1X 3 2 7 6 3 2" xfId="54053" xr:uid="{394B7CF2-1129-42CF-87FD-9923888A7CF7}"/>
    <cellStyle name="SAPBEXHLevel1X 3 2 7 6 4" xfId="34079" xr:uid="{F9E7529F-5BC7-420D-A1EA-74CA9765A134}"/>
    <cellStyle name="SAPBEXHLevel1X 3 2 7 7" xfId="8032" xr:uid="{C0094687-036E-463C-B304-4317ABE8AD36}"/>
    <cellStyle name="SAPBEXHLevel1X 3 2 7 7 2" xfId="18699" xr:uid="{19CBFFF0-E2C8-4643-87A3-86E5F61AE205}"/>
    <cellStyle name="SAPBEXHLevel1X 3 2 7 7 2 2" xfId="45113" xr:uid="{12ECF415-7DE6-4943-A065-518274F2A324}"/>
    <cellStyle name="SAPBEXHLevel1X 3 2 7 7 3" xfId="13944" xr:uid="{41FA3D8A-EB74-439D-821C-22E4921DB7AA}"/>
    <cellStyle name="SAPBEXHLevel1X 3 2 7 7 3 2" xfId="40364" xr:uid="{373B0D13-2BFD-42E7-93B6-1A4FBAE140BA}"/>
    <cellStyle name="SAPBEXHLevel1X 3 2 7 7 4" xfId="34636" xr:uid="{B1E3E5D6-381C-4C78-8AE8-4192C9FA2F93}"/>
    <cellStyle name="SAPBEXHLevel1X 3 2 7 8" xfId="13295" xr:uid="{D56FCF76-A05D-45EC-8164-61E2DABCE957}"/>
    <cellStyle name="SAPBEXHLevel1X 3 2 7 8 2" xfId="39715" xr:uid="{8DB85813-CC5C-4A1A-8CC9-4E0422AC7C6D}"/>
    <cellStyle name="SAPBEXHLevel1X 3 2 7 9" xfId="11230" xr:uid="{0010ADCD-3210-4718-8E41-0E0C5F050198}"/>
    <cellStyle name="SAPBEXHLevel1X 3 2 7 9 2" xfId="37651" xr:uid="{6E533F6C-FAD0-4F99-9D2C-119596C08F1E}"/>
    <cellStyle name="SAPBEXHLevel1X 3 2 8" xfId="3249" xr:uid="{F7D3F53E-1D21-497C-B7A8-3D50C5D10402}"/>
    <cellStyle name="SAPBEXHLevel1X 3 2 8 2" xfId="14039" xr:uid="{F4562B58-7F2E-4815-BFBF-359F2E001721}"/>
    <cellStyle name="SAPBEXHLevel1X 3 2 8 2 2" xfId="40459" xr:uid="{36DE0ADD-2D41-4829-AAFB-4C9718ECC476}"/>
    <cellStyle name="SAPBEXHLevel1X 3 2 8 3" xfId="27218" xr:uid="{BFC3B569-856D-43D7-8128-977BFC056B0E}"/>
    <cellStyle name="SAPBEXHLevel1X 3 2 8 3 2" xfId="53632" xr:uid="{3DBC05FC-EAF9-4821-8FF1-524B8976BDB9}"/>
    <cellStyle name="SAPBEXHLevel1X 3 2 8 4" xfId="29919" xr:uid="{56C50961-01D0-4115-9E64-AAF17207C5BE}"/>
    <cellStyle name="SAPBEXHLevel1X 3 2 9" xfId="4315" xr:uid="{EAD6F760-1299-4BEE-9EAA-B1D40D5D9239}"/>
    <cellStyle name="SAPBEXHLevel1X 3 2 9 2" xfId="15094" xr:uid="{F718396C-9361-43E0-B060-F5131B0101DE}"/>
    <cellStyle name="SAPBEXHLevel1X 3 2 9 2 2" xfId="41514" xr:uid="{77BA5D37-CB81-4FC3-9540-2507A0CAA2A5}"/>
    <cellStyle name="SAPBEXHLevel1X 3 2 9 3" xfId="24946" xr:uid="{1A117D9A-E39B-46A3-83D6-D85F89AC79B9}"/>
    <cellStyle name="SAPBEXHLevel1X 3 2 9 3 2" xfId="51360" xr:uid="{03FA0C68-618B-4D58-8F7E-C768CC91B2D1}"/>
    <cellStyle name="SAPBEXHLevel1X 3 2 9 4" xfId="30985" xr:uid="{5AE9CEBA-8852-43F7-82B0-461286384ED4}"/>
    <cellStyle name="SAPBEXHLevel1X 3 20" xfId="25723" xr:uid="{8F207D47-75DF-4F81-A6AF-77C870ABEC80}"/>
    <cellStyle name="SAPBEXHLevel1X 3 20 2" xfId="52137" xr:uid="{5A1A675D-E211-4BD4-9E6B-C1C0A1083F75}"/>
    <cellStyle name="SAPBEXHLevel1X 3 3" xfId="1227" xr:uid="{802CB3E0-9D5C-46C4-BFB3-9732EB1EA1F2}"/>
    <cellStyle name="SAPBEXHLevel1X 3 3 10" xfId="4669" xr:uid="{C7F2298B-6F10-4CB8-BA1D-A30F849E1E71}"/>
    <cellStyle name="SAPBEXHLevel1X 3 3 10 2" xfId="15447" xr:uid="{80371421-74D4-4815-9E4D-3CC41BA6D6B8}"/>
    <cellStyle name="SAPBEXHLevel1X 3 3 10 2 2" xfId="41867" xr:uid="{07C15E84-24F9-4983-B0B0-155EB09AEE09}"/>
    <cellStyle name="SAPBEXHLevel1X 3 3 10 3" xfId="23204" xr:uid="{CCC7D575-4EC1-4B16-A8B2-0C11B15C7038}"/>
    <cellStyle name="SAPBEXHLevel1X 3 3 10 3 2" xfId="49618" xr:uid="{F8C819A6-8119-4394-BA7D-7AB6B701F86C}"/>
    <cellStyle name="SAPBEXHLevel1X 3 3 10 4" xfId="31339" xr:uid="{C55E0E3E-AD2F-42F2-9F06-9E16E56091A3}"/>
    <cellStyle name="SAPBEXHLevel1X 3 3 11" xfId="3757" xr:uid="{499723FA-A7C7-4D80-BBA4-8C83F5861995}"/>
    <cellStyle name="SAPBEXHLevel1X 3 3 11 2" xfId="23726" xr:uid="{A6E1C893-2C97-47A1-92B6-372DB578AC85}"/>
    <cellStyle name="SAPBEXHLevel1X 3 3 11 2 2" xfId="50140" xr:uid="{50510E00-9704-4DBC-A9A6-865641829FD1}"/>
    <cellStyle name="SAPBEXHLevel1X 3 3 11 3" xfId="30427" xr:uid="{7E867C81-65AA-447E-B2A5-D9B70EA81A6A}"/>
    <cellStyle name="SAPBEXHLevel1X 3 3 12" xfId="12404" xr:uid="{EB8EA10D-721D-4CC4-B903-07B1C547F666}"/>
    <cellStyle name="SAPBEXHLevel1X 3 3 12 2" xfId="38825" xr:uid="{E8E362A3-D245-4788-ACDB-863CD90A4805}"/>
    <cellStyle name="SAPBEXHLevel1X 3 3 13" xfId="25212" xr:uid="{CDD69535-F19F-4262-B3A0-27628002E025}"/>
    <cellStyle name="SAPBEXHLevel1X 3 3 13 2" xfId="51626" xr:uid="{729B96F9-271B-4191-BCB0-638B16B15BC5}"/>
    <cellStyle name="SAPBEXHLevel1X 3 3 2" xfId="1541" xr:uid="{8FD6FE52-1356-4D60-A81D-693EC4FB7968}"/>
    <cellStyle name="SAPBEXHLevel1X 3 3 2 10" xfId="8433" xr:uid="{75E292E3-F867-44D0-8869-A9299971BF74}"/>
    <cellStyle name="SAPBEXHLevel1X 3 3 2 10 2" xfId="19093" xr:uid="{A78D6B26-0472-4FDF-A0B9-885B3B11BD0F}"/>
    <cellStyle name="SAPBEXHLevel1X 3 3 2 10 2 2" xfId="45507" xr:uid="{8F1EA63C-D112-45DC-B983-B097E8D22671}"/>
    <cellStyle name="SAPBEXHLevel1X 3 3 2 10 3" xfId="12459" xr:uid="{66EEC35B-14BC-4F9A-A65A-4898510B764E}"/>
    <cellStyle name="SAPBEXHLevel1X 3 3 2 10 3 2" xfId="38880" xr:uid="{2857FA20-B66D-4402-8613-A745C8C77B3F}"/>
    <cellStyle name="SAPBEXHLevel1X 3 3 2 10 4" xfId="34929" xr:uid="{BB7ADCD2-F3A0-4DE1-AE2B-C468483772FA}"/>
    <cellStyle name="SAPBEXHLevel1X 3 3 2 11" xfId="12001" xr:uid="{67201655-4CA6-49B3-B069-5411E143E790}"/>
    <cellStyle name="SAPBEXHLevel1X 3 3 2 11 2" xfId="38422" xr:uid="{497451C2-E4F7-4642-AA82-96F827F58B3F}"/>
    <cellStyle name="SAPBEXHLevel1X 3 3 2 12" xfId="21815" xr:uid="{0642616C-B842-4817-A62F-5585E24E7E54}"/>
    <cellStyle name="SAPBEXHLevel1X 3 3 2 12 2" xfId="48229" xr:uid="{9ED20800-2B72-449E-8594-8B6A5797D7D9}"/>
    <cellStyle name="SAPBEXHLevel1X 3 3 2 2" xfId="3535" xr:uid="{19DB3D3D-7030-470B-970D-A30C499CB004}"/>
    <cellStyle name="SAPBEXHLevel1X 3 3 2 2 2" xfId="8989" xr:uid="{CA78B4EF-2722-4F37-B2D9-3F8BF2DAC93A}"/>
    <cellStyle name="SAPBEXHLevel1X 3 3 2 2 2 2" xfId="19649" xr:uid="{A241727E-63BA-4552-8E67-7D4147F9BA89}"/>
    <cellStyle name="SAPBEXHLevel1X 3 3 2 2 2 2 2" xfId="46063" xr:uid="{1BC5675D-82C5-4351-9424-5F28F7286186}"/>
    <cellStyle name="SAPBEXHLevel1X 3 3 2 2 2 3" xfId="27891" xr:uid="{9B99B4A7-0C25-4A21-84CD-D9D2DCB9C573}"/>
    <cellStyle name="SAPBEXHLevel1X 3 3 2 2 2 3 2" xfId="54305" xr:uid="{86D0A561-F369-432D-B69B-08E93B2FE846}"/>
    <cellStyle name="SAPBEXHLevel1X 3 3 2 2 2 4" xfId="35485" xr:uid="{F04EC29D-D644-4FB3-9221-0A693C57B406}"/>
    <cellStyle name="SAPBEXHLevel1X 3 3 2 2 3" xfId="9497" xr:uid="{8FC79360-85B4-4BFC-9C2F-2FA247C8503D}"/>
    <cellStyle name="SAPBEXHLevel1X 3 3 2 2 3 2" xfId="20157" xr:uid="{2F101AF0-D0EB-4EE8-BD7C-073320419BED}"/>
    <cellStyle name="SAPBEXHLevel1X 3 3 2 2 3 2 2" xfId="46571" xr:uid="{DE781C45-D339-4102-B40C-9C98D1CA293F}"/>
    <cellStyle name="SAPBEXHLevel1X 3 3 2 2 3 3" xfId="11823" xr:uid="{9733184A-1F68-4B6E-9314-DA487CC4E5DC}"/>
    <cellStyle name="SAPBEXHLevel1X 3 3 2 2 3 3 2" xfId="38244" xr:uid="{ADEC1A74-1CA7-4B50-A284-6D95861F40B9}"/>
    <cellStyle name="SAPBEXHLevel1X 3 3 2 2 3 4" xfId="35993" xr:uid="{73A1A677-1186-4472-988E-FFA6E746640D}"/>
    <cellStyle name="SAPBEXHLevel1X 3 3 2 2 4" xfId="8746" xr:uid="{E2837283-1EA9-411E-B603-FC8DF6BA224B}"/>
    <cellStyle name="SAPBEXHLevel1X 3 3 2 2 4 2" xfId="19406" xr:uid="{B48744B9-2191-41A7-9269-A74381DCC3A5}"/>
    <cellStyle name="SAPBEXHLevel1X 3 3 2 2 4 2 2" xfId="45820" xr:uid="{0A40C547-C903-4CBC-92D6-B587BE9663EB}"/>
    <cellStyle name="SAPBEXHLevel1X 3 3 2 2 4 3" xfId="24535" xr:uid="{4CDEE257-7880-4371-BF7B-F29D31F208D9}"/>
    <cellStyle name="SAPBEXHLevel1X 3 3 2 2 4 3 2" xfId="50949" xr:uid="{F6529883-D594-49CE-B356-9F28CFE34E2E}"/>
    <cellStyle name="SAPBEXHLevel1X 3 3 2 2 4 4" xfId="35242" xr:uid="{318C27B2-F7E8-4510-B350-B274B303C514}"/>
    <cellStyle name="SAPBEXHLevel1X 3 3 2 2 5" xfId="14320" xr:uid="{768E5186-968E-4FC7-BA7D-9FD6E1338B6B}"/>
    <cellStyle name="SAPBEXHLevel1X 3 3 2 2 5 2" xfId="40740" xr:uid="{5681BABC-300F-465B-A2DA-FD30204D55B4}"/>
    <cellStyle name="SAPBEXHLevel1X 3 3 2 2 6" xfId="23206" xr:uid="{C259DCB1-3B5E-42FF-8A3C-3761F9DFFBAD}"/>
    <cellStyle name="SAPBEXHLevel1X 3 3 2 2 6 2" xfId="49620" xr:uid="{691582C9-365A-4520-8715-7250D9C26CB5}"/>
    <cellStyle name="SAPBEXHLevel1X 3 3 2 2 7" xfId="30205" xr:uid="{EBF196EC-89C8-40ED-9C71-B054160C4F6E}"/>
    <cellStyle name="SAPBEXHLevel1X 3 3 2 3" xfId="4139" xr:uid="{0A39CF3D-60C4-47F2-957A-61E6D0364FB3}"/>
    <cellStyle name="SAPBEXHLevel1X 3 3 2 3 2" xfId="9347" xr:uid="{011A865D-31E1-4638-8718-8B9145A39F85}"/>
    <cellStyle name="SAPBEXHLevel1X 3 3 2 3 2 2" xfId="20007" xr:uid="{57C667A6-7602-4820-817A-688FF67416BC}"/>
    <cellStyle name="SAPBEXHLevel1X 3 3 2 3 2 2 2" xfId="46421" xr:uid="{2E00B433-B806-4161-8493-3A401DE9E4EA}"/>
    <cellStyle name="SAPBEXHLevel1X 3 3 2 3 2 3" xfId="12715" xr:uid="{E86571DF-7365-45AE-B1B0-5F62CDE3A73F}"/>
    <cellStyle name="SAPBEXHLevel1X 3 3 2 3 2 3 2" xfId="39136" xr:uid="{D8C5C63E-D8F1-42D8-8FFE-3B9AE105D9CA}"/>
    <cellStyle name="SAPBEXHLevel1X 3 3 2 3 2 4" xfId="35843" xr:uid="{B359034C-0A75-43C4-9F3F-3138AFF44A21}"/>
    <cellStyle name="SAPBEXHLevel1X 3 3 2 3 3" xfId="14921" xr:uid="{D9F2386D-9B1C-4CB2-A21C-5CF47002E11D}"/>
    <cellStyle name="SAPBEXHLevel1X 3 3 2 3 3 2" xfId="41341" xr:uid="{05BBDAF6-4FC7-4C09-96CE-149FCA768C31}"/>
    <cellStyle name="SAPBEXHLevel1X 3 3 2 3 4" xfId="25187" xr:uid="{195C2E51-60E1-44A6-A501-15A83A87978E}"/>
    <cellStyle name="SAPBEXHLevel1X 3 3 2 3 4 2" xfId="51601" xr:uid="{A3868A23-33F5-4D54-AAAA-A435F9E0BCBB}"/>
    <cellStyle name="SAPBEXHLevel1X 3 3 2 3 5" xfId="30809" xr:uid="{A46E0E9B-44AE-42F3-975A-A186BB672513}"/>
    <cellStyle name="SAPBEXHLevel1X 3 3 2 4" xfId="4456" xr:uid="{0D1C1A53-A5C2-4716-9821-840E603E9ED6}"/>
    <cellStyle name="SAPBEXHLevel1X 3 3 2 4 2" xfId="10045" xr:uid="{53E15BDF-DC70-4C38-BA7C-13BC8A92DAA0}"/>
    <cellStyle name="SAPBEXHLevel1X 3 3 2 4 2 2" xfId="20705" xr:uid="{C74B6863-185B-4FFD-9F25-AA8E06CBF009}"/>
    <cellStyle name="SAPBEXHLevel1X 3 3 2 4 2 2 2" xfId="47119" xr:uid="{34202F54-605F-460A-89E3-E13627CE6198}"/>
    <cellStyle name="SAPBEXHLevel1X 3 3 2 4 2 3" xfId="12815" xr:uid="{ECFFF1B8-A958-406F-828B-F61AF77CA1EC}"/>
    <cellStyle name="SAPBEXHLevel1X 3 3 2 4 2 3 2" xfId="39236" xr:uid="{78992599-E58B-4AEC-BEED-702EC3127BBA}"/>
    <cellStyle name="SAPBEXHLevel1X 3 3 2 4 2 4" xfId="36541" xr:uid="{D456ADD4-8B8F-47CF-A81E-D0DD8ADE9B0C}"/>
    <cellStyle name="SAPBEXHLevel1X 3 3 2 4 3" xfId="15234" xr:uid="{E341040D-4D80-4A34-9307-83A6EE52662A}"/>
    <cellStyle name="SAPBEXHLevel1X 3 3 2 4 3 2" xfId="41654" xr:uid="{36321A80-9FFA-459C-868B-9D63F6B2FA5E}"/>
    <cellStyle name="SAPBEXHLevel1X 3 3 2 4 4" xfId="23924" xr:uid="{6FA5079C-E55D-4DB3-AA03-391B0C20A574}"/>
    <cellStyle name="SAPBEXHLevel1X 3 3 2 4 4 2" xfId="50338" xr:uid="{60BC5887-0778-4DDC-B82D-1AA4A3F97C9E}"/>
    <cellStyle name="SAPBEXHLevel1X 3 3 2 4 5" xfId="31126" xr:uid="{7AB07E6C-AB71-4CFE-B17C-D7AB525AF56D}"/>
    <cellStyle name="SAPBEXHLevel1X 3 3 2 5" xfId="3727" xr:uid="{F0205EE5-48DE-4310-96A6-A90C659CD9A4}"/>
    <cellStyle name="SAPBEXHLevel1X 3 3 2 5 2" xfId="14511" xr:uid="{6E882A24-9AE6-4908-BABD-FC936E8460C9}"/>
    <cellStyle name="SAPBEXHLevel1X 3 3 2 5 2 2" xfId="40931" xr:uid="{B159DBF2-C4F5-4D70-85CE-CD28E84E4FD4}"/>
    <cellStyle name="SAPBEXHLevel1X 3 3 2 5 3" xfId="21864" xr:uid="{327E0094-DF73-41F6-8607-59DBEF8E8BA9}"/>
    <cellStyle name="SAPBEXHLevel1X 3 3 2 5 3 2" xfId="48278" xr:uid="{ED9FF606-2153-4C5F-B2AE-9A2FC2896208}"/>
    <cellStyle name="SAPBEXHLevel1X 3 3 2 5 4" xfId="30397" xr:uid="{63182FB7-E653-4D49-9F85-D317641AE0AC}"/>
    <cellStyle name="SAPBEXHLevel1X 3 3 2 6" xfId="6229" xr:uid="{24B661A4-62FA-4128-BD40-3E30B7AFCE24}"/>
    <cellStyle name="SAPBEXHLevel1X 3 3 2 6 2" xfId="16970" xr:uid="{7D0B3BAD-C569-430F-AB61-A04AC702FCB7}"/>
    <cellStyle name="SAPBEXHLevel1X 3 3 2 6 2 2" xfId="43388" xr:uid="{F18E1BD1-59E2-4FC3-B098-1093BB50A2A4}"/>
    <cellStyle name="SAPBEXHLevel1X 3 3 2 6 3" xfId="22315" xr:uid="{8AD0DE23-A547-4D1A-9E61-8131B3FD80BC}"/>
    <cellStyle name="SAPBEXHLevel1X 3 3 2 6 3 2" xfId="48729" xr:uid="{281E1D7B-A11C-4E59-9E44-391719C5FEB5}"/>
    <cellStyle name="SAPBEXHLevel1X 3 3 2 6 4" xfId="32899" xr:uid="{C3078F9E-444E-45B1-AFB6-FC611855CA30}"/>
    <cellStyle name="SAPBEXHLevel1X 3 3 2 7" xfId="3756" xr:uid="{4E40B492-0324-4B6D-9E42-F266F8D46150}"/>
    <cellStyle name="SAPBEXHLevel1X 3 3 2 7 2" xfId="27199" xr:uid="{614F354F-3BC0-4F42-A0CB-5B82F4D70E11}"/>
    <cellStyle name="SAPBEXHLevel1X 3 3 2 7 2 2" xfId="53613" xr:uid="{49D6DE16-2750-4072-AEA2-F023E21618E0}"/>
    <cellStyle name="SAPBEXHLevel1X 3 3 2 7 3" xfId="30426" xr:uid="{B1EDE9B7-ABCA-4E21-A66F-373CC52968BC}"/>
    <cellStyle name="SAPBEXHLevel1X 3 3 2 8" xfId="3145" xr:uid="{9721B51B-4DC2-4861-A105-E09B8B72A05F}"/>
    <cellStyle name="SAPBEXHLevel1X 3 3 2 8 2" xfId="13936" xr:uid="{7ED090AF-C61A-4066-8C1F-33940B9C10DE}"/>
    <cellStyle name="SAPBEXHLevel1X 3 3 2 8 2 2" xfId="40356" xr:uid="{D6790213-68BD-4ABD-853F-D08FCCFDFC90}"/>
    <cellStyle name="SAPBEXHLevel1X 3 3 2 8 3" xfId="22682" xr:uid="{209157DF-43E1-47FB-BE43-83103ABADBB2}"/>
    <cellStyle name="SAPBEXHLevel1X 3 3 2 8 3 2" xfId="49096" xr:uid="{962D7432-8A54-4AC0-A631-42A363714258}"/>
    <cellStyle name="SAPBEXHLevel1X 3 3 2 8 4" xfId="29815" xr:uid="{4286C2E1-DC01-41AC-8E24-1E6A00F75AF6}"/>
    <cellStyle name="SAPBEXHLevel1X 3 3 2 9" xfId="7203" xr:uid="{F69BD82E-660D-4177-802A-5ADB0DA8733C}"/>
    <cellStyle name="SAPBEXHLevel1X 3 3 2 9 2" xfId="17870" xr:uid="{519D63C7-3FFE-44CD-8B4A-E6627AFD72E4}"/>
    <cellStyle name="SAPBEXHLevel1X 3 3 2 9 2 2" xfId="44287" xr:uid="{569D01B2-187A-4FFD-9B68-EBD4745F14E7}"/>
    <cellStyle name="SAPBEXHLevel1X 3 3 2 9 3" xfId="27587" xr:uid="{D2D438EF-333B-4D98-9E59-85B6E9D1A37B}"/>
    <cellStyle name="SAPBEXHLevel1X 3 3 2 9 3 2" xfId="54001" xr:uid="{545E57D0-AE15-451E-85C0-AC3DB2657EAC}"/>
    <cellStyle name="SAPBEXHLevel1X 3 3 2 9 4" xfId="33873" xr:uid="{F157DE80-747E-4810-9817-2E833D785E2F}"/>
    <cellStyle name="SAPBEXHLevel1X 3 3 3" xfId="1654" xr:uid="{950C410B-D415-4F9D-AF55-B66247455369}"/>
    <cellStyle name="SAPBEXHLevel1X 3 3 3 10" xfId="8477" xr:uid="{49173021-CE2A-4703-AB23-EAE5D0338F3E}"/>
    <cellStyle name="SAPBEXHLevel1X 3 3 3 10 2" xfId="19137" xr:uid="{1F2F840A-990E-4B7B-9D8D-7F3DD43FF2B0}"/>
    <cellStyle name="SAPBEXHLevel1X 3 3 3 10 2 2" xfId="45551" xr:uid="{576B8D6C-A86C-48FA-8270-423A46F17D61}"/>
    <cellStyle name="SAPBEXHLevel1X 3 3 3 10 3" xfId="12948" xr:uid="{511C1CA2-6AE5-4A6A-8D56-8A36F5BB9EA5}"/>
    <cellStyle name="SAPBEXHLevel1X 3 3 3 10 3 2" xfId="39369" xr:uid="{8C02A4B6-DE17-42B9-BCCA-C4792A76A820}"/>
    <cellStyle name="SAPBEXHLevel1X 3 3 3 10 4" xfId="34973" xr:uid="{7633B28D-61A5-439D-9533-91AECD6DC8D3}"/>
    <cellStyle name="SAPBEXHLevel1X 3 3 3 11" xfId="11912" xr:uid="{53C177FA-00C3-4147-88F5-9B279466BAA2}"/>
    <cellStyle name="SAPBEXHLevel1X 3 3 3 11 2" xfId="38333" xr:uid="{8841B400-D938-465C-AAD9-35EFF2BDCD4C}"/>
    <cellStyle name="SAPBEXHLevel1X 3 3 3 12" xfId="27908" xr:uid="{439BC1C0-E748-4EDD-B429-04D1DF0BC0CD}"/>
    <cellStyle name="SAPBEXHLevel1X 3 3 3 12 2" xfId="54322" xr:uid="{0A16878B-3D10-495B-B284-54C7280A9D34}"/>
    <cellStyle name="SAPBEXHLevel1X 3 3 3 2" xfId="3647" xr:uid="{584FBFFA-33E3-4D31-AAC0-7CBC1DD6CFF9}"/>
    <cellStyle name="SAPBEXHLevel1X 3 3 3 2 2" xfId="8942" xr:uid="{6774F4BF-6167-43EF-81A5-367881A797A9}"/>
    <cellStyle name="SAPBEXHLevel1X 3 3 3 2 2 2" xfId="19602" xr:uid="{22CFC961-BD10-41D4-A76C-B0C8B497B7A6}"/>
    <cellStyle name="SAPBEXHLevel1X 3 3 3 2 2 2 2" xfId="46016" xr:uid="{A7141296-F6DB-4ED9-BDB9-584B7F262E81}"/>
    <cellStyle name="SAPBEXHLevel1X 3 3 3 2 2 3" xfId="12484" xr:uid="{BE48DE8A-B007-48B7-A802-4FF10823D329}"/>
    <cellStyle name="SAPBEXHLevel1X 3 3 3 2 2 3 2" xfId="38905" xr:uid="{7DE06AB2-ADF5-46BD-80B2-0036CD0E6F88}"/>
    <cellStyle name="SAPBEXHLevel1X 3 3 3 2 2 4" xfId="35438" xr:uid="{9F7FEA7C-716B-4768-8A61-FC0C0BD963EF}"/>
    <cellStyle name="SAPBEXHLevel1X 3 3 3 2 3" xfId="9912" xr:uid="{45630D65-DADF-4E0B-AB67-E0B136DC25CD}"/>
    <cellStyle name="SAPBEXHLevel1X 3 3 3 2 3 2" xfId="20572" xr:uid="{A7753353-505C-4E2B-A87D-6C07C726C96B}"/>
    <cellStyle name="SAPBEXHLevel1X 3 3 3 2 3 2 2" xfId="46986" xr:uid="{2958EE2B-1BFC-434D-A0A3-F7CC6875F4AF}"/>
    <cellStyle name="SAPBEXHLevel1X 3 3 3 2 3 3" xfId="27130" xr:uid="{076717C8-342E-40E8-A0BD-186FF665881F}"/>
    <cellStyle name="SAPBEXHLevel1X 3 3 3 2 3 3 2" xfId="53544" xr:uid="{F9950D2D-861D-45D8-972B-BAFF0FCA7083}"/>
    <cellStyle name="SAPBEXHLevel1X 3 3 3 2 3 4" xfId="36408" xr:uid="{C5DA089F-3B66-4156-89A3-05E0E50D50F0}"/>
    <cellStyle name="SAPBEXHLevel1X 3 3 3 2 4" xfId="8793" xr:uid="{B6ACCBE4-343D-426F-8845-9A38E4DE4547}"/>
    <cellStyle name="SAPBEXHLevel1X 3 3 3 2 4 2" xfId="19453" xr:uid="{F3BEAEC4-CF16-4E61-8082-A2E772A56D49}"/>
    <cellStyle name="SAPBEXHLevel1X 3 3 3 2 4 2 2" xfId="45867" xr:uid="{2BBEFBA8-4D82-4EB7-9868-EFE162BB0CB8}"/>
    <cellStyle name="SAPBEXHLevel1X 3 3 3 2 4 3" xfId="22366" xr:uid="{E43315C3-3F08-4494-889B-E4FB5661305C}"/>
    <cellStyle name="SAPBEXHLevel1X 3 3 3 2 4 3 2" xfId="48780" xr:uid="{DC40EC4E-069D-4195-AD2E-F207ADC3151A}"/>
    <cellStyle name="SAPBEXHLevel1X 3 3 3 2 4 4" xfId="35289" xr:uid="{6660306D-F615-440F-B971-E63CB0CA59CC}"/>
    <cellStyle name="SAPBEXHLevel1X 3 3 3 2 5" xfId="14432" xr:uid="{26418C05-873F-4604-A273-0C14F689EA92}"/>
    <cellStyle name="SAPBEXHLevel1X 3 3 3 2 5 2" xfId="40852" xr:uid="{412AECED-22FA-4FB3-8287-68D8A0CB76A6}"/>
    <cellStyle name="SAPBEXHLevel1X 3 3 3 2 6" xfId="27309" xr:uid="{CACABA74-65FE-4256-8D99-C93481B6D640}"/>
    <cellStyle name="SAPBEXHLevel1X 3 3 3 2 6 2" xfId="53723" xr:uid="{1A4468DA-4407-4B52-A2F6-70C0277A2826}"/>
    <cellStyle name="SAPBEXHLevel1X 3 3 3 2 7" xfId="30317" xr:uid="{68F34059-1063-42EB-99D1-05CF37336203}"/>
    <cellStyle name="SAPBEXHLevel1X 3 3 3 3" xfId="2686" xr:uid="{09D3B53D-B617-42A4-AF1B-7471300D26AB}"/>
    <cellStyle name="SAPBEXHLevel1X 3 3 3 3 2" xfId="9300" xr:uid="{D715C0B2-2676-45F0-BF83-8C13D220584E}"/>
    <cellStyle name="SAPBEXHLevel1X 3 3 3 3 2 2" xfId="19960" xr:uid="{715204CC-8D2C-415C-A7D7-B25CCBA173FA}"/>
    <cellStyle name="SAPBEXHLevel1X 3 3 3 3 2 2 2" xfId="46374" xr:uid="{33618520-D01A-47FE-B6AD-F5431B3543BC}"/>
    <cellStyle name="SAPBEXHLevel1X 3 3 3 3 2 3" xfId="27871" xr:uid="{4815D18A-4C34-4FA1-A89C-E51D173F4B80}"/>
    <cellStyle name="SAPBEXHLevel1X 3 3 3 3 2 3 2" xfId="54285" xr:uid="{6F37DF4A-0480-401B-A748-613AE338C3B4}"/>
    <cellStyle name="SAPBEXHLevel1X 3 3 3 3 2 4" xfId="35796" xr:uid="{B48B0820-C9A1-4023-9D54-4969E2067B57}"/>
    <cellStyle name="SAPBEXHLevel1X 3 3 3 3 3" xfId="13478" xr:uid="{C2875522-020F-41B9-8804-CAB13E33CE61}"/>
    <cellStyle name="SAPBEXHLevel1X 3 3 3 3 3 2" xfId="39898" xr:uid="{7C8149EB-0F0A-43C4-B2AA-50665DF2D249}"/>
    <cellStyle name="SAPBEXHLevel1X 3 3 3 3 4" xfId="22238" xr:uid="{E691A31B-71F4-40BA-A223-C8ABEE833010}"/>
    <cellStyle name="SAPBEXHLevel1X 3 3 3 3 4 2" xfId="48652" xr:uid="{3BE9798F-431C-4F9E-8A10-82B443A9757F}"/>
    <cellStyle name="SAPBEXHLevel1X 3 3 3 3 5" xfId="29356" xr:uid="{B88B291D-DC7E-4582-9447-5DFE2A29E813}"/>
    <cellStyle name="SAPBEXHLevel1X 3 3 3 4" xfId="3083" xr:uid="{E766D302-FB37-4E28-A349-3D336282F9F3}"/>
    <cellStyle name="SAPBEXHLevel1X 3 3 3 4 2" xfId="10461" xr:uid="{66EB51EB-6106-44EF-B125-DA20B1B219BC}"/>
    <cellStyle name="SAPBEXHLevel1X 3 3 3 4 2 2" xfId="21121" xr:uid="{79CC8FD3-9A03-4D41-9D02-D71EA065755F}"/>
    <cellStyle name="SAPBEXHLevel1X 3 3 3 4 2 2 2" xfId="47535" xr:uid="{E5977623-90CC-48D1-93B5-EC5FBD123622}"/>
    <cellStyle name="SAPBEXHLevel1X 3 3 3 4 2 3" xfId="28385" xr:uid="{15E932EE-E255-4807-B24C-4F3BD6223E16}"/>
    <cellStyle name="SAPBEXHLevel1X 3 3 3 4 2 3 2" xfId="54799" xr:uid="{D3EC21B8-62F5-44EC-8F91-888E0079ACB4}"/>
    <cellStyle name="SAPBEXHLevel1X 3 3 3 4 2 4" xfId="36957" xr:uid="{6711BC5C-07E4-4369-B5E5-8783E639B10D}"/>
    <cellStyle name="SAPBEXHLevel1X 3 3 3 4 3" xfId="13875" xr:uid="{9F4C9425-A86C-4F20-A669-624A6100FD4F}"/>
    <cellStyle name="SAPBEXHLevel1X 3 3 3 4 3 2" xfId="40295" xr:uid="{AA84880E-17E7-44D7-9D24-F092AF2CB1AD}"/>
    <cellStyle name="SAPBEXHLevel1X 3 3 3 4 4" xfId="27663" xr:uid="{7CB34442-B91E-46F4-B4C0-8D08398601A3}"/>
    <cellStyle name="SAPBEXHLevel1X 3 3 3 4 4 2" xfId="54077" xr:uid="{1C08B276-2B46-4830-9ABE-522103A37CDA}"/>
    <cellStyle name="SAPBEXHLevel1X 3 3 3 4 5" xfId="29753" xr:uid="{F5BC3E0B-D189-4274-88E7-F24387F3B42C}"/>
    <cellStyle name="SAPBEXHLevel1X 3 3 3 5" xfId="5450" xr:uid="{4D7A53B8-090D-4486-B296-132480C0D524}"/>
    <cellStyle name="SAPBEXHLevel1X 3 3 3 5 2" xfId="16223" xr:uid="{E7463253-0219-4EC9-B218-5E9E75EDE94F}"/>
    <cellStyle name="SAPBEXHLevel1X 3 3 3 5 2 2" xfId="42642" xr:uid="{26A9852F-DF33-4B17-BDCD-112A6B197A4B}"/>
    <cellStyle name="SAPBEXHLevel1X 3 3 3 5 3" xfId="28071" xr:uid="{1BE14717-E45E-4E50-BEFD-86DC76CF8E29}"/>
    <cellStyle name="SAPBEXHLevel1X 3 3 3 5 3 2" xfId="54485" xr:uid="{D283F7EF-A44E-4BBD-9433-1A963E775781}"/>
    <cellStyle name="SAPBEXHLevel1X 3 3 3 5 4" xfId="32120" xr:uid="{B20D5D28-ACFF-4D56-A630-6B287AF943B3}"/>
    <cellStyle name="SAPBEXHLevel1X 3 3 3 6" xfId="5529" xr:uid="{31A2751B-00BC-4158-BDC5-0D4B426ED6B3}"/>
    <cellStyle name="SAPBEXHLevel1X 3 3 3 6 2" xfId="16300" xr:uid="{F546B9A4-1965-4CF0-88EF-8B70F566D2CB}"/>
    <cellStyle name="SAPBEXHLevel1X 3 3 3 6 2 2" xfId="42719" xr:uid="{DA157DC6-559A-4415-8CC3-714529998650}"/>
    <cellStyle name="SAPBEXHLevel1X 3 3 3 6 3" xfId="27710" xr:uid="{78F24C8A-6F03-4637-97B7-851547E2322F}"/>
    <cellStyle name="SAPBEXHLevel1X 3 3 3 6 3 2" xfId="54124" xr:uid="{5FF26AB6-BB89-4C48-92EE-F9F11AB2A725}"/>
    <cellStyle name="SAPBEXHLevel1X 3 3 3 6 4" xfId="32199" xr:uid="{322C0C70-569B-49EF-A956-87088D1DFA9D}"/>
    <cellStyle name="SAPBEXHLevel1X 3 3 3 7" xfId="6142" xr:uid="{DC3FF387-7BEB-480F-A35C-78995CA01356}"/>
    <cellStyle name="SAPBEXHLevel1X 3 3 3 7 2" xfId="23583" xr:uid="{B885BE8F-C40D-4F88-B09E-8FD115516AA1}"/>
    <cellStyle name="SAPBEXHLevel1X 3 3 3 7 2 2" xfId="49997" xr:uid="{A955A8AA-D154-4006-974C-A180552DDFCF}"/>
    <cellStyle name="SAPBEXHLevel1X 3 3 3 7 3" xfId="32812" xr:uid="{B9563414-A098-4E12-A5B3-D5A0A374E52C}"/>
    <cellStyle name="SAPBEXHLevel1X 3 3 3 8" xfId="4453" xr:uid="{B5FB4840-2566-4721-A651-A0A67DD66743}"/>
    <cellStyle name="SAPBEXHLevel1X 3 3 3 8 2" xfId="15231" xr:uid="{048A0851-5C32-4088-803D-D4B09D8763A6}"/>
    <cellStyle name="SAPBEXHLevel1X 3 3 3 8 2 2" xfId="41651" xr:uid="{3C00FD7F-BF03-428F-91E0-B0CDC733F9A9}"/>
    <cellStyle name="SAPBEXHLevel1X 3 3 3 8 3" xfId="25051" xr:uid="{5837ED94-49D3-4F68-9902-8863EA1F759B}"/>
    <cellStyle name="SAPBEXHLevel1X 3 3 3 8 3 2" xfId="51465" xr:uid="{EBA7EBBF-3CC1-40D6-97D6-6E3765C5AB55}"/>
    <cellStyle name="SAPBEXHLevel1X 3 3 3 8 4" xfId="31123" xr:uid="{6C9D72E9-A8DF-4815-BEFB-02F5C8DE70CB}"/>
    <cellStyle name="SAPBEXHLevel1X 3 3 3 9" xfId="3773" xr:uid="{E44F14A3-6278-4AF0-8F3E-EF841CACE153}"/>
    <cellStyle name="SAPBEXHLevel1X 3 3 3 9 2" xfId="14556" xr:uid="{75ED8C83-6A02-4ECD-8104-4AD2EDC6BB1C}"/>
    <cellStyle name="SAPBEXHLevel1X 3 3 3 9 2 2" xfId="40976" xr:uid="{F8307E13-337C-4B53-BF4B-3A096BF94148}"/>
    <cellStyle name="SAPBEXHLevel1X 3 3 3 9 3" xfId="22764" xr:uid="{430CD833-4B50-4299-9890-4BEB7AC1FD3C}"/>
    <cellStyle name="SAPBEXHLevel1X 3 3 3 9 3 2" xfId="49178" xr:uid="{4B1C37DF-4A79-49F0-82FF-89AB734DADD7}"/>
    <cellStyle name="SAPBEXHLevel1X 3 3 3 9 4" xfId="30443" xr:uid="{E841239D-4860-40C2-8F19-DE1764888887}"/>
    <cellStyle name="SAPBEXHLevel1X 3 3 4" xfId="1913" xr:uid="{54EB9393-E828-40E5-8505-ADD88D2F3347}"/>
    <cellStyle name="SAPBEXHLevel1X 3 3 4 10" xfId="8560" xr:uid="{EA51A282-5326-4032-B980-BA5D9AD39C4E}"/>
    <cellStyle name="SAPBEXHLevel1X 3 3 4 10 2" xfId="19220" xr:uid="{923486CF-3408-4449-8185-8646DADC9578}"/>
    <cellStyle name="SAPBEXHLevel1X 3 3 4 10 2 2" xfId="45634" xr:uid="{FAA7E34A-0122-4219-AC1F-AC4F484EE3B6}"/>
    <cellStyle name="SAPBEXHLevel1X 3 3 4 10 3" xfId="17663" xr:uid="{F0F785A8-7D84-4626-8A44-C57A8DC12AF9}"/>
    <cellStyle name="SAPBEXHLevel1X 3 3 4 10 3 2" xfId="44080" xr:uid="{21F178D6-7EB9-441B-B8C0-EDAD9D3CF8F2}"/>
    <cellStyle name="SAPBEXHLevel1X 3 3 4 10 4" xfId="35056" xr:uid="{2F1CFCB9-98B5-46AE-980E-54A8B7E9B70D}"/>
    <cellStyle name="SAPBEXHLevel1X 3 3 4 11" xfId="11667" xr:uid="{0516717A-FE76-4AF7-9718-4B755DB6B322}"/>
    <cellStyle name="SAPBEXHLevel1X 3 3 4 11 2" xfId="38088" xr:uid="{CE4F093E-BE31-4444-B6EC-9FFD595B0371}"/>
    <cellStyle name="SAPBEXHLevel1X 3 3 4 12" xfId="26526" xr:uid="{59756FFB-86AE-46C4-AB03-C6EB9B24F678}"/>
    <cellStyle name="SAPBEXHLevel1X 3 3 4 12 2" xfId="52940" xr:uid="{1DB8A6F1-ECFE-4C1C-B345-774074F46C8D}"/>
    <cellStyle name="SAPBEXHLevel1X 3 3 4 2" xfId="3890" xr:uid="{C978441F-E536-41AB-9502-3A19AE2B3E58}"/>
    <cellStyle name="SAPBEXHLevel1X 3 3 4 2 2" xfId="9177" xr:uid="{CAF5DBEC-68D1-48E4-9B8D-0D4D7F753004}"/>
    <cellStyle name="SAPBEXHLevel1X 3 3 4 2 2 2" xfId="19837" xr:uid="{FF7C53FC-87BE-490B-8631-E453CC041690}"/>
    <cellStyle name="SAPBEXHLevel1X 3 3 4 2 2 2 2" xfId="46251" xr:uid="{0C30CCED-B28C-45D0-8316-A8A0188903D8}"/>
    <cellStyle name="SAPBEXHLevel1X 3 3 4 2 2 3" xfId="27880" xr:uid="{3C21C5CA-1D4F-488D-8623-BF002AA89D4A}"/>
    <cellStyle name="SAPBEXHLevel1X 3 3 4 2 2 3 2" xfId="54294" xr:uid="{14859BAC-D0D8-4D12-8BE5-48726C23A749}"/>
    <cellStyle name="SAPBEXHLevel1X 3 3 4 2 2 4" xfId="35673" xr:uid="{20FC1129-DF4F-4AD4-9092-E7B0A329F951}"/>
    <cellStyle name="SAPBEXHLevel1X 3 3 4 2 3" xfId="14673" xr:uid="{24768408-4FF0-466B-A311-063322092664}"/>
    <cellStyle name="SAPBEXHLevel1X 3 3 4 2 3 2" xfId="41093" xr:uid="{968E4C04-99ED-438C-B0AF-E09C77C519CD}"/>
    <cellStyle name="SAPBEXHLevel1X 3 3 4 2 4" xfId="26676" xr:uid="{03902A7E-EFB9-402C-9DE6-FA2967AA400C}"/>
    <cellStyle name="SAPBEXHLevel1X 3 3 4 2 4 2" xfId="53090" xr:uid="{F07532E6-FF7B-4B85-84A4-E2821C4B7923}"/>
    <cellStyle name="SAPBEXHLevel1X 3 3 4 2 5" xfId="30560" xr:uid="{E065251B-ECAC-4589-BA69-9E41D42A0366}"/>
    <cellStyle name="SAPBEXHLevel1X 3 3 4 3" xfId="4617" xr:uid="{9ACCE6D1-4FEA-425C-B1DA-212C184D4E2C}"/>
    <cellStyle name="SAPBEXHLevel1X 3 3 4 3 2" xfId="10425" xr:uid="{EEF73267-AC85-487F-B09F-E37923AD0CC4}"/>
    <cellStyle name="SAPBEXHLevel1X 3 3 4 3 2 2" xfId="21085" xr:uid="{C38CBB1F-9AFE-4C57-A9F2-0FD0E5C67DE9}"/>
    <cellStyle name="SAPBEXHLevel1X 3 3 4 3 2 2 2" xfId="47499" xr:uid="{EAC5723B-1C1D-40D1-90FD-66ECC572B576}"/>
    <cellStyle name="SAPBEXHLevel1X 3 3 4 3 2 3" xfId="28349" xr:uid="{4CD6AAD2-3465-4201-9F7B-87E9124B11DB}"/>
    <cellStyle name="SAPBEXHLevel1X 3 3 4 3 2 3 2" xfId="54763" xr:uid="{534B0D0F-B96C-4D95-8DB7-D5BE46C88A48}"/>
    <cellStyle name="SAPBEXHLevel1X 3 3 4 3 2 4" xfId="36921" xr:uid="{E99E83D3-B821-4D9F-A158-5C52F0C4CE0C}"/>
    <cellStyle name="SAPBEXHLevel1X 3 3 4 3 3" xfId="15395" xr:uid="{D7222E7D-E5A7-4B84-A106-8704217FC4C5}"/>
    <cellStyle name="SAPBEXHLevel1X 3 3 4 3 3 2" xfId="41815" xr:uid="{549B054C-13C8-4FEE-8D03-962E2307E0FF}"/>
    <cellStyle name="SAPBEXHLevel1X 3 3 4 3 4" xfId="23227" xr:uid="{49D7F71B-E484-4C14-BBA2-C93E6FEE6C1B}"/>
    <cellStyle name="SAPBEXHLevel1X 3 3 4 3 4 2" xfId="49641" xr:uid="{B1B2E8F8-7BBC-4EBB-9B54-410D8CCDF945}"/>
    <cellStyle name="SAPBEXHLevel1X 3 3 4 3 5" xfId="31287" xr:uid="{6BD09C8E-90CB-4FAC-B210-EB7E80FD0A31}"/>
    <cellStyle name="SAPBEXHLevel1X 3 3 4 4" xfId="3920" xr:uid="{43AE2DC8-F170-476F-8962-F8025732775E}"/>
    <cellStyle name="SAPBEXHLevel1X 3 3 4 4 2" xfId="14703" xr:uid="{A6503928-B20A-416C-A797-A04D3F84B537}"/>
    <cellStyle name="SAPBEXHLevel1X 3 3 4 4 2 2" xfId="41123" xr:uid="{47242FDA-DDD8-4CBE-80C8-1398BB2BCBB4}"/>
    <cellStyle name="SAPBEXHLevel1X 3 3 4 4 3" xfId="21874" xr:uid="{831A706F-BD38-456E-87AF-86AF73F8CA88}"/>
    <cellStyle name="SAPBEXHLevel1X 3 3 4 4 3 2" xfId="48288" xr:uid="{7B9C0CD8-2CD9-4E4C-807C-2BB1F63EDFA0}"/>
    <cellStyle name="SAPBEXHLevel1X 3 3 4 4 4" xfId="30590" xr:uid="{B41FA11B-41AA-4DDA-85F0-89F553942A23}"/>
    <cellStyle name="SAPBEXHLevel1X 3 3 4 5" xfId="5811" xr:uid="{E82D319A-CE7D-4EAD-A9AF-4A35A9B8F87A}"/>
    <cellStyle name="SAPBEXHLevel1X 3 3 4 5 2" xfId="16570" xr:uid="{A6CE0741-404A-4516-BEA4-86FEDD61EC33}"/>
    <cellStyle name="SAPBEXHLevel1X 3 3 4 5 2 2" xfId="42988" xr:uid="{A0F17FC3-7915-498F-A317-278DDE0F586D}"/>
    <cellStyle name="SAPBEXHLevel1X 3 3 4 5 3" xfId="22699" xr:uid="{4A5E9B06-6E98-49C0-BF10-1FAE297E77B3}"/>
    <cellStyle name="SAPBEXHLevel1X 3 3 4 5 3 2" xfId="49113" xr:uid="{7BE2C426-CF73-4FE2-8200-E1A8549195DC}"/>
    <cellStyle name="SAPBEXHLevel1X 3 3 4 5 4" xfId="32481" xr:uid="{4A4D59C4-9334-4FF0-B6ED-B70B53BFA1F0}"/>
    <cellStyle name="SAPBEXHLevel1X 3 3 4 6" xfId="6414" xr:uid="{9FEF5ECF-C9F6-4569-A282-575477A3157C}"/>
    <cellStyle name="SAPBEXHLevel1X 3 3 4 6 2" xfId="17150" xr:uid="{28FCED45-B2CB-4D06-A533-C4A0B9FC7084}"/>
    <cellStyle name="SAPBEXHLevel1X 3 3 4 6 2 2" xfId="43568" xr:uid="{F28DB2FF-21B6-4489-9870-AE8365DF5093}"/>
    <cellStyle name="SAPBEXHLevel1X 3 3 4 6 3" xfId="22314" xr:uid="{D72375AB-980D-4C24-885D-B6DFBC0176C2}"/>
    <cellStyle name="SAPBEXHLevel1X 3 3 4 6 3 2" xfId="48728" xr:uid="{5E9CB140-336A-45C1-9A7B-DEC2555321C4}"/>
    <cellStyle name="SAPBEXHLevel1X 3 3 4 6 4" xfId="33084" xr:uid="{0F7DF509-8907-4355-86A2-6802867321AF}"/>
    <cellStyle name="SAPBEXHLevel1X 3 3 4 7" xfId="7029" xr:uid="{B72FCC6F-2202-4ACD-AE92-225ACB27CD3B}"/>
    <cellStyle name="SAPBEXHLevel1X 3 3 4 7 2" xfId="23808" xr:uid="{3F5150FA-05A1-4391-B6F8-5D7B81B08F6F}"/>
    <cellStyle name="SAPBEXHLevel1X 3 3 4 7 2 2" xfId="50222" xr:uid="{585AD472-43E9-4E7A-B7FD-E11683BD753D}"/>
    <cellStyle name="SAPBEXHLevel1X 3 3 4 7 3" xfId="33699" xr:uid="{6BB20A96-7962-4C5C-A9BC-5AA387D7B5EE}"/>
    <cellStyle name="SAPBEXHLevel1X 3 3 4 8" xfId="7576" xr:uid="{E26FD518-307D-4984-9507-1E7974D4C6C0}"/>
    <cellStyle name="SAPBEXHLevel1X 3 3 4 8 2" xfId="18243" xr:uid="{D6E46EE1-837E-4D89-B53F-20FAF38F0D8E}"/>
    <cellStyle name="SAPBEXHLevel1X 3 3 4 8 2 2" xfId="44659" xr:uid="{C366DEC9-BA41-461E-A0A9-0CF1B69B93D8}"/>
    <cellStyle name="SAPBEXHLevel1X 3 3 4 8 3" xfId="26236" xr:uid="{4461E1B2-833E-4371-BC6D-6199FD628CA8}"/>
    <cellStyle name="SAPBEXHLevel1X 3 3 4 8 3 2" xfId="52650" xr:uid="{CD48A5F0-8D5B-4F4A-9C3B-6094A9145829}"/>
    <cellStyle name="SAPBEXHLevel1X 3 3 4 8 4" xfId="34246" xr:uid="{06FFCD56-245F-4C36-8A40-88E84477146D}"/>
    <cellStyle name="SAPBEXHLevel1X 3 3 4 9" xfId="5716" xr:uid="{309783EC-3486-473E-AC4F-E18D203078AD}"/>
    <cellStyle name="SAPBEXHLevel1X 3 3 4 9 2" xfId="16478" xr:uid="{265B9875-F2AD-42E0-A224-88E8232D197D}"/>
    <cellStyle name="SAPBEXHLevel1X 3 3 4 9 2 2" xfId="42896" xr:uid="{9DBE5CFE-6F11-4767-B787-F52C78C34FEA}"/>
    <cellStyle name="SAPBEXHLevel1X 3 3 4 9 3" xfId="27581" xr:uid="{329F5A37-A5CA-4241-92BA-DB2E9F2940CE}"/>
    <cellStyle name="SAPBEXHLevel1X 3 3 4 9 3 2" xfId="53995" xr:uid="{2809716D-B51A-468E-BAA8-3708E76FCB01}"/>
    <cellStyle name="SAPBEXHLevel1X 3 3 4 9 4" xfId="32386" xr:uid="{D064E29E-6571-45A8-A977-AD6710F50DFA}"/>
    <cellStyle name="SAPBEXHLevel1X 3 3 5" xfId="2099" xr:uid="{E5567330-01CE-4E7B-B890-E9B995F468F1}"/>
    <cellStyle name="SAPBEXHLevel1X 3 3 5 10" xfId="8864" xr:uid="{5122C130-39F7-4FE0-8390-407A775CFDF0}"/>
    <cellStyle name="SAPBEXHLevel1X 3 3 5 10 2" xfId="19524" xr:uid="{8F24ED29-06E9-4E08-B2BE-94BD3F2692ED}"/>
    <cellStyle name="SAPBEXHLevel1X 3 3 5 10 2 2" xfId="45938" xr:uid="{B8801858-797F-4F46-B7DA-43976CBDC161}"/>
    <cellStyle name="SAPBEXHLevel1X 3 3 5 10 3" xfId="22308" xr:uid="{B012421C-AA5B-4E2F-AA9C-0B6D630CC316}"/>
    <cellStyle name="SAPBEXHLevel1X 3 3 5 10 3 2" xfId="48722" xr:uid="{BA5CB301-407C-4DE8-970E-BA9214C6D317}"/>
    <cellStyle name="SAPBEXHLevel1X 3 3 5 10 4" xfId="35360" xr:uid="{EACBDD72-DA93-4977-8591-590C886AF36F}"/>
    <cellStyle name="SAPBEXHLevel1X 3 3 5 11" xfId="11501" xr:uid="{636CB51F-B5C8-409A-B11D-9E5449FC3B1D}"/>
    <cellStyle name="SAPBEXHLevel1X 3 3 5 11 2" xfId="37922" xr:uid="{049BD473-3C80-4DD6-9555-EECEF5D664EF}"/>
    <cellStyle name="SAPBEXHLevel1X 3 3 5 12" xfId="24439" xr:uid="{BECB1BC2-E11A-4CAF-8BFE-A593C35327DE}"/>
    <cellStyle name="SAPBEXHLevel1X 3 3 5 12 2" xfId="50853" xr:uid="{CF367514-D71C-453A-9CE3-EE39D0909599}"/>
    <cellStyle name="SAPBEXHLevel1X 3 3 5 2" xfId="4064" xr:uid="{F0710D16-10C8-426E-A5BA-D4CEC24EAA73}"/>
    <cellStyle name="SAPBEXHLevel1X 3 3 5 2 2" xfId="9846" xr:uid="{E6D74ADF-3B04-4CDD-841F-EB2CB5E1B65D}"/>
    <cellStyle name="SAPBEXHLevel1X 3 3 5 2 2 2" xfId="20506" xr:uid="{A44D1194-FE1D-4456-9454-F2FF1C7B5583}"/>
    <cellStyle name="SAPBEXHLevel1X 3 3 5 2 2 2 2" xfId="46920" xr:uid="{D87A93B9-7353-44A2-A84B-309FB966BF26}"/>
    <cellStyle name="SAPBEXHLevel1X 3 3 5 2 2 3" xfId="12813" xr:uid="{6495DA71-D9B9-435F-BF64-E265296FA62F}"/>
    <cellStyle name="SAPBEXHLevel1X 3 3 5 2 2 3 2" xfId="39234" xr:uid="{DA1FA887-D120-464E-80AB-E20FD741BC1F}"/>
    <cellStyle name="SAPBEXHLevel1X 3 3 5 2 2 4" xfId="36342" xr:uid="{E8F6BFCB-58BE-4BEC-B540-6B368F70EF2A}"/>
    <cellStyle name="SAPBEXHLevel1X 3 3 5 2 3" xfId="14846" xr:uid="{6321D237-3FA6-472D-B383-82868AC1C78A}"/>
    <cellStyle name="SAPBEXHLevel1X 3 3 5 2 3 2" xfId="41266" xr:uid="{E9DF4B30-EA27-4090-83C0-857D8996A5FD}"/>
    <cellStyle name="SAPBEXHLevel1X 3 3 5 2 4" xfId="27930" xr:uid="{C93140BD-4681-4560-8FC1-3166E83BA92A}"/>
    <cellStyle name="SAPBEXHLevel1X 3 3 5 2 4 2" xfId="54344" xr:uid="{D47FA9F6-BE0A-4FAB-950F-90B3A297FDCA}"/>
    <cellStyle name="SAPBEXHLevel1X 3 3 5 2 5" xfId="30734" xr:uid="{6ABE80D2-15B9-42EB-B509-8E3D5D87750F}"/>
    <cellStyle name="SAPBEXHLevel1X 3 3 5 3" xfId="4792" xr:uid="{E73864E4-4966-4480-B0FE-EFFCAE3E545A}"/>
    <cellStyle name="SAPBEXHLevel1X 3 3 5 3 2" xfId="9924" xr:uid="{BA73D04E-E2A0-4A3E-8E6C-8CB7828861CD}"/>
    <cellStyle name="SAPBEXHLevel1X 3 3 5 3 2 2" xfId="20584" xr:uid="{625180CD-13E5-4CE6-899E-39C3256E27C6}"/>
    <cellStyle name="SAPBEXHLevel1X 3 3 5 3 2 2 2" xfId="46998" xr:uid="{2223A31A-4DC5-40DF-81AC-3EBA41427953}"/>
    <cellStyle name="SAPBEXHLevel1X 3 3 5 3 2 3" xfId="21894" xr:uid="{AC94AB0A-50F3-4478-A780-82900D69198A}"/>
    <cellStyle name="SAPBEXHLevel1X 3 3 5 3 2 3 2" xfId="48308" xr:uid="{C71402C4-EC79-427B-B9D9-5F573073DE32}"/>
    <cellStyle name="SAPBEXHLevel1X 3 3 5 3 2 4" xfId="36420" xr:uid="{C5CD47EC-DB2D-4021-AAF1-C5F8EA7845D4}"/>
    <cellStyle name="SAPBEXHLevel1X 3 3 5 3 3" xfId="15569" xr:uid="{98FDB27E-66F8-4A3D-8679-1D4D1A7CEB05}"/>
    <cellStyle name="SAPBEXHLevel1X 3 3 5 3 3 2" xfId="41989" xr:uid="{00D010BE-2150-4C8A-808D-75225EEDF10E}"/>
    <cellStyle name="SAPBEXHLevel1X 3 3 5 3 4" xfId="25661" xr:uid="{D716E055-12D9-41F7-B09E-E5E7EFE50AF7}"/>
    <cellStyle name="SAPBEXHLevel1X 3 3 5 3 4 2" xfId="52075" xr:uid="{C337AC29-3B47-4C51-8E4D-29A30E1D689F}"/>
    <cellStyle name="SAPBEXHLevel1X 3 3 5 3 5" xfId="31462" xr:uid="{5D620171-7BB8-4999-AE0F-5C598582D2B7}"/>
    <cellStyle name="SAPBEXHLevel1X 3 3 5 4" xfId="5372" xr:uid="{D6DA617F-3BFB-4393-96CE-0B769039E6DA}"/>
    <cellStyle name="SAPBEXHLevel1X 3 3 5 4 2" xfId="16145" xr:uid="{42174A8C-DB41-4752-9DED-7C35E7ED9566}"/>
    <cellStyle name="SAPBEXHLevel1X 3 3 5 4 2 2" xfId="42564" xr:uid="{3734E407-435E-4358-A257-B7987C7EFE44}"/>
    <cellStyle name="SAPBEXHLevel1X 3 3 5 4 3" xfId="27545" xr:uid="{56FBB901-787A-4AF4-A380-E5936166A238}"/>
    <cellStyle name="SAPBEXHLevel1X 3 3 5 4 3 2" xfId="53959" xr:uid="{82108085-D96F-4F31-B5D3-9B7D2E75A8DB}"/>
    <cellStyle name="SAPBEXHLevel1X 3 3 5 4 4" xfId="32042" xr:uid="{3E047BDA-7F00-45E5-B3E5-C84D901A783F}"/>
    <cellStyle name="SAPBEXHLevel1X 3 3 5 5" xfId="5979" xr:uid="{7FE44B43-AB01-4389-BB8C-96F12E5C7B3F}"/>
    <cellStyle name="SAPBEXHLevel1X 3 3 5 5 2" xfId="16731" xr:uid="{CC9BF813-B2F7-46C0-97E5-C516C28514D4}"/>
    <cellStyle name="SAPBEXHLevel1X 3 3 5 5 2 2" xfId="43149" xr:uid="{F60B0A7A-D234-45E0-8A78-5FEB3342BB11}"/>
    <cellStyle name="SAPBEXHLevel1X 3 3 5 5 3" xfId="28075" xr:uid="{72D9F69E-FE89-4187-A0DF-2C8470DA1BAE}"/>
    <cellStyle name="SAPBEXHLevel1X 3 3 5 5 3 2" xfId="54489" xr:uid="{BD81BA1D-3060-45B3-8A91-D295FE9B4EFE}"/>
    <cellStyle name="SAPBEXHLevel1X 3 3 5 5 4" xfId="32649" xr:uid="{8759C469-1912-4AF5-98BB-2808794C0B01}"/>
    <cellStyle name="SAPBEXHLevel1X 3 3 5 6" xfId="6579" xr:uid="{3FE2D7EA-A49F-41FB-854C-919C20BF0440}"/>
    <cellStyle name="SAPBEXHLevel1X 3 3 5 6 2" xfId="17304" xr:uid="{E9384DBA-F0B3-4952-AD56-26C71E040F97}"/>
    <cellStyle name="SAPBEXHLevel1X 3 3 5 6 2 2" xfId="43722" xr:uid="{9AD8238D-577A-4B07-9883-1E30ED77A427}"/>
    <cellStyle name="SAPBEXHLevel1X 3 3 5 6 3" xfId="23552" xr:uid="{07B45ADC-D8E8-485B-BB34-E85F44F3200C}"/>
    <cellStyle name="SAPBEXHLevel1X 3 3 5 6 3 2" xfId="49966" xr:uid="{03E98CE0-B5F4-4A2E-9954-F4422735E047}"/>
    <cellStyle name="SAPBEXHLevel1X 3 3 5 6 4" xfId="33249" xr:uid="{EB5ABEE9-4500-4AB7-A620-51BA3C437F14}"/>
    <cellStyle name="SAPBEXHLevel1X 3 3 5 7" xfId="7151" xr:uid="{B298BEDD-DE84-4871-8BF2-D73BBF257BD9}"/>
    <cellStyle name="SAPBEXHLevel1X 3 3 5 7 2" xfId="27067" xr:uid="{44F32F33-A5E6-4171-9F68-BBA696BFAD67}"/>
    <cellStyle name="SAPBEXHLevel1X 3 3 5 7 2 2" xfId="53481" xr:uid="{74AAE848-7C56-4B3F-9018-6A5E68F2DA2C}"/>
    <cellStyle name="SAPBEXHLevel1X 3 3 5 7 3" xfId="33821" xr:uid="{1DF57A8E-93C1-4ECC-8036-88C9D34648C1}"/>
    <cellStyle name="SAPBEXHLevel1X 3 3 5 8" xfId="7710" xr:uid="{505BA921-EE07-4788-BC9B-1B0E02947D83}"/>
    <cellStyle name="SAPBEXHLevel1X 3 3 5 8 2" xfId="18377" xr:uid="{2D808517-4CE4-4A1F-907D-A39BFC954F5D}"/>
    <cellStyle name="SAPBEXHLevel1X 3 3 5 8 2 2" xfId="44793" xr:uid="{7D43D12A-F558-4989-A24C-E492C41554F6}"/>
    <cellStyle name="SAPBEXHLevel1X 3 3 5 8 3" xfId="24991" xr:uid="{54C35951-343B-4123-95D6-8E8116120B57}"/>
    <cellStyle name="SAPBEXHLevel1X 3 3 5 8 3 2" xfId="51405" xr:uid="{D94380F1-AEB9-46B7-A8AD-F8F01E4D18BF}"/>
    <cellStyle name="SAPBEXHLevel1X 3 3 5 8 4" xfId="34380" xr:uid="{B2003B70-3F4E-4A49-B218-EED00EC5D355}"/>
    <cellStyle name="SAPBEXHLevel1X 3 3 5 9" xfId="7862" xr:uid="{5E9A6A34-99B1-47A9-8365-C2146BCBA4E7}"/>
    <cellStyle name="SAPBEXHLevel1X 3 3 5 9 2" xfId="18529" xr:uid="{484CA4A6-22E1-4DF8-88DA-D89026AE2B6C}"/>
    <cellStyle name="SAPBEXHLevel1X 3 3 5 9 2 2" xfId="44944" xr:uid="{8284F506-5F53-4E46-8F0D-ABA74C8FC37E}"/>
    <cellStyle name="SAPBEXHLevel1X 3 3 5 9 3" xfId="26830" xr:uid="{91455531-812B-493E-BB0C-11CDB3880C51}"/>
    <cellStyle name="SAPBEXHLevel1X 3 3 5 9 3 2" xfId="53244" xr:uid="{813BB479-DC06-442A-A012-2D003BABF55A}"/>
    <cellStyle name="SAPBEXHLevel1X 3 3 5 9 4" xfId="34532" xr:uid="{02461C94-A47F-45F3-B5F3-457E4E393F29}"/>
    <cellStyle name="SAPBEXHLevel1X 3 3 6" xfId="1840" xr:uid="{6B51BF8D-E85A-4177-911C-35EF4A56C1B4}"/>
    <cellStyle name="SAPBEXHLevel1X 3 3 6 10" xfId="9550" xr:uid="{BF4BD0C7-52FA-475A-9EA3-55410B42EF44}"/>
    <cellStyle name="SAPBEXHLevel1X 3 3 6 10 2" xfId="20210" xr:uid="{DAF509FB-270D-4C28-B63D-9260B8C89875}"/>
    <cellStyle name="SAPBEXHLevel1X 3 3 6 10 2 2" xfId="46624" xr:uid="{F803666E-6D9E-4E90-B1BC-901C8BCD4351}"/>
    <cellStyle name="SAPBEXHLevel1X 3 3 6 10 3" xfId="11828" xr:uid="{12BDB773-A592-4DDC-BAD5-67CB400A7A54}"/>
    <cellStyle name="SAPBEXHLevel1X 3 3 6 10 3 2" xfId="38249" xr:uid="{F7D50FFC-6C30-42D2-A828-E32B9A60F251}"/>
    <cellStyle name="SAPBEXHLevel1X 3 3 6 10 4" xfId="36046" xr:uid="{D5CA4F52-27BE-41D6-A31C-670BBFAAEB10}"/>
    <cellStyle name="SAPBEXHLevel1X 3 3 6 11" xfId="11740" xr:uid="{1571259F-B4DF-4A8C-857D-7D9CEC28D7DC}"/>
    <cellStyle name="SAPBEXHLevel1X 3 3 6 11 2" xfId="38161" xr:uid="{11FFFA7A-FA39-46F1-8466-BEC36049C884}"/>
    <cellStyle name="SAPBEXHLevel1X 3 3 6 12" xfId="24573" xr:uid="{2F3BCC62-CCBB-4F45-810A-0A3C83991EC2}"/>
    <cellStyle name="SAPBEXHLevel1X 3 3 6 12 2" xfId="50987" xr:uid="{5DD776D0-BE96-4AD7-92D6-32A940490EB7}"/>
    <cellStyle name="SAPBEXHLevel1X 3 3 6 2" xfId="3817" xr:uid="{1FF7E66D-C74D-428E-8328-66D44D7C1D12}"/>
    <cellStyle name="SAPBEXHLevel1X 3 3 6 2 2" xfId="10687" xr:uid="{46BB49D5-9D1B-45D3-AC4C-7CC13ABF4BAF}"/>
    <cellStyle name="SAPBEXHLevel1X 3 3 6 2 2 2" xfId="21332" xr:uid="{BBF977F2-3D4F-45FD-B5F7-7837B7C93A43}"/>
    <cellStyle name="SAPBEXHLevel1X 3 3 6 2 2 2 2" xfId="47746" xr:uid="{FA90773B-A251-4464-A9CD-24EF271DED03}"/>
    <cellStyle name="SAPBEXHLevel1X 3 3 6 2 2 3" xfId="28430" xr:uid="{677BED23-A80E-486D-80FE-781432C6FA73}"/>
    <cellStyle name="SAPBEXHLevel1X 3 3 6 2 2 3 2" xfId="54844" xr:uid="{5DB7183E-7F38-448C-981E-E95EEB244BBD}"/>
    <cellStyle name="SAPBEXHLevel1X 3 3 6 2 2 4" xfId="37111" xr:uid="{4CE6FC13-C653-4D1C-9FBD-D039A067D9B3}"/>
    <cellStyle name="SAPBEXHLevel1X 3 3 6 2 3" xfId="14600" xr:uid="{C1CE0C97-A5B6-4FEB-9A7A-FD32844449D9}"/>
    <cellStyle name="SAPBEXHLevel1X 3 3 6 2 3 2" xfId="41020" xr:uid="{A44B4829-FFEC-41BF-9F9B-C28437227DCA}"/>
    <cellStyle name="SAPBEXHLevel1X 3 3 6 2 4" xfId="21880" xr:uid="{131AD84D-4A2F-4A6A-B1B8-0A04BA27CA1E}"/>
    <cellStyle name="SAPBEXHLevel1X 3 3 6 2 4 2" xfId="48294" xr:uid="{739D0158-00F3-4876-A32C-C5F42579F8AD}"/>
    <cellStyle name="SAPBEXHLevel1X 3 3 6 2 5" xfId="30487" xr:uid="{F60C4F46-FE6B-4ACD-A29C-6D4053D75336}"/>
    <cellStyle name="SAPBEXHLevel1X 3 3 6 3" xfId="4544" xr:uid="{D6C7E481-7A98-42BD-BEE2-1153D698F733}"/>
    <cellStyle name="SAPBEXHLevel1X 3 3 6 3 2" xfId="15322" xr:uid="{B4C86A29-2413-460A-9C3C-87D2F4A216D4}"/>
    <cellStyle name="SAPBEXHLevel1X 3 3 6 3 2 2" xfId="41742" xr:uid="{E8F899E4-46AC-4F72-BA78-474E76FA5B35}"/>
    <cellStyle name="SAPBEXHLevel1X 3 3 6 3 3" xfId="24135" xr:uid="{67821E55-ED85-4C89-9A24-40AF07E25E54}"/>
    <cellStyle name="SAPBEXHLevel1X 3 3 6 3 3 2" xfId="50549" xr:uid="{CDB8560B-73AF-49E3-9FBD-52DE985F2AC0}"/>
    <cellStyle name="SAPBEXHLevel1X 3 3 6 3 4" xfId="31214" xr:uid="{2F1EFE46-9E23-4E56-ACFD-7ED46B718271}"/>
    <cellStyle name="SAPBEXHLevel1X 3 3 6 4" xfId="3339" xr:uid="{F951061F-005A-4358-B00B-663F8966CE90}"/>
    <cellStyle name="SAPBEXHLevel1X 3 3 6 4 2" xfId="14126" xr:uid="{0FF9AD80-1A7F-4B09-8029-16EBED0A8668}"/>
    <cellStyle name="SAPBEXHLevel1X 3 3 6 4 2 2" xfId="40546" xr:uid="{F7CD5FED-D5DA-4FDB-BFCE-B578163E9A2A}"/>
    <cellStyle name="SAPBEXHLevel1X 3 3 6 4 3" xfId="23151" xr:uid="{9A29E4B8-CCCC-4D89-B58E-349E0014C17A}"/>
    <cellStyle name="SAPBEXHLevel1X 3 3 6 4 3 2" xfId="49565" xr:uid="{DD750C4D-E7B8-42DA-8BCE-37463793C846}"/>
    <cellStyle name="SAPBEXHLevel1X 3 3 6 4 4" xfId="30009" xr:uid="{F984ED0E-2093-4B16-894A-3ACFE3413FCC}"/>
    <cellStyle name="SAPBEXHLevel1X 3 3 6 5" xfId="3745" xr:uid="{24D6A53A-83CD-4DA2-B9B0-1236467B64B2}"/>
    <cellStyle name="SAPBEXHLevel1X 3 3 6 5 2" xfId="14528" xr:uid="{4106F7F7-F93A-4092-9802-348259238EB1}"/>
    <cellStyle name="SAPBEXHLevel1X 3 3 6 5 2 2" xfId="40948" xr:uid="{FE6383AC-E0C2-4BFD-961B-709F65ABEE20}"/>
    <cellStyle name="SAPBEXHLevel1X 3 3 6 5 3" xfId="21834" xr:uid="{1588E3DA-8504-4AFD-B063-51C030004F6F}"/>
    <cellStyle name="SAPBEXHLevel1X 3 3 6 5 3 2" xfId="48248" xr:uid="{45B5FB99-F9D4-4C6F-B5DB-8A125D3315F6}"/>
    <cellStyle name="SAPBEXHLevel1X 3 3 6 5 4" xfId="30415" xr:uid="{C8B4B0E3-3AAA-45B0-B26A-FDC8464E25EA}"/>
    <cellStyle name="SAPBEXHLevel1X 3 3 6 6" xfId="6033" xr:uid="{489817C8-0E81-4AEB-B68C-E99884C73C73}"/>
    <cellStyle name="SAPBEXHLevel1X 3 3 6 6 2" xfId="16784" xr:uid="{FE4255CD-51DB-466F-BEB9-98569762ACEF}"/>
    <cellStyle name="SAPBEXHLevel1X 3 3 6 6 2 2" xfId="43202" xr:uid="{AA9AFC30-27FA-4431-87CC-06C39C5B4542}"/>
    <cellStyle name="SAPBEXHLevel1X 3 3 6 6 3" xfId="25078" xr:uid="{1CF47E3D-28E1-4924-B35C-A6DC886E6898}"/>
    <cellStyle name="SAPBEXHLevel1X 3 3 6 6 3 2" xfId="51492" xr:uid="{4C37CEA1-CEB9-4014-9EF4-AAB7D6CFE99B}"/>
    <cellStyle name="SAPBEXHLevel1X 3 3 6 6 4" xfId="32703" xr:uid="{C86BAF6C-FB7D-4A40-AB59-D08C85525FB2}"/>
    <cellStyle name="SAPBEXHLevel1X 3 3 6 7" xfId="6956" xr:uid="{2DA84B4D-D26D-4FF1-ABCA-3B643CF7D3D4}"/>
    <cellStyle name="SAPBEXHLevel1X 3 3 6 7 2" xfId="24960" xr:uid="{202CC2C3-29ED-47B9-957C-C4A666739460}"/>
    <cellStyle name="SAPBEXHLevel1X 3 3 6 7 2 2" xfId="51374" xr:uid="{DDC1E268-9A10-4512-BFF2-47DF79EEE6F0}"/>
    <cellStyle name="SAPBEXHLevel1X 3 3 6 7 3" xfId="33626" xr:uid="{AC5E28D5-94A7-45E2-A3D8-75418943919D}"/>
    <cellStyle name="SAPBEXHLevel1X 3 3 6 8" xfId="7503" xr:uid="{08126E03-A945-4486-9F5F-BDD75E3DBA69}"/>
    <cellStyle name="SAPBEXHLevel1X 3 3 6 8 2" xfId="18170" xr:uid="{FCD1D246-AD41-48F2-B2DA-55B79E30BA6B}"/>
    <cellStyle name="SAPBEXHLevel1X 3 3 6 8 2 2" xfId="44586" xr:uid="{3D2F6ED9-5C82-4FF1-BC7B-C22D580DFA26}"/>
    <cellStyle name="SAPBEXHLevel1X 3 3 6 8 3" xfId="24789" xr:uid="{42B23326-C709-434B-BE98-C0EC9390D04E}"/>
    <cellStyle name="SAPBEXHLevel1X 3 3 6 8 3 2" xfId="51203" xr:uid="{50A18FF4-7B4D-4A45-AE80-1B41512A1204}"/>
    <cellStyle name="SAPBEXHLevel1X 3 3 6 8 4" xfId="34173" xr:uid="{536FFC80-D57E-4CF8-A242-C5769B98F5D1}"/>
    <cellStyle name="SAPBEXHLevel1X 3 3 6 9" xfId="7762" xr:uid="{D7BC6DBC-AF12-4ABB-B0CF-3971DD9B8CA3}"/>
    <cellStyle name="SAPBEXHLevel1X 3 3 6 9 2" xfId="18429" xr:uid="{85E2AD80-BA96-437A-BCA6-40EF86237091}"/>
    <cellStyle name="SAPBEXHLevel1X 3 3 6 9 2 2" xfId="44845" xr:uid="{C5E702CD-116E-4DFF-A32E-8C54A5E91E8A}"/>
    <cellStyle name="SAPBEXHLevel1X 3 3 6 9 3" xfId="25345" xr:uid="{65D5F484-835E-47CE-B26F-886AE0D323C6}"/>
    <cellStyle name="SAPBEXHLevel1X 3 3 6 9 3 2" xfId="51759" xr:uid="{49E8E34C-5495-4A90-BD75-3C37594E4B15}"/>
    <cellStyle name="SAPBEXHLevel1X 3 3 6 9 4" xfId="34432" xr:uid="{0D7B7032-7259-43CF-9026-9AC4C45D23BA}"/>
    <cellStyle name="SAPBEXHLevel1X 3 3 7" xfId="2500" xr:uid="{23B1670C-AC86-4B17-85F5-617BC21DF9AB}"/>
    <cellStyle name="SAPBEXHLevel1X 3 3 7 10" xfId="24049" xr:uid="{0E4B75EB-0F77-4755-AFFC-A61ABC745CBB}"/>
    <cellStyle name="SAPBEXHLevel1X 3 3 7 10 2" xfId="50463" xr:uid="{D118EA86-1C00-4CBC-9046-A066704BC09D}"/>
    <cellStyle name="SAPBEXHLevel1X 3 3 7 2" xfId="4395" xr:uid="{437AFD25-DCAF-4012-80C8-126B8F048995}"/>
    <cellStyle name="SAPBEXHLevel1X 3 3 7 2 2" xfId="15173" xr:uid="{64C4C7B6-8111-4D61-BD03-36868DEE7FA1}"/>
    <cellStyle name="SAPBEXHLevel1X 3 3 7 2 2 2" xfId="41593" xr:uid="{97CAA7F8-9E4E-4754-B577-FAC58A79A78B}"/>
    <cellStyle name="SAPBEXHLevel1X 3 3 7 2 3" xfId="25138" xr:uid="{DF0B6869-6FED-4B8E-8CAB-97628F453C9D}"/>
    <cellStyle name="SAPBEXHLevel1X 3 3 7 2 3 2" xfId="51552" xr:uid="{98F5E59C-682D-4ED4-92E0-AA4B1CFF33E0}"/>
    <cellStyle name="SAPBEXHLevel1X 3 3 7 2 4" xfId="31065" xr:uid="{A5DF4173-0E9E-41E3-98B2-4A1A079705A5}"/>
    <cellStyle name="SAPBEXHLevel1X 3 3 7 3" xfId="5128" xr:uid="{C9255686-911C-493D-BC0B-869F26D818A1}"/>
    <cellStyle name="SAPBEXHLevel1X 3 3 7 3 2" xfId="15905" xr:uid="{EE22BEAE-BFD8-4CAA-AC13-B08F8A6D665D}"/>
    <cellStyle name="SAPBEXHLevel1X 3 3 7 3 2 2" xfId="42324" xr:uid="{FB22055D-1611-4FE5-8E60-DD895214AFF1}"/>
    <cellStyle name="SAPBEXHLevel1X 3 3 7 3 3" xfId="23047" xr:uid="{9489C0B7-A265-463A-B541-C047DB9E38E5}"/>
    <cellStyle name="SAPBEXHLevel1X 3 3 7 3 3 2" xfId="49461" xr:uid="{92E5DF2F-E00B-452D-83E6-53BCD2BCBF25}"/>
    <cellStyle name="SAPBEXHLevel1X 3 3 7 3 4" xfId="31798" xr:uid="{BA590C39-054A-40EA-89E8-52DA3AC728DC}"/>
    <cellStyle name="SAPBEXHLevel1X 3 3 7 4" xfId="6310" xr:uid="{3A6D1176-3017-4516-9AC5-8FF8B65B7A2D}"/>
    <cellStyle name="SAPBEXHLevel1X 3 3 7 4 2" xfId="17049" xr:uid="{EF3A7B3C-29CC-4899-94D1-550E78BC8A1D}"/>
    <cellStyle name="SAPBEXHLevel1X 3 3 7 4 2 2" xfId="43467" xr:uid="{C73AC2F0-2B6A-4587-83AC-71899FF50990}"/>
    <cellStyle name="SAPBEXHLevel1X 3 3 7 4 3" xfId="24259" xr:uid="{984874C9-514B-4466-8C26-CA3F9FA4C231}"/>
    <cellStyle name="SAPBEXHLevel1X 3 3 7 4 3 2" xfId="50673" xr:uid="{DE9648A3-0291-4618-B19B-38188716AE6A}"/>
    <cellStyle name="SAPBEXHLevel1X 3 3 7 4 4" xfId="32980" xr:uid="{C630FB37-70D7-4663-A957-AB43289CA9AC}"/>
    <cellStyle name="SAPBEXHLevel1X 3 3 7 5" xfId="6886" xr:uid="{E17C8034-49F2-48AC-AA5F-6873E647BB07}"/>
    <cellStyle name="SAPBEXHLevel1X 3 3 7 5 2" xfId="17591" xr:uid="{F10010D1-FB5C-4BA9-959D-E5F2CAA954EB}"/>
    <cellStyle name="SAPBEXHLevel1X 3 3 7 5 2 2" xfId="44008" xr:uid="{B5B466B6-F7A3-4684-B4EA-980AA00DB1D6}"/>
    <cellStyle name="SAPBEXHLevel1X 3 3 7 5 3" xfId="24262" xr:uid="{50D12615-DA57-42A7-9C3D-34658370F639}"/>
    <cellStyle name="SAPBEXHLevel1X 3 3 7 5 3 2" xfId="50676" xr:uid="{5DB85CE1-79E2-454D-8662-AD7C9A2FC230}"/>
    <cellStyle name="SAPBEXHLevel1X 3 3 7 5 4" xfId="33556" xr:uid="{B28D9B57-91E9-496B-8DA0-F9289DE0A300}"/>
    <cellStyle name="SAPBEXHLevel1X 3 3 7 6" xfId="7410" xr:uid="{B9F40AD6-0802-45CD-9CA1-663F74512A20}"/>
    <cellStyle name="SAPBEXHLevel1X 3 3 7 6 2" xfId="18077" xr:uid="{4FA242FC-79C9-4984-ADB6-615B78AB1C23}"/>
    <cellStyle name="SAPBEXHLevel1X 3 3 7 6 2 2" xfId="44493" xr:uid="{01A55E83-C168-4655-A472-C377E955DA56}"/>
    <cellStyle name="SAPBEXHLevel1X 3 3 7 6 3" xfId="23675" xr:uid="{39CA77E3-BFEB-4BDD-9E1D-35E0E9BD486A}"/>
    <cellStyle name="SAPBEXHLevel1X 3 3 7 6 3 2" xfId="50089" xr:uid="{5B75364A-A0B6-409B-A205-991B13A8AEDA}"/>
    <cellStyle name="SAPBEXHLevel1X 3 3 7 6 4" xfId="34080" xr:uid="{E3182D40-ACE5-4022-ACAF-7CF72DB20853}"/>
    <cellStyle name="SAPBEXHLevel1X 3 3 7 7" xfId="8033" xr:uid="{2E2F0384-02E8-4D7C-A1CE-DF6FDF1172BB}"/>
    <cellStyle name="SAPBEXHLevel1X 3 3 7 7 2" xfId="18700" xr:uid="{818F12E6-294E-4814-BF37-C830B6535054}"/>
    <cellStyle name="SAPBEXHLevel1X 3 3 7 7 2 2" xfId="45114" xr:uid="{22B1DA26-76AC-4E10-B42A-082B00D00279}"/>
    <cellStyle name="SAPBEXHLevel1X 3 3 7 7 3" xfId="17365" xr:uid="{1EA66DF5-8241-4042-98C1-759C3CC8288D}"/>
    <cellStyle name="SAPBEXHLevel1X 3 3 7 7 3 2" xfId="43783" xr:uid="{1B8B6297-9A85-4A07-A4E8-47F35A46B35C}"/>
    <cellStyle name="SAPBEXHLevel1X 3 3 7 7 4" xfId="34637" xr:uid="{549C578F-30E8-474A-A814-AE7A0701D59C}"/>
    <cellStyle name="SAPBEXHLevel1X 3 3 7 8" xfId="13296" xr:uid="{5982C12D-9068-43A0-8CA4-32E437F9C980}"/>
    <cellStyle name="SAPBEXHLevel1X 3 3 7 8 2" xfId="39716" xr:uid="{6EEB8437-3FEC-4022-8B73-E05F48288405}"/>
    <cellStyle name="SAPBEXHLevel1X 3 3 7 9" xfId="11229" xr:uid="{1B91741C-609A-45A5-BA9C-7A1CA5F98962}"/>
    <cellStyle name="SAPBEXHLevel1X 3 3 7 9 2" xfId="37650" xr:uid="{CDC9C7F7-59C2-480F-A84E-2C13C83C2A0E}"/>
    <cellStyle name="SAPBEXHLevel1X 3 3 8" xfId="3250" xr:uid="{09A5046B-9EBE-4698-AEAC-17A5B5A9C21C}"/>
    <cellStyle name="SAPBEXHLevel1X 3 3 8 2" xfId="14040" xr:uid="{107C8D6C-441F-4661-AC89-8E47DFEAAEE0}"/>
    <cellStyle name="SAPBEXHLevel1X 3 3 8 2 2" xfId="40460" xr:uid="{1A1E90F1-B7C3-439E-ACCB-AD004C129AC7}"/>
    <cellStyle name="SAPBEXHLevel1X 3 3 8 3" xfId="26684" xr:uid="{22ED7FBE-45D7-43C7-A92A-7AB04C7E4A7E}"/>
    <cellStyle name="SAPBEXHLevel1X 3 3 8 3 2" xfId="53098" xr:uid="{31CF1DCB-4719-4B82-8FA8-94610BFB9C55}"/>
    <cellStyle name="SAPBEXHLevel1X 3 3 8 4" xfId="29920" xr:uid="{1D3D8867-30A9-439F-9C27-76FCC833CC8B}"/>
    <cellStyle name="SAPBEXHLevel1X 3 3 9" xfId="4434" xr:uid="{077F2573-26E3-4AAA-8017-20230321DBDD}"/>
    <cellStyle name="SAPBEXHLevel1X 3 3 9 2" xfId="15212" xr:uid="{8BA8F426-B6EC-414C-A886-DA92A41ADF23}"/>
    <cellStyle name="SAPBEXHLevel1X 3 3 9 2 2" xfId="41632" xr:uid="{60E038B4-4A39-4495-9D06-9CC9A6289285}"/>
    <cellStyle name="SAPBEXHLevel1X 3 3 9 3" xfId="26328" xr:uid="{883AA94F-3E23-4E8D-88AA-559101223039}"/>
    <cellStyle name="SAPBEXHLevel1X 3 3 9 3 2" xfId="52742" xr:uid="{8EA13467-36B3-41E5-B593-DCA2CB1E091A}"/>
    <cellStyle name="SAPBEXHLevel1X 3 3 9 4" xfId="31104" xr:uid="{36668266-B80B-44E4-9F70-773CA5EB2D67}"/>
    <cellStyle name="SAPBEXHLevel1X 3 4" xfId="1228" xr:uid="{B9758846-92E2-4F7D-BDC4-840F2C43BD45}"/>
    <cellStyle name="SAPBEXHLevel1X 3 4 10" xfId="5316" xr:uid="{15D64C6C-E433-461A-8955-36C9BBF83978}"/>
    <cellStyle name="SAPBEXHLevel1X 3 4 10 2" xfId="16090" xr:uid="{10474606-286C-4AD0-9007-97AE80EC41C3}"/>
    <cellStyle name="SAPBEXHLevel1X 3 4 10 2 2" xfId="42509" xr:uid="{734905D6-7C77-4BFE-9B56-91D918C46490}"/>
    <cellStyle name="SAPBEXHLevel1X 3 4 10 3" xfId="27110" xr:uid="{1F9DB47A-9D6C-4586-97B6-F4788C314A35}"/>
    <cellStyle name="SAPBEXHLevel1X 3 4 10 3 2" xfId="53524" xr:uid="{333210FA-3C5D-4F3B-8829-4C666DBC26F4}"/>
    <cellStyle name="SAPBEXHLevel1X 3 4 10 4" xfId="31986" xr:uid="{D73255B4-0823-44E9-85E5-A72E219A9884}"/>
    <cellStyle name="SAPBEXHLevel1X 3 4 11" xfId="5481" xr:uid="{D72F1B51-706F-4AD4-9265-49E31DB1A727}"/>
    <cellStyle name="SAPBEXHLevel1X 3 4 11 2" xfId="23593" xr:uid="{33333106-7E93-49B5-AEF6-7A42B54500C9}"/>
    <cellStyle name="SAPBEXHLevel1X 3 4 11 2 2" xfId="50007" xr:uid="{61E15E84-4BCD-4716-B90C-E7BD42CE5D79}"/>
    <cellStyle name="SAPBEXHLevel1X 3 4 11 3" xfId="32151" xr:uid="{02CD42BB-523C-4E1F-9F57-51B6E9E73422}"/>
    <cellStyle name="SAPBEXHLevel1X 3 4 12" xfId="12125" xr:uid="{05FA0E8F-9BFA-413D-BE49-A051D0B4A302}"/>
    <cellStyle name="SAPBEXHLevel1X 3 4 12 2" xfId="38546" xr:uid="{930F9E4A-744E-4DA0-AD3A-4DEA74DE1636}"/>
    <cellStyle name="SAPBEXHLevel1X 3 4 13" xfId="24778" xr:uid="{A6AF9F44-FE3B-405F-9D19-78A8E48B27D0}"/>
    <cellStyle name="SAPBEXHLevel1X 3 4 13 2" xfId="51192" xr:uid="{CBBD58F3-DE0D-44D3-814E-1486A926F4C0}"/>
    <cellStyle name="SAPBEXHLevel1X 3 4 2" xfId="1542" xr:uid="{94457A5F-4014-40B2-9834-266BAD384107}"/>
    <cellStyle name="SAPBEXHLevel1X 3 4 2 10" xfId="8434" xr:uid="{1695D50B-D2BB-4514-A58B-5D3D64585F7E}"/>
    <cellStyle name="SAPBEXHLevel1X 3 4 2 10 2" xfId="19094" xr:uid="{1EE64241-04FF-4B7F-A106-15A3D19E4BA6}"/>
    <cellStyle name="SAPBEXHLevel1X 3 4 2 10 2 2" xfId="45508" xr:uid="{7425886B-730F-49AC-B519-2AD256E9DB58}"/>
    <cellStyle name="SAPBEXHLevel1X 3 4 2 10 3" xfId="17520" xr:uid="{84DBDCB9-4815-4EE5-AEA2-12DDBD99F16D}"/>
    <cellStyle name="SAPBEXHLevel1X 3 4 2 10 3 2" xfId="43937" xr:uid="{7B6E405B-6FFA-48BF-836B-F5A06DE4F5A9}"/>
    <cellStyle name="SAPBEXHLevel1X 3 4 2 10 4" xfId="34930" xr:uid="{0BFE05BE-C747-40F4-BDE7-2C8763E5E8B2}"/>
    <cellStyle name="SAPBEXHLevel1X 3 4 2 11" xfId="12000" xr:uid="{910854A6-DE18-4D77-A7C4-B4A61EEE0123}"/>
    <cellStyle name="SAPBEXHLevel1X 3 4 2 11 2" xfId="38421" xr:uid="{9E95C9C7-04F3-40D8-98E9-B9B8992FACF1}"/>
    <cellStyle name="SAPBEXHLevel1X 3 4 2 12" xfId="23994" xr:uid="{A48B7749-027B-4DA1-BF52-2A5FE6FE3918}"/>
    <cellStyle name="SAPBEXHLevel1X 3 4 2 12 2" xfId="50408" xr:uid="{FB89D45C-3E38-4AE3-85EA-034C93F708F9}"/>
    <cellStyle name="SAPBEXHLevel1X 3 4 2 2" xfId="3536" xr:uid="{4D4C22DD-2972-4F28-AEB5-3ECBB7AC650C}"/>
    <cellStyle name="SAPBEXHLevel1X 3 4 2 2 2" xfId="8988" xr:uid="{DB219942-EDB3-4116-B081-540EBA3235DE}"/>
    <cellStyle name="SAPBEXHLevel1X 3 4 2 2 2 2" xfId="19648" xr:uid="{CBE891B1-806E-4950-84EA-C8E8E922D8CF}"/>
    <cellStyle name="SAPBEXHLevel1X 3 4 2 2 2 2 2" xfId="46062" xr:uid="{D4404568-E292-4139-A95F-C080A8E5DC9F}"/>
    <cellStyle name="SAPBEXHLevel1X 3 4 2 2 2 3" xfId="14798" xr:uid="{4E085BA3-0CE6-4916-A1D8-2C4C754AC687}"/>
    <cellStyle name="SAPBEXHLevel1X 3 4 2 2 2 3 2" xfId="41218" xr:uid="{6A1C87C8-AEFE-4FB9-B346-DADA7A9187E4}"/>
    <cellStyle name="SAPBEXHLevel1X 3 4 2 2 2 4" xfId="35484" xr:uid="{1973C9AC-0262-4721-BABB-112C0AB6A814}"/>
    <cellStyle name="SAPBEXHLevel1X 3 4 2 2 3" xfId="10083" xr:uid="{4052322D-0DF5-4BD4-BF78-CDB1C115B49A}"/>
    <cellStyle name="SAPBEXHLevel1X 3 4 2 2 3 2" xfId="20743" xr:uid="{8452C8D1-14DA-4AD3-BD93-181A26D5EFA7}"/>
    <cellStyle name="SAPBEXHLevel1X 3 4 2 2 3 2 2" xfId="47157" xr:uid="{C99F1350-C7CB-49E4-81B4-CBDC03975F3E}"/>
    <cellStyle name="SAPBEXHLevel1X 3 4 2 2 3 3" xfId="17677" xr:uid="{62AC64CE-1B47-4D41-9947-013F7B65A551}"/>
    <cellStyle name="SAPBEXHLevel1X 3 4 2 2 3 3 2" xfId="44094" xr:uid="{57528B28-B19A-4632-BEBA-C48F4E9EF971}"/>
    <cellStyle name="SAPBEXHLevel1X 3 4 2 2 3 4" xfId="36579" xr:uid="{E5FF9321-D7B3-441D-A9B3-7FF0CC3A0249}"/>
    <cellStyle name="SAPBEXHLevel1X 3 4 2 2 4" xfId="8747" xr:uid="{586A72EC-71C4-4A42-8530-661E7FF891BE}"/>
    <cellStyle name="SAPBEXHLevel1X 3 4 2 2 4 2" xfId="19407" xr:uid="{30D4D9C9-B8CA-4DE0-9327-1EC09CDFCE2F}"/>
    <cellStyle name="SAPBEXHLevel1X 3 4 2 2 4 2 2" xfId="45821" xr:uid="{6B729120-4F7C-44FC-B74C-0BAA6673E896}"/>
    <cellStyle name="SAPBEXHLevel1X 3 4 2 2 4 3" xfId="27541" xr:uid="{06B9BB50-17DC-4C5A-ABF6-939BAA70E958}"/>
    <cellStyle name="SAPBEXHLevel1X 3 4 2 2 4 3 2" xfId="53955" xr:uid="{D5EF5087-401E-4D3B-9BE5-4262DB3F522E}"/>
    <cellStyle name="SAPBEXHLevel1X 3 4 2 2 4 4" xfId="35243" xr:uid="{F337F845-75EF-4DE5-A1E6-518081D47E15}"/>
    <cellStyle name="SAPBEXHLevel1X 3 4 2 2 5" xfId="14321" xr:uid="{7DB4E090-1C24-47F3-88AF-C9888EADBFBF}"/>
    <cellStyle name="SAPBEXHLevel1X 3 4 2 2 5 2" xfId="40741" xr:uid="{38F447CD-1D34-4F07-A2D7-BE96E39F4DCD}"/>
    <cellStyle name="SAPBEXHLevel1X 3 4 2 2 6" xfId="22226" xr:uid="{A8D6F025-5D99-493A-AF85-A55D8C2B3AED}"/>
    <cellStyle name="SAPBEXHLevel1X 3 4 2 2 6 2" xfId="48640" xr:uid="{3064E342-A115-4E71-A77B-EB648F8149C8}"/>
    <cellStyle name="SAPBEXHLevel1X 3 4 2 2 7" xfId="30206" xr:uid="{5036BFE9-78B0-4EFC-BAB5-5F68D1ED1CB1}"/>
    <cellStyle name="SAPBEXHLevel1X 3 4 2 3" xfId="2773" xr:uid="{04C3C9C2-2D68-4404-BC2C-4EA1AD6426A3}"/>
    <cellStyle name="SAPBEXHLevel1X 3 4 2 3 2" xfId="9346" xr:uid="{156488D2-5D47-417C-A84F-FB1D51DD35FD}"/>
    <cellStyle name="SAPBEXHLevel1X 3 4 2 3 2 2" xfId="20006" xr:uid="{0EC7D2AC-9DE4-4DC4-9BB2-BC4A5A0A6B9A}"/>
    <cellStyle name="SAPBEXHLevel1X 3 4 2 3 2 2 2" xfId="46420" xr:uid="{86FC5F4B-6E66-4327-8FA9-D5F0B76D8E49}"/>
    <cellStyle name="SAPBEXHLevel1X 3 4 2 3 2 3" xfId="11569" xr:uid="{221A8FCC-B6A0-414A-BBDD-719BCB881724}"/>
    <cellStyle name="SAPBEXHLevel1X 3 4 2 3 2 3 2" xfId="37990" xr:uid="{2CE86462-0131-4A3F-9219-304F6952ACE6}"/>
    <cellStyle name="SAPBEXHLevel1X 3 4 2 3 2 4" xfId="35842" xr:uid="{20EDD033-F0C1-4A1E-B71B-215F88EF7E39}"/>
    <cellStyle name="SAPBEXHLevel1X 3 4 2 3 3" xfId="13565" xr:uid="{AC26E421-2B58-47E8-8B64-D843F0FF39EF}"/>
    <cellStyle name="SAPBEXHLevel1X 3 4 2 3 3 2" xfId="39985" xr:uid="{A190AFA7-9E2A-4FE2-9121-16B60BCA49B1}"/>
    <cellStyle name="SAPBEXHLevel1X 3 4 2 3 4" xfId="25715" xr:uid="{54261537-D015-40EA-A3DD-7354F6930028}"/>
    <cellStyle name="SAPBEXHLevel1X 3 4 2 3 4 2" xfId="52129" xr:uid="{DA0020FF-54CA-4CC6-BCE4-9078558DE321}"/>
    <cellStyle name="SAPBEXHLevel1X 3 4 2 3 5" xfId="29443" xr:uid="{533333FE-E2EF-4220-9522-F09EA36BEFC8}"/>
    <cellStyle name="SAPBEXHLevel1X 3 4 2 4" xfId="5048" xr:uid="{D8AEA420-55C7-49A7-A2A7-09F82F8CAB9D}"/>
    <cellStyle name="SAPBEXHLevel1X 3 4 2 4 2" xfId="10300" xr:uid="{E6668EFB-79EC-4E65-90C8-A8204A460A69}"/>
    <cellStyle name="SAPBEXHLevel1X 3 4 2 4 2 2" xfId="20960" xr:uid="{ACB48178-4DC7-4068-9B29-E1455D51106E}"/>
    <cellStyle name="SAPBEXHLevel1X 3 4 2 4 2 2 2" xfId="47374" xr:uid="{8E74E0FD-2377-4CFD-9CF0-A30759CC989E}"/>
    <cellStyle name="SAPBEXHLevel1X 3 4 2 4 2 3" xfId="13068" xr:uid="{06E3AC2B-EF0A-4560-83DC-2ABBEAABC0F6}"/>
    <cellStyle name="SAPBEXHLevel1X 3 4 2 4 2 3 2" xfId="39489" xr:uid="{60ECD04F-0F29-4349-A1A8-84676E0ECA14}"/>
    <cellStyle name="SAPBEXHLevel1X 3 4 2 4 2 4" xfId="36796" xr:uid="{6F5F09F5-770D-43A4-B623-94081A7E2566}"/>
    <cellStyle name="SAPBEXHLevel1X 3 4 2 4 3" xfId="15825" xr:uid="{FDC78257-A805-4958-8894-5690F4C58F92}"/>
    <cellStyle name="SAPBEXHLevel1X 3 4 2 4 3 2" xfId="42244" xr:uid="{7084A627-B613-47E0-ADDD-04118FF23C99}"/>
    <cellStyle name="SAPBEXHLevel1X 3 4 2 4 4" xfId="27976" xr:uid="{7BDD2C30-35CA-461D-9C36-1D622E80F8A9}"/>
    <cellStyle name="SAPBEXHLevel1X 3 4 2 4 4 2" xfId="54390" xr:uid="{F5215386-3628-4306-8B46-6634643A7AD0}"/>
    <cellStyle name="SAPBEXHLevel1X 3 4 2 4 5" xfId="31718" xr:uid="{70924F28-DB22-4926-985F-7C9470384BD9}"/>
    <cellStyle name="SAPBEXHLevel1X 3 4 2 5" xfId="3977" xr:uid="{40C7A195-DB50-4588-9E43-96BCAD92DC3A}"/>
    <cellStyle name="SAPBEXHLevel1X 3 4 2 5 2" xfId="14760" xr:uid="{9E9B3A1D-90EB-4F9E-9F9C-2832C2F0F83D}"/>
    <cellStyle name="SAPBEXHLevel1X 3 4 2 5 2 2" xfId="41180" xr:uid="{32190841-3DBE-4501-9A20-C903EEA0C043}"/>
    <cellStyle name="SAPBEXHLevel1X 3 4 2 5 3" xfId="24521" xr:uid="{14CE0B96-D0E5-4718-BFB9-12665574CB19}"/>
    <cellStyle name="SAPBEXHLevel1X 3 4 2 5 3 2" xfId="50935" xr:uid="{A2E2F501-7156-43AD-83A9-6694A2DE82B0}"/>
    <cellStyle name="SAPBEXHLevel1X 3 4 2 5 4" xfId="30647" xr:uid="{8C283618-DFD2-48EC-A084-E98663B22B03}"/>
    <cellStyle name="SAPBEXHLevel1X 3 4 2 6" xfId="4148" xr:uid="{3311EE0B-8A21-4A6E-BE43-C184445A2E3C}"/>
    <cellStyle name="SAPBEXHLevel1X 3 4 2 6 2" xfId="14930" xr:uid="{D5AE79AF-5B2E-463A-827C-69A00382041F}"/>
    <cellStyle name="SAPBEXHLevel1X 3 4 2 6 2 2" xfId="41350" xr:uid="{56E635CC-CADB-4D2B-AE14-C0A4420A3260}"/>
    <cellStyle name="SAPBEXHLevel1X 3 4 2 6 3" xfId="25286" xr:uid="{91B95038-E969-4F7C-B679-34E0861FAD9C}"/>
    <cellStyle name="SAPBEXHLevel1X 3 4 2 6 3 2" xfId="51700" xr:uid="{9275664A-6A3D-48D6-A237-CA5D15EA846E}"/>
    <cellStyle name="SAPBEXHLevel1X 3 4 2 6 4" xfId="30818" xr:uid="{2D653174-3A43-43D1-A8FC-8E987E234C40}"/>
    <cellStyle name="SAPBEXHLevel1X 3 4 2 7" xfId="6100" xr:uid="{7A199B6B-6040-443A-9CFC-7EF435DF889E}"/>
    <cellStyle name="SAPBEXHLevel1X 3 4 2 7 2" xfId="24911" xr:uid="{ECEB65F8-2E22-42F8-B3ED-74AB48F850A1}"/>
    <cellStyle name="SAPBEXHLevel1X 3 4 2 7 2 2" xfId="51325" xr:uid="{CD376CFE-C5F1-4D4B-A086-DF8880932307}"/>
    <cellStyle name="SAPBEXHLevel1X 3 4 2 7 3" xfId="32770" xr:uid="{D452A167-EB9C-490F-A872-43FFFA579C03}"/>
    <cellStyle name="SAPBEXHLevel1X 3 4 2 8" xfId="7223" xr:uid="{0A397877-8168-468A-8EC2-3702980BAB4E}"/>
    <cellStyle name="SAPBEXHLevel1X 3 4 2 8 2" xfId="17890" xr:uid="{6822FD17-E8B5-4C20-83C7-F323562B4F8E}"/>
    <cellStyle name="SAPBEXHLevel1X 3 4 2 8 2 2" xfId="44307" xr:uid="{30BA8A7C-58AB-4658-AD43-0387058A04B6}"/>
    <cellStyle name="SAPBEXHLevel1X 3 4 2 8 3" xfId="27481" xr:uid="{296B2AB2-2340-4EBB-83E0-E292B87B0E02}"/>
    <cellStyle name="SAPBEXHLevel1X 3 4 2 8 3 2" xfId="53895" xr:uid="{75DF2F54-2314-41B5-BF18-48B16BA0F1BD}"/>
    <cellStyle name="SAPBEXHLevel1X 3 4 2 8 4" xfId="33893" xr:uid="{CE239714-0C35-46D8-ACF3-F9990F2F3E6F}"/>
    <cellStyle name="SAPBEXHLevel1X 3 4 2 9" xfId="7658" xr:uid="{8A41DEF9-3E0C-42C8-8A6A-FE673E73AF9E}"/>
    <cellStyle name="SAPBEXHLevel1X 3 4 2 9 2" xfId="18325" xr:uid="{FB11AE8F-3357-47ED-874B-991D5D79519D}"/>
    <cellStyle name="SAPBEXHLevel1X 3 4 2 9 2 2" xfId="44741" xr:uid="{A254F409-446B-4E7F-A93B-CE6B1A8A0569}"/>
    <cellStyle name="SAPBEXHLevel1X 3 4 2 9 3" xfId="22332" xr:uid="{B596EB3D-8840-46E6-9FC1-94E2FAE4BEBF}"/>
    <cellStyle name="SAPBEXHLevel1X 3 4 2 9 3 2" xfId="48746" xr:uid="{E5DF8474-3C61-4A83-9F2B-20C870EB0202}"/>
    <cellStyle name="SAPBEXHLevel1X 3 4 2 9 4" xfId="34328" xr:uid="{AB76BAB6-9833-469B-8180-50F71A574E52}"/>
    <cellStyle name="SAPBEXHLevel1X 3 4 3" xfId="1655" xr:uid="{BF9B8D4E-8337-49E9-9F85-516097AC5CCC}"/>
    <cellStyle name="SAPBEXHLevel1X 3 4 3 10" xfId="8317" xr:uid="{1A968C87-2D0F-4F93-BDC3-3D0D5B9BCE00}"/>
    <cellStyle name="SAPBEXHLevel1X 3 4 3 10 2" xfId="18977" xr:uid="{D64B7EEC-9B77-4227-A6A5-31EC60415DF8}"/>
    <cellStyle name="SAPBEXHLevel1X 3 4 3 10 2 2" xfId="45391" xr:uid="{101EF7E9-09C1-4E9A-8AA2-8E35A353B0A2}"/>
    <cellStyle name="SAPBEXHLevel1X 3 4 3 10 3" xfId="17360" xr:uid="{20D6D90B-A993-4839-B57C-CE65C2451854}"/>
    <cellStyle name="SAPBEXHLevel1X 3 4 3 10 3 2" xfId="43778" xr:uid="{CFB32CBF-0FF2-4FA0-B24C-87333BDA86DC}"/>
    <cellStyle name="SAPBEXHLevel1X 3 4 3 10 4" xfId="34813" xr:uid="{3A444DE3-F2A2-4FB8-9ABB-AB6E1BBF1BD5}"/>
    <cellStyle name="SAPBEXHLevel1X 3 4 3 11" xfId="11911" xr:uid="{3C714EF5-0FC8-423B-BED0-7DB91B51E5DC}"/>
    <cellStyle name="SAPBEXHLevel1X 3 4 3 11 2" xfId="38332" xr:uid="{9AC0F23E-C12B-4CA9-B5C3-99D14D1E7679}"/>
    <cellStyle name="SAPBEXHLevel1X 3 4 3 12" xfId="22693" xr:uid="{0A8C5D22-3076-4F6B-AACF-4D01C440E24E}"/>
    <cellStyle name="SAPBEXHLevel1X 3 4 3 12 2" xfId="49107" xr:uid="{63E82715-8446-45D0-A305-D275108E0BB5}"/>
    <cellStyle name="SAPBEXHLevel1X 3 4 3 2" xfId="3648" xr:uid="{3D8B7C76-6676-4E04-830F-F06462EE8B40}"/>
    <cellStyle name="SAPBEXHLevel1X 3 4 3 2 2" xfId="9105" xr:uid="{D68B7B0C-BFD1-4887-B1B1-DCC9BE4FDA5C}"/>
    <cellStyle name="SAPBEXHLevel1X 3 4 3 2 2 2" xfId="19765" xr:uid="{A7DB0AAC-BDAF-46CE-97E3-79115CE5DA60}"/>
    <cellStyle name="SAPBEXHLevel1X 3 4 3 2 2 2 2" xfId="46179" xr:uid="{458D9CE6-4FA0-45E4-9033-3BF7CE9F5580}"/>
    <cellStyle name="SAPBEXHLevel1X 3 4 3 2 2 3" xfId="27482" xr:uid="{4BC40AED-78EC-4E91-9BCE-3B733AA3A499}"/>
    <cellStyle name="SAPBEXHLevel1X 3 4 3 2 2 3 2" xfId="53896" xr:uid="{97A85666-B662-45CE-88F7-86A6931ABFDB}"/>
    <cellStyle name="SAPBEXHLevel1X 3 4 3 2 2 4" xfId="35601" xr:uid="{3D36BE16-D326-41EA-B46D-DD34BE2418AE}"/>
    <cellStyle name="SAPBEXHLevel1X 3 4 3 2 3" xfId="9968" xr:uid="{68C82532-831B-4FC9-B7DF-DAF3954F915F}"/>
    <cellStyle name="SAPBEXHLevel1X 3 4 3 2 3 2" xfId="20628" xr:uid="{6862936A-47D5-4938-A5C6-282BFD21CCB5}"/>
    <cellStyle name="SAPBEXHLevel1X 3 4 3 2 3 2 2" xfId="47042" xr:uid="{83976050-7D64-41E4-93D0-1A29B80FFC84}"/>
    <cellStyle name="SAPBEXHLevel1X 3 4 3 2 3 3" xfId="11142" xr:uid="{82D226F4-6242-4BFA-B372-879CEE862AB6}"/>
    <cellStyle name="SAPBEXHLevel1X 3 4 3 2 3 3 2" xfId="37563" xr:uid="{5E99C5B3-7E1E-4D39-8999-6B517CB7D62B}"/>
    <cellStyle name="SAPBEXHLevel1X 3 4 3 2 3 4" xfId="36464" xr:uid="{F3B09579-3007-4555-9B95-C39681641AF5}"/>
    <cellStyle name="SAPBEXHLevel1X 3 4 3 2 4" xfId="8618" xr:uid="{8EAEE71E-B8E7-4CA5-B057-C392C1FB6648}"/>
    <cellStyle name="SAPBEXHLevel1X 3 4 3 2 4 2" xfId="19278" xr:uid="{AACB7AF4-E06B-4F1E-8C0C-1349A29B43C3}"/>
    <cellStyle name="SAPBEXHLevel1X 3 4 3 2 4 2 2" xfId="45692" xr:uid="{0240D458-5298-49A7-A100-405B7B4ED3F6}"/>
    <cellStyle name="SAPBEXHLevel1X 3 4 3 2 4 3" xfId="17725" xr:uid="{66A9E995-2D77-4662-AD15-27B4C15E378C}"/>
    <cellStyle name="SAPBEXHLevel1X 3 4 3 2 4 3 2" xfId="44142" xr:uid="{1584FB87-A5A6-44EE-ABBC-6031549CA4D5}"/>
    <cellStyle name="SAPBEXHLevel1X 3 4 3 2 4 4" xfId="35114" xr:uid="{C9CE0A09-11E4-4AFE-AA34-8358AFAB3FF1}"/>
    <cellStyle name="SAPBEXHLevel1X 3 4 3 2 5" xfId="14433" xr:uid="{195EC8BA-3A53-4062-A260-F5B1BEAB34B7}"/>
    <cellStyle name="SAPBEXHLevel1X 3 4 3 2 5 2" xfId="40853" xr:uid="{E93F2771-2F32-4DBD-BFEE-68E1419EEBA2}"/>
    <cellStyle name="SAPBEXHLevel1X 3 4 3 2 6" xfId="26547" xr:uid="{E98393D6-E368-485C-B9CE-6CD0655B55AA}"/>
    <cellStyle name="SAPBEXHLevel1X 3 4 3 2 6 2" xfId="52961" xr:uid="{82038F36-6153-4832-88D7-9F3E2E2E4C41}"/>
    <cellStyle name="SAPBEXHLevel1X 3 4 3 2 7" xfId="30318" xr:uid="{BB353962-BA3A-47BF-9B8E-706B281CF7D9}"/>
    <cellStyle name="SAPBEXHLevel1X 3 4 3 3" xfId="2685" xr:uid="{83D6D9A0-C52B-41FC-83C9-E02EDCD1A1CC}"/>
    <cellStyle name="SAPBEXHLevel1X 3 4 3 3 2" xfId="9474" xr:uid="{8F825154-D6DC-41C8-B634-0050A7980996}"/>
    <cellStyle name="SAPBEXHLevel1X 3 4 3 3 2 2" xfId="20134" xr:uid="{E2F1E9FB-EA86-4B2F-BBD9-CD345A3CAA07}"/>
    <cellStyle name="SAPBEXHLevel1X 3 4 3 3 2 2 2" xfId="46548" xr:uid="{AD8C0799-4528-469B-9C89-297814A7760C}"/>
    <cellStyle name="SAPBEXHLevel1X 3 4 3 3 2 3" xfId="12214" xr:uid="{751ED874-03F0-4869-B98A-052D808AEE5C}"/>
    <cellStyle name="SAPBEXHLevel1X 3 4 3 3 2 3 2" xfId="38635" xr:uid="{8073F8C6-28AA-4DF6-8BBD-8976DF120ACE}"/>
    <cellStyle name="SAPBEXHLevel1X 3 4 3 3 2 4" xfId="35970" xr:uid="{74A092FE-7537-4435-9626-31806FCF9F1C}"/>
    <cellStyle name="SAPBEXHLevel1X 3 4 3 3 3" xfId="13477" xr:uid="{0C1BBF9C-3332-4622-90DD-879D4E654A69}"/>
    <cellStyle name="SAPBEXHLevel1X 3 4 3 3 3 2" xfId="39897" xr:uid="{699E4F41-CF43-43F8-9F0A-DFCB23D5B9F6}"/>
    <cellStyle name="SAPBEXHLevel1X 3 4 3 3 4" xfId="23488" xr:uid="{8212E16D-5AB6-4596-875A-0A17939EEF8A}"/>
    <cellStyle name="SAPBEXHLevel1X 3 4 3 3 4 2" xfId="49902" xr:uid="{C705081A-9505-4FFF-94A1-A7384843549E}"/>
    <cellStyle name="SAPBEXHLevel1X 3 4 3 3 5" xfId="29355" xr:uid="{D7A27322-7D02-4191-84FF-3822D0EF12F3}"/>
    <cellStyle name="SAPBEXHLevel1X 3 4 3 4" xfId="3084" xr:uid="{91EA8EEE-4946-45DB-B834-7EC5864C5C42}"/>
    <cellStyle name="SAPBEXHLevel1X 3 4 3 4 2" xfId="10283" xr:uid="{23CB5B5D-CA7F-44F8-821E-3436329915AC}"/>
    <cellStyle name="SAPBEXHLevel1X 3 4 3 4 2 2" xfId="20943" xr:uid="{266FCD24-2754-48F1-ACD3-C01AC49C7EB2}"/>
    <cellStyle name="SAPBEXHLevel1X 3 4 3 4 2 2 2" xfId="47357" xr:uid="{DBE294D9-C077-4584-A477-D0A2851B11C1}"/>
    <cellStyle name="SAPBEXHLevel1X 3 4 3 4 2 3" xfId="12244" xr:uid="{D1B14DFA-0F22-41DE-8D35-0FB1F141C95B}"/>
    <cellStyle name="SAPBEXHLevel1X 3 4 3 4 2 3 2" xfId="38665" xr:uid="{88C462AC-8FED-4CC0-AC06-E5623B39E931}"/>
    <cellStyle name="SAPBEXHLevel1X 3 4 3 4 2 4" xfId="36779" xr:uid="{7709B1E8-C0CD-4AD7-BF48-7867AB0766C1}"/>
    <cellStyle name="SAPBEXHLevel1X 3 4 3 4 3" xfId="13876" xr:uid="{8C91E8C8-CAAB-414A-820F-586B424B5E72}"/>
    <cellStyle name="SAPBEXHLevel1X 3 4 3 4 3 2" xfId="40296" xr:uid="{C09B32ED-E7D5-41A7-BBB4-8E25AB7D6E18}"/>
    <cellStyle name="SAPBEXHLevel1X 3 4 3 4 4" xfId="23433" xr:uid="{B8D5B8DC-2681-4DBF-8100-723F59C3459C}"/>
    <cellStyle name="SAPBEXHLevel1X 3 4 3 4 4 2" xfId="49847" xr:uid="{295DA22A-EDCB-4B28-94B2-2ECE1B52B326}"/>
    <cellStyle name="SAPBEXHLevel1X 3 4 3 4 5" xfId="29754" xr:uid="{A591E709-93D6-44F0-8B26-3A49C877C830}"/>
    <cellStyle name="SAPBEXHLevel1X 3 4 3 5" xfId="2887" xr:uid="{5825F65A-28AF-41AC-B332-6A7456B77AB8}"/>
    <cellStyle name="SAPBEXHLevel1X 3 4 3 5 2" xfId="13679" xr:uid="{A7813751-E749-4855-BF58-135CC57DCC74}"/>
    <cellStyle name="SAPBEXHLevel1X 3 4 3 5 2 2" xfId="40099" xr:uid="{4CC5E3C8-88BB-48B9-B785-1AC25F64FFFD}"/>
    <cellStyle name="SAPBEXHLevel1X 3 4 3 5 3" xfId="21956" xr:uid="{9E987123-4818-48CE-A961-576609509E93}"/>
    <cellStyle name="SAPBEXHLevel1X 3 4 3 5 3 2" xfId="48370" xr:uid="{65CF09D6-7652-458B-A52D-CBDE6DC4F6B4}"/>
    <cellStyle name="SAPBEXHLevel1X 3 4 3 5 4" xfId="29557" xr:uid="{E5278CB6-41B4-4AF2-9587-134B594AFDB7}"/>
    <cellStyle name="SAPBEXHLevel1X 3 4 3 6" xfId="6047" xr:uid="{09E18EF8-BA3F-494D-8559-4CB4E77E2F9D}"/>
    <cellStyle name="SAPBEXHLevel1X 3 4 3 6 2" xfId="16798" xr:uid="{B6585A1F-91A7-48A2-9399-D6A3E98C3CB8}"/>
    <cellStyle name="SAPBEXHLevel1X 3 4 3 6 2 2" xfId="43216" xr:uid="{AA809220-808C-4FDA-8F76-E91F340D9834}"/>
    <cellStyle name="SAPBEXHLevel1X 3 4 3 6 3" xfId="23082" xr:uid="{90242885-31DE-4F96-9AA2-6518F94C6CD5}"/>
    <cellStyle name="SAPBEXHLevel1X 3 4 3 6 3 2" xfId="49496" xr:uid="{0EC362E3-3DB2-4C09-AB0F-607948AED555}"/>
    <cellStyle name="SAPBEXHLevel1X 3 4 3 6 4" xfId="32717" xr:uid="{7A5166A6-44D1-42FF-A319-0CFF2EB1C5E7}"/>
    <cellStyle name="SAPBEXHLevel1X 3 4 3 7" xfId="6141" xr:uid="{9D26E05A-A941-4721-8101-EC949EA314E8}"/>
    <cellStyle name="SAPBEXHLevel1X 3 4 3 7 2" xfId="24910" xr:uid="{68492AE1-DF0C-40EE-BF6D-3FFBDFAA86D1}"/>
    <cellStyle name="SAPBEXHLevel1X 3 4 3 7 2 2" xfId="51324" xr:uid="{2A2B9816-19A2-4AFB-862D-741A9348ABEB}"/>
    <cellStyle name="SAPBEXHLevel1X 3 4 3 7 3" xfId="32811" xr:uid="{352DC184-4D49-4702-9C4C-299664805998}"/>
    <cellStyle name="SAPBEXHLevel1X 3 4 3 8" xfId="2949" xr:uid="{41AA8276-B8A5-45CF-9519-651E3046EFB4}"/>
    <cellStyle name="SAPBEXHLevel1X 3 4 3 8 2" xfId="13741" xr:uid="{F5E9C38E-E63B-4790-829E-1F244C4A7BA2}"/>
    <cellStyle name="SAPBEXHLevel1X 3 4 3 8 2 2" xfId="40161" xr:uid="{5726BEDC-73FA-4D89-BE7A-D4E777EF0E68}"/>
    <cellStyle name="SAPBEXHLevel1X 3 4 3 8 3" xfId="24429" xr:uid="{7A859BE0-FF92-4A7D-A258-68B0FB549C7E}"/>
    <cellStyle name="SAPBEXHLevel1X 3 4 3 8 3 2" xfId="50843" xr:uid="{8A94F81E-7EE9-40D7-8226-C28D82C4C6ED}"/>
    <cellStyle name="SAPBEXHLevel1X 3 4 3 8 4" xfId="29619" xr:uid="{6D46569C-90B2-4B09-AC91-9335FCE7B9E5}"/>
    <cellStyle name="SAPBEXHLevel1X 3 4 3 9" xfId="6681" xr:uid="{2E86415C-AC57-4318-84D3-A3061D31CEFB}"/>
    <cellStyle name="SAPBEXHLevel1X 3 4 3 9 2" xfId="17393" xr:uid="{AABA9FEB-5408-40D5-B31A-E1A2CDFB41A9}"/>
    <cellStyle name="SAPBEXHLevel1X 3 4 3 9 2 2" xfId="43811" xr:uid="{A8A50034-6D2D-406B-AB1C-85F4D0D314F6}"/>
    <cellStyle name="SAPBEXHLevel1X 3 4 3 9 3" xfId="23546" xr:uid="{22D70D06-76F7-4D4D-A1AE-A5C007C533B0}"/>
    <cellStyle name="SAPBEXHLevel1X 3 4 3 9 3 2" xfId="49960" xr:uid="{566BB35D-05BD-4F71-AA03-FC5BDD3F57D4}"/>
    <cellStyle name="SAPBEXHLevel1X 3 4 3 9 4" xfId="33351" xr:uid="{A8DCE95F-E285-4F69-A135-7CC1C46FCDD2}"/>
    <cellStyle name="SAPBEXHLevel1X 3 4 4" xfId="1914" xr:uid="{0988BFD5-52A0-4ADD-8244-C0FBDF004821}"/>
    <cellStyle name="SAPBEXHLevel1X 3 4 4 10" xfId="8561" xr:uid="{CF833EFF-8932-4AD3-966A-C91CC1B73B44}"/>
    <cellStyle name="SAPBEXHLevel1X 3 4 4 10 2" xfId="19221" xr:uid="{1B8A5D99-1DA6-4DEC-BC24-956C437D427A}"/>
    <cellStyle name="SAPBEXHLevel1X 3 4 4 10 2 2" xfId="45635" xr:uid="{7C0EDAF2-A4D2-45E3-A0B8-F1C1B2A3EE08}"/>
    <cellStyle name="SAPBEXHLevel1X 3 4 4 10 3" xfId="12198" xr:uid="{59CCFA27-D554-4328-8349-A39B1EDF0243}"/>
    <cellStyle name="SAPBEXHLevel1X 3 4 4 10 3 2" xfId="38619" xr:uid="{6D2DD584-2B68-4E20-AFA8-935619EE36F8}"/>
    <cellStyle name="SAPBEXHLevel1X 3 4 4 10 4" xfId="35057" xr:uid="{8BF3F069-92A1-4646-BAB2-A29FAFF5F61D}"/>
    <cellStyle name="SAPBEXHLevel1X 3 4 4 11" xfId="11666" xr:uid="{BD989000-BDBD-44AF-A6F1-7E062841A24F}"/>
    <cellStyle name="SAPBEXHLevel1X 3 4 4 11 2" xfId="38087" xr:uid="{E99C4281-C507-4933-A80B-3C67D402E44C}"/>
    <cellStyle name="SAPBEXHLevel1X 3 4 4 12" xfId="25812" xr:uid="{0A936CB1-F479-4664-9F78-3997037DFC2E}"/>
    <cellStyle name="SAPBEXHLevel1X 3 4 4 12 2" xfId="52226" xr:uid="{05C8645B-9D2E-4D22-B3E8-FA77CAB72748}"/>
    <cellStyle name="SAPBEXHLevel1X 3 4 4 2" xfId="3891" xr:uid="{9A63C0A4-C13F-4CED-8BE5-FE28479565A8}"/>
    <cellStyle name="SAPBEXHLevel1X 3 4 4 2 2" xfId="9176" xr:uid="{58E1C5E9-DD29-4FB0-9D9B-FC3D012D2EAC}"/>
    <cellStyle name="SAPBEXHLevel1X 3 4 4 2 2 2" xfId="19836" xr:uid="{E4E4BDD7-5EEC-4F13-8C48-0A0E81D65CAF}"/>
    <cellStyle name="SAPBEXHLevel1X 3 4 4 2 2 2 2" xfId="46250" xr:uid="{F043CC78-B54C-41FF-892D-1117C3A8F8AB}"/>
    <cellStyle name="SAPBEXHLevel1X 3 4 4 2 2 3" xfId="18766" xr:uid="{75D1D285-FB4D-4BFE-A524-319359264B16}"/>
    <cellStyle name="SAPBEXHLevel1X 3 4 4 2 2 3 2" xfId="45180" xr:uid="{23DAEDBE-2782-4443-A907-7DC77A914372}"/>
    <cellStyle name="SAPBEXHLevel1X 3 4 4 2 2 4" xfId="35672" xr:uid="{5B4AB83C-D73B-49E5-A6EF-14D00910B13C}"/>
    <cellStyle name="SAPBEXHLevel1X 3 4 4 2 3" xfId="14674" xr:uid="{0DE26625-AA60-4251-838B-BB11320B3D97}"/>
    <cellStyle name="SAPBEXHLevel1X 3 4 4 2 3 2" xfId="41094" xr:uid="{28D87599-7F6A-4135-B377-459B107434D2}"/>
    <cellStyle name="SAPBEXHLevel1X 3 4 4 2 4" xfId="22541" xr:uid="{2067B885-534C-4023-A1CA-E3B563A2ECB1}"/>
    <cellStyle name="SAPBEXHLevel1X 3 4 4 2 4 2" xfId="48955" xr:uid="{0EDEE41D-E192-4D29-B24F-0A139D26F3AA}"/>
    <cellStyle name="SAPBEXHLevel1X 3 4 4 2 5" xfId="30561" xr:uid="{2A7483CC-8141-4479-9C36-9C779824A394}"/>
    <cellStyle name="SAPBEXHLevel1X 3 4 4 3" xfId="4618" xr:uid="{5A797396-5E60-4F62-9E4E-087CDE67F1F2}"/>
    <cellStyle name="SAPBEXHLevel1X 3 4 4 3 2" xfId="9642" xr:uid="{A4BDED77-3AEF-4C2E-BE6F-BC79B38D27D3}"/>
    <cellStyle name="SAPBEXHLevel1X 3 4 4 3 2 2" xfId="20302" xr:uid="{9116B30D-18D5-434F-9A3C-FB084EE7532E}"/>
    <cellStyle name="SAPBEXHLevel1X 3 4 4 3 2 2 2" xfId="46716" xr:uid="{F756700B-81B0-424E-909E-5EACB690292E}"/>
    <cellStyle name="SAPBEXHLevel1X 3 4 4 3 2 3" xfId="27836" xr:uid="{5A84E589-A280-48F1-82D0-EE600E607E7E}"/>
    <cellStyle name="SAPBEXHLevel1X 3 4 4 3 2 3 2" xfId="54250" xr:uid="{078EA889-8837-4E12-8B23-AE39B333050E}"/>
    <cellStyle name="SAPBEXHLevel1X 3 4 4 3 2 4" xfId="36138" xr:uid="{05D5B548-F0A9-4567-8CCA-1C7DB7C06ED2}"/>
    <cellStyle name="SAPBEXHLevel1X 3 4 4 3 3" xfId="15396" xr:uid="{6B564D8E-A165-49EE-9076-F00385362279}"/>
    <cellStyle name="SAPBEXHLevel1X 3 4 4 3 3 2" xfId="41816" xr:uid="{2248AB3D-64DD-4064-A024-6456D6232CD7}"/>
    <cellStyle name="SAPBEXHLevel1X 3 4 4 3 4" xfId="22656" xr:uid="{366AB201-4DD7-4364-BCC3-B97A1E41412E}"/>
    <cellStyle name="SAPBEXHLevel1X 3 4 4 3 4 2" xfId="49070" xr:uid="{F034C44F-6304-4DBC-8FB2-40B28D5996D0}"/>
    <cellStyle name="SAPBEXHLevel1X 3 4 4 3 5" xfId="31288" xr:uid="{85CEA3E7-231D-4BA3-93C1-276EE82D8E06}"/>
    <cellStyle name="SAPBEXHLevel1X 3 4 4 4" xfId="4841" xr:uid="{0FBEC143-F920-46AB-9BB8-EF322823747C}"/>
    <cellStyle name="SAPBEXHLevel1X 3 4 4 4 2" xfId="15618" xr:uid="{B03F01C8-C828-46D5-A812-E47D2FDEBC36}"/>
    <cellStyle name="SAPBEXHLevel1X 3 4 4 4 2 2" xfId="42038" xr:uid="{250FA464-940A-4ABE-B570-FFDC0F0B54BE}"/>
    <cellStyle name="SAPBEXHLevel1X 3 4 4 4 3" xfId="26811" xr:uid="{F7BD2AD6-C8F5-4026-8074-247DD9BAC9E6}"/>
    <cellStyle name="SAPBEXHLevel1X 3 4 4 4 3 2" xfId="53225" xr:uid="{162B12EE-AC10-4633-82C6-F32CC2FA0162}"/>
    <cellStyle name="SAPBEXHLevel1X 3 4 4 4 4" xfId="31511" xr:uid="{325EE16B-74DA-4E9E-B785-DBB004C465CB}"/>
    <cellStyle name="SAPBEXHLevel1X 3 4 4 5" xfId="5812" xr:uid="{CFE26E84-5C89-4327-BD80-A3B8ECEBA69E}"/>
    <cellStyle name="SAPBEXHLevel1X 3 4 4 5 2" xfId="16571" xr:uid="{3BA75C73-7CFC-4D34-9412-0F90E876938A}"/>
    <cellStyle name="SAPBEXHLevel1X 3 4 4 5 2 2" xfId="42989" xr:uid="{E5DE3A8C-9B94-4B5C-A370-92323A78178B}"/>
    <cellStyle name="SAPBEXHLevel1X 3 4 4 5 3" xfId="26246" xr:uid="{BB46D644-BA1F-49F5-833C-0CB49160587F}"/>
    <cellStyle name="SAPBEXHLevel1X 3 4 4 5 3 2" xfId="52660" xr:uid="{0B057ED9-1577-4427-BCF3-5733F9660E8D}"/>
    <cellStyle name="SAPBEXHLevel1X 3 4 4 5 4" xfId="32482" xr:uid="{07463755-9F46-4E16-98CA-AFCC78AE9A29}"/>
    <cellStyle name="SAPBEXHLevel1X 3 4 4 6" xfId="6415" xr:uid="{6C304AE4-4EE9-4FE1-964E-434421C63D0F}"/>
    <cellStyle name="SAPBEXHLevel1X 3 4 4 6 2" xfId="17151" xr:uid="{C2525B94-3755-485A-B63E-6BAD4500D0B7}"/>
    <cellStyle name="SAPBEXHLevel1X 3 4 4 6 2 2" xfId="43569" xr:uid="{EA02CAA4-9FE1-464C-9BA8-AB3F00562790}"/>
    <cellStyle name="SAPBEXHLevel1X 3 4 4 6 3" xfId="22350" xr:uid="{BAA2C2D0-A899-4E71-B756-B77AC1F23EB0}"/>
    <cellStyle name="SAPBEXHLevel1X 3 4 4 6 3 2" xfId="48764" xr:uid="{62F8D359-73AC-4A3A-B6AD-940852438C97}"/>
    <cellStyle name="SAPBEXHLevel1X 3 4 4 6 4" xfId="33085" xr:uid="{3B1ACE8D-A7CD-49FE-B2A8-E5AF00B7B23A}"/>
    <cellStyle name="SAPBEXHLevel1X 3 4 4 7" xfId="7030" xr:uid="{F7C3E808-7AFD-4281-B2CE-FFE8F9E61C79}"/>
    <cellStyle name="SAPBEXHLevel1X 3 4 4 7 2" xfId="24693" xr:uid="{553129FB-6E58-483E-8C3F-2A6D9AD494BF}"/>
    <cellStyle name="SAPBEXHLevel1X 3 4 4 7 2 2" xfId="51107" xr:uid="{FF94C1E4-FD72-4D12-BD31-960BF6466953}"/>
    <cellStyle name="SAPBEXHLevel1X 3 4 4 7 3" xfId="33700" xr:uid="{7D44FD6C-C5A3-4FE1-97B0-15F8ADD4EE6E}"/>
    <cellStyle name="SAPBEXHLevel1X 3 4 4 8" xfId="7577" xr:uid="{688FB29F-310C-4159-8F4E-122404806EB7}"/>
    <cellStyle name="SAPBEXHLevel1X 3 4 4 8 2" xfId="18244" xr:uid="{BF373E8C-D020-4495-B3D8-DB0DA5EA0017}"/>
    <cellStyle name="SAPBEXHLevel1X 3 4 4 8 2 2" xfId="44660" xr:uid="{78E415EF-E29D-4D1A-82D8-9DB500D269B2}"/>
    <cellStyle name="SAPBEXHLevel1X 3 4 4 8 3" xfId="25220" xr:uid="{B80CF385-030D-4141-AF1F-51777E8B68D0}"/>
    <cellStyle name="SAPBEXHLevel1X 3 4 4 8 3 2" xfId="51634" xr:uid="{38A96DF8-35D5-4B6C-A7BC-D380CA2E6FD0}"/>
    <cellStyle name="SAPBEXHLevel1X 3 4 4 8 4" xfId="34247" xr:uid="{5E37097F-86CC-42DB-B8DA-D15D75FD5DAB}"/>
    <cellStyle name="SAPBEXHLevel1X 3 4 4 9" xfId="6529" xr:uid="{A7E0D695-3BCB-4A68-BF31-A46233012BB1}"/>
    <cellStyle name="SAPBEXHLevel1X 3 4 4 9 2" xfId="17254" xr:uid="{10F2827B-C5DE-4FC7-84FE-B00BAF9BAEFA}"/>
    <cellStyle name="SAPBEXHLevel1X 3 4 4 9 2 2" xfId="43672" xr:uid="{59720302-E140-4D5D-A02D-DAA01678AE93}"/>
    <cellStyle name="SAPBEXHLevel1X 3 4 4 9 3" xfId="23061" xr:uid="{3F03191A-CC94-4C0F-B129-0123EF8B5410}"/>
    <cellStyle name="SAPBEXHLevel1X 3 4 4 9 3 2" xfId="49475" xr:uid="{B114C65E-2C4E-41C3-8CCB-138FFEDEBA53}"/>
    <cellStyle name="SAPBEXHLevel1X 3 4 4 9 4" xfId="33199" xr:uid="{DA6684E4-85A6-4C8A-9F8F-B1E4E8EC8A84}"/>
    <cellStyle name="SAPBEXHLevel1X 3 4 5" xfId="2100" xr:uid="{CDC73720-52FD-4329-AAFD-033CDBA13402}"/>
    <cellStyle name="SAPBEXHLevel1X 3 4 5 10" xfId="8863" xr:uid="{69BAA23B-7497-4F88-896E-B5388EBD53A2}"/>
    <cellStyle name="SAPBEXHLevel1X 3 4 5 10 2" xfId="19523" xr:uid="{AB537590-6E40-4868-A67F-6071DDCDF4C0}"/>
    <cellStyle name="SAPBEXHLevel1X 3 4 5 10 2 2" xfId="45937" xr:uid="{A69E638C-41E7-4664-BE6C-9F2E6B21037D}"/>
    <cellStyle name="SAPBEXHLevel1X 3 4 5 10 3" xfId="26930" xr:uid="{EFF63A13-7BCC-4250-B57E-6C11E563ACE5}"/>
    <cellStyle name="SAPBEXHLevel1X 3 4 5 10 3 2" xfId="53344" xr:uid="{33F76090-BF04-4B72-8BD7-D0A2A753D4FD}"/>
    <cellStyle name="SAPBEXHLevel1X 3 4 5 10 4" xfId="35359" xr:uid="{0703478B-5779-4A6D-A8F7-F50D80678213}"/>
    <cellStyle name="SAPBEXHLevel1X 3 4 5 11" xfId="11500" xr:uid="{5AF74F41-F43E-43FA-A5CA-12D2284718A5}"/>
    <cellStyle name="SAPBEXHLevel1X 3 4 5 11 2" xfId="37921" xr:uid="{F24B6A79-2325-43CD-BF22-D92C30F03748}"/>
    <cellStyle name="SAPBEXHLevel1X 3 4 5 12" xfId="23984" xr:uid="{F896F418-EE83-41B3-828F-A95397ACDC18}"/>
    <cellStyle name="SAPBEXHLevel1X 3 4 5 12 2" xfId="50398" xr:uid="{D30F82AC-B083-41F7-8A13-5521FD4EE29A}"/>
    <cellStyle name="SAPBEXHLevel1X 3 4 5 2" xfId="4065" xr:uid="{93C9777E-EE83-4957-BD83-C421D548625C}"/>
    <cellStyle name="SAPBEXHLevel1X 3 4 5 2 2" xfId="9845" xr:uid="{4A9ABCD6-75F5-4EBA-A69B-5DF66DC46DC3}"/>
    <cellStyle name="SAPBEXHLevel1X 3 4 5 2 2 2" xfId="20505" xr:uid="{B45CD2B2-CBF0-44C5-9D49-21B80C247931}"/>
    <cellStyle name="SAPBEXHLevel1X 3 4 5 2 2 2 2" xfId="46919" xr:uid="{39DCB383-2675-4CE7-9CB1-C1E5437B1FEF}"/>
    <cellStyle name="SAPBEXHLevel1X 3 4 5 2 2 3" xfId="16244" xr:uid="{D945F64C-7BAD-4621-88F6-8EFD4FA838D1}"/>
    <cellStyle name="SAPBEXHLevel1X 3 4 5 2 2 3 2" xfId="42663" xr:uid="{18F979B7-FC6C-44E3-A54D-83D1F58ADF2C}"/>
    <cellStyle name="SAPBEXHLevel1X 3 4 5 2 2 4" xfId="36341" xr:uid="{AC689DE8-FD3E-405F-8D17-418851676152}"/>
    <cellStyle name="SAPBEXHLevel1X 3 4 5 2 3" xfId="14847" xr:uid="{FCAD1887-E912-449C-91EC-E05F7A2CA222}"/>
    <cellStyle name="SAPBEXHLevel1X 3 4 5 2 3 2" xfId="41267" xr:uid="{45F26F4A-0A73-4D1E-8CF2-6489E943335F}"/>
    <cellStyle name="SAPBEXHLevel1X 3 4 5 2 4" xfId="22671" xr:uid="{A104E644-584B-480E-8AF8-080554A98EE9}"/>
    <cellStyle name="SAPBEXHLevel1X 3 4 5 2 4 2" xfId="49085" xr:uid="{1066D7CA-E727-484E-B267-E2C1502C6B5F}"/>
    <cellStyle name="SAPBEXHLevel1X 3 4 5 2 5" xfId="30735" xr:uid="{7A5FDD16-0292-48C2-B359-A1829FE20830}"/>
    <cellStyle name="SAPBEXHLevel1X 3 4 5 3" xfId="4793" xr:uid="{7EAA276A-61F4-485F-8D84-9ABA98C0647E}"/>
    <cellStyle name="SAPBEXHLevel1X 3 4 5 3 2" xfId="10405" xr:uid="{E7A76F26-D762-4353-AEDB-D5D6498BB326}"/>
    <cellStyle name="SAPBEXHLevel1X 3 4 5 3 2 2" xfId="21065" xr:uid="{D72EE0D7-325D-492A-8506-A5AA0A45E0A3}"/>
    <cellStyle name="SAPBEXHLevel1X 3 4 5 3 2 2 2" xfId="47479" xr:uid="{8A7E8C8D-C7AE-4609-AC7F-7F34C1CEE344}"/>
    <cellStyle name="SAPBEXHLevel1X 3 4 5 3 2 3" xfId="28330" xr:uid="{DB81D40D-8308-41AA-B622-4A502E156966}"/>
    <cellStyle name="SAPBEXHLevel1X 3 4 5 3 2 3 2" xfId="54744" xr:uid="{68737D66-5AE6-48D8-B2CC-EC68B145E551}"/>
    <cellStyle name="SAPBEXHLevel1X 3 4 5 3 2 4" xfId="36901" xr:uid="{51FEFABB-636A-4BB9-B3DB-34B6C3EF0877}"/>
    <cellStyle name="SAPBEXHLevel1X 3 4 5 3 3" xfId="15570" xr:uid="{AB95E909-AD37-434F-AC97-A3A3B82DB0C6}"/>
    <cellStyle name="SAPBEXHLevel1X 3 4 5 3 3 2" xfId="41990" xr:uid="{FC39389F-1421-40B2-962C-3F8337D87315}"/>
    <cellStyle name="SAPBEXHLevel1X 3 4 5 3 4" xfId="24604" xr:uid="{56B80DE4-C250-4B09-BB23-504025E253D3}"/>
    <cellStyle name="SAPBEXHLevel1X 3 4 5 3 4 2" xfId="51018" xr:uid="{66D7A366-2AD1-4980-A2B4-7FB42703F3C4}"/>
    <cellStyle name="SAPBEXHLevel1X 3 4 5 3 5" xfId="31463" xr:uid="{F5D5387C-A06F-4E65-81C4-B9FBC35946C4}"/>
    <cellStyle name="SAPBEXHLevel1X 3 4 5 4" xfId="5373" xr:uid="{499F7F38-A280-45E9-96FA-BDFC0081D8B1}"/>
    <cellStyle name="SAPBEXHLevel1X 3 4 5 4 2" xfId="16146" xr:uid="{0C04D28D-976C-4978-B005-EE3628C9F44C}"/>
    <cellStyle name="SAPBEXHLevel1X 3 4 5 4 2 2" xfId="42565" xr:uid="{CF9EC153-7400-4617-9E5C-1A47997E8E36}"/>
    <cellStyle name="SAPBEXHLevel1X 3 4 5 4 3" xfId="26655" xr:uid="{B8AB850A-1097-4B5B-B2A3-74CC97EE60F1}"/>
    <cellStyle name="SAPBEXHLevel1X 3 4 5 4 3 2" xfId="53069" xr:uid="{2C4CADBA-D88A-4C7A-B396-15088792745B}"/>
    <cellStyle name="SAPBEXHLevel1X 3 4 5 4 4" xfId="32043" xr:uid="{07BAB3D7-43F8-4537-85C2-BF9156E2A09A}"/>
    <cellStyle name="SAPBEXHLevel1X 3 4 5 5" xfId="5980" xr:uid="{C2A98613-B64A-4B1B-B7E6-CC4ED02E3007}"/>
    <cellStyle name="SAPBEXHLevel1X 3 4 5 5 2" xfId="16732" xr:uid="{9C5234A5-62AB-491E-A094-9AFD18F5380A}"/>
    <cellStyle name="SAPBEXHLevel1X 3 4 5 5 2 2" xfId="43150" xr:uid="{FE7C64BE-9B84-4B50-91C2-A4BC9824F19B}"/>
    <cellStyle name="SAPBEXHLevel1X 3 4 5 5 3" xfId="27522" xr:uid="{8CEFF6DF-DA4E-4832-943A-16B45ED18DE8}"/>
    <cellStyle name="SAPBEXHLevel1X 3 4 5 5 3 2" xfId="53936" xr:uid="{6AC4451D-4EC0-4EBB-9347-6FFE1112D580}"/>
    <cellStyle name="SAPBEXHLevel1X 3 4 5 5 4" xfId="32650" xr:uid="{5F56A759-4146-4499-99D0-5F827B25CB37}"/>
    <cellStyle name="SAPBEXHLevel1X 3 4 5 6" xfId="6580" xr:uid="{2DAC6DEF-25CD-4354-AF47-1B98E94F2B8D}"/>
    <cellStyle name="SAPBEXHLevel1X 3 4 5 6 2" xfId="17305" xr:uid="{0B796FB0-5027-4058-828A-95E5F1E15D2E}"/>
    <cellStyle name="SAPBEXHLevel1X 3 4 5 6 2 2" xfId="43723" xr:uid="{70751DB0-D2D0-495A-870E-095D103EF656}"/>
    <cellStyle name="SAPBEXHLevel1X 3 4 5 6 3" xfId="22988" xr:uid="{AF2A6B99-E5F4-4D60-8F29-5AFDEA4197FC}"/>
    <cellStyle name="SAPBEXHLevel1X 3 4 5 6 3 2" xfId="49402" xr:uid="{DC75C130-6D6E-44A7-AD2E-9C3C1B2BCF14}"/>
    <cellStyle name="SAPBEXHLevel1X 3 4 5 6 4" xfId="33250" xr:uid="{4002BFA6-14F6-455B-8BC4-85D843F5504A}"/>
    <cellStyle name="SAPBEXHLevel1X 3 4 5 7" xfId="7152" xr:uid="{40F89D19-3D4B-4C5C-9822-B677E96B92BD}"/>
    <cellStyle name="SAPBEXHLevel1X 3 4 5 7 2" xfId="26611" xr:uid="{8E5737D5-D2DB-4765-B0FD-A208432A7FCF}"/>
    <cellStyle name="SAPBEXHLevel1X 3 4 5 7 2 2" xfId="53025" xr:uid="{B34D9A4C-972E-4402-8196-D65D5EBCF019}"/>
    <cellStyle name="SAPBEXHLevel1X 3 4 5 7 3" xfId="33822" xr:uid="{1519221A-EC3C-4C34-946D-72B7BCB3401C}"/>
    <cellStyle name="SAPBEXHLevel1X 3 4 5 8" xfId="7711" xr:uid="{DB41715D-3F24-46AF-96FB-E9BE975F8BB2}"/>
    <cellStyle name="SAPBEXHLevel1X 3 4 5 8 2" xfId="18378" xr:uid="{4A665496-3D02-4ADA-8ED1-E53FB7F17DCE}"/>
    <cellStyle name="SAPBEXHLevel1X 3 4 5 8 2 2" xfId="44794" xr:uid="{DC33A9F5-891F-4BD1-9AA3-5016EF7261B9}"/>
    <cellStyle name="SAPBEXHLevel1X 3 4 5 8 3" xfId="28166" xr:uid="{27F90A3C-3304-4355-86EA-9E119229596D}"/>
    <cellStyle name="SAPBEXHLevel1X 3 4 5 8 3 2" xfId="54580" xr:uid="{57D88E3A-F605-4AA0-856E-9886B94CA585}"/>
    <cellStyle name="SAPBEXHLevel1X 3 4 5 8 4" xfId="34381" xr:uid="{32721C9D-89C6-4BD1-9332-BD9635356BC3}"/>
    <cellStyle name="SAPBEXHLevel1X 3 4 5 9" xfId="7863" xr:uid="{5FC02D47-6E1E-4E64-BFBB-8F4568CC8C4D}"/>
    <cellStyle name="SAPBEXHLevel1X 3 4 5 9 2" xfId="18530" xr:uid="{FB96CEE4-20AC-4969-A739-9D2CE98012BF}"/>
    <cellStyle name="SAPBEXHLevel1X 3 4 5 9 2 2" xfId="44945" xr:uid="{40F68D39-9B54-42DA-89AB-D0B41F87B5C2}"/>
    <cellStyle name="SAPBEXHLevel1X 3 4 5 9 3" xfId="22579" xr:uid="{E706D0FA-58D4-4EE1-8AFE-4D3674145CF1}"/>
    <cellStyle name="SAPBEXHLevel1X 3 4 5 9 3 2" xfId="48993" xr:uid="{0A6D122D-BDCA-457B-BC4A-8C2C4B210D79}"/>
    <cellStyle name="SAPBEXHLevel1X 3 4 5 9 4" xfId="34533" xr:uid="{E01C1339-66AF-4AFE-9C02-47F7EF40E552}"/>
    <cellStyle name="SAPBEXHLevel1X 3 4 6" xfId="1841" xr:uid="{8C2816FE-AFA6-4868-A1EC-4A6314EE6E6D}"/>
    <cellStyle name="SAPBEXHLevel1X 3 4 6 10" xfId="9549" xr:uid="{EA354BCB-BD59-466F-8D37-744F0DE5863E}"/>
    <cellStyle name="SAPBEXHLevel1X 3 4 6 10 2" xfId="20209" xr:uid="{8C943444-A14C-4B40-9255-983F0EC3031D}"/>
    <cellStyle name="SAPBEXHLevel1X 3 4 6 10 2 2" xfId="46623" xr:uid="{6DADDF9A-3DD7-44FF-A240-2FC40D062950}"/>
    <cellStyle name="SAPBEXHLevel1X 3 4 6 10 3" xfId="27845" xr:uid="{6D22A0A2-30F1-4ECC-AC26-406A87669E56}"/>
    <cellStyle name="SAPBEXHLevel1X 3 4 6 10 3 2" xfId="54259" xr:uid="{A99758E9-48CC-4358-87DA-26F37D5654F9}"/>
    <cellStyle name="SAPBEXHLevel1X 3 4 6 10 4" xfId="36045" xr:uid="{94680CB1-D106-47DD-A204-DA86B8FBE87A}"/>
    <cellStyle name="SAPBEXHLevel1X 3 4 6 11" xfId="11739" xr:uid="{E48A270C-E535-4953-A8EE-053708AD9C83}"/>
    <cellStyle name="SAPBEXHLevel1X 3 4 6 11 2" xfId="38160" xr:uid="{08D2B078-F4D6-4F86-BFB8-2AC5CCC8D0AF}"/>
    <cellStyle name="SAPBEXHLevel1X 3 4 6 12" xfId="23707" xr:uid="{2A7BE85F-9C5F-4A17-AF45-24A713BCE8ED}"/>
    <cellStyle name="SAPBEXHLevel1X 3 4 6 12 2" xfId="50121" xr:uid="{BBC17E1B-318E-471C-886F-8EFF6D1FEA85}"/>
    <cellStyle name="SAPBEXHLevel1X 3 4 6 2" xfId="3818" xr:uid="{21680178-3A56-4D16-B40B-B6B4897D7C15}"/>
    <cellStyle name="SAPBEXHLevel1X 3 4 6 2 2" xfId="10686" xr:uid="{BC0E47BC-E81E-41DF-AC11-EDF1884A0E9A}"/>
    <cellStyle name="SAPBEXHLevel1X 3 4 6 2 2 2" xfId="21331" xr:uid="{1E451470-DB7B-4E48-8E41-A32C875789B2}"/>
    <cellStyle name="SAPBEXHLevel1X 3 4 6 2 2 2 2" xfId="47745" xr:uid="{ED1CC40B-D093-4DEF-BCD8-20B6B1DE10F7}"/>
    <cellStyle name="SAPBEXHLevel1X 3 4 6 2 2 3" xfId="28429" xr:uid="{26287D28-3193-4849-934E-07B08904ED96}"/>
    <cellStyle name="SAPBEXHLevel1X 3 4 6 2 2 3 2" xfId="54843" xr:uid="{9F6274FD-AE48-4829-93F5-5C218EC63739}"/>
    <cellStyle name="SAPBEXHLevel1X 3 4 6 2 2 4" xfId="37110" xr:uid="{1DA1EB98-F220-44A0-A74C-BD87D8C8977C}"/>
    <cellStyle name="SAPBEXHLevel1X 3 4 6 2 3" xfId="14601" xr:uid="{41EE4FE9-7998-4823-B6CE-4EE4A5E4E12E}"/>
    <cellStyle name="SAPBEXHLevel1X 3 4 6 2 3 2" xfId="41021" xr:uid="{46631D51-91C1-4C4C-ABCA-82969148D276}"/>
    <cellStyle name="SAPBEXHLevel1X 3 4 6 2 4" xfId="26880" xr:uid="{5EF610FE-9800-4B83-AA19-FADC4F3DBD38}"/>
    <cellStyle name="SAPBEXHLevel1X 3 4 6 2 4 2" xfId="53294" xr:uid="{0121BE22-A5CF-43DD-9794-93E2E9D4EA6E}"/>
    <cellStyle name="SAPBEXHLevel1X 3 4 6 2 5" xfId="30488" xr:uid="{756DE7F7-EF4C-464C-8BF4-7355ED91027B}"/>
    <cellStyle name="SAPBEXHLevel1X 3 4 6 3" xfId="4545" xr:uid="{3FA35811-8A51-4BFE-AC7F-17642DAD83C0}"/>
    <cellStyle name="SAPBEXHLevel1X 3 4 6 3 2" xfId="15323" xr:uid="{AC00ABCC-52D6-4A65-8C8B-CB229F1B33F9}"/>
    <cellStyle name="SAPBEXHLevel1X 3 4 6 3 2 2" xfId="41743" xr:uid="{97F46238-C403-439A-BE55-F0A64717D0D8}"/>
    <cellStyle name="SAPBEXHLevel1X 3 4 6 3 3" xfId="22615" xr:uid="{DB0AA73F-657C-491B-91C5-12A48FAB075D}"/>
    <cellStyle name="SAPBEXHLevel1X 3 4 6 3 3 2" xfId="49029" xr:uid="{33FDAC02-CAE1-40A0-974B-158E354C0B9B}"/>
    <cellStyle name="SAPBEXHLevel1X 3 4 6 3 4" xfId="31215" xr:uid="{BE8428F3-3C8E-48ED-BDE9-066194E9AEF4}"/>
    <cellStyle name="SAPBEXHLevel1X 3 4 6 4" xfId="3192" xr:uid="{C1C696FF-1BE3-4730-9F5B-69A242B6E160}"/>
    <cellStyle name="SAPBEXHLevel1X 3 4 6 4 2" xfId="13982" xr:uid="{23EB5D50-36D3-4CC0-95D1-8ECCBC23AA18}"/>
    <cellStyle name="SAPBEXHLevel1X 3 4 6 4 2 2" xfId="40402" xr:uid="{2E49665B-5734-4CDC-B4CE-8077F1F05545}"/>
    <cellStyle name="SAPBEXHLevel1X 3 4 6 4 3" xfId="26438" xr:uid="{E55BCA43-1E84-49A5-B17B-CA47F713BDE5}"/>
    <cellStyle name="SAPBEXHLevel1X 3 4 6 4 3 2" xfId="52852" xr:uid="{618AAD1F-C790-4D05-BDCF-6A702265976F}"/>
    <cellStyle name="SAPBEXHLevel1X 3 4 6 4 4" xfId="29862" xr:uid="{54FD7AB4-87AB-47FC-BE7F-C0EE385BF085}"/>
    <cellStyle name="SAPBEXHLevel1X 3 4 6 5" xfId="3987" xr:uid="{20E06CDF-49B8-4257-8B8A-C58686DFAA1F}"/>
    <cellStyle name="SAPBEXHLevel1X 3 4 6 5 2" xfId="14770" xr:uid="{3953B88E-87E4-4D46-96EA-19C44241BF74}"/>
    <cellStyle name="SAPBEXHLevel1X 3 4 6 5 2 2" xfId="41190" xr:uid="{F7B1715C-854E-487E-9FFB-3C72788CB865}"/>
    <cellStyle name="SAPBEXHLevel1X 3 4 6 5 3" xfId="23094" xr:uid="{FE65F03B-6C84-4942-A686-20111E5A6032}"/>
    <cellStyle name="SAPBEXHLevel1X 3 4 6 5 3 2" xfId="49508" xr:uid="{138B95DB-0E20-471D-A09A-F70312D27E93}"/>
    <cellStyle name="SAPBEXHLevel1X 3 4 6 5 4" xfId="30657" xr:uid="{2E1F18C0-D64C-47A0-890B-D265B8A8D9F9}"/>
    <cellStyle name="SAPBEXHLevel1X 3 4 6 6" xfId="5756" xr:uid="{8EDE45B4-A21B-4345-9750-0F1EF8FADDBA}"/>
    <cellStyle name="SAPBEXHLevel1X 3 4 6 6 2" xfId="16518" xr:uid="{65CF4F24-0F15-4307-B6C6-A9883D483641}"/>
    <cellStyle name="SAPBEXHLevel1X 3 4 6 6 2 2" xfId="42936" xr:uid="{003DE28E-CA3A-4F0D-9901-50E9636D7BDB}"/>
    <cellStyle name="SAPBEXHLevel1X 3 4 6 6 3" xfId="24242" xr:uid="{2DD3FF2F-7874-489C-95E8-E71BF2093859}"/>
    <cellStyle name="SAPBEXHLevel1X 3 4 6 6 3 2" xfId="50656" xr:uid="{2AB94DC8-E25C-4F84-8905-8A9D4921DF4D}"/>
    <cellStyle name="SAPBEXHLevel1X 3 4 6 6 4" xfId="32426" xr:uid="{66EF6619-882C-4B74-B4B2-3A7F68B1A4E8}"/>
    <cellStyle name="SAPBEXHLevel1X 3 4 6 7" xfId="6957" xr:uid="{F7EA06E2-F7A8-4F73-9723-C7C5B92E8FF2}"/>
    <cellStyle name="SAPBEXHLevel1X 3 4 6 7 2" xfId="24249" xr:uid="{6086A9CD-9178-4BDE-82A7-BF1BD0AAE48B}"/>
    <cellStyle name="SAPBEXHLevel1X 3 4 6 7 2 2" xfId="50663" xr:uid="{70078EC0-C8ED-4ADA-8D68-81ADD8B296C3}"/>
    <cellStyle name="SAPBEXHLevel1X 3 4 6 7 3" xfId="33627" xr:uid="{FEBE9A3A-0CB9-4A2F-8A36-D7EA967F2ACA}"/>
    <cellStyle name="SAPBEXHLevel1X 3 4 6 8" xfId="7504" xr:uid="{BA68B2C1-29AD-4BCA-8CCC-7910E896D6AD}"/>
    <cellStyle name="SAPBEXHLevel1X 3 4 6 8 2" xfId="18171" xr:uid="{3D4D1D79-DFDC-444F-A2B4-819027C87F38}"/>
    <cellStyle name="SAPBEXHLevel1X 3 4 6 8 2 2" xfId="44587" xr:uid="{8F99073A-3FD4-465F-96EA-29CD74FBEF85}"/>
    <cellStyle name="SAPBEXHLevel1X 3 4 6 8 3" xfId="24141" xr:uid="{7A6CA3B6-2BE6-4D3F-8B9C-BA278571DA83}"/>
    <cellStyle name="SAPBEXHLevel1X 3 4 6 8 3 2" xfId="50555" xr:uid="{BFAC53BD-DBAF-48C9-B1C9-75E2DA685181}"/>
    <cellStyle name="SAPBEXHLevel1X 3 4 6 8 4" xfId="34174" xr:uid="{AD701567-1E91-4B03-8DDC-7BA40E008740}"/>
    <cellStyle name="SAPBEXHLevel1X 3 4 6 9" xfId="3408" xr:uid="{988F4187-2098-411B-B3D2-FDCBE5E51F72}"/>
    <cellStyle name="SAPBEXHLevel1X 3 4 6 9 2" xfId="14194" xr:uid="{B7FEE480-EE75-4AF5-9944-D5788CBF1ABB}"/>
    <cellStyle name="SAPBEXHLevel1X 3 4 6 9 2 2" xfId="40614" xr:uid="{1D2DFB43-FEC0-44F7-9367-CEC72F6EEA60}"/>
    <cellStyle name="SAPBEXHLevel1X 3 4 6 9 3" xfId="23330" xr:uid="{03CD50A3-CA4B-43C8-B7B2-413CDF8EDD97}"/>
    <cellStyle name="SAPBEXHLevel1X 3 4 6 9 3 2" xfId="49744" xr:uid="{D13DE781-0EC1-45A5-B88D-E73EBA283474}"/>
    <cellStyle name="SAPBEXHLevel1X 3 4 6 9 4" xfId="30078" xr:uid="{8DC7DC33-31CC-493A-BFBE-2F1E588B7FC9}"/>
    <cellStyle name="SAPBEXHLevel1X 3 4 7" xfId="2501" xr:uid="{FA4ACBAB-4245-4FBC-B584-4251872CD973}"/>
    <cellStyle name="SAPBEXHLevel1X 3 4 7 10" xfId="21908" xr:uid="{06002058-E628-4E46-8A87-50BECBCB170C}"/>
    <cellStyle name="SAPBEXHLevel1X 3 4 7 10 2" xfId="48322" xr:uid="{D7D8A215-A632-41A5-BA1D-EABBC17AEA70}"/>
    <cellStyle name="SAPBEXHLevel1X 3 4 7 2" xfId="4396" xr:uid="{E7703160-2EDF-4131-9394-E9EEB9A49A22}"/>
    <cellStyle name="SAPBEXHLevel1X 3 4 7 2 2" xfId="15174" xr:uid="{F6C823CE-28B6-45D0-9C24-0092EFE7F36E}"/>
    <cellStyle name="SAPBEXHLevel1X 3 4 7 2 2 2" xfId="41594" xr:uid="{5EE695D7-19BA-4553-9C0C-1C827474375E}"/>
    <cellStyle name="SAPBEXHLevel1X 3 4 7 2 3" xfId="24669" xr:uid="{426C5C86-BF7E-46C7-9D05-83967070B10E}"/>
    <cellStyle name="SAPBEXHLevel1X 3 4 7 2 3 2" xfId="51083" xr:uid="{7AC0F432-86C6-47CF-B13F-3CA9E28AABBF}"/>
    <cellStyle name="SAPBEXHLevel1X 3 4 7 2 4" xfId="31066" xr:uid="{63C6762F-1CAD-4F94-AFD3-1E33B8966687}"/>
    <cellStyle name="SAPBEXHLevel1X 3 4 7 3" xfId="5129" xr:uid="{A6E09DC0-263E-4E34-B6D0-D0E7270B3DA9}"/>
    <cellStyle name="SAPBEXHLevel1X 3 4 7 3 2" xfId="15906" xr:uid="{C9AF065E-F44C-4F2E-9671-0FD4AE89DB6D}"/>
    <cellStyle name="SAPBEXHLevel1X 3 4 7 3 2 2" xfId="42325" xr:uid="{8AFB5692-641B-4518-99AD-27AC30551601}"/>
    <cellStyle name="SAPBEXHLevel1X 3 4 7 3 3" xfId="27397" xr:uid="{9B602AE4-8657-46B2-AD8B-6A3489CEB64D}"/>
    <cellStyle name="SAPBEXHLevel1X 3 4 7 3 3 2" xfId="53811" xr:uid="{A97968BC-5459-4B41-92EE-A28AB25F28EF}"/>
    <cellStyle name="SAPBEXHLevel1X 3 4 7 3 4" xfId="31799" xr:uid="{744BCCB7-EB85-4797-9078-66E181AAC37D}"/>
    <cellStyle name="SAPBEXHLevel1X 3 4 7 4" xfId="6311" xr:uid="{9F3948DA-A7EF-47A5-9A29-F27C49339157}"/>
    <cellStyle name="SAPBEXHLevel1X 3 4 7 4 2" xfId="17050" xr:uid="{BB99CAF5-558D-472B-96AF-06B55C42A721}"/>
    <cellStyle name="SAPBEXHLevel1X 3 4 7 4 2 2" xfId="43468" xr:uid="{7134634F-45B8-4EC7-9566-074642DF19D2}"/>
    <cellStyle name="SAPBEXHLevel1X 3 4 7 4 3" xfId="24504" xr:uid="{9C009A94-24B9-423F-B906-6F6E226E5013}"/>
    <cellStyle name="SAPBEXHLevel1X 3 4 7 4 3 2" xfId="50918" xr:uid="{9B302252-8BBB-4365-9D22-C9855B3943AD}"/>
    <cellStyle name="SAPBEXHLevel1X 3 4 7 4 4" xfId="32981" xr:uid="{BA03250A-9124-49EF-B1CA-27F818E7F1E3}"/>
    <cellStyle name="SAPBEXHLevel1X 3 4 7 5" xfId="6887" xr:uid="{BFD0025C-3910-4BBB-9CF4-EC872AC1E56B}"/>
    <cellStyle name="SAPBEXHLevel1X 3 4 7 5 2" xfId="17592" xr:uid="{D47A9097-C4CD-402B-BB97-7FEFF3F73F0C}"/>
    <cellStyle name="SAPBEXHLevel1X 3 4 7 5 2 2" xfId="44009" xr:uid="{346C2C93-6182-4DA0-B5B9-D33C5DB4EFB5}"/>
    <cellStyle name="SAPBEXHLevel1X 3 4 7 5 3" xfId="23093" xr:uid="{01037542-624B-4546-A0E3-1FE75942CAEE}"/>
    <cellStyle name="SAPBEXHLevel1X 3 4 7 5 3 2" xfId="49507" xr:uid="{F11B34AC-3C93-49DF-9D99-4933ED791D6E}"/>
    <cellStyle name="SAPBEXHLevel1X 3 4 7 5 4" xfId="33557" xr:uid="{E2770732-0399-4FE2-920C-485811643E62}"/>
    <cellStyle name="SAPBEXHLevel1X 3 4 7 6" xfId="7411" xr:uid="{5D2F2E7E-D9FC-4E30-9993-E3DD36500705}"/>
    <cellStyle name="SAPBEXHLevel1X 3 4 7 6 2" xfId="18078" xr:uid="{73F26CF3-12EC-48EA-BCC0-1D05FB7AA153}"/>
    <cellStyle name="SAPBEXHLevel1X 3 4 7 6 2 2" xfId="44494" xr:uid="{D949EFD7-7C88-4EBE-B7D1-329DAD0BDBE0}"/>
    <cellStyle name="SAPBEXHLevel1X 3 4 7 6 3" xfId="27236" xr:uid="{B03D77FE-38C9-4B42-A779-DDF67F9C6451}"/>
    <cellStyle name="SAPBEXHLevel1X 3 4 7 6 3 2" xfId="53650" xr:uid="{D9C4638D-0FCE-4DE6-B7B5-2A1BA73788EA}"/>
    <cellStyle name="SAPBEXHLevel1X 3 4 7 6 4" xfId="34081" xr:uid="{04CF939A-621E-4BF5-A759-F3D5765D6A82}"/>
    <cellStyle name="SAPBEXHLevel1X 3 4 7 7" xfId="8034" xr:uid="{180CF059-0DBF-484F-ABFE-58F50C60415C}"/>
    <cellStyle name="SAPBEXHLevel1X 3 4 7 7 2" xfId="18701" xr:uid="{3FC24CA5-3654-47E0-A39E-7ECAF4F6DE7F}"/>
    <cellStyle name="SAPBEXHLevel1X 3 4 7 7 2 2" xfId="45115" xr:uid="{F2AE9B4B-E866-4908-94A3-487E4187C674}"/>
    <cellStyle name="SAPBEXHLevel1X 3 4 7 7 3" xfId="12442" xr:uid="{2A41FCE0-CDE5-446E-BC2E-36AB8AE6FB43}"/>
    <cellStyle name="SAPBEXHLevel1X 3 4 7 7 3 2" xfId="38863" xr:uid="{6A7E466F-4805-485B-A99C-7B7069D7BA74}"/>
    <cellStyle name="SAPBEXHLevel1X 3 4 7 7 4" xfId="34638" xr:uid="{CE77E503-5D7A-471E-B32C-833CAAD1D97F}"/>
    <cellStyle name="SAPBEXHLevel1X 3 4 7 8" xfId="13297" xr:uid="{FF2E13B4-952E-4D66-ADDF-304808A70E35}"/>
    <cellStyle name="SAPBEXHLevel1X 3 4 7 8 2" xfId="39717" xr:uid="{73B7A93E-BAE0-4832-90BB-4B10ECCD459B}"/>
    <cellStyle name="SAPBEXHLevel1X 3 4 7 9" xfId="11228" xr:uid="{F2AFE0A8-C435-406D-8539-0618CACC67C4}"/>
    <cellStyle name="SAPBEXHLevel1X 3 4 7 9 2" xfId="37649" xr:uid="{9B5DEEA3-933C-469A-A330-8C933B5E6281}"/>
    <cellStyle name="SAPBEXHLevel1X 3 4 8" xfId="3251" xr:uid="{E92837AC-5047-451A-A3E7-BF4D9479C133}"/>
    <cellStyle name="SAPBEXHLevel1X 3 4 8 2" xfId="14041" xr:uid="{E9CA153E-EB86-41B6-8753-4681093DF64E}"/>
    <cellStyle name="SAPBEXHLevel1X 3 4 8 2 2" xfId="40461" xr:uid="{08546774-1F1C-4F52-9E43-DA0CC0B2B028}"/>
    <cellStyle name="SAPBEXHLevel1X 3 4 8 3" xfId="22550" xr:uid="{043F5806-E677-4E96-A998-88EDD3F8E36C}"/>
    <cellStyle name="SAPBEXHLevel1X 3 4 8 3 2" xfId="48964" xr:uid="{5ABCA057-6068-4D09-82DB-5A6ABC42C376}"/>
    <cellStyle name="SAPBEXHLevel1X 3 4 8 4" xfId="29921" xr:uid="{D56E1600-CC01-4A7B-B549-F0FBD73DA85E}"/>
    <cellStyle name="SAPBEXHLevel1X 3 4 9" xfId="4175" xr:uid="{79CAED84-CEC5-41FD-B2B5-76A4BCDFF556}"/>
    <cellStyle name="SAPBEXHLevel1X 3 4 9 2" xfId="14955" xr:uid="{1C3D8607-ED26-4CBF-AC59-112613106625}"/>
    <cellStyle name="SAPBEXHLevel1X 3 4 9 2 2" xfId="41375" xr:uid="{F074E6FC-BB90-43AF-934A-8AE6901C84A4}"/>
    <cellStyle name="SAPBEXHLevel1X 3 4 9 3" xfId="24678" xr:uid="{675C659E-8686-471D-8D9C-258AC32ED509}"/>
    <cellStyle name="SAPBEXHLevel1X 3 4 9 3 2" xfId="51092" xr:uid="{6F8BFEF1-84FE-4155-BAC6-A251734AFB9B}"/>
    <cellStyle name="SAPBEXHLevel1X 3 4 9 4" xfId="30845" xr:uid="{5223B9D5-8B95-41B6-9ED9-204BF72547CD}"/>
    <cellStyle name="SAPBEXHLevel1X 3 5" xfId="1229" xr:uid="{29670CD6-B23C-42E6-A7A4-B4275318AB76}"/>
    <cellStyle name="SAPBEXHLevel1X 3 5 10" xfId="5068" xr:uid="{0BE36365-AC40-4398-9226-CFB9D3E41F51}"/>
    <cellStyle name="SAPBEXHLevel1X 3 5 10 2" xfId="15845" xr:uid="{A5A2C2D3-53E7-4798-A17D-F0AF10FA480D}"/>
    <cellStyle name="SAPBEXHLevel1X 3 5 10 2 2" xfId="42264" xr:uid="{52B1F7B0-80D3-4DF6-B7F6-F6F53D2AD81A}"/>
    <cellStyle name="SAPBEXHLevel1X 3 5 10 3" xfId="26889" xr:uid="{1C3F8D75-5CB2-4B7A-A8E4-2B8CBCD9067F}"/>
    <cellStyle name="SAPBEXHLevel1X 3 5 10 3 2" xfId="53303" xr:uid="{E6EC16DC-8A19-41CE-860E-4E0CD4BFF24C}"/>
    <cellStyle name="SAPBEXHLevel1X 3 5 10 4" xfId="31738" xr:uid="{C39A45FC-303E-42F3-ACC3-3EADCF81A3AE}"/>
    <cellStyle name="SAPBEXHLevel1X 3 5 11" xfId="6843" xr:uid="{88EBEA35-973A-4E0E-B3E1-76DAD810AB13}"/>
    <cellStyle name="SAPBEXHLevel1X 3 5 11 2" xfId="11422" xr:uid="{5584DFF5-3664-4673-AE1A-CA169E0C4A87}"/>
    <cellStyle name="SAPBEXHLevel1X 3 5 11 2 2" xfId="37843" xr:uid="{B904E9D8-CD08-45A2-83D1-5BD341967E7C}"/>
    <cellStyle name="SAPBEXHLevel1X 3 5 11 3" xfId="33513" xr:uid="{F8A79117-5463-4788-9BB2-1EBC5A638008}"/>
    <cellStyle name="SAPBEXHLevel1X 3 5 12" xfId="12124" xr:uid="{62836BF4-6EA9-4725-8E0E-511D90A39191}"/>
    <cellStyle name="SAPBEXHLevel1X 3 5 12 2" xfId="38545" xr:uid="{C661F867-18D9-4E49-8694-5B487BEDA274}"/>
    <cellStyle name="SAPBEXHLevel1X 3 5 13" xfId="24337" xr:uid="{5712F025-7021-4C2D-ABF1-FAE501CEB7D1}"/>
    <cellStyle name="SAPBEXHLevel1X 3 5 13 2" xfId="50751" xr:uid="{02ADB803-F86B-4D67-8465-7826537F30A2}"/>
    <cellStyle name="SAPBEXHLevel1X 3 5 2" xfId="1543" xr:uid="{55092F63-A0CD-4547-9062-7D6A27DF8948}"/>
    <cellStyle name="SAPBEXHLevel1X 3 5 2 10" xfId="8435" xr:uid="{7D5453F6-F013-4B8D-B8BF-E216E65D214D}"/>
    <cellStyle name="SAPBEXHLevel1X 3 5 2 10 2" xfId="19095" xr:uid="{8A27634D-3EA5-4A42-9291-C8C9C58CED75}"/>
    <cellStyle name="SAPBEXHLevel1X 3 5 2 10 2 2" xfId="45509" xr:uid="{4E7D65F8-C000-41F1-9288-DD9FCC32E19A}"/>
    <cellStyle name="SAPBEXHLevel1X 3 5 2 10 3" xfId="12552" xr:uid="{990FEA9E-16A6-47C3-8C0F-3FF5CF28A45C}"/>
    <cellStyle name="SAPBEXHLevel1X 3 5 2 10 3 2" xfId="38973" xr:uid="{D7AF3089-0542-4875-A4A7-B4C79868DD7E}"/>
    <cellStyle name="SAPBEXHLevel1X 3 5 2 10 4" xfId="34931" xr:uid="{EB2DC2BB-1E97-4F9D-BE89-4E2C9E81C8CD}"/>
    <cellStyle name="SAPBEXHLevel1X 3 5 2 11" xfId="11999" xr:uid="{1C96110B-AB93-4FBA-A99A-78700CF25710}"/>
    <cellStyle name="SAPBEXHLevel1X 3 5 2 11 2" xfId="38420" xr:uid="{FAA45006-49B2-421E-8E2B-D0A1B070B977}"/>
    <cellStyle name="SAPBEXHLevel1X 3 5 2 12" xfId="22488" xr:uid="{BC82FA7F-7DE0-4F5B-BE5D-093030AEB914}"/>
    <cellStyle name="SAPBEXHLevel1X 3 5 2 12 2" xfId="48902" xr:uid="{79B804BE-0C99-46D5-BB67-F9EAA4061331}"/>
    <cellStyle name="SAPBEXHLevel1X 3 5 2 2" xfId="3537" xr:uid="{5B488F59-5545-4FF8-BBD1-94B4B5DDB10F}"/>
    <cellStyle name="SAPBEXHLevel1X 3 5 2 2 2" xfId="8987" xr:uid="{63656D29-207D-40E2-B1F7-749744EEAA28}"/>
    <cellStyle name="SAPBEXHLevel1X 3 5 2 2 2 2" xfId="19647" xr:uid="{E1E8B793-5397-4B40-9477-79CC25FA505E}"/>
    <cellStyle name="SAPBEXHLevel1X 3 5 2 2 2 2 2" xfId="46061" xr:uid="{340B3462-074F-410F-B55E-5AE2521443FE}"/>
    <cellStyle name="SAPBEXHLevel1X 3 5 2 2 2 3" xfId="28250" xr:uid="{FB23DF10-6CA8-4C37-ABCF-9E1416336A5B}"/>
    <cellStyle name="SAPBEXHLevel1X 3 5 2 2 2 3 2" xfId="54664" xr:uid="{DEB9F809-15AB-42C2-B755-0F1D5734A21A}"/>
    <cellStyle name="SAPBEXHLevel1X 3 5 2 2 2 4" xfId="35483" xr:uid="{AF37D8F1-7A43-492C-8211-57D8083BA2CF}"/>
    <cellStyle name="SAPBEXHLevel1X 3 5 2 2 3" xfId="10339" xr:uid="{2885AB28-143E-4195-8F0E-46CE5CBD6C18}"/>
    <cellStyle name="SAPBEXHLevel1X 3 5 2 2 3 2" xfId="20999" xr:uid="{0AA61C36-7018-4346-A405-131E4966F41B}"/>
    <cellStyle name="SAPBEXHLevel1X 3 5 2 2 3 2 2" xfId="47413" xr:uid="{F0D0F52C-65C6-478F-8BAD-031D89F5D547}"/>
    <cellStyle name="SAPBEXHLevel1X 3 5 2 2 3 3" xfId="28264" xr:uid="{6DD1E37A-E07B-42BE-926F-1191CCBB65AF}"/>
    <cellStyle name="SAPBEXHLevel1X 3 5 2 2 3 3 2" xfId="54678" xr:uid="{9EDF2CFA-AB13-44BB-84C8-AEA277D5EA1E}"/>
    <cellStyle name="SAPBEXHLevel1X 3 5 2 2 3 4" xfId="36835" xr:uid="{A8336823-4B1C-4E15-BFDC-7A265AF303D7}"/>
    <cellStyle name="SAPBEXHLevel1X 3 5 2 2 4" xfId="8748" xr:uid="{BA588F3D-DC7C-49C3-B0F8-E39A90361B99}"/>
    <cellStyle name="SAPBEXHLevel1X 3 5 2 2 4 2" xfId="19408" xr:uid="{A32DCA71-E93E-412F-AAD8-49BB97AE71D1}"/>
    <cellStyle name="SAPBEXHLevel1X 3 5 2 2 4 2 2" xfId="45822" xr:uid="{8108748F-FE57-4CD7-8CC3-9F2D0FB45241}"/>
    <cellStyle name="SAPBEXHLevel1X 3 5 2 2 4 3" xfId="23666" xr:uid="{4E51F737-B7B9-4FDF-8170-07E5D2255CA2}"/>
    <cellStyle name="SAPBEXHLevel1X 3 5 2 2 4 3 2" xfId="50080" xr:uid="{464474DA-E5CF-4410-AB4A-FC565A108F24}"/>
    <cellStyle name="SAPBEXHLevel1X 3 5 2 2 4 4" xfId="35244" xr:uid="{435BE45E-8356-4623-9FDB-50156A4EB4DD}"/>
    <cellStyle name="SAPBEXHLevel1X 3 5 2 2 5" xfId="14322" xr:uid="{1E268405-BD06-45A2-AF59-C676B6DB04E6}"/>
    <cellStyle name="SAPBEXHLevel1X 3 5 2 2 5 2" xfId="40742" xr:uid="{6575E753-2F88-4C42-904A-2EF368C0B94C}"/>
    <cellStyle name="SAPBEXHLevel1X 3 5 2 2 6" xfId="25840" xr:uid="{A9F3BFBD-C840-43D4-BC3D-9FE8F338192D}"/>
    <cellStyle name="SAPBEXHLevel1X 3 5 2 2 6 2" xfId="52254" xr:uid="{0A0417D9-8975-44AB-A5BF-8B42AD3D2482}"/>
    <cellStyle name="SAPBEXHLevel1X 3 5 2 2 7" xfId="30207" xr:uid="{11DED5E7-AA21-4CAC-B8F0-5754711200A5}"/>
    <cellStyle name="SAPBEXHLevel1X 3 5 2 3" xfId="2772" xr:uid="{889BFF96-CBA7-47E0-ABD7-2F6FB46A12EB}"/>
    <cellStyle name="SAPBEXHLevel1X 3 5 2 3 2" xfId="9345" xr:uid="{0ABA44A8-4E69-4349-B8A5-760DEFC27D5C}"/>
    <cellStyle name="SAPBEXHLevel1X 3 5 2 3 2 2" xfId="20005" xr:uid="{69BE147D-F0D8-4033-A2C7-A837B2BFD6CE}"/>
    <cellStyle name="SAPBEXHLevel1X 3 5 2 3 2 2 2" xfId="46419" xr:uid="{1853DF4B-0969-486F-9BA7-DEC8CA785A25}"/>
    <cellStyle name="SAPBEXHLevel1X 3 5 2 3 2 3" xfId="26773" xr:uid="{498A4E30-DD01-4190-979C-E830D33EB43D}"/>
    <cellStyle name="SAPBEXHLevel1X 3 5 2 3 2 3 2" xfId="53187" xr:uid="{23082908-6C6C-46B8-AD6B-5A9FA7FB6DC1}"/>
    <cellStyle name="SAPBEXHLevel1X 3 5 2 3 2 4" xfId="35841" xr:uid="{C6679BEC-E379-4AC3-91FA-40A064F6804C}"/>
    <cellStyle name="SAPBEXHLevel1X 3 5 2 3 3" xfId="13564" xr:uid="{82D73962-0A77-4B2A-A0B8-F349E6F3F61D}"/>
    <cellStyle name="SAPBEXHLevel1X 3 5 2 3 3 2" xfId="39984" xr:uid="{C4C6A10C-D3C4-4291-AE01-2D0D7DAC1825}"/>
    <cellStyle name="SAPBEXHLevel1X 3 5 2 3 4" xfId="23038" xr:uid="{CBB7FFB7-8D87-4712-94BD-DA8794D69351}"/>
    <cellStyle name="SAPBEXHLevel1X 3 5 2 3 4 2" xfId="49452" xr:uid="{50B25046-9660-4CE2-AE99-BE8C15CAE599}"/>
    <cellStyle name="SAPBEXHLevel1X 3 5 2 3 5" xfId="29442" xr:uid="{F1524AE5-9FE3-473F-8FA8-5BEAF6089144}"/>
    <cellStyle name="SAPBEXHLevel1X 3 5 2 4" xfId="3321" xr:uid="{3CB32CB6-16DE-477C-9CBB-9CEA6DCE6F7B}"/>
    <cellStyle name="SAPBEXHLevel1X 3 5 2 4 2" xfId="9989" xr:uid="{536F78EC-794E-4E3E-B65B-C819E71C7676}"/>
    <cellStyle name="SAPBEXHLevel1X 3 5 2 4 2 2" xfId="20649" xr:uid="{1E0EF282-8E60-49B5-B010-3D3F11752C95}"/>
    <cellStyle name="SAPBEXHLevel1X 3 5 2 4 2 2 2" xfId="47063" xr:uid="{BB61D224-D540-4794-AB54-7E912DF9B540}"/>
    <cellStyle name="SAPBEXHLevel1X 3 5 2 4 2 3" xfId="22369" xr:uid="{00541F2B-ABD4-4904-9841-0A532362AA89}"/>
    <cellStyle name="SAPBEXHLevel1X 3 5 2 4 2 3 2" xfId="48783" xr:uid="{D579D7A0-9A13-43CC-967D-4226BDB42FD6}"/>
    <cellStyle name="SAPBEXHLevel1X 3 5 2 4 2 4" xfId="36485" xr:uid="{DB3A10F2-78CE-4326-AF7C-6E14CB65036A}"/>
    <cellStyle name="SAPBEXHLevel1X 3 5 2 4 3" xfId="14109" xr:uid="{6FE3090B-2EF7-4178-9D57-B524B6AF0BC7}"/>
    <cellStyle name="SAPBEXHLevel1X 3 5 2 4 3 2" xfId="40529" xr:uid="{0533EE45-6C50-4B03-B4D8-D47F994B7E21}"/>
    <cellStyle name="SAPBEXHLevel1X 3 5 2 4 4" xfId="22549" xr:uid="{14F43A64-8984-4FB0-A0A8-D409EB52E530}"/>
    <cellStyle name="SAPBEXHLevel1X 3 5 2 4 4 2" xfId="48963" xr:uid="{E76121F2-08E0-4A94-BFEC-2E31C2CFDEF4}"/>
    <cellStyle name="SAPBEXHLevel1X 3 5 2 4 5" xfId="29991" xr:uid="{32940221-0341-46C2-B345-960C98F33EED}"/>
    <cellStyle name="SAPBEXHLevel1X 3 5 2 5" xfId="2732" xr:uid="{13EF8BE6-7427-4840-AB99-7D5DD0DD744E}"/>
    <cellStyle name="SAPBEXHLevel1X 3 5 2 5 2" xfId="13524" xr:uid="{38A3F45C-B3E0-4DB4-8E3B-9F7FF3A827AE}"/>
    <cellStyle name="SAPBEXHLevel1X 3 5 2 5 2 2" xfId="39944" xr:uid="{6B94DCFC-72A5-431E-88F4-2E8169F32A5D}"/>
    <cellStyle name="SAPBEXHLevel1X 3 5 2 5 3" xfId="26991" xr:uid="{AEFADEA9-C757-4478-8719-47A1E01A3885}"/>
    <cellStyle name="SAPBEXHLevel1X 3 5 2 5 3 2" xfId="53405" xr:uid="{BC2DF79B-A647-488B-8603-0AF92F86329E}"/>
    <cellStyle name="SAPBEXHLevel1X 3 5 2 5 4" xfId="29402" xr:uid="{4C2C4C83-758C-486D-80CD-ECA3BD1357F9}"/>
    <cellStyle name="SAPBEXHLevel1X 3 5 2 6" xfId="5873" xr:uid="{76C172CE-9360-41A1-866B-5A419BE344BA}"/>
    <cellStyle name="SAPBEXHLevel1X 3 5 2 6 2" xfId="16628" xr:uid="{A60638C6-DD98-4888-8B73-F38391AFD39A}"/>
    <cellStyle name="SAPBEXHLevel1X 3 5 2 6 2 2" xfId="43046" xr:uid="{34940E89-470F-43FE-AD6D-FF068BFCA1F2}"/>
    <cellStyle name="SAPBEXHLevel1X 3 5 2 6 3" xfId="25269" xr:uid="{F812F47D-AC86-4A6C-85EC-6428E4DE2426}"/>
    <cellStyle name="SAPBEXHLevel1X 3 5 2 6 3 2" xfId="51683" xr:uid="{8C4AF932-5A8F-4B7E-9389-5C473AD655D3}"/>
    <cellStyle name="SAPBEXHLevel1X 3 5 2 6 4" xfId="32543" xr:uid="{0B0028B8-188D-4C92-8A98-4BAB31FFCC01}"/>
    <cellStyle name="SAPBEXHLevel1X 3 5 2 7" xfId="5087" xr:uid="{875FA135-01EE-4E03-B3D0-8CBBB894851A}"/>
    <cellStyle name="SAPBEXHLevel1X 3 5 2 7 2" xfId="25327" xr:uid="{FC97E104-86BB-474C-83D1-7D5AFBE9096A}"/>
    <cellStyle name="SAPBEXHLevel1X 3 5 2 7 2 2" xfId="51741" xr:uid="{7BA261AB-32A6-447A-BBBC-E9A1401B6E51}"/>
    <cellStyle name="SAPBEXHLevel1X 3 5 2 7 3" xfId="31757" xr:uid="{65D1C6B2-59E3-4111-A035-C7D8FA7A3617}"/>
    <cellStyle name="SAPBEXHLevel1X 3 5 2 8" xfId="6931" xr:uid="{EC246133-FCBC-4072-8028-463FCB77AE8D}"/>
    <cellStyle name="SAPBEXHLevel1X 3 5 2 8 2" xfId="17636" xr:uid="{10F79427-7D16-436A-92F1-34587A7E397E}"/>
    <cellStyle name="SAPBEXHLevel1X 3 5 2 8 2 2" xfId="44053" xr:uid="{71C66426-EF0B-482C-A86D-0701783313D8}"/>
    <cellStyle name="SAPBEXHLevel1X 3 5 2 8 3" xfId="22388" xr:uid="{85DC175E-582E-4F8A-BF7B-9A10A74735F4}"/>
    <cellStyle name="SAPBEXHLevel1X 3 5 2 8 3 2" xfId="48802" xr:uid="{AE13824F-EABC-4B19-8B88-B09A816A8BD4}"/>
    <cellStyle name="SAPBEXHLevel1X 3 5 2 8 4" xfId="33601" xr:uid="{1DD50112-E300-4F42-A59E-CCFC33A153CF}"/>
    <cellStyle name="SAPBEXHLevel1X 3 5 2 9" xfId="7367" xr:uid="{A824CB1F-E795-42F0-8DFA-40A0ACD1415A}"/>
    <cellStyle name="SAPBEXHLevel1X 3 5 2 9 2" xfId="18034" xr:uid="{22607A6B-6208-4C08-81EB-22C0F35B4621}"/>
    <cellStyle name="SAPBEXHLevel1X 3 5 2 9 2 2" xfId="44450" xr:uid="{5C9A354F-0F81-4EB6-994B-2C4A5B3DD776}"/>
    <cellStyle name="SAPBEXHLevel1X 3 5 2 9 3" xfId="24416" xr:uid="{AFBD50F5-7D97-4C19-A8DF-CCB062C2DEB4}"/>
    <cellStyle name="SAPBEXHLevel1X 3 5 2 9 3 2" xfId="50830" xr:uid="{EA8E97FB-1970-4AD5-B554-9097343A0FDF}"/>
    <cellStyle name="SAPBEXHLevel1X 3 5 2 9 4" xfId="34037" xr:uid="{AC8312B0-B9F9-4094-85B7-362EA3BA5803}"/>
    <cellStyle name="SAPBEXHLevel1X 3 5 3" xfId="1656" xr:uid="{803F2BEB-1C43-436B-A236-3A7F2F6A1414}"/>
    <cellStyle name="SAPBEXHLevel1X 3 5 3 10" xfId="8316" xr:uid="{4B25486D-322B-47FB-8E6A-57E17A772A5F}"/>
    <cellStyle name="SAPBEXHLevel1X 3 5 3 10 2" xfId="18976" xr:uid="{42E7C355-48CD-47A1-8F98-741C06447999}"/>
    <cellStyle name="SAPBEXHLevel1X 3 5 3 10 2 2" xfId="45390" xr:uid="{6315A31D-BB9D-4494-B131-138D90875A37}"/>
    <cellStyle name="SAPBEXHLevel1X 3 5 3 10 3" xfId="12541" xr:uid="{964CBFFF-DE9D-4C1F-9B0F-9493576CC4D9}"/>
    <cellStyle name="SAPBEXHLevel1X 3 5 3 10 3 2" xfId="38962" xr:uid="{B80F5E8F-D7B6-48BC-A7F4-CA331E006125}"/>
    <cellStyle name="SAPBEXHLevel1X 3 5 3 10 4" xfId="34812" xr:uid="{432231C3-3B66-4451-A020-B6AC9C87AC44}"/>
    <cellStyle name="SAPBEXHLevel1X 3 5 3 11" xfId="11910" xr:uid="{42C241C9-F8A7-4B21-99BC-533BDC5130DF}"/>
    <cellStyle name="SAPBEXHLevel1X 3 5 3 11 2" xfId="38331" xr:uid="{83A9DCAB-CA31-4530-8506-AFBC359FFC59}"/>
    <cellStyle name="SAPBEXHLevel1X 3 5 3 12" xfId="27018" xr:uid="{D78C3135-4BF2-4BF3-A374-B311F36BC65B}"/>
    <cellStyle name="SAPBEXHLevel1X 3 5 3 12 2" xfId="53432" xr:uid="{7A7F748E-ACCD-4D9F-A49E-2321B9DA58A4}"/>
    <cellStyle name="SAPBEXHLevel1X 3 5 3 2" xfId="3649" xr:uid="{A9A00811-09E1-4D45-A959-856E4260061E}"/>
    <cellStyle name="SAPBEXHLevel1X 3 5 3 2 2" xfId="9106" xr:uid="{DF71DA96-A131-4AC7-AEA8-40961B43CCD7}"/>
    <cellStyle name="SAPBEXHLevel1X 3 5 3 2 2 2" xfId="19766" xr:uid="{55E316EB-EE47-48EE-9AFF-33CEE763FE10}"/>
    <cellStyle name="SAPBEXHLevel1X 3 5 3 2 2 2 2" xfId="46180" xr:uid="{D485A1B7-3962-44FC-BE1F-413594C4A7B1}"/>
    <cellStyle name="SAPBEXHLevel1X 3 5 3 2 2 3" xfId="11184" xr:uid="{0F72467A-ACE6-4727-B9D7-3EBC43F46DAE}"/>
    <cellStyle name="SAPBEXHLevel1X 3 5 3 2 2 3 2" xfId="37605" xr:uid="{1D9F9E64-BD9B-4B5D-95A1-6A19C3B5159D}"/>
    <cellStyle name="SAPBEXHLevel1X 3 5 3 2 2 4" xfId="35602" xr:uid="{68D30957-88D4-411A-8E2E-88C71E5E211B}"/>
    <cellStyle name="SAPBEXHLevel1X 3 5 3 2 3" xfId="9781" xr:uid="{0194BC7F-EE90-4F30-9991-9D34359B3DA9}"/>
    <cellStyle name="SAPBEXHLevel1X 3 5 3 2 3 2" xfId="20441" xr:uid="{DBE3DF08-E338-4F43-9259-538D958A4CC0}"/>
    <cellStyle name="SAPBEXHLevel1X 3 5 3 2 3 2 2" xfId="46855" xr:uid="{B130BA4D-8BD7-48E2-A8CE-4D65C8A3221E}"/>
    <cellStyle name="SAPBEXHLevel1X 3 5 3 2 3 3" xfId="26706" xr:uid="{516F2D17-8B34-4753-AB38-C88AA8286AFF}"/>
    <cellStyle name="SAPBEXHLevel1X 3 5 3 2 3 3 2" xfId="53120" xr:uid="{CF431CED-C03F-4222-93A4-179C80025CC4}"/>
    <cellStyle name="SAPBEXHLevel1X 3 5 3 2 3 4" xfId="36277" xr:uid="{C10A79AE-126D-4BAC-A0D2-830CDEBC252A}"/>
    <cellStyle name="SAPBEXHLevel1X 3 5 3 2 4" xfId="8617" xr:uid="{2CBA42CF-2206-496A-9245-0C60FBEC1A09}"/>
    <cellStyle name="SAPBEXHLevel1X 3 5 3 2 4 2" xfId="19277" xr:uid="{36685DBD-A17D-48C0-9A51-C446E685CC7D}"/>
    <cellStyle name="SAPBEXHLevel1X 3 5 3 2 4 2 2" xfId="45691" xr:uid="{0158AD2C-08B1-4AEA-AB8A-AD81940EA946}"/>
    <cellStyle name="SAPBEXHLevel1X 3 5 3 2 4 3" xfId="12793" xr:uid="{0E433817-8295-4275-A033-29A12C3B46AF}"/>
    <cellStyle name="SAPBEXHLevel1X 3 5 3 2 4 3 2" xfId="39214" xr:uid="{0BC36E0A-ED6F-4818-ABB7-A8D240BCBB1A}"/>
    <cellStyle name="SAPBEXHLevel1X 3 5 3 2 4 4" xfId="35113" xr:uid="{34683744-D778-4CFA-A704-60AC01160298}"/>
    <cellStyle name="SAPBEXHLevel1X 3 5 3 2 5" xfId="14434" xr:uid="{3C2D50C7-126A-442F-8379-BC9722F46A53}"/>
    <cellStyle name="SAPBEXHLevel1X 3 5 3 2 5 2" xfId="40854" xr:uid="{97713C6B-EB94-403D-97A9-3E502A78C0B0}"/>
    <cellStyle name="SAPBEXHLevel1X 3 5 3 2 6" xfId="22728" xr:uid="{15235D49-31BF-4146-8E3B-E29A363E0705}"/>
    <cellStyle name="SAPBEXHLevel1X 3 5 3 2 6 2" xfId="49142" xr:uid="{DB61BD8E-FDE7-4776-ACD4-A8076FE375FA}"/>
    <cellStyle name="SAPBEXHLevel1X 3 5 3 2 7" xfId="30319" xr:uid="{ABA1D784-DBF0-4C42-A36B-74AB76F53BFD}"/>
    <cellStyle name="SAPBEXHLevel1X 3 5 3 3" xfId="2684" xr:uid="{7DD8912E-E9E2-4DF2-959E-CB645D48C46C}"/>
    <cellStyle name="SAPBEXHLevel1X 3 5 3 3 2" xfId="9475" xr:uid="{93D79036-2D9A-442A-8BE4-AA64A1DFFDAF}"/>
    <cellStyle name="SAPBEXHLevel1X 3 5 3 3 2 2" xfId="20135" xr:uid="{6A3BBEA0-7F01-4E71-B74A-6BA8822D72EF}"/>
    <cellStyle name="SAPBEXHLevel1X 3 5 3 3 2 2 2" xfId="46549" xr:uid="{8C3370DF-4890-42A9-BC78-BFFB1BC7A42B}"/>
    <cellStyle name="SAPBEXHLevel1X 3 5 3 3 2 3" xfId="25936" xr:uid="{42F890EC-44AD-43FC-99F8-0F9ABF261FE6}"/>
    <cellStyle name="SAPBEXHLevel1X 3 5 3 3 2 3 2" xfId="52350" xr:uid="{9766BB26-EDBF-4CE5-AEC8-B1E9241C35F3}"/>
    <cellStyle name="SAPBEXHLevel1X 3 5 3 3 2 4" xfId="35971" xr:uid="{BBFF4C7D-C9EB-4A9A-8C6F-661C2382B4F9}"/>
    <cellStyle name="SAPBEXHLevel1X 3 5 3 3 3" xfId="13476" xr:uid="{C258C5AE-AD0F-4C8F-9303-753AF861881D}"/>
    <cellStyle name="SAPBEXHLevel1X 3 5 3 3 3 2" xfId="39896" xr:uid="{2EACC389-6F59-49D5-9BBF-80B74D37B190}"/>
    <cellStyle name="SAPBEXHLevel1X 3 5 3 3 4" xfId="26070" xr:uid="{488C91A5-5D04-4E5B-B748-71134676177D}"/>
    <cellStyle name="SAPBEXHLevel1X 3 5 3 3 4 2" xfId="52484" xr:uid="{030C4441-5867-47FD-86D5-C217790EF968}"/>
    <cellStyle name="SAPBEXHLevel1X 3 5 3 3 5" xfId="29354" xr:uid="{CBC6DBAC-DEF6-46B8-9055-5CBD4419E678}"/>
    <cellStyle name="SAPBEXHLevel1X 3 5 3 4" xfId="3085" xr:uid="{7DA78C01-8AA5-4F26-B776-BEE58B22E554}"/>
    <cellStyle name="SAPBEXHLevel1X 3 5 3 4 2" xfId="10028" xr:uid="{D5A1379A-0A1C-40F9-9424-DA3F8FFFA1A9}"/>
    <cellStyle name="SAPBEXHLevel1X 3 5 3 4 2 2" xfId="20688" xr:uid="{DF5EB03A-4304-4AFC-AC3B-8C822764C145}"/>
    <cellStyle name="SAPBEXHLevel1X 3 5 3 4 2 2 2" xfId="47102" xr:uid="{F1B2E6FF-41D1-4FB7-89BD-C90299627EB9}"/>
    <cellStyle name="SAPBEXHLevel1X 3 5 3 4 2 3" xfId="27781" xr:uid="{D915A563-CE68-4D31-84E7-2D477A031DB3}"/>
    <cellStyle name="SAPBEXHLevel1X 3 5 3 4 2 3 2" xfId="54195" xr:uid="{8DEB1318-85F4-4411-88C5-5EB6F48C136C}"/>
    <cellStyle name="SAPBEXHLevel1X 3 5 3 4 2 4" xfId="36524" xr:uid="{2F25C6F6-B059-4D82-ABE7-5B3E9E2FFB3B}"/>
    <cellStyle name="SAPBEXHLevel1X 3 5 3 4 3" xfId="13877" xr:uid="{BD7ED514-7E4A-4E2A-83C4-C0A65ABC0C31}"/>
    <cellStyle name="SAPBEXHLevel1X 3 5 3 4 3 2" xfId="40297" xr:uid="{15439E2E-6040-40CD-9B43-C7A5A32D07D0}"/>
    <cellStyle name="SAPBEXHLevel1X 3 5 3 4 4" xfId="27237" xr:uid="{C4F59814-93B9-4B7D-8D3F-75EA8BCCCE34}"/>
    <cellStyle name="SAPBEXHLevel1X 3 5 3 4 4 2" xfId="53651" xr:uid="{69FB2A5E-8189-429B-B670-F3787230E32A}"/>
    <cellStyle name="SAPBEXHLevel1X 3 5 3 4 5" xfId="29755" xr:uid="{E9CC25EC-906A-414C-8A90-9692A9FFE04F}"/>
    <cellStyle name="SAPBEXHLevel1X 3 5 3 5" xfId="4470" xr:uid="{696D41E8-EA19-4EA5-B3C3-8036ED5DC572}"/>
    <cellStyle name="SAPBEXHLevel1X 3 5 3 5 2" xfId="15248" xr:uid="{E282221B-1E23-4244-9C50-54D8E511CCB2}"/>
    <cellStyle name="SAPBEXHLevel1X 3 5 3 5 2 2" xfId="41668" xr:uid="{6EAED3C1-5F09-48E3-A216-59C7475BE9E5}"/>
    <cellStyle name="SAPBEXHLevel1X 3 5 3 5 3" xfId="23604" xr:uid="{F856EEDF-9AC8-4F2E-AC51-EF3D1E58ABED}"/>
    <cellStyle name="SAPBEXHLevel1X 3 5 3 5 3 2" xfId="50018" xr:uid="{AB31D526-313B-42B3-923C-DF3DA39BDD44}"/>
    <cellStyle name="SAPBEXHLevel1X 3 5 3 5 4" xfId="31140" xr:uid="{7A382A5E-0AE5-4C15-9459-109D3F05F103}"/>
    <cellStyle name="SAPBEXHLevel1X 3 5 3 6" xfId="5530" xr:uid="{4B60B428-2BEC-44A1-BFE3-7D810DE4634F}"/>
    <cellStyle name="SAPBEXHLevel1X 3 5 3 6 2" xfId="16301" xr:uid="{C02DBCD2-99B5-4A9C-BB1C-FCB930ADA0A7}"/>
    <cellStyle name="SAPBEXHLevel1X 3 5 3 6 2 2" xfId="42720" xr:uid="{0F09992E-D281-477E-955C-29A067B635DD}"/>
    <cellStyle name="SAPBEXHLevel1X 3 5 3 6 3" xfId="23352" xr:uid="{78D70418-297D-4918-8840-B6709D64C646}"/>
    <cellStyle name="SAPBEXHLevel1X 3 5 3 6 3 2" xfId="49766" xr:uid="{1D3D6ED9-D927-4150-BDB2-4F1DB387879B}"/>
    <cellStyle name="SAPBEXHLevel1X 3 5 3 6 4" xfId="32200" xr:uid="{787FCB6C-F3C5-40C7-AE79-486C7ACB6539}"/>
    <cellStyle name="SAPBEXHLevel1X 3 5 3 7" xfId="6143" xr:uid="{F6F91035-25A6-41B3-AEE5-B9CE354369BB}"/>
    <cellStyle name="SAPBEXHLevel1X 3 5 3 7 2" xfId="23018" xr:uid="{BB244125-7EF7-4907-A110-01411F49AE53}"/>
    <cellStyle name="SAPBEXHLevel1X 3 5 3 7 2 2" xfId="49432" xr:uid="{CCF1EAD0-60BA-494C-A013-3C677565E627}"/>
    <cellStyle name="SAPBEXHLevel1X 3 5 3 7 3" xfId="32813" xr:uid="{AD1F483C-6941-483C-BCD0-970948ECD93C}"/>
    <cellStyle name="SAPBEXHLevel1X 3 5 3 8" xfId="6267" xr:uid="{C7CAB51D-059D-48BA-BF0E-588C860ABD69}"/>
    <cellStyle name="SAPBEXHLevel1X 3 5 3 8 2" xfId="17006" xr:uid="{9DDF8582-8E29-45D4-92FD-2FC6AA1B6806}"/>
    <cellStyle name="SAPBEXHLevel1X 3 5 3 8 2 2" xfId="43424" xr:uid="{80976121-D61E-48D3-8BBF-0048F91E18D3}"/>
    <cellStyle name="SAPBEXHLevel1X 3 5 3 8 3" xfId="23821" xr:uid="{4C2623D2-84EA-4277-9C08-28AB6500D471}"/>
    <cellStyle name="SAPBEXHLevel1X 3 5 3 8 3 2" xfId="50235" xr:uid="{43E8B649-4AAD-44BF-B314-56E766192EF1}"/>
    <cellStyle name="SAPBEXHLevel1X 3 5 3 8 4" xfId="32937" xr:uid="{5F20EA23-6113-4336-9CF7-A965BA4C3925}"/>
    <cellStyle name="SAPBEXHLevel1X 3 5 3 9" xfId="7780" xr:uid="{113083C2-E111-4C5B-AFBD-E6DF9656D54F}"/>
    <cellStyle name="SAPBEXHLevel1X 3 5 3 9 2" xfId="18447" xr:uid="{A0C961AB-4093-4909-A0AC-21CDD47171CD}"/>
    <cellStyle name="SAPBEXHLevel1X 3 5 3 9 2 2" xfId="44862" xr:uid="{C51F743F-508F-47AD-9BD4-DA650075B706}"/>
    <cellStyle name="SAPBEXHLevel1X 3 5 3 9 3" xfId="22358" xr:uid="{EB16CCF7-6D10-4C1D-904A-91BCA85FED5D}"/>
    <cellStyle name="SAPBEXHLevel1X 3 5 3 9 3 2" xfId="48772" xr:uid="{950D538B-B608-4C9D-A752-9FB7B1216377}"/>
    <cellStyle name="SAPBEXHLevel1X 3 5 3 9 4" xfId="34450" xr:uid="{E21A5318-179F-478D-88D3-32EB7FEF6655}"/>
    <cellStyle name="SAPBEXHLevel1X 3 5 4" xfId="1915" xr:uid="{834C41A9-404B-45E3-90A5-06D65E5B0891}"/>
    <cellStyle name="SAPBEXHLevel1X 3 5 4 10" xfId="8562" xr:uid="{FBFCB8ED-9020-4449-A5EF-C1AB260EA506}"/>
    <cellStyle name="SAPBEXHLevel1X 3 5 4 10 2" xfId="19222" xr:uid="{50386290-E03B-4737-9CD0-D5509BF430FB}"/>
    <cellStyle name="SAPBEXHLevel1X 3 5 4 10 2 2" xfId="45636" xr:uid="{88C8E144-FDC6-4F6F-B331-6C3D684973D4}"/>
    <cellStyle name="SAPBEXHLevel1X 3 5 4 10 3" xfId="16373" xr:uid="{40148F58-7F0C-4407-B372-019B36F251E3}"/>
    <cellStyle name="SAPBEXHLevel1X 3 5 4 10 3 2" xfId="42791" xr:uid="{83024490-2A16-48AE-B7AA-C2D641BE52C1}"/>
    <cellStyle name="SAPBEXHLevel1X 3 5 4 10 4" xfId="35058" xr:uid="{BAAFF28A-8A46-40F7-8C09-4C0B2D9AC80B}"/>
    <cellStyle name="SAPBEXHLevel1X 3 5 4 11" xfId="11665" xr:uid="{B066FB78-297B-455E-86A2-F68EE2D90637}"/>
    <cellStyle name="SAPBEXHLevel1X 3 5 4 11 2" xfId="38086" xr:uid="{0CD100CB-0DE5-40B5-9C80-4020E5A157FF}"/>
    <cellStyle name="SAPBEXHLevel1X 3 5 4 12" xfId="25337" xr:uid="{B1DDE593-8236-413F-B29E-0DDBC39C5585}"/>
    <cellStyle name="SAPBEXHLevel1X 3 5 4 12 2" xfId="51751" xr:uid="{E6B81D55-66AA-46DD-94EB-6B9555659479}"/>
    <cellStyle name="SAPBEXHLevel1X 3 5 4 2" xfId="3892" xr:uid="{6106BC37-6629-473B-BAB2-D8A290170136}"/>
    <cellStyle name="SAPBEXHLevel1X 3 5 4 2 2" xfId="9175" xr:uid="{49974857-225F-4EFD-8201-649A341EAAD3}"/>
    <cellStyle name="SAPBEXHLevel1X 3 5 4 2 2 2" xfId="19835" xr:uid="{0F188BA6-B300-4C44-AD66-B8AA015297A2}"/>
    <cellStyle name="SAPBEXHLevel1X 3 5 4 2 2 2 2" xfId="46249" xr:uid="{636F5405-30FD-4E5D-9C8B-563F0BE2988C}"/>
    <cellStyle name="SAPBEXHLevel1X 3 5 4 2 2 3" xfId="28239" xr:uid="{CD36548E-E75A-4CB3-9580-0293647B8FD8}"/>
    <cellStyle name="SAPBEXHLevel1X 3 5 4 2 2 3 2" xfId="54653" xr:uid="{9111DA52-DE19-43BB-9CD8-04D78374E300}"/>
    <cellStyle name="SAPBEXHLevel1X 3 5 4 2 2 4" xfId="35671" xr:uid="{F823913B-09FC-42A6-9BBC-5F198D9AC2E8}"/>
    <cellStyle name="SAPBEXHLevel1X 3 5 4 2 3" xfId="14675" xr:uid="{E72E5659-09B6-46FE-BF05-DEF6EF91251A}"/>
    <cellStyle name="SAPBEXHLevel1X 3 5 4 2 3 2" xfId="41095" xr:uid="{43A02B13-E2A2-41F5-B2A9-20C98CF21E69}"/>
    <cellStyle name="SAPBEXHLevel1X 3 5 4 2 4" xfId="26085" xr:uid="{7CCAAF73-A400-413A-8A37-17862F80F2F8}"/>
    <cellStyle name="SAPBEXHLevel1X 3 5 4 2 4 2" xfId="52499" xr:uid="{1C5AE560-E2B8-46C4-8E13-93EAF6F19CB2}"/>
    <cellStyle name="SAPBEXHLevel1X 3 5 4 2 5" xfId="30562" xr:uid="{152CB990-3342-4D62-8B9D-DC72B61C856E}"/>
    <cellStyle name="SAPBEXHLevel1X 3 5 4 3" xfId="4619" xr:uid="{62CB1794-187A-4D8D-814E-BE13A033EE52}"/>
    <cellStyle name="SAPBEXHLevel1X 3 5 4 3 2" xfId="10061" xr:uid="{52C37FEC-BD8B-44D3-B480-6DE86101D2CD}"/>
    <cellStyle name="SAPBEXHLevel1X 3 5 4 3 2 2" xfId="20721" xr:uid="{D21764A3-19B3-406D-874C-8FF8769BEC09}"/>
    <cellStyle name="SAPBEXHLevel1X 3 5 4 3 2 2 2" xfId="47135" xr:uid="{CBB00303-672E-4177-977F-ACFA9A4560CB}"/>
    <cellStyle name="SAPBEXHLevel1X 3 5 4 3 2 3" xfId="27769" xr:uid="{FB65FDE5-F316-440B-8FE1-4C2E674B5881}"/>
    <cellStyle name="SAPBEXHLevel1X 3 5 4 3 2 3 2" xfId="54183" xr:uid="{B9828494-F2C4-424F-B1DC-71D81A9CAC1C}"/>
    <cellStyle name="SAPBEXHLevel1X 3 5 4 3 2 4" xfId="36557" xr:uid="{103CD6B5-E5CC-42F5-B5AF-2C0A19E3E8E1}"/>
    <cellStyle name="SAPBEXHLevel1X 3 5 4 3 3" xfId="15397" xr:uid="{45650B03-0F1B-4E7B-ACE3-438FEDB23210}"/>
    <cellStyle name="SAPBEXHLevel1X 3 5 4 3 3 2" xfId="41817" xr:uid="{017301A0-5A04-4196-B0A9-29152E0E1292}"/>
    <cellStyle name="SAPBEXHLevel1X 3 5 4 3 4" xfId="25692" xr:uid="{13E21F58-A0EE-46DA-8860-7C08617C854E}"/>
    <cellStyle name="SAPBEXHLevel1X 3 5 4 3 4 2" xfId="52106" xr:uid="{7342A854-31F1-4D11-9A8F-62880017F870}"/>
    <cellStyle name="SAPBEXHLevel1X 3 5 4 3 5" xfId="31289" xr:uid="{383F07E8-13A8-4F5C-AA45-CDA9CF20C34D}"/>
    <cellStyle name="SAPBEXHLevel1X 3 5 4 4" xfId="5197" xr:uid="{224EA37B-70B9-43A5-94A5-B2CD53784C58}"/>
    <cellStyle name="SAPBEXHLevel1X 3 5 4 4 2" xfId="15972" xr:uid="{82792D09-20A9-4015-9A23-CE801DB08DB4}"/>
    <cellStyle name="SAPBEXHLevel1X 3 5 4 4 2 2" xfId="42391" xr:uid="{1BA6D629-AA22-4A7E-A222-3A779D71219C}"/>
    <cellStyle name="SAPBEXHLevel1X 3 5 4 4 3" xfId="28142" xr:uid="{9E9459D7-4056-48D1-86E0-53D59629A9CD}"/>
    <cellStyle name="SAPBEXHLevel1X 3 5 4 4 3 2" xfId="54556" xr:uid="{5538A458-030E-4F78-A277-A57212172712}"/>
    <cellStyle name="SAPBEXHLevel1X 3 5 4 4 4" xfId="31867" xr:uid="{0532EF7E-E5D0-44BC-AC6C-9EFB4751080B}"/>
    <cellStyle name="SAPBEXHLevel1X 3 5 4 5" xfId="5813" xr:uid="{CDA6B897-0073-4F7F-A3B5-94B1EFBE82BE}"/>
    <cellStyle name="SAPBEXHLevel1X 3 5 4 5 2" xfId="16572" xr:uid="{0F87BE7F-C774-4427-9605-4C43B2787A96}"/>
    <cellStyle name="SAPBEXHLevel1X 3 5 4 5 2 2" xfId="42990" xr:uid="{D2EDF958-EB25-4FD2-BD2F-8863C4C54227}"/>
    <cellStyle name="SAPBEXHLevel1X 3 5 4 5 3" xfId="23659" xr:uid="{C1F0E887-0958-4271-88CA-3BEFCAC87B87}"/>
    <cellStyle name="SAPBEXHLevel1X 3 5 4 5 3 2" xfId="50073" xr:uid="{9F1B7FFC-EC77-4D14-84F4-7F425BCD09F2}"/>
    <cellStyle name="SAPBEXHLevel1X 3 5 4 5 4" xfId="32483" xr:uid="{A4A0F510-FCB0-4243-9340-3362C996D5FE}"/>
    <cellStyle name="SAPBEXHLevel1X 3 5 4 6" xfId="6416" xr:uid="{836C79F6-2015-468F-A7E1-BEBF0C688E5B}"/>
    <cellStyle name="SAPBEXHLevel1X 3 5 4 6 2" xfId="17152" xr:uid="{D8B4E1FB-550B-4285-9874-CBAAF5C70D29}"/>
    <cellStyle name="SAPBEXHLevel1X 3 5 4 6 2 2" xfId="43570" xr:uid="{6E5A3EF2-EC3C-4F20-8787-D47366B9E59F}"/>
    <cellStyle name="SAPBEXHLevel1X 3 5 4 6 3" xfId="23357" xr:uid="{1A5A87D3-D6BD-454A-ADB4-CAA992EA5C1F}"/>
    <cellStyle name="SAPBEXHLevel1X 3 5 4 6 3 2" xfId="49771" xr:uid="{AA830F7D-BA04-486A-BAB8-DFE6CB99395D}"/>
    <cellStyle name="SAPBEXHLevel1X 3 5 4 6 4" xfId="33086" xr:uid="{A5474DCB-3D49-4ED2-8B45-1FD17B1CC10D}"/>
    <cellStyle name="SAPBEXHLevel1X 3 5 4 7" xfId="7031" xr:uid="{C90E1CD6-4472-42B7-AD63-0733E6864492}"/>
    <cellStyle name="SAPBEXHLevel1X 3 5 4 7 2" xfId="24107" xr:uid="{34BBEC84-6362-430B-89F5-D90C5D2456AB}"/>
    <cellStyle name="SAPBEXHLevel1X 3 5 4 7 2 2" xfId="50521" xr:uid="{8AB1C1ED-2C51-4E9D-A091-EA98606AA096}"/>
    <cellStyle name="SAPBEXHLevel1X 3 5 4 7 3" xfId="33701" xr:uid="{11E7472B-AABA-4D6F-9F5A-6E532FF8A157}"/>
    <cellStyle name="SAPBEXHLevel1X 3 5 4 8" xfId="7578" xr:uid="{174931A2-5309-4D87-A939-8B9ACFF26569}"/>
    <cellStyle name="SAPBEXHLevel1X 3 5 4 8 2" xfId="18245" xr:uid="{58F645DB-5B4E-43CB-92B6-2BA0D54E6208}"/>
    <cellStyle name="SAPBEXHLevel1X 3 5 4 8 2 2" xfId="44661" xr:uid="{9161D95F-D2EA-4B25-B4AE-778740F3FDE8}"/>
    <cellStyle name="SAPBEXHLevel1X 3 5 4 8 3" xfId="25439" xr:uid="{FB81AAAB-5DE9-4760-B24F-7598BAA556E9}"/>
    <cellStyle name="SAPBEXHLevel1X 3 5 4 8 3 2" xfId="51853" xr:uid="{2D42020D-081D-4A5D-9A3A-63DE7712B9BB}"/>
    <cellStyle name="SAPBEXHLevel1X 3 5 4 8 4" xfId="34248" xr:uid="{71DE67BA-5457-4634-93F2-0A292441CA52}"/>
    <cellStyle name="SAPBEXHLevel1X 3 5 4 9" xfId="7278" xr:uid="{1A27A680-AA18-4B37-B46A-763528EC1BBD}"/>
    <cellStyle name="SAPBEXHLevel1X 3 5 4 9 2" xfId="17945" xr:uid="{BF59868E-4F10-406D-B5A6-CADAA5075DE8}"/>
    <cellStyle name="SAPBEXHLevel1X 3 5 4 9 2 2" xfId="44362" xr:uid="{32DDD91C-EC66-4282-B310-0C7C9A23377D}"/>
    <cellStyle name="SAPBEXHLevel1X 3 5 4 9 3" xfId="21912" xr:uid="{E1C1F77D-A594-44D1-8893-76D9C9A48D92}"/>
    <cellStyle name="SAPBEXHLevel1X 3 5 4 9 3 2" xfId="48326" xr:uid="{2EC106E4-D3ED-4534-A0C3-0FAB4B230248}"/>
    <cellStyle name="SAPBEXHLevel1X 3 5 4 9 4" xfId="33948" xr:uid="{1DE902DB-13C2-4170-91BC-84B9B65C3408}"/>
    <cellStyle name="SAPBEXHLevel1X 3 5 5" xfId="2101" xr:uid="{4476DE5B-809C-4D22-AB33-4072BEB2D4E3}"/>
    <cellStyle name="SAPBEXHLevel1X 3 5 5 10" xfId="8862" xr:uid="{C56CDF83-545C-4285-AE4E-42A3D91FF9BC}"/>
    <cellStyle name="SAPBEXHLevel1X 3 5 5 10 2" xfId="19522" xr:uid="{C4FAFFD2-7F73-443C-A1A8-0DA16900CD0B}"/>
    <cellStyle name="SAPBEXHLevel1X 3 5 5 10 2 2" xfId="45936" xr:uid="{E5679998-F884-4D4D-989C-23ACB70C4586}"/>
    <cellStyle name="SAPBEXHLevel1X 3 5 5 10 3" xfId="11160" xr:uid="{7B8C8940-F2C5-49AD-90B9-0117BB2F2292}"/>
    <cellStyle name="SAPBEXHLevel1X 3 5 5 10 3 2" xfId="37581" xr:uid="{E5D25DB0-3786-44B1-B1E3-33720C8F8B2D}"/>
    <cellStyle name="SAPBEXHLevel1X 3 5 5 10 4" xfId="35358" xr:uid="{3797D26A-1811-4BD5-96F1-A900157C901D}"/>
    <cellStyle name="SAPBEXHLevel1X 3 5 5 11" xfId="11499" xr:uid="{3A7306EB-F52C-4851-AB45-712F8A7606B9}"/>
    <cellStyle name="SAPBEXHLevel1X 3 5 5 11 2" xfId="37920" xr:uid="{17B9CB19-CAE5-4E29-A130-01C825086770}"/>
    <cellStyle name="SAPBEXHLevel1X 3 5 5 12" xfId="23908" xr:uid="{60151DFA-BABF-42FF-80D1-C3C4F6F0DA0D}"/>
    <cellStyle name="SAPBEXHLevel1X 3 5 5 12 2" xfId="50322" xr:uid="{4F82B883-5A2B-4BAF-B10B-1B6AAF38D793}"/>
    <cellStyle name="SAPBEXHLevel1X 3 5 5 2" xfId="4066" xr:uid="{2A319A59-A614-4C9B-88DF-6563018EC96D}"/>
    <cellStyle name="SAPBEXHLevel1X 3 5 5 2 2" xfId="9844" xr:uid="{920310E7-0D1E-4D31-A97A-53B62146D71F}"/>
    <cellStyle name="SAPBEXHLevel1X 3 5 5 2 2 2" xfId="20504" xr:uid="{DEA409A2-35C5-486A-801A-2BE042407B7A}"/>
    <cellStyle name="SAPBEXHLevel1X 3 5 5 2 2 2 2" xfId="46918" xr:uid="{ADB81728-DCCF-44C7-BF0F-630EA11EE433}"/>
    <cellStyle name="SAPBEXHLevel1X 3 5 5 2 2 3" xfId="12584" xr:uid="{3E75227A-A1EA-4FC2-9C17-CF8ACCCB595E}"/>
    <cellStyle name="SAPBEXHLevel1X 3 5 5 2 2 3 2" xfId="39005" xr:uid="{F0D18F71-6DA6-4F81-A8E4-6424E8DE6929}"/>
    <cellStyle name="SAPBEXHLevel1X 3 5 5 2 2 4" xfId="36340" xr:uid="{FF7898E1-8608-4E16-B4D1-7D9B27B08C96}"/>
    <cellStyle name="SAPBEXHLevel1X 3 5 5 2 3" xfId="14848" xr:uid="{05FDA976-8955-4FA6-A899-C1B1B0BE74ED}"/>
    <cellStyle name="SAPBEXHLevel1X 3 5 5 2 3 2" xfId="41268" xr:uid="{8F41B9E1-6461-4F1B-A72E-0E638DBD8280}"/>
    <cellStyle name="SAPBEXHLevel1X 3 5 5 2 4" xfId="27044" xr:uid="{4B9ED885-4FA2-4D19-9A5C-C74EAC06BE52}"/>
    <cellStyle name="SAPBEXHLevel1X 3 5 5 2 4 2" xfId="53458" xr:uid="{30F5AF8A-41FC-4EAA-8BE0-A9D6057B90A8}"/>
    <cellStyle name="SAPBEXHLevel1X 3 5 5 2 5" xfId="30736" xr:uid="{59ACBD9E-7EB5-4BE6-9C3F-8E34F018B500}"/>
    <cellStyle name="SAPBEXHLevel1X 3 5 5 3" xfId="4794" xr:uid="{017E3F1A-F889-4F39-98B8-633C5EF7131A}"/>
    <cellStyle name="SAPBEXHLevel1X 3 5 5 3 2" xfId="10211" xr:uid="{F593108A-13CC-4F4E-A353-C0BA24A0A279}"/>
    <cellStyle name="SAPBEXHLevel1X 3 5 5 3 2 2" xfId="20871" xr:uid="{35A90855-660A-42AB-9092-60A297AAEC7B}"/>
    <cellStyle name="SAPBEXHLevel1X 3 5 5 3 2 2 2" xfId="47285" xr:uid="{CBC67D7D-AA70-4F78-9C9E-83627516CFE4}"/>
    <cellStyle name="SAPBEXHLevel1X 3 5 5 3 2 3" xfId="12829" xr:uid="{51802533-C51C-48A6-B4F4-0E78CB2E271F}"/>
    <cellStyle name="SAPBEXHLevel1X 3 5 5 3 2 3 2" xfId="39250" xr:uid="{18334057-8399-42FE-9BD4-709F4CAD8F0B}"/>
    <cellStyle name="SAPBEXHLevel1X 3 5 5 3 2 4" xfId="36707" xr:uid="{3DDBF894-CBF7-4DC1-AABC-4F988C963B92}"/>
    <cellStyle name="SAPBEXHLevel1X 3 5 5 3 3" xfId="15571" xr:uid="{8FCFC156-1A71-426F-843A-C925C897CBEE}"/>
    <cellStyle name="SAPBEXHLevel1X 3 5 5 3 3 2" xfId="41991" xr:uid="{007BEFE6-286C-4280-A40F-EF76F4BC733E}"/>
    <cellStyle name="SAPBEXHLevel1X 3 5 5 3 4" xfId="24680" xr:uid="{0CDEE466-3B27-4828-808A-68C0AC5D9E4A}"/>
    <cellStyle name="SAPBEXHLevel1X 3 5 5 3 4 2" xfId="51094" xr:uid="{986F9755-60D6-4878-88F9-519E27AE3D66}"/>
    <cellStyle name="SAPBEXHLevel1X 3 5 5 3 5" xfId="31464" xr:uid="{DE63292F-3733-46DE-9DED-61177707169E}"/>
    <cellStyle name="SAPBEXHLevel1X 3 5 5 4" xfId="5374" xr:uid="{ED5BB575-9C12-4280-AB52-ABAE2C33A404}"/>
    <cellStyle name="SAPBEXHLevel1X 3 5 5 4 2" xfId="16147" xr:uid="{9BD5B0D0-A66C-4E58-BD23-3F30EF0DAE54}"/>
    <cellStyle name="SAPBEXHLevel1X 3 5 5 4 2 2" xfId="42566" xr:uid="{67F02715-BD75-492A-A485-2F8CF7E7045B}"/>
    <cellStyle name="SAPBEXHLevel1X 3 5 5 4 3" xfId="22520" xr:uid="{7B66ED67-29C6-4AB4-A369-20F8F215404E}"/>
    <cellStyle name="SAPBEXHLevel1X 3 5 5 4 3 2" xfId="48934" xr:uid="{49C2379C-744D-40A5-AA97-B3D44C299138}"/>
    <cellStyle name="SAPBEXHLevel1X 3 5 5 4 4" xfId="32044" xr:uid="{339C66B5-1A79-40E9-A8DD-7696873EE6D3}"/>
    <cellStyle name="SAPBEXHLevel1X 3 5 5 5" xfId="5981" xr:uid="{DD50A545-C74F-4783-9247-7620FDCB7F13}"/>
    <cellStyle name="SAPBEXHLevel1X 3 5 5 5 2" xfId="16733" xr:uid="{EB886477-7E32-4854-B93E-5E85DDA6D0AB}"/>
    <cellStyle name="SAPBEXHLevel1X 3 5 5 5 2 2" xfId="43151" xr:uid="{7B399E76-34B0-454B-A922-C081899A7B76}"/>
    <cellStyle name="SAPBEXHLevel1X 3 5 5 5 3" xfId="26648" xr:uid="{2B985391-CA99-46D8-BCDB-887C05FFAF97}"/>
    <cellStyle name="SAPBEXHLevel1X 3 5 5 5 3 2" xfId="53062" xr:uid="{5AC3AAFB-F742-4EF5-BD38-8CAF95177EBE}"/>
    <cellStyle name="SAPBEXHLevel1X 3 5 5 5 4" xfId="32651" xr:uid="{8BC8E76B-4B57-4962-89C9-25C117D750A2}"/>
    <cellStyle name="SAPBEXHLevel1X 3 5 5 6" xfId="6581" xr:uid="{E701DBAF-C7AC-435A-83CE-0DA4FAD78CAA}"/>
    <cellStyle name="SAPBEXHLevel1X 3 5 5 6 2" xfId="17306" xr:uid="{554EDED9-2CEE-4F2C-B7AB-836F958AA9BB}"/>
    <cellStyle name="SAPBEXHLevel1X 3 5 5 6 2 2" xfId="43724" xr:uid="{4BBC2DAD-8ACD-456C-B0F9-8530DED0F2CB}"/>
    <cellStyle name="SAPBEXHLevel1X 3 5 5 6 3" xfId="11336" xr:uid="{DBB8CF23-FDA3-4D37-B584-6C05A007F091}"/>
    <cellStyle name="SAPBEXHLevel1X 3 5 5 6 3 2" xfId="37757" xr:uid="{2EFFEB07-38B1-4BA7-B968-3CCE1D4F29B8}"/>
    <cellStyle name="SAPBEXHLevel1X 3 5 5 6 4" xfId="33251" xr:uid="{8D7EE7D6-A8EE-451C-9068-ADF68DB0AB77}"/>
    <cellStyle name="SAPBEXHLevel1X 3 5 5 7" xfId="7153" xr:uid="{950C9C9B-284E-4518-9D88-8F5462EE1A53}"/>
    <cellStyle name="SAPBEXHLevel1X 3 5 5 7 2" xfId="22380" xr:uid="{F9623A06-B181-4348-92A6-0B049AF3EDC1}"/>
    <cellStyle name="SAPBEXHLevel1X 3 5 5 7 2 2" xfId="48794" xr:uid="{CBA98521-CD16-45ED-BA78-B90AD80F3B66}"/>
    <cellStyle name="SAPBEXHLevel1X 3 5 5 7 3" xfId="33823" xr:uid="{AF2D3032-93B1-4C98-9604-D09C19FF6016}"/>
    <cellStyle name="SAPBEXHLevel1X 3 5 5 8" xfId="7712" xr:uid="{24159FDF-E730-43E5-9E10-6E94551A4251}"/>
    <cellStyle name="SAPBEXHLevel1X 3 5 5 8 2" xfId="18379" xr:uid="{063B5C15-0622-482F-A23D-4C89C28A1EE5}"/>
    <cellStyle name="SAPBEXHLevel1X 3 5 5 8 2 2" xfId="44795" xr:uid="{3C064D12-8685-47ED-BBFE-9AAACB96B64C}"/>
    <cellStyle name="SAPBEXHLevel1X 3 5 5 8 3" xfId="24538" xr:uid="{75B26DE0-5DC7-4393-A8F7-1004104D506C}"/>
    <cellStyle name="SAPBEXHLevel1X 3 5 5 8 3 2" xfId="50952" xr:uid="{C6000686-7397-4B74-B421-9E0D6DD5D9E2}"/>
    <cellStyle name="SAPBEXHLevel1X 3 5 5 8 4" xfId="34382" xr:uid="{33C9CDE7-B43C-4B10-AC86-4FD8FEC556FA}"/>
    <cellStyle name="SAPBEXHLevel1X 3 5 5 9" xfId="7864" xr:uid="{83721BC2-E582-4BF0-9EFC-98A9DB36F775}"/>
    <cellStyle name="SAPBEXHLevel1X 3 5 5 9 2" xfId="18531" xr:uid="{285A8553-0A5B-4874-B0A5-72B8A481A33A}"/>
    <cellStyle name="SAPBEXHLevel1X 3 5 5 9 2 2" xfId="44946" xr:uid="{2AA48247-9CD5-43A1-AC13-FEE3AC268789}"/>
    <cellStyle name="SAPBEXHLevel1X 3 5 5 9 3" xfId="26232" xr:uid="{24733DB1-AFFB-4829-855A-3AF3A7411300}"/>
    <cellStyle name="SAPBEXHLevel1X 3 5 5 9 3 2" xfId="52646" xr:uid="{DFF5AEEF-EF8F-444B-95E0-41AAE73F93E9}"/>
    <cellStyle name="SAPBEXHLevel1X 3 5 5 9 4" xfId="34534" xr:uid="{4C1A26CA-DC10-44BC-A201-59789760B7A2}"/>
    <cellStyle name="SAPBEXHLevel1X 3 5 6" xfId="1842" xr:uid="{03856BA8-B908-450F-8014-638CA63F3BFE}"/>
    <cellStyle name="SAPBEXHLevel1X 3 5 6 10" xfId="9548" xr:uid="{A0E09BB1-1AE8-4A29-8E85-4FD765709766}"/>
    <cellStyle name="SAPBEXHLevel1X 3 5 6 10 2" xfId="20208" xr:uid="{FA7044F1-BCBB-4938-BBEE-051ED670E637}"/>
    <cellStyle name="SAPBEXHLevel1X 3 5 6 10 2 2" xfId="46622" xr:uid="{CD6115B8-8FAE-46E5-A2FB-7AC7B192AB35}"/>
    <cellStyle name="SAPBEXHLevel1X 3 5 6 10 3" xfId="11262" xr:uid="{8356D230-7561-4CF0-AAC9-3BCF0252DE57}"/>
    <cellStyle name="SAPBEXHLevel1X 3 5 6 10 3 2" xfId="37683" xr:uid="{5EF198DE-D39B-4122-BE99-70D54805CA1D}"/>
    <cellStyle name="SAPBEXHLevel1X 3 5 6 10 4" xfId="36044" xr:uid="{B660763B-52CF-49E7-8A4E-C99E54DAE050}"/>
    <cellStyle name="SAPBEXHLevel1X 3 5 6 11" xfId="11738" xr:uid="{E12DA920-8CCB-44F8-A5E9-A7FC776FD95D}"/>
    <cellStyle name="SAPBEXHLevel1X 3 5 6 11 2" xfId="38159" xr:uid="{A5469BB9-4914-483E-BBA2-7D1693F796CE}"/>
    <cellStyle name="SAPBEXHLevel1X 3 5 6 12" xfId="23136" xr:uid="{540C786E-E826-441A-AAF5-BFA0D61E7562}"/>
    <cellStyle name="SAPBEXHLevel1X 3 5 6 12 2" xfId="49550" xr:uid="{F8871D5B-23F9-4772-A1A2-66006C2BC829}"/>
    <cellStyle name="SAPBEXHLevel1X 3 5 6 2" xfId="3819" xr:uid="{B48321B3-5C74-4C5D-82C8-31BC0420BFB9}"/>
    <cellStyle name="SAPBEXHLevel1X 3 5 6 2 2" xfId="10685" xr:uid="{EB96A721-B232-4E2B-A4DD-FBC12F0388B6}"/>
    <cellStyle name="SAPBEXHLevel1X 3 5 6 2 2 2" xfId="21330" xr:uid="{85F0B25E-23D1-43BD-8B89-5D2A5B0CB07F}"/>
    <cellStyle name="SAPBEXHLevel1X 3 5 6 2 2 2 2" xfId="47744" xr:uid="{F6E61ADB-22F2-4871-945A-4F12E37873C5}"/>
    <cellStyle name="SAPBEXHLevel1X 3 5 6 2 2 3" xfId="28428" xr:uid="{3CF2CB03-791D-4EE9-B330-2DFCE12AA871}"/>
    <cellStyle name="SAPBEXHLevel1X 3 5 6 2 2 3 2" xfId="54842" xr:uid="{0E612F2A-6CD5-4488-A4A8-CE7A2BA64D6B}"/>
    <cellStyle name="SAPBEXHLevel1X 3 5 6 2 2 4" xfId="37109" xr:uid="{819EBE6D-7BF3-4D26-8D9B-64D85614283A}"/>
    <cellStyle name="SAPBEXHLevel1X 3 5 6 2 3" xfId="14602" xr:uid="{8F2BC894-6571-4A4D-9097-0D0E20CCD654}"/>
    <cellStyle name="SAPBEXHLevel1X 3 5 6 2 3 2" xfId="41022" xr:uid="{2DE57A59-E90A-4DE0-A086-89EDAEFCCAE5}"/>
    <cellStyle name="SAPBEXHLevel1X 3 5 6 2 4" xfId="22920" xr:uid="{A28D7863-5877-434A-AAF1-B4BA2B5951CD}"/>
    <cellStyle name="SAPBEXHLevel1X 3 5 6 2 4 2" xfId="49334" xr:uid="{83DE0C24-DF81-42F9-B7A1-E7BFE82FB236}"/>
    <cellStyle name="SAPBEXHLevel1X 3 5 6 2 5" xfId="30489" xr:uid="{DC6BEEFB-006E-46F3-8A1F-3C95387A66E4}"/>
    <cellStyle name="SAPBEXHLevel1X 3 5 6 3" xfId="4546" xr:uid="{5986A5F6-C07C-40FE-BE85-83BA371F34D8}"/>
    <cellStyle name="SAPBEXHLevel1X 3 5 6 3 2" xfId="15324" xr:uid="{68CDA6AE-C3AA-456B-B8F7-F16436CA7535}"/>
    <cellStyle name="SAPBEXHLevel1X 3 5 6 3 2 2" xfId="41744" xr:uid="{9B18B7B2-2C18-4BAC-83DB-8BC11917A487}"/>
    <cellStyle name="SAPBEXHLevel1X 3 5 6 3 3" xfId="22158" xr:uid="{3E46B31A-1F2B-4FDC-9C90-D533E2FAB1DF}"/>
    <cellStyle name="SAPBEXHLevel1X 3 5 6 3 3 2" xfId="48572" xr:uid="{C9FAAED2-E454-45A5-BB05-678F2056508C}"/>
    <cellStyle name="SAPBEXHLevel1X 3 5 6 3 4" xfId="31216" xr:uid="{7DAFB538-E30D-45B6-8545-F9B71E9C70ED}"/>
    <cellStyle name="SAPBEXHLevel1X 3 5 6 4" xfId="3340" xr:uid="{4178193B-C8B5-462C-AE52-C2A7C10C31D2}"/>
    <cellStyle name="SAPBEXHLevel1X 3 5 6 4 2" xfId="14127" xr:uid="{6BBD16B6-4FB4-40CF-B651-955AA935E836}"/>
    <cellStyle name="SAPBEXHLevel1X 3 5 6 4 2 2" xfId="40547" xr:uid="{3F3A3079-2847-4602-BB1C-E7E4DBC53DFB}"/>
    <cellStyle name="SAPBEXHLevel1X 3 5 6 4 3" xfId="22229" xr:uid="{3D3DEEBC-EE39-472C-9D0A-A22A73A38864}"/>
    <cellStyle name="SAPBEXHLevel1X 3 5 6 4 3 2" xfId="48643" xr:uid="{6BC08212-C514-445A-9318-C993E30135F5}"/>
    <cellStyle name="SAPBEXHLevel1X 3 5 6 4 4" xfId="30010" xr:uid="{5E118633-1045-4AF7-86D7-B5C50C8C932F}"/>
    <cellStyle name="SAPBEXHLevel1X 3 5 6 5" xfId="2753" xr:uid="{FFC65FF6-D85D-479F-A3A8-86CAAC8C9E48}"/>
    <cellStyle name="SAPBEXHLevel1X 3 5 6 5 2" xfId="13545" xr:uid="{675C4EA0-09D6-4EFB-8EB0-0F07C01F431D}"/>
    <cellStyle name="SAPBEXHLevel1X 3 5 6 5 2 2" xfId="39965" xr:uid="{226B417C-3839-4539-868A-9290E03945C1}"/>
    <cellStyle name="SAPBEXHLevel1X 3 5 6 5 3" xfId="24401" xr:uid="{EA231909-F861-4930-B63E-1A80B58ECF65}"/>
    <cellStyle name="SAPBEXHLevel1X 3 5 6 5 3 2" xfId="50815" xr:uid="{B105A613-E2A3-4942-9397-31DBADF008CB}"/>
    <cellStyle name="SAPBEXHLevel1X 3 5 6 5 4" xfId="29423" xr:uid="{CC1148EA-9237-4052-8AFD-6A664EF88204}"/>
    <cellStyle name="SAPBEXHLevel1X 3 5 6 6" xfId="5620" xr:uid="{FE9AF443-6964-4100-954E-D185E2FAD998}"/>
    <cellStyle name="SAPBEXHLevel1X 3 5 6 6 2" xfId="16384" xr:uid="{1284EE21-E73B-435E-B30A-01B9001E0CE3}"/>
    <cellStyle name="SAPBEXHLevel1X 3 5 6 6 2 2" xfId="42802" xr:uid="{9696CA37-73D0-4388-BBC1-D8BE320E4EA3}"/>
    <cellStyle name="SAPBEXHLevel1X 3 5 6 6 3" xfId="23818" xr:uid="{17357858-410D-4FFB-A650-99167896CF1A}"/>
    <cellStyle name="SAPBEXHLevel1X 3 5 6 6 3 2" xfId="50232" xr:uid="{F87B44F5-2B4E-42D3-BAE3-6FCD3DBAECC6}"/>
    <cellStyle name="SAPBEXHLevel1X 3 5 6 6 4" xfId="32290" xr:uid="{6C3C129A-80B8-4242-B184-A265208F3498}"/>
    <cellStyle name="SAPBEXHLevel1X 3 5 6 7" xfId="6958" xr:uid="{3F6B63CB-A92B-4511-82A3-F7917C0C4523}"/>
    <cellStyle name="SAPBEXHLevel1X 3 5 6 7 2" xfId="22821" xr:uid="{73B1FCFE-36BA-4947-BAFC-2EE2B51B4F36}"/>
    <cellStyle name="SAPBEXHLevel1X 3 5 6 7 2 2" xfId="49235" xr:uid="{9DFC7A7C-91CB-4300-A709-132F29D456D4}"/>
    <cellStyle name="SAPBEXHLevel1X 3 5 6 7 3" xfId="33628" xr:uid="{8F07E6CE-7462-4C2C-A70A-7B42FB7DA0D7}"/>
    <cellStyle name="SAPBEXHLevel1X 3 5 6 8" xfId="7505" xr:uid="{3EB297A7-D7F9-45ED-BA63-E2CB6C04C354}"/>
    <cellStyle name="SAPBEXHLevel1X 3 5 6 8 2" xfId="18172" xr:uid="{601F1550-0DE1-4B5B-BF22-5E07CC03302F}"/>
    <cellStyle name="SAPBEXHLevel1X 3 5 6 8 2 2" xfId="44588" xr:uid="{B153105D-CEFE-48DE-967A-B1CF6D87B2A2}"/>
    <cellStyle name="SAPBEXHLevel1X 3 5 6 8 3" xfId="28005" xr:uid="{9BC1B7A1-362F-4B8C-A095-3CA72AC582CD}"/>
    <cellStyle name="SAPBEXHLevel1X 3 5 6 8 3 2" xfId="54419" xr:uid="{5FE7FB51-E60F-4D9B-817E-432B43737A16}"/>
    <cellStyle name="SAPBEXHLevel1X 3 5 6 8 4" xfId="34175" xr:uid="{5227F02B-F2F1-4543-8C19-BA71CA53BCAC}"/>
    <cellStyle name="SAPBEXHLevel1X 3 5 6 9" xfId="5421" xr:uid="{48864C04-9AC8-4D6C-B98D-0B3596E03B49}"/>
    <cellStyle name="SAPBEXHLevel1X 3 5 6 9 2" xfId="16194" xr:uid="{D1F74E6B-5A01-4756-9023-D78E6E977CC5}"/>
    <cellStyle name="SAPBEXHLevel1X 3 5 6 9 2 2" xfId="42613" xr:uid="{0AA6CE22-BCB1-4328-BF8D-FE8BD7FF6BE6}"/>
    <cellStyle name="SAPBEXHLevel1X 3 5 6 9 3" xfId="22840" xr:uid="{2F91934B-5521-4F00-B679-4BEDD113454E}"/>
    <cellStyle name="SAPBEXHLevel1X 3 5 6 9 3 2" xfId="49254" xr:uid="{606FC8A2-68A2-48A3-94E2-B0584A53D028}"/>
    <cellStyle name="SAPBEXHLevel1X 3 5 6 9 4" xfId="32091" xr:uid="{096970A8-C8C7-4EF1-A2D1-2B1AECDC20C8}"/>
    <cellStyle name="SAPBEXHLevel1X 3 5 7" xfId="2502" xr:uid="{E21A2039-0AFC-47D4-B2A3-548016025052}"/>
    <cellStyle name="SAPBEXHLevel1X 3 5 7 10" xfId="22184" xr:uid="{EF380DBB-240F-475C-8C2F-11474B349C61}"/>
    <cellStyle name="SAPBEXHLevel1X 3 5 7 10 2" xfId="48598" xr:uid="{C7D61F6B-C480-4EE5-B037-816BEFF60265}"/>
    <cellStyle name="SAPBEXHLevel1X 3 5 7 2" xfId="4397" xr:uid="{0C42ED58-BB37-414F-83B2-C625CA62ADA5}"/>
    <cellStyle name="SAPBEXHLevel1X 3 5 7 2 2" xfId="15175" xr:uid="{A785E3E6-1DE5-4D38-AA1F-B03CD2B328BE}"/>
    <cellStyle name="SAPBEXHLevel1X 3 5 7 2 2 2" xfId="41595" xr:uid="{3A972491-836C-47B5-BDFC-1D54FEC7F032}"/>
    <cellStyle name="SAPBEXHLevel1X 3 5 7 2 3" xfId="24226" xr:uid="{044EBBC2-D4FC-4158-A46D-E259B512C020}"/>
    <cellStyle name="SAPBEXHLevel1X 3 5 7 2 3 2" xfId="50640" xr:uid="{BCA1B083-68AF-44DF-A2ED-1A8E7B8BA51B}"/>
    <cellStyle name="SAPBEXHLevel1X 3 5 7 2 4" xfId="31067" xr:uid="{BEC3B8E0-8350-4896-BA9B-590B8B41EFB9}"/>
    <cellStyle name="SAPBEXHLevel1X 3 5 7 3" xfId="5130" xr:uid="{82722C28-B15A-4A1C-B6A0-BC3427F22DE4}"/>
    <cellStyle name="SAPBEXHLevel1X 3 5 7 3 2" xfId="15907" xr:uid="{6EEC9E2C-991F-41BE-A120-EF237D3E9582}"/>
    <cellStyle name="SAPBEXHLevel1X 3 5 7 3 2 2" xfId="42326" xr:uid="{AD9DB079-E625-4D9A-8B3C-A620E1F62BD8}"/>
    <cellStyle name="SAPBEXHLevel1X 3 5 7 3 3" xfId="23724" xr:uid="{3CF3902D-E218-4B87-B549-CBE8127B7797}"/>
    <cellStyle name="SAPBEXHLevel1X 3 5 7 3 3 2" xfId="50138" xr:uid="{2AAD5D36-0B22-401D-B4CB-A8D28FAE10B8}"/>
    <cellStyle name="SAPBEXHLevel1X 3 5 7 3 4" xfId="31800" xr:uid="{472C12EF-7997-4B26-88E3-A16150722E65}"/>
    <cellStyle name="SAPBEXHLevel1X 3 5 7 4" xfId="6312" xr:uid="{D988F96D-6717-4890-995B-5162090B9F6E}"/>
    <cellStyle name="SAPBEXHLevel1X 3 5 7 4 2" xfId="17051" xr:uid="{9E8D0AE5-67EF-4091-868A-7D317B01AE07}"/>
    <cellStyle name="SAPBEXHLevel1X 3 5 7 4 2 2" xfId="43469" xr:uid="{AF1BA867-7465-4DA7-BD21-A34001ACBAEB}"/>
    <cellStyle name="SAPBEXHLevel1X 3 5 7 4 3" xfId="21867" xr:uid="{DE0D6D8D-382D-4FE6-BE5B-F4C2AACC0EA5}"/>
    <cellStyle name="SAPBEXHLevel1X 3 5 7 4 3 2" xfId="48281" xr:uid="{8ABC73E8-A642-4E9E-8546-7400CA680FB6}"/>
    <cellStyle name="SAPBEXHLevel1X 3 5 7 4 4" xfId="32982" xr:uid="{64F66651-408A-4C96-946A-F7894ED64F3F}"/>
    <cellStyle name="SAPBEXHLevel1X 3 5 7 5" xfId="6888" xr:uid="{173E80C5-BB1A-4888-9E57-40376A8DD885}"/>
    <cellStyle name="SAPBEXHLevel1X 3 5 7 5 2" xfId="17593" xr:uid="{6181D4F2-0E1E-472F-9054-16CAF9C46FF1}"/>
    <cellStyle name="SAPBEXHLevel1X 3 5 7 5 2 2" xfId="44010" xr:uid="{D2B4C0D6-A8A5-46AF-8823-F2A0B00BA032}"/>
    <cellStyle name="SAPBEXHLevel1X 3 5 7 5 3" xfId="22033" xr:uid="{5E1A9793-B405-404D-8D34-97297807D2BB}"/>
    <cellStyle name="SAPBEXHLevel1X 3 5 7 5 3 2" xfId="48447" xr:uid="{9F4A0913-8E4D-49A7-9875-F0B420A1F3F4}"/>
    <cellStyle name="SAPBEXHLevel1X 3 5 7 5 4" xfId="33558" xr:uid="{0EA2592F-D8DF-41BF-94AB-29A22AB84AFD}"/>
    <cellStyle name="SAPBEXHLevel1X 3 5 7 6" xfId="7412" xr:uid="{AEC05E01-89AA-40C2-B397-763CB8450443}"/>
    <cellStyle name="SAPBEXHLevel1X 3 5 7 6 2" xfId="18079" xr:uid="{5D23298A-7219-444E-AECE-00D6FF5476CD}"/>
    <cellStyle name="SAPBEXHLevel1X 3 5 7 6 2 2" xfId="44495" xr:uid="{5EB707A0-5EF0-4906-84F1-B482C5334C05}"/>
    <cellStyle name="SAPBEXHLevel1X 3 5 7 6 3" xfId="23104" xr:uid="{24261BC2-77C8-4CF6-9322-234298134B5C}"/>
    <cellStyle name="SAPBEXHLevel1X 3 5 7 6 3 2" xfId="49518" xr:uid="{E82637C2-C069-4699-938C-1B49266576DA}"/>
    <cellStyle name="SAPBEXHLevel1X 3 5 7 6 4" xfId="34082" xr:uid="{097EDFBF-9D7B-4CA3-9783-B383C634F1DA}"/>
    <cellStyle name="SAPBEXHLevel1X 3 5 7 7" xfId="8035" xr:uid="{87876181-8335-42DA-9E00-9460C5881004}"/>
    <cellStyle name="SAPBEXHLevel1X 3 5 7 7 2" xfId="18702" xr:uid="{A3858919-4955-49D8-8354-B71C3D0F20C9}"/>
    <cellStyle name="SAPBEXHLevel1X 3 5 7 7 2 2" xfId="45116" xr:uid="{12952907-F0BF-40D1-9332-0680C77F0AAF}"/>
    <cellStyle name="SAPBEXHLevel1X 3 5 7 7 3" xfId="13760" xr:uid="{51FD4323-9062-4E9A-97B6-3AC50C677CA0}"/>
    <cellStyle name="SAPBEXHLevel1X 3 5 7 7 3 2" xfId="40180" xr:uid="{3FDE9FD4-8942-4CEC-9F1A-025A9F2AAB15}"/>
    <cellStyle name="SAPBEXHLevel1X 3 5 7 7 4" xfId="34639" xr:uid="{37A38049-531A-49D3-94DE-2EE1F031B6B1}"/>
    <cellStyle name="SAPBEXHLevel1X 3 5 7 8" xfId="13298" xr:uid="{EF27DCE0-8294-4ADE-A4EC-DDB3F3F3321C}"/>
    <cellStyle name="SAPBEXHLevel1X 3 5 7 8 2" xfId="39718" xr:uid="{C9781E41-589D-4A59-B4DA-129C23EE74EE}"/>
    <cellStyle name="SAPBEXHLevel1X 3 5 7 9" xfId="11227" xr:uid="{5E98B261-7466-45FC-B2F5-FD130FEF70A5}"/>
    <cellStyle name="SAPBEXHLevel1X 3 5 7 9 2" xfId="37648" xr:uid="{74517FA7-9F18-4711-A942-CD128F6CCE97}"/>
    <cellStyle name="SAPBEXHLevel1X 3 5 8" xfId="3252" xr:uid="{7DCACBB8-ED59-4DC8-A355-EED34532EFB3}"/>
    <cellStyle name="SAPBEXHLevel1X 3 5 8 2" xfId="14042" xr:uid="{A9E22B1F-B5F8-443D-9488-20DC98014976}"/>
    <cellStyle name="SAPBEXHLevel1X 3 5 8 2 2" xfId="40462" xr:uid="{90DFC170-1A93-4AF6-A3BD-71C936C9712F}"/>
    <cellStyle name="SAPBEXHLevel1X 3 5 8 3" xfId="26077" xr:uid="{D00322FE-AE2A-431D-BE7B-BFD8C3A324E6}"/>
    <cellStyle name="SAPBEXHLevel1X 3 5 8 3 2" xfId="52491" xr:uid="{7D67239B-7A25-4CBF-9722-D964C03F1506}"/>
    <cellStyle name="SAPBEXHLevel1X 3 5 8 4" xfId="29922" xr:uid="{0506B640-CC34-482E-BB15-A88B9471CF29}"/>
    <cellStyle name="SAPBEXHLevel1X 3 5 9" xfId="2734" xr:uid="{6BF2E0E8-CF94-4B24-AAFC-94DDA050E769}"/>
    <cellStyle name="SAPBEXHLevel1X 3 5 9 2" xfId="13526" xr:uid="{87280A17-828B-4A91-8B56-A5993C2CCAC9}"/>
    <cellStyle name="SAPBEXHLevel1X 3 5 9 2 2" xfId="39946" xr:uid="{25FE6448-958F-49CB-B96F-AE0F22C57BE6}"/>
    <cellStyle name="SAPBEXHLevel1X 3 5 9 3" xfId="26306" xr:uid="{863DF1A2-AADD-4857-AAB1-9E1794142BBB}"/>
    <cellStyle name="SAPBEXHLevel1X 3 5 9 3 2" xfId="52720" xr:uid="{31A63218-2498-4EBD-B928-A7C7FA4104E7}"/>
    <cellStyle name="SAPBEXHLevel1X 3 5 9 4" xfId="29404" xr:uid="{C4845FB9-816C-49E9-AE5D-29C31521532B}"/>
    <cellStyle name="SAPBEXHLevel1X 3 6" xfId="1230" xr:uid="{DB4276A6-DBFC-4C27-8706-1334E5B4A44E}"/>
    <cellStyle name="SAPBEXHLevel1X 3 6 10" xfId="4458" xr:uid="{8A8CD0FC-B92E-4497-A2E5-1A61E3F905E4}"/>
    <cellStyle name="SAPBEXHLevel1X 3 6 10 2" xfId="15236" xr:uid="{E07101E2-B6DB-4480-94CF-0A83C6866E39}"/>
    <cellStyle name="SAPBEXHLevel1X 3 6 10 2 2" xfId="41656" xr:uid="{21E98FA6-13FA-4AF3-ABE4-63A973AF6334}"/>
    <cellStyle name="SAPBEXHLevel1X 3 6 10 3" xfId="22213" xr:uid="{E9A7329B-CEED-42CF-9612-551B6065F4D5}"/>
    <cellStyle name="SAPBEXHLevel1X 3 6 10 3 2" xfId="48627" xr:uid="{E7E8D2EA-2C26-40FE-B1D4-48485E206852}"/>
    <cellStyle name="SAPBEXHLevel1X 3 6 10 4" xfId="31128" xr:uid="{B43187C1-EB7E-4A39-9D2E-51ED9BFD95B2}"/>
    <cellStyle name="SAPBEXHLevel1X 3 6 11" xfId="5607" xr:uid="{4D0BE946-2297-44EE-812B-2813C5AE8FCD}"/>
    <cellStyle name="SAPBEXHLevel1X 3 6 11 2" xfId="23097" xr:uid="{FB280A2F-2DD0-4132-B790-2B5C65E79F60}"/>
    <cellStyle name="SAPBEXHLevel1X 3 6 11 2 2" xfId="49511" xr:uid="{4D8C252D-A991-4B3E-8190-134A5DE174AB}"/>
    <cellStyle name="SAPBEXHLevel1X 3 6 11 3" xfId="32277" xr:uid="{1C870B37-13FC-44FD-9788-D7B3FD5617C1}"/>
    <cellStyle name="SAPBEXHLevel1X 3 6 12" xfId="13644" xr:uid="{4FD74FDA-D119-4753-B918-39103C4B83C2}"/>
    <cellStyle name="SAPBEXHLevel1X 3 6 12 2" xfId="40064" xr:uid="{FDF3E904-5727-43CE-AC87-9B44371C8748}"/>
    <cellStyle name="SAPBEXHLevel1X 3 6 13" xfId="23881" xr:uid="{D4AF9607-F416-4C53-B6D5-F66C648C04AF}"/>
    <cellStyle name="SAPBEXHLevel1X 3 6 13 2" xfId="50295" xr:uid="{DD02B480-8C54-4BCF-B514-03621B14D562}"/>
    <cellStyle name="SAPBEXHLevel1X 3 6 2" xfId="1544" xr:uid="{3FA870E9-EEFD-4C04-8998-ED3670103445}"/>
    <cellStyle name="SAPBEXHLevel1X 3 6 2 10" xfId="8436" xr:uid="{0E68A1B7-E40A-4C05-A651-C27B09369533}"/>
    <cellStyle name="SAPBEXHLevel1X 3 6 2 10 2" xfId="19096" xr:uid="{B850CC57-E7A0-4ABA-BA25-EAF5576BF23E}"/>
    <cellStyle name="SAPBEXHLevel1X 3 6 2 10 2 2" xfId="45510" xr:uid="{3CC7AD3B-DFFE-4163-B2E5-30D9CAF08D20}"/>
    <cellStyle name="SAPBEXHLevel1X 3 6 2 10 3" xfId="16876" xr:uid="{B81A0C52-A2AE-4A3A-8410-BEBCC63C2458}"/>
    <cellStyle name="SAPBEXHLevel1X 3 6 2 10 3 2" xfId="43294" xr:uid="{EC90AEA2-57F4-45CA-BE8A-EECBD3E8095E}"/>
    <cellStyle name="SAPBEXHLevel1X 3 6 2 10 4" xfId="34932" xr:uid="{24324E53-6196-4D65-B76F-EA8CE1087C5C}"/>
    <cellStyle name="SAPBEXHLevel1X 3 6 2 11" xfId="11998" xr:uid="{265A8CF0-6DF5-40F5-BFC1-81F74E3A71EA}"/>
    <cellStyle name="SAPBEXHLevel1X 3 6 2 11 2" xfId="38419" xr:uid="{3705CD14-30FB-4A09-9C38-0343A81BCA08}"/>
    <cellStyle name="SAPBEXHLevel1X 3 6 2 12" xfId="27354" xr:uid="{147E3349-DCEC-42B2-B5C9-D3C5EEF6F1CC}"/>
    <cellStyle name="SAPBEXHLevel1X 3 6 2 12 2" xfId="53768" xr:uid="{7733EAFA-EFA8-4D07-BECE-D07399ED6F31}"/>
    <cellStyle name="SAPBEXHLevel1X 3 6 2 2" xfId="3538" xr:uid="{76D6105B-FC12-44AD-BF63-C18CFCE1862E}"/>
    <cellStyle name="SAPBEXHLevel1X 3 6 2 2 2" xfId="8986" xr:uid="{CA394479-0C97-4950-A329-E72FCF4C9687}"/>
    <cellStyle name="SAPBEXHLevel1X 3 6 2 2 2 2" xfId="19646" xr:uid="{B1B22C3B-2BAD-4881-B5AA-20F9D9388C7E}"/>
    <cellStyle name="SAPBEXHLevel1X 3 6 2 2 2 2 2" xfId="46060" xr:uid="{525D9215-BB5D-4AC6-B8AB-DEFCA0DA73E1}"/>
    <cellStyle name="SAPBEXHLevel1X 3 6 2 2 2 3" xfId="25973" xr:uid="{79769CD1-B368-44BD-BC9D-61E8DDD96A79}"/>
    <cellStyle name="SAPBEXHLevel1X 3 6 2 2 2 3 2" xfId="52387" xr:uid="{A75575A1-7EE4-4C8F-B88A-75813DC6E2CF}"/>
    <cellStyle name="SAPBEXHLevel1X 3 6 2 2 2 4" xfId="35482" xr:uid="{8BEBB4B8-225D-4933-9AB9-FCF984012BD5}"/>
    <cellStyle name="SAPBEXHLevel1X 3 6 2 2 3" xfId="10115" xr:uid="{BF90F0C1-29FB-43C4-B7AB-1D3E3504D3D3}"/>
    <cellStyle name="SAPBEXHLevel1X 3 6 2 2 3 2" xfId="20775" xr:uid="{79DCEEAC-AEB5-4FB3-9A13-C55AFC8010EF}"/>
    <cellStyle name="SAPBEXHLevel1X 3 6 2 2 3 2 2" xfId="47189" xr:uid="{A2F94516-A529-4435-A6AA-108F2E5D36D7}"/>
    <cellStyle name="SAPBEXHLevel1X 3 6 2 2 3 3" xfId="12982" xr:uid="{91225BF2-1DDE-4985-9C69-6F406FB1EC38}"/>
    <cellStyle name="SAPBEXHLevel1X 3 6 2 2 3 3 2" xfId="39403" xr:uid="{BB8396F6-932E-4BDD-85BE-DE1F125AE9B2}"/>
    <cellStyle name="SAPBEXHLevel1X 3 6 2 2 3 4" xfId="36611" xr:uid="{273AAB96-B4F2-4F7F-A6C5-E4D49BC2DE08}"/>
    <cellStyle name="SAPBEXHLevel1X 3 6 2 2 4" xfId="8749" xr:uid="{E3ADC4B1-79E9-4DFE-8304-935C9B30B739}"/>
    <cellStyle name="SAPBEXHLevel1X 3 6 2 2 4 2" xfId="19409" xr:uid="{912A9F1C-55B1-482D-805F-3F5548439148}"/>
    <cellStyle name="SAPBEXHLevel1X 3 6 2 2 4 2 2" xfId="45823" xr:uid="{F176E828-D298-4A3C-994A-720870457C1C}"/>
    <cellStyle name="SAPBEXHLevel1X 3 6 2 2 4 3" xfId="27297" xr:uid="{DD5B5358-D79E-4387-974C-F00FD6A73AB0}"/>
    <cellStyle name="SAPBEXHLevel1X 3 6 2 2 4 3 2" xfId="53711" xr:uid="{2C5B830B-7F5A-417D-B08A-6B86849B4A72}"/>
    <cellStyle name="SAPBEXHLevel1X 3 6 2 2 4 4" xfId="35245" xr:uid="{23906009-3CA1-4A5D-91B3-AC0E3623929A}"/>
    <cellStyle name="SAPBEXHLevel1X 3 6 2 2 5" xfId="14323" xr:uid="{EC1EC0E1-82DF-41F7-8B25-665AD82A66B6}"/>
    <cellStyle name="SAPBEXHLevel1X 3 6 2 2 5 2" xfId="40743" xr:uid="{3152FCBA-F548-4866-9A9F-49A26631E492}"/>
    <cellStyle name="SAPBEXHLevel1X 3 6 2 2 6" xfId="25383" xr:uid="{E95E2E92-2E97-4299-AA33-DFE8F4CC43E6}"/>
    <cellStyle name="SAPBEXHLevel1X 3 6 2 2 6 2" xfId="51797" xr:uid="{293DE19B-29FB-4750-B904-C9F266FC495B}"/>
    <cellStyle name="SAPBEXHLevel1X 3 6 2 2 7" xfId="30208" xr:uid="{58BC07A3-EBC7-444C-B55A-0359A2E685B1}"/>
    <cellStyle name="SAPBEXHLevel1X 3 6 2 3" xfId="2771" xr:uid="{97168EDB-6465-41F7-AF20-70CEF8263F1F}"/>
    <cellStyle name="SAPBEXHLevel1X 3 6 2 3 2" xfId="9344" xr:uid="{AE7D0E84-9284-4A9F-B44B-FECDF0AE8CCF}"/>
    <cellStyle name="SAPBEXHLevel1X 3 6 2 3 2 2" xfId="20004" xr:uid="{0B4E962E-63CB-4FA9-A266-822F1B0EFD90}"/>
    <cellStyle name="SAPBEXHLevel1X 3 6 2 3 2 2 2" xfId="46418" xr:uid="{3BA53D80-229C-46DC-BEAC-218B3779B29B}"/>
    <cellStyle name="SAPBEXHLevel1X 3 6 2 3 2 3" xfId="11807" xr:uid="{1C6D76C4-D74C-44E7-97CF-42834168CAC6}"/>
    <cellStyle name="SAPBEXHLevel1X 3 6 2 3 2 3 2" xfId="38228" xr:uid="{00064D5F-7EF2-45FA-A50F-940B0B36A87D}"/>
    <cellStyle name="SAPBEXHLevel1X 3 6 2 3 2 4" xfId="35840" xr:uid="{7CD21DA8-3A1B-4C66-BB54-89DEBE362D3C}"/>
    <cellStyle name="SAPBEXHLevel1X 3 6 2 3 3" xfId="13563" xr:uid="{11AF9011-BF82-4A97-A2EC-EC24A8F09A8D}"/>
    <cellStyle name="SAPBEXHLevel1X 3 6 2 3 3 2" xfId="39983" xr:uid="{F34A5614-B86F-4466-8E05-1528FAC40EEC}"/>
    <cellStyle name="SAPBEXHLevel1X 3 6 2 3 4" xfId="27234" xr:uid="{CE269363-C232-4E9D-ABCB-3DCBFCE5ED3C}"/>
    <cellStyle name="SAPBEXHLevel1X 3 6 2 3 4 2" xfId="53648" xr:uid="{97D94D27-2D60-4EDA-9490-12A9B594C1AC}"/>
    <cellStyle name="SAPBEXHLevel1X 3 6 2 3 5" xfId="29441" xr:uid="{610140F8-0A7D-4EC7-8779-EABEF950F08E}"/>
    <cellStyle name="SAPBEXHLevel1X 3 6 2 4" xfId="4693" xr:uid="{ED89ADC0-AE4E-4C13-9571-B338F07DE392}"/>
    <cellStyle name="SAPBEXHLevel1X 3 6 2 4 2" xfId="10246" xr:uid="{2A5DBF14-BE84-428C-9C99-7435167C9CD2}"/>
    <cellStyle name="SAPBEXHLevel1X 3 6 2 4 2 2" xfId="20906" xr:uid="{3F602B76-780D-4DA5-A318-B205A2C5EFC3}"/>
    <cellStyle name="SAPBEXHLevel1X 3 6 2 4 2 2 2" xfId="47320" xr:uid="{F8118A94-ED66-47F8-A52F-66B7CE565B26}"/>
    <cellStyle name="SAPBEXHLevel1X 3 6 2 4 2 3" xfId="16857" xr:uid="{9FCB4D1B-5279-41A1-871D-00B24526C2EF}"/>
    <cellStyle name="SAPBEXHLevel1X 3 6 2 4 2 3 2" xfId="43275" xr:uid="{3C3AC427-8E8E-4EA3-9767-555459BD454E}"/>
    <cellStyle name="SAPBEXHLevel1X 3 6 2 4 2 4" xfId="36742" xr:uid="{2D18A0EC-EFE9-4004-928F-AE078327898B}"/>
    <cellStyle name="SAPBEXHLevel1X 3 6 2 4 3" xfId="15470" xr:uid="{8D8032EF-B75F-45E7-BECE-34592AB3879C}"/>
    <cellStyle name="SAPBEXHLevel1X 3 6 2 4 3 2" xfId="41890" xr:uid="{697CEDBF-8C8D-4B0F-8E7D-A9D209F9AD30}"/>
    <cellStyle name="SAPBEXHLevel1X 3 6 2 4 4" xfId="25096" xr:uid="{E271B90F-D5AB-4CA5-8103-69CEDA004460}"/>
    <cellStyle name="SAPBEXHLevel1X 3 6 2 4 4 2" xfId="51510" xr:uid="{C3DE3702-A8DD-431B-8E18-29AB6B5C5426}"/>
    <cellStyle name="SAPBEXHLevel1X 3 6 2 4 5" xfId="31363" xr:uid="{E2B06048-50E3-473F-9D7C-31F4A5688D30}"/>
    <cellStyle name="SAPBEXHLevel1X 3 6 2 5" xfId="5643" xr:uid="{706FD6BF-3BC8-43F8-B31A-5C76D5906DE9}"/>
    <cellStyle name="SAPBEXHLevel1X 3 6 2 5 2" xfId="16407" xr:uid="{1EE8BEB0-5B05-4CF1-B7B0-DA668156B255}"/>
    <cellStyle name="SAPBEXHLevel1X 3 6 2 5 2 2" xfId="42825" xr:uid="{2841D659-9423-4741-96DD-590B93D287BE}"/>
    <cellStyle name="SAPBEXHLevel1X 3 6 2 5 3" xfId="23396" xr:uid="{C26B496B-C58B-4745-89FF-29B762AA2013}"/>
    <cellStyle name="SAPBEXHLevel1X 3 6 2 5 3 2" xfId="49810" xr:uid="{35AE2D1C-B8FB-4419-94FC-33F0803F477C}"/>
    <cellStyle name="SAPBEXHLevel1X 3 6 2 5 4" xfId="32313" xr:uid="{68DD3812-E664-457F-AD5E-B0D0B139AE5E}"/>
    <cellStyle name="SAPBEXHLevel1X 3 6 2 6" xfId="2597" xr:uid="{F01620ED-C5B1-4477-88C9-3F07040258D5}"/>
    <cellStyle name="SAPBEXHLevel1X 3 6 2 6 2" xfId="13389" xr:uid="{367CD38B-5422-4A0F-AD8F-8EA73C58E610}"/>
    <cellStyle name="SAPBEXHLevel1X 3 6 2 6 2 2" xfId="39809" xr:uid="{49113150-7B38-4032-9D83-ED49725CF32B}"/>
    <cellStyle name="SAPBEXHLevel1X 3 6 2 6 3" xfId="22745" xr:uid="{F54C7545-AB03-4976-B3D8-984110B6F583}"/>
    <cellStyle name="SAPBEXHLevel1X 3 6 2 6 3 2" xfId="49159" xr:uid="{2D200F61-5C5D-4990-B486-5EFE2E329E4C}"/>
    <cellStyle name="SAPBEXHLevel1X 3 6 2 6 4" xfId="29267" xr:uid="{7B4716DC-BCAF-42F1-8425-E1EF55550149}"/>
    <cellStyle name="SAPBEXHLevel1X 3 6 2 7" xfId="6947" xr:uid="{0BD41EC4-E0AA-4761-87D6-D8E7950E5232}"/>
    <cellStyle name="SAPBEXHLevel1X 3 6 2 7 2" xfId="12145" xr:uid="{28635601-3937-4B22-90B1-90C51C581369}"/>
    <cellStyle name="SAPBEXHLevel1X 3 6 2 7 2 2" xfId="38566" xr:uid="{F6354830-1F7C-470D-B1D3-33704B4FCA4E}"/>
    <cellStyle name="SAPBEXHLevel1X 3 6 2 7 3" xfId="33617" xr:uid="{D3E44F7E-4C1A-4727-8508-28EC7AE1B8A4}"/>
    <cellStyle name="SAPBEXHLevel1X 3 6 2 8" xfId="2939" xr:uid="{DCAD9028-25D3-4802-B20D-08F9015372D5}"/>
    <cellStyle name="SAPBEXHLevel1X 3 6 2 8 2" xfId="13731" xr:uid="{888B69B4-7DC6-45D7-A62B-8AAD5A61B156}"/>
    <cellStyle name="SAPBEXHLevel1X 3 6 2 8 2 2" xfId="40151" xr:uid="{58513605-BD5A-4FCE-B362-E25E529DA76E}"/>
    <cellStyle name="SAPBEXHLevel1X 3 6 2 8 3" xfId="24641" xr:uid="{68227962-4C1B-4281-88FF-2302BA730569}"/>
    <cellStyle name="SAPBEXHLevel1X 3 6 2 8 3 2" xfId="51055" xr:uid="{C327F67B-E7CC-441E-90EA-682DDD04722A}"/>
    <cellStyle name="SAPBEXHLevel1X 3 6 2 8 4" xfId="29609" xr:uid="{60F4888B-8A5E-4C53-AB28-4B33B0B4A510}"/>
    <cellStyle name="SAPBEXHLevel1X 3 6 2 9" xfId="3372" xr:uid="{21EC76F9-5488-450C-8C54-04D8C23DC415}"/>
    <cellStyle name="SAPBEXHLevel1X 3 6 2 9 2" xfId="14159" xr:uid="{FD5492FE-1BD3-4731-A043-CE03BEAB68A0}"/>
    <cellStyle name="SAPBEXHLevel1X 3 6 2 9 2 2" xfId="40579" xr:uid="{26C4DE42-C769-4458-B76A-829E0607B366}"/>
    <cellStyle name="SAPBEXHLevel1X 3 6 2 9 3" xfId="24199" xr:uid="{F58AEAE1-5F62-4257-A667-BD27CCC67BF3}"/>
    <cellStyle name="SAPBEXHLevel1X 3 6 2 9 3 2" xfId="50613" xr:uid="{083794C8-D013-46B7-A2CB-4703026C2A85}"/>
    <cellStyle name="SAPBEXHLevel1X 3 6 2 9 4" xfId="30042" xr:uid="{9D46CB69-B522-4FFE-93C1-A42686216EE6}"/>
    <cellStyle name="SAPBEXHLevel1X 3 6 3" xfId="1657" xr:uid="{BDCC477E-1ADA-45AD-AC9E-295D8F07D3F2}"/>
    <cellStyle name="SAPBEXHLevel1X 3 6 3 10" xfId="8476" xr:uid="{62989EE6-356B-4737-8B28-B87A3903CA12}"/>
    <cellStyle name="SAPBEXHLevel1X 3 6 3 10 2" xfId="19136" xr:uid="{8D8CDC74-97CC-4FEF-96A4-DA24340CA1DE}"/>
    <cellStyle name="SAPBEXHLevel1X 3 6 3 10 2 2" xfId="45550" xr:uid="{C1D94365-D6C5-40DA-A37D-6DC3BD0D6490}"/>
    <cellStyle name="SAPBEXHLevel1X 3 6 3 10 3" xfId="17714" xr:uid="{6E04BEA2-A5FE-4F6F-BE3F-6E16C07ED981}"/>
    <cellStyle name="SAPBEXHLevel1X 3 6 3 10 3 2" xfId="44131" xr:uid="{41136A90-E8B2-4A1C-8DA4-F7C96AB4FC2D}"/>
    <cellStyle name="SAPBEXHLevel1X 3 6 3 10 4" xfId="34972" xr:uid="{4C10C4A8-10C0-42E7-8840-1DC5BF28B26E}"/>
    <cellStyle name="SAPBEXHLevel1X 3 6 3 11" xfId="11909" xr:uid="{9E24B29F-2A81-4173-BD12-18B9D4F01D7B}"/>
    <cellStyle name="SAPBEXHLevel1X 3 6 3 11 2" xfId="38330" xr:uid="{7D4D1F57-1772-4D6F-8C05-E4D7969E6491}"/>
    <cellStyle name="SAPBEXHLevel1X 3 6 3 12" xfId="25725" xr:uid="{9051645D-F150-4A5F-A1CE-4BFD4E788DAD}"/>
    <cellStyle name="SAPBEXHLevel1X 3 6 3 12 2" xfId="52139" xr:uid="{6CE83D33-920F-4D29-9BCD-4CBE8A708A1F}"/>
    <cellStyle name="SAPBEXHLevel1X 3 6 3 2" xfId="3650" xr:uid="{10802129-0582-4824-8504-F342F57EEAD0}"/>
    <cellStyle name="SAPBEXHLevel1X 3 6 3 2 2" xfId="8943" xr:uid="{A292633E-71CB-4C1E-93C0-3331834C8A58}"/>
    <cellStyle name="SAPBEXHLevel1X 3 6 3 2 2 2" xfId="19603" xr:uid="{95C3E8F7-D27C-4B92-AE86-DCF957206CD1}"/>
    <cellStyle name="SAPBEXHLevel1X 3 6 3 2 2 2 2" xfId="46017" xr:uid="{D97D4210-488C-4DC7-B2DB-5749BF0B4D3E}"/>
    <cellStyle name="SAPBEXHLevel1X 3 6 3 2 2 3" xfId="16789" xr:uid="{5DC4E264-8E96-49D3-8DD3-E2FD289E8B54}"/>
    <cellStyle name="SAPBEXHLevel1X 3 6 3 2 2 3 2" xfId="43207" xr:uid="{F73C039A-36EC-46A3-98ED-7A2AA4927843}"/>
    <cellStyle name="SAPBEXHLevel1X 3 6 3 2 2 4" xfId="35439" xr:uid="{B5E1D38E-C943-4013-8501-B6C646FB7EF7}"/>
    <cellStyle name="SAPBEXHLevel1X 3 6 3 2 3" xfId="9954" xr:uid="{039CD2CF-368A-4C6D-990D-B5B8D80955AD}"/>
    <cellStyle name="SAPBEXHLevel1X 3 6 3 2 3 2" xfId="20614" xr:uid="{446CDCF6-791D-42D3-9A20-29B53BC50575}"/>
    <cellStyle name="SAPBEXHLevel1X 3 6 3 2 3 2 2" xfId="47028" xr:uid="{820D0499-4850-4F67-BD7C-6A8CA61EC76B}"/>
    <cellStyle name="SAPBEXHLevel1X 3 6 3 2 3 3" xfId="27506" xr:uid="{1F5485C8-EA1C-43AE-A3E2-C9541ED79AC5}"/>
    <cellStyle name="SAPBEXHLevel1X 3 6 3 2 3 3 2" xfId="53920" xr:uid="{467CFDDC-953F-44D0-A1AD-42EF883BA618}"/>
    <cellStyle name="SAPBEXHLevel1X 3 6 3 2 3 4" xfId="36450" xr:uid="{63355ED5-1549-40DE-A44D-ACA2C0F8C0B9}"/>
    <cellStyle name="SAPBEXHLevel1X 3 6 3 2 4" xfId="8792" xr:uid="{F8A095AA-30DA-445C-92E4-6AFEC53D3FE6}"/>
    <cellStyle name="SAPBEXHLevel1X 3 6 3 2 4 2" xfId="19452" xr:uid="{F5B68605-3E25-4CAC-8236-D0CD147AA792}"/>
    <cellStyle name="SAPBEXHLevel1X 3 6 3 2 4 2 2" xfId="45866" xr:uid="{9ED61F0F-AC5F-43C6-8DA7-514DFD3CC15B}"/>
    <cellStyle name="SAPBEXHLevel1X 3 6 3 2 4 3" xfId="26630" xr:uid="{2FBE041A-CB46-449B-84EA-DD143B2278AA}"/>
    <cellStyle name="SAPBEXHLevel1X 3 6 3 2 4 3 2" xfId="53044" xr:uid="{561DDD2B-F895-4ACA-B70E-6E7E97550E82}"/>
    <cellStyle name="SAPBEXHLevel1X 3 6 3 2 4 4" xfId="35288" xr:uid="{2A531F8A-7C7D-4A07-AA07-20ED19F98D32}"/>
    <cellStyle name="SAPBEXHLevel1X 3 6 3 2 5" xfId="14435" xr:uid="{D8BDBBB1-5BEF-490F-B4FE-C2E7F2BC9B5A}"/>
    <cellStyle name="SAPBEXHLevel1X 3 6 3 2 5 2" xfId="40855" xr:uid="{36FFFF3F-02A7-45F2-A2CC-DAA6C138F851}"/>
    <cellStyle name="SAPBEXHLevel1X 3 6 3 2 6" xfId="26216" xr:uid="{C1D2955D-5323-4F30-BC8D-9D6814806BE8}"/>
    <cellStyle name="SAPBEXHLevel1X 3 6 3 2 6 2" xfId="52630" xr:uid="{58F904BE-9577-4918-985F-B2C2BB38AC2E}"/>
    <cellStyle name="SAPBEXHLevel1X 3 6 3 2 7" xfId="30320" xr:uid="{9A7DC5B0-295B-4469-8072-51B0F615621D}"/>
    <cellStyle name="SAPBEXHLevel1X 3 6 3 3" xfId="2683" xr:uid="{E4548726-C6D0-47DD-BBF6-B66A37D29A8D}"/>
    <cellStyle name="SAPBEXHLevel1X 3 6 3 3 2" xfId="9301" xr:uid="{98001D44-97AB-436D-8AD2-578597634B70}"/>
    <cellStyle name="SAPBEXHLevel1X 3 6 3 3 2 2" xfId="19961" xr:uid="{2D31B6D0-CAD6-486B-94B7-13F9345D9A1C}"/>
    <cellStyle name="SAPBEXHLevel1X 3 6 3 3 2 2 2" xfId="46375" xr:uid="{DB1A96E6-33D3-4CD9-ACCF-46885BCD362B}"/>
    <cellStyle name="SAPBEXHLevel1X 3 6 3 3 2 3" xfId="11802" xr:uid="{0153DCA0-C227-4EC0-957F-452FF730DFFD}"/>
    <cellStyle name="SAPBEXHLevel1X 3 6 3 3 2 3 2" xfId="38223" xr:uid="{4E3B90FD-5F15-4C96-AE1A-DA1E0CDD82EF}"/>
    <cellStyle name="SAPBEXHLevel1X 3 6 3 3 2 4" xfId="35797" xr:uid="{D0672714-28A8-45DB-9770-59DB1EEFDF0B}"/>
    <cellStyle name="SAPBEXHLevel1X 3 6 3 3 3" xfId="13475" xr:uid="{F0D2C9C6-AEBB-4B9D-A4EC-CCEAC3E11D45}"/>
    <cellStyle name="SAPBEXHLevel1X 3 6 3 3 3 2" xfId="39895" xr:uid="{4309DA3D-D247-4623-9358-53A642EB4658}"/>
    <cellStyle name="SAPBEXHLevel1X 3 6 3 3 4" xfId="22558" xr:uid="{FB61A770-130C-4062-8EC0-61A774A4B432}"/>
    <cellStyle name="SAPBEXHLevel1X 3 6 3 3 4 2" xfId="48972" xr:uid="{1C504797-3FAA-4B57-997C-EFB460894539}"/>
    <cellStyle name="SAPBEXHLevel1X 3 6 3 3 5" xfId="29353" xr:uid="{33BFE043-240B-4336-B11E-70BD0BD02955}"/>
    <cellStyle name="SAPBEXHLevel1X 3 6 3 4" xfId="3086" xr:uid="{7D17ADA7-BC38-4CAA-B93C-02EFE9C86234}"/>
    <cellStyle name="SAPBEXHLevel1X 3 6 3 4 2" xfId="10168" xr:uid="{D4689973-90EF-4D86-8E9F-3631E257D030}"/>
    <cellStyle name="SAPBEXHLevel1X 3 6 3 4 2 2" xfId="20828" xr:uid="{F4E26C26-4730-474F-A80D-1E12796EB1DF}"/>
    <cellStyle name="SAPBEXHLevel1X 3 6 3 4 2 2 2" xfId="47242" xr:uid="{3C7BD7F3-5E46-46C8-A0E1-7FD717C191C0}"/>
    <cellStyle name="SAPBEXHLevel1X 3 6 3 4 2 3" xfId="27766" xr:uid="{76CE79C7-4245-4754-B25F-3AC9FF4BA704}"/>
    <cellStyle name="SAPBEXHLevel1X 3 6 3 4 2 3 2" xfId="54180" xr:uid="{EDD2CA8A-2C6D-4AF3-8628-D899F8963617}"/>
    <cellStyle name="SAPBEXHLevel1X 3 6 3 4 2 4" xfId="36664" xr:uid="{17B2BE14-7591-46F1-8A7C-456262D7D4D2}"/>
    <cellStyle name="SAPBEXHLevel1X 3 6 3 4 3" xfId="13878" xr:uid="{12729116-EFD7-4FFB-B8FC-96498375143A}"/>
    <cellStyle name="SAPBEXHLevel1X 3 6 3 4 3 2" xfId="40298" xr:uid="{D940B0C8-6792-4F8C-80DF-2BCC0DD29980}"/>
    <cellStyle name="SAPBEXHLevel1X 3 6 3 4 4" xfId="22874" xr:uid="{43C61861-74D5-4EFE-96B9-AE7368B4E315}"/>
    <cellStyle name="SAPBEXHLevel1X 3 6 3 4 4 2" xfId="49288" xr:uid="{257AE5A4-C3FD-417B-9EB9-F3BD34161A72}"/>
    <cellStyle name="SAPBEXHLevel1X 3 6 3 4 5" xfId="29756" xr:uid="{58E3428F-A1CA-48E9-AF8A-58176CEA633A}"/>
    <cellStyle name="SAPBEXHLevel1X 3 6 3 5" xfId="2807" xr:uid="{9C02AD06-0A88-42E5-BAD0-8C6E7A926076}"/>
    <cellStyle name="SAPBEXHLevel1X 3 6 3 5 2" xfId="13599" xr:uid="{7F801BD9-F7AA-454B-9116-90635BDCF11B}"/>
    <cellStyle name="SAPBEXHLevel1X 3 6 3 5 2 2" xfId="40019" xr:uid="{FB939AD8-9542-4D24-A693-950036655F8E}"/>
    <cellStyle name="SAPBEXHLevel1X 3 6 3 5 3" xfId="27486" xr:uid="{053D39C6-E7CC-4235-A615-1F619070A97B}"/>
    <cellStyle name="SAPBEXHLevel1X 3 6 3 5 3 2" xfId="53900" xr:uid="{E5B77E32-5376-428F-BA3E-EC2485E81E8E}"/>
    <cellStyle name="SAPBEXHLevel1X 3 6 3 5 4" xfId="29477" xr:uid="{F94723F9-1421-4ACC-86D3-F0ED0E064FB7}"/>
    <cellStyle name="SAPBEXHLevel1X 3 6 3 6" xfId="5526" xr:uid="{2A7B91D2-CDBF-4962-976A-60C00581DACF}"/>
    <cellStyle name="SAPBEXHLevel1X 3 6 3 6 2" xfId="16297" xr:uid="{40825C14-45D1-44B9-820A-953119829538}"/>
    <cellStyle name="SAPBEXHLevel1X 3 6 3 6 2 2" xfId="42716" xr:uid="{27974162-9334-430C-9A85-0431AD8A1628}"/>
    <cellStyle name="SAPBEXHLevel1X 3 6 3 6 3" xfId="24682" xr:uid="{88AD305F-909B-4F52-91A4-DA7F4549C2B5}"/>
    <cellStyle name="SAPBEXHLevel1X 3 6 3 6 3 2" xfId="51096" xr:uid="{D44F4E92-5C45-4459-A1D4-3C6F8826CFC4}"/>
    <cellStyle name="SAPBEXHLevel1X 3 6 3 6 4" xfId="32196" xr:uid="{AD503E36-194B-4D02-B61E-C8348283F89C}"/>
    <cellStyle name="SAPBEXHLevel1X 3 6 3 7" xfId="6140" xr:uid="{A950664C-C878-4711-B1A6-A4F7924CA4D5}"/>
    <cellStyle name="SAPBEXHLevel1X 3 6 3 7 2" xfId="25789" xr:uid="{B804A7C2-051D-4526-B8C1-83228FB81A3F}"/>
    <cellStyle name="SAPBEXHLevel1X 3 6 3 7 2 2" xfId="52203" xr:uid="{D1B68780-BD9C-4D12-8DEC-DC70A295FF17}"/>
    <cellStyle name="SAPBEXHLevel1X 3 6 3 7 3" xfId="32810" xr:uid="{EBE46E76-9AA2-4DC6-9C5D-4A58F7996317}"/>
    <cellStyle name="SAPBEXHLevel1X 3 6 3 8" xfId="4360" xr:uid="{8E869269-A92A-47ED-92E2-081EC7305462}"/>
    <cellStyle name="SAPBEXHLevel1X 3 6 3 8 2" xfId="15138" xr:uid="{328059BD-391E-4AC3-B802-8C7AD0A68728}"/>
    <cellStyle name="SAPBEXHLevel1X 3 6 3 8 2 2" xfId="41558" xr:uid="{F3BA3A6C-ED60-4AEC-83A4-04A1D161B880}"/>
    <cellStyle name="SAPBEXHLevel1X 3 6 3 8 3" xfId="24016" xr:uid="{9FFCEEAC-8CEC-4858-A7E0-6C05750C5DDB}"/>
    <cellStyle name="SAPBEXHLevel1X 3 6 3 8 3 2" xfId="50430" xr:uid="{5D5E619A-37F0-4B61-9C3A-5B40411A8E67}"/>
    <cellStyle name="SAPBEXHLevel1X 3 6 3 8 4" xfId="31030" xr:uid="{226AE926-5357-45C0-AB51-FF2BAA9E9F3C}"/>
    <cellStyle name="SAPBEXHLevel1X 3 6 3 9" xfId="6505" xr:uid="{7AB13C18-251E-48D2-A73B-9A411B15ACF4}"/>
    <cellStyle name="SAPBEXHLevel1X 3 6 3 9 2" xfId="17235" xr:uid="{B80F336E-9D36-43B8-ACAA-A1CA82418609}"/>
    <cellStyle name="SAPBEXHLevel1X 3 6 3 9 2 2" xfId="43653" xr:uid="{D3E78838-2942-422B-AD6F-DAFFB2197282}"/>
    <cellStyle name="SAPBEXHLevel1X 3 6 3 9 3" xfId="24887" xr:uid="{522175B6-91C2-4944-8145-285138BD8C74}"/>
    <cellStyle name="SAPBEXHLevel1X 3 6 3 9 3 2" xfId="51301" xr:uid="{163520D8-CF3F-4D14-ABA0-B2A2DC40C51B}"/>
    <cellStyle name="SAPBEXHLevel1X 3 6 3 9 4" xfId="33175" xr:uid="{104E1D2F-5E99-4913-A5B4-3F7941B72CD0}"/>
    <cellStyle name="SAPBEXHLevel1X 3 6 4" xfId="1916" xr:uid="{4F8E52C0-46A7-4F09-A9A6-EE774EC86C0B}"/>
    <cellStyle name="SAPBEXHLevel1X 3 6 4 10" xfId="8563" xr:uid="{AC9C4F10-45C2-4827-9509-C179D3F9D389}"/>
    <cellStyle name="SAPBEXHLevel1X 3 6 4 10 2" xfId="19223" xr:uid="{CEE8AAE0-B698-4908-A595-2F24974CE44D}"/>
    <cellStyle name="SAPBEXHLevel1X 3 6 4 10 2 2" xfId="45637" xr:uid="{B04977AA-5F9F-49F4-9C04-6EDD12410D32}"/>
    <cellStyle name="SAPBEXHLevel1X 3 6 4 10 3" xfId="12470" xr:uid="{359FAF1C-B395-4E37-A531-7841620A36CF}"/>
    <cellStyle name="SAPBEXHLevel1X 3 6 4 10 3 2" xfId="38891" xr:uid="{ECDE2837-D527-41AF-BEAC-73535166BD8F}"/>
    <cellStyle name="SAPBEXHLevel1X 3 6 4 10 4" xfId="35059" xr:uid="{2C47A1C5-E37F-4166-B03D-DA5730D6BAF9}"/>
    <cellStyle name="SAPBEXHLevel1X 3 6 4 11" xfId="11664" xr:uid="{476208F1-4154-4AEC-9C10-F7FC823BC4DA}"/>
    <cellStyle name="SAPBEXHLevel1X 3 6 4 11 2" xfId="38085" xr:uid="{632315FC-45E3-404D-B724-0E319FEAB9A9}"/>
    <cellStyle name="SAPBEXHLevel1X 3 6 4 12" xfId="24938" xr:uid="{A8E8FF88-1D10-4104-B9EA-E4ADABB75CBB}"/>
    <cellStyle name="SAPBEXHLevel1X 3 6 4 12 2" xfId="51352" xr:uid="{E43D2796-96EC-4573-8204-137CEBE1951A}"/>
    <cellStyle name="SAPBEXHLevel1X 3 6 4 2" xfId="3893" xr:uid="{9C0990CF-A241-4D6E-8828-962F3BEFE7CD}"/>
    <cellStyle name="SAPBEXHLevel1X 3 6 4 2 2" xfId="9174" xr:uid="{69C7E808-B2F1-4A87-B1CD-6E5BFAA4A337}"/>
    <cellStyle name="SAPBEXHLevel1X 3 6 4 2 2 2" xfId="19834" xr:uid="{F7917210-F490-4346-AEAA-950026096928}"/>
    <cellStyle name="SAPBEXHLevel1X 3 6 4 2 2 2 2" xfId="46248" xr:uid="{D220CED2-58AE-4E0A-A4D4-F189D7A0B48B}"/>
    <cellStyle name="SAPBEXHLevel1X 3 6 4 2 2 3" xfId="25962" xr:uid="{6CC7360C-1945-4E72-9B73-1BFD032AF4B8}"/>
    <cellStyle name="SAPBEXHLevel1X 3 6 4 2 2 3 2" xfId="52376" xr:uid="{A27EB62B-FC3D-4813-9C1E-CEF60009ABEB}"/>
    <cellStyle name="SAPBEXHLevel1X 3 6 4 2 2 4" xfId="35670" xr:uid="{8A1B07D1-1C70-44AC-9D19-BE1939CA5E95}"/>
    <cellStyle name="SAPBEXHLevel1X 3 6 4 2 3" xfId="14676" xr:uid="{931F0808-6BBC-484B-8022-799DB0C97828}"/>
    <cellStyle name="SAPBEXHLevel1X 3 6 4 2 3 2" xfId="41096" xr:uid="{C1D1AB2F-CD28-42A4-8533-67FFD2F203B7}"/>
    <cellStyle name="SAPBEXHLevel1X 3 6 4 2 4" xfId="22643" xr:uid="{49682196-8CB0-40DA-8859-A23D09CDA7B2}"/>
    <cellStyle name="SAPBEXHLevel1X 3 6 4 2 4 2" xfId="49057" xr:uid="{B7338433-5BED-4969-B0B3-9F722B0A8A91}"/>
    <cellStyle name="SAPBEXHLevel1X 3 6 4 2 5" xfId="30563" xr:uid="{9FC44E24-3C80-48DF-9EED-C0FFFC92A0BE}"/>
    <cellStyle name="SAPBEXHLevel1X 3 6 4 3" xfId="4620" xr:uid="{5E8CBEB4-5C4D-4AC6-8D7A-EE4386FD37A4}"/>
    <cellStyle name="SAPBEXHLevel1X 3 6 4 3 2" xfId="10316" xr:uid="{B583539F-8BA3-4C3B-8E8D-1B3319252B60}"/>
    <cellStyle name="SAPBEXHLevel1X 3 6 4 3 2 2" xfId="20976" xr:uid="{21FF8AA4-B79D-4C30-B84F-FA29F17350E4}"/>
    <cellStyle name="SAPBEXHLevel1X 3 6 4 3 2 2 2" xfId="47390" xr:uid="{A433FCF4-1D43-4E91-BB7C-052C9158823D}"/>
    <cellStyle name="SAPBEXHLevel1X 3 6 4 3 2 3" xfId="18756" xr:uid="{7E12FA05-3933-4906-9FD5-72F4CF3460FE}"/>
    <cellStyle name="SAPBEXHLevel1X 3 6 4 3 2 3 2" xfId="45170" xr:uid="{0B694703-30ED-4747-83FA-4D76715C2DAA}"/>
    <cellStyle name="SAPBEXHLevel1X 3 6 4 3 2 4" xfId="36812" xr:uid="{89A836B9-9826-44FF-BF9B-6CC43B240404}"/>
    <cellStyle name="SAPBEXHLevel1X 3 6 4 3 3" xfId="15398" xr:uid="{C30272E1-3696-454A-8F23-F5C66CD9CAE5}"/>
    <cellStyle name="SAPBEXHLevel1X 3 6 4 3 3 2" xfId="41818" xr:uid="{DA070FD3-6B47-4BE3-B794-CC2B79960049}"/>
    <cellStyle name="SAPBEXHLevel1X 3 6 4 3 4" xfId="25588" xr:uid="{740CDB0F-325F-4D2A-BBC5-862A95FEB770}"/>
    <cellStyle name="SAPBEXHLevel1X 3 6 4 3 4 2" xfId="52002" xr:uid="{6CC7575E-708F-406A-8E9A-4B660B21405F}"/>
    <cellStyle name="SAPBEXHLevel1X 3 6 4 3 5" xfId="31290" xr:uid="{7808B2B7-FE14-42E5-97C2-181B91F44243}"/>
    <cellStyle name="SAPBEXHLevel1X 3 6 4 4" xfId="5198" xr:uid="{185DBE8E-E18F-45E7-B98E-B2F4DC515AF0}"/>
    <cellStyle name="SAPBEXHLevel1X 3 6 4 4 2" xfId="15973" xr:uid="{734A73A8-5143-4F59-8A96-FF215F0A65F9}"/>
    <cellStyle name="SAPBEXHLevel1X 3 6 4 4 2 2" xfId="42392" xr:uid="{3FEA62AF-4A0C-4B45-BD20-BF2D632163F8}"/>
    <cellStyle name="SAPBEXHLevel1X 3 6 4 4 3" xfId="27333" xr:uid="{81213331-C362-46F9-9BC6-3A98E8B8F1DD}"/>
    <cellStyle name="SAPBEXHLevel1X 3 6 4 4 3 2" xfId="53747" xr:uid="{4FCB2714-3F09-45DA-9D7C-942C3067029A}"/>
    <cellStyle name="SAPBEXHLevel1X 3 6 4 4 4" xfId="31868" xr:uid="{8C2C0497-2C58-4F2B-AB18-270BD2F3886D}"/>
    <cellStyle name="SAPBEXHLevel1X 3 6 4 5" xfId="5814" xr:uid="{EEBADC3D-4797-4433-8F62-E1089EE4077F}"/>
    <cellStyle name="SAPBEXHLevel1X 3 6 4 5 2" xfId="16573" xr:uid="{D7793085-12EB-41FE-AD54-329B88878F09}"/>
    <cellStyle name="SAPBEXHLevel1X 3 6 4 5 2 2" xfId="42991" xr:uid="{3BD279E9-6223-483F-94B5-51D8659A2AA7}"/>
    <cellStyle name="SAPBEXHLevel1X 3 6 4 5 3" xfId="22035" xr:uid="{B33EAD22-FB70-4D63-A76E-F2CFD96C2FF4}"/>
    <cellStyle name="SAPBEXHLevel1X 3 6 4 5 3 2" xfId="48449" xr:uid="{2B67C6D9-D60F-44F4-8D91-A2BF39A583C6}"/>
    <cellStyle name="SAPBEXHLevel1X 3 6 4 5 4" xfId="32484" xr:uid="{58A94B9F-2489-4DCD-BCF4-EC4D61782EE9}"/>
    <cellStyle name="SAPBEXHLevel1X 3 6 4 6" xfId="6417" xr:uid="{0850B480-D3BD-41D0-921A-048E048FBC9E}"/>
    <cellStyle name="SAPBEXHLevel1X 3 6 4 6 2" xfId="17153" xr:uid="{AEBFF215-38CC-4F1D-9BD0-A0C3534AEA62}"/>
    <cellStyle name="SAPBEXHLevel1X 3 6 4 6 2 2" xfId="43571" xr:uid="{5AB124C0-DC6F-42FA-B094-534E9FB20874}"/>
    <cellStyle name="SAPBEXHLevel1X 3 6 4 6 3" xfId="22407" xr:uid="{5685A58C-2284-4FC3-B089-30F80601F79A}"/>
    <cellStyle name="SAPBEXHLevel1X 3 6 4 6 3 2" xfId="48821" xr:uid="{68CDED23-E808-4E9C-8EE0-A12BE49BE0C4}"/>
    <cellStyle name="SAPBEXHLevel1X 3 6 4 6 4" xfId="33087" xr:uid="{CA8D1F3B-1325-417F-AF07-6E2323996E2E}"/>
    <cellStyle name="SAPBEXHLevel1X 3 6 4 7" xfId="7032" xr:uid="{8F2B5C8E-94D0-422D-94EE-F4F0A33E648F}"/>
    <cellStyle name="SAPBEXHLevel1X 3 6 4 7 2" xfId="22134" xr:uid="{A3D7DE20-4F52-4556-B189-11D5EFB65DF9}"/>
    <cellStyle name="SAPBEXHLevel1X 3 6 4 7 2 2" xfId="48548" xr:uid="{22F7CC94-5EEA-4EE2-9892-71131697CAD2}"/>
    <cellStyle name="SAPBEXHLevel1X 3 6 4 7 3" xfId="33702" xr:uid="{F75D07CA-82E6-4619-B9CE-53958C44B23F}"/>
    <cellStyle name="SAPBEXHLevel1X 3 6 4 8" xfId="7579" xr:uid="{B6C013AF-DD7E-41D2-9AC8-ECCF6350D7F8}"/>
    <cellStyle name="SAPBEXHLevel1X 3 6 4 8 2" xfId="18246" xr:uid="{18B61EB0-C0BF-4A7C-B00A-21162BCB36F4}"/>
    <cellStyle name="SAPBEXHLevel1X 3 6 4 8 2 2" xfId="44662" xr:uid="{F8E2A2B9-2E2F-4944-A1E3-A7E1BC7F4E30}"/>
    <cellStyle name="SAPBEXHLevel1X 3 6 4 8 3" xfId="24086" xr:uid="{C8B94AF2-8522-4C0A-8DC6-44CDD57138CD}"/>
    <cellStyle name="SAPBEXHLevel1X 3 6 4 8 3 2" xfId="50500" xr:uid="{317E0B8A-E4EB-4510-B695-66EC301F569A}"/>
    <cellStyle name="SAPBEXHLevel1X 3 6 4 8 4" xfId="34249" xr:uid="{61E6E18E-ACF8-4004-A5C1-559E2A0DF05B}"/>
    <cellStyle name="SAPBEXHLevel1X 3 6 4 9" xfId="7277" xr:uid="{E81B3FC5-EED4-43A1-88AD-23170656A117}"/>
    <cellStyle name="SAPBEXHLevel1X 3 6 4 9 2" xfId="17944" xr:uid="{442B2623-48AA-4329-B024-2AF9E44627DF}"/>
    <cellStyle name="SAPBEXHLevel1X 3 6 4 9 2 2" xfId="44361" xr:uid="{ED602DED-9833-4D38-966C-55ED58652EEC}"/>
    <cellStyle name="SAPBEXHLevel1X 3 6 4 9 3" xfId="28008" xr:uid="{A4354F1D-1AB9-4F80-AC01-8E705BA84BD3}"/>
    <cellStyle name="SAPBEXHLevel1X 3 6 4 9 3 2" xfId="54422" xr:uid="{B3ED20C9-B09E-48CA-8F69-7FE525A3D64C}"/>
    <cellStyle name="SAPBEXHLevel1X 3 6 4 9 4" xfId="33947" xr:uid="{677D523B-6071-4DC3-AABB-F2E13851DADB}"/>
    <cellStyle name="SAPBEXHLevel1X 3 6 5" xfId="2102" xr:uid="{177FDF33-20A8-4BF6-8EF4-EE4DE129AA61}"/>
    <cellStyle name="SAPBEXHLevel1X 3 6 5 10" xfId="8861" xr:uid="{E7CD587D-F6F3-410A-9768-0CF6AA58FED4}"/>
    <cellStyle name="SAPBEXHLevel1X 3 6 5 10 2" xfId="19521" xr:uid="{D9D3B058-3FEC-41DB-B8F5-00E0B33C52BA}"/>
    <cellStyle name="SAPBEXHLevel1X 3 6 5 10 2 2" xfId="45935" xr:uid="{5C7008C1-1E1B-4196-92E8-EF68841962E4}"/>
    <cellStyle name="SAPBEXHLevel1X 3 6 5 10 3" xfId="27492" xr:uid="{B2225399-9CA2-4724-B3F9-DC5B4BD9DF0C}"/>
    <cellStyle name="SAPBEXHLevel1X 3 6 5 10 3 2" xfId="53906" xr:uid="{91F43326-365F-4534-A1D5-8B8396933F4B}"/>
    <cellStyle name="SAPBEXHLevel1X 3 6 5 10 4" xfId="35357" xr:uid="{0470961D-D72A-4646-85A1-05325DC56829}"/>
    <cellStyle name="SAPBEXHLevel1X 3 6 5 11" xfId="11498" xr:uid="{883AF143-FD5D-4E2E-835C-A19D1EC0CF3E}"/>
    <cellStyle name="SAPBEXHLevel1X 3 6 5 11 2" xfId="37919" xr:uid="{E9E66B73-215B-483A-9DC8-CF2F72163E32}"/>
    <cellStyle name="SAPBEXHLevel1X 3 6 5 12" xfId="27375" xr:uid="{BD9D57A2-8EEE-4719-AC8B-929DCE01071E}"/>
    <cellStyle name="SAPBEXHLevel1X 3 6 5 12 2" xfId="53789" xr:uid="{2FC7144F-A4C7-4D1C-889C-188A46C2BB3F}"/>
    <cellStyle name="SAPBEXHLevel1X 3 6 5 2" xfId="4067" xr:uid="{FCC33A0F-D82D-4F97-B1B4-F2D622643C54}"/>
    <cellStyle name="SAPBEXHLevel1X 3 6 5 2 2" xfId="9843" xr:uid="{E53B7177-EA9C-4FFC-9727-7C9BC8D2EF59}"/>
    <cellStyle name="SAPBEXHLevel1X 3 6 5 2 2 2" xfId="20503" xr:uid="{6833CBF2-1C45-4255-B83E-0FA460E798D3}"/>
    <cellStyle name="SAPBEXHLevel1X 3 6 5 2 2 2 2" xfId="46917" xr:uid="{B75D9981-8F6B-4F61-BD71-43845900C04E}"/>
    <cellStyle name="SAPBEXHLevel1X 3 6 5 2 2 3" xfId="16346" xr:uid="{097869C5-2A19-4870-A6D5-7365C41B6DB4}"/>
    <cellStyle name="SAPBEXHLevel1X 3 6 5 2 2 3 2" xfId="42765" xr:uid="{1E13B64A-1158-4A15-B60A-2EFFFCC6A136}"/>
    <cellStyle name="SAPBEXHLevel1X 3 6 5 2 2 4" xfId="36339" xr:uid="{DD9989AD-31C9-4357-9F20-0E394EE3241B}"/>
    <cellStyle name="SAPBEXHLevel1X 3 6 5 2 3" xfId="14849" xr:uid="{E103AF31-600E-4964-A2F8-0D9890C4EF01}"/>
    <cellStyle name="SAPBEXHLevel1X 3 6 5 2 3 2" xfId="41269" xr:uid="{0C4AD322-A713-4619-80C8-160E98EBB491}"/>
    <cellStyle name="SAPBEXHLevel1X 3 6 5 2 4" xfId="25700" xr:uid="{D5EB3D9A-C761-4F41-A9C7-7FA1B53A45E2}"/>
    <cellStyle name="SAPBEXHLevel1X 3 6 5 2 4 2" xfId="52114" xr:uid="{0F802E64-B533-4C71-883A-C36C6910CAFA}"/>
    <cellStyle name="SAPBEXHLevel1X 3 6 5 2 5" xfId="30737" xr:uid="{C30C147C-3776-4B2F-9EFE-8EC8517084B0}"/>
    <cellStyle name="SAPBEXHLevel1X 3 6 5 3" xfId="4795" xr:uid="{56E529D8-7BF7-49F6-99CC-4DB248630266}"/>
    <cellStyle name="SAPBEXHLevel1X 3 6 5 3 2" xfId="10389" xr:uid="{9ACF86D3-D324-4CEB-91AE-0D2C672BD0B2}"/>
    <cellStyle name="SAPBEXHLevel1X 3 6 5 3 2 2" xfId="21049" xr:uid="{EF89CCCB-AAD5-4609-BA7D-FB7D8C9D8B36}"/>
    <cellStyle name="SAPBEXHLevel1X 3 6 5 3 2 2 2" xfId="47463" xr:uid="{4578C228-CE5B-4A49-96D6-78FEB49C250D}"/>
    <cellStyle name="SAPBEXHLevel1X 3 6 5 3 2 3" xfId="28314" xr:uid="{2CB91301-A485-42DB-BA6E-74C137BC9FFC}"/>
    <cellStyle name="SAPBEXHLevel1X 3 6 5 3 2 3 2" xfId="54728" xr:uid="{F9AA98AD-EBE2-4B1F-BE54-AD06D773F01A}"/>
    <cellStyle name="SAPBEXHLevel1X 3 6 5 3 2 4" xfId="36885" xr:uid="{4F0C3DC7-CDF3-4E07-8904-552040EE4846}"/>
    <cellStyle name="SAPBEXHLevel1X 3 6 5 3 3" xfId="15572" xr:uid="{D552D1F2-6474-4159-81B8-220DC0881AE9}"/>
    <cellStyle name="SAPBEXHLevel1X 3 6 5 3 3 2" xfId="41992" xr:uid="{CF487E89-DD55-468C-88A1-A90024BD5DB2}"/>
    <cellStyle name="SAPBEXHLevel1X 3 6 5 3 4" xfId="24498" xr:uid="{52CFA10F-2E22-462B-9763-92AA55F5B362}"/>
    <cellStyle name="SAPBEXHLevel1X 3 6 5 3 4 2" xfId="50912" xr:uid="{86F8225F-5FBF-4287-9DF6-F81C75CC176E}"/>
    <cellStyle name="SAPBEXHLevel1X 3 6 5 3 5" xfId="31465" xr:uid="{002EABB2-A884-4D74-9EA0-62FBCC4C5F1D}"/>
    <cellStyle name="SAPBEXHLevel1X 3 6 5 4" xfId="5375" xr:uid="{1E2B43C4-D834-4124-B266-6A0A203B8459}"/>
    <cellStyle name="SAPBEXHLevel1X 3 6 5 4 2" xfId="16148" xr:uid="{92B4D367-8953-4800-9DA8-C3590330A80E}"/>
    <cellStyle name="SAPBEXHLevel1X 3 6 5 4 2 2" xfId="42567" xr:uid="{573AA8C4-A142-4B08-953B-80492FB2580E}"/>
    <cellStyle name="SAPBEXHLevel1X 3 6 5 4 3" xfId="26102" xr:uid="{F809B504-D530-423F-BC0A-0907C2779008}"/>
    <cellStyle name="SAPBEXHLevel1X 3 6 5 4 3 2" xfId="52516" xr:uid="{5E52A2CD-C14E-4241-82F4-CE0450AC04F4}"/>
    <cellStyle name="SAPBEXHLevel1X 3 6 5 4 4" xfId="32045" xr:uid="{C9736F7F-B7B1-4A93-BDAA-1B761B1DC353}"/>
    <cellStyle name="SAPBEXHLevel1X 3 6 5 5" xfId="5982" xr:uid="{FD4F2826-6E99-4D80-9E7F-0B637BB2B48F}"/>
    <cellStyle name="SAPBEXHLevel1X 3 6 5 5 2" xfId="16734" xr:uid="{00FAB964-BA80-44CA-8DE7-A35EB0C19769}"/>
    <cellStyle name="SAPBEXHLevel1X 3 6 5 5 2 2" xfId="43152" xr:uid="{7CA82852-0F6E-4EDC-8215-8BE9FC165FB4}"/>
    <cellStyle name="SAPBEXHLevel1X 3 6 5 5 3" xfId="22513" xr:uid="{91FE0A88-66C9-433D-B217-F94F70DCB63D}"/>
    <cellStyle name="SAPBEXHLevel1X 3 6 5 5 3 2" xfId="48927" xr:uid="{C230D6DE-4E23-4525-8315-63B9E5323A0C}"/>
    <cellStyle name="SAPBEXHLevel1X 3 6 5 5 4" xfId="32652" xr:uid="{3319E76C-B7B3-4684-83EE-5BD79C21F205}"/>
    <cellStyle name="SAPBEXHLevel1X 3 6 5 6" xfId="6582" xr:uid="{F29DF715-A492-41A4-A320-37A5366F0A5A}"/>
    <cellStyle name="SAPBEXHLevel1X 3 6 5 6 2" xfId="17307" xr:uid="{84543EF2-E620-4B87-BA16-3DCD11F5CD24}"/>
    <cellStyle name="SAPBEXHLevel1X 3 6 5 6 2 2" xfId="43725" xr:uid="{5B4AA303-5808-4FB7-BDC6-9649CEC5969E}"/>
    <cellStyle name="SAPBEXHLevel1X 3 6 5 6 3" xfId="25255" xr:uid="{E077709B-A22B-434E-836A-B4545B2AC236}"/>
    <cellStyle name="SAPBEXHLevel1X 3 6 5 6 3 2" xfId="51669" xr:uid="{FCA4068B-4385-430F-AEFA-0CC17DC8F5C0}"/>
    <cellStyle name="SAPBEXHLevel1X 3 6 5 6 4" xfId="33252" xr:uid="{D5D3AB1E-4C24-40B4-B66E-9DB3F738979B}"/>
    <cellStyle name="SAPBEXHLevel1X 3 6 5 7" xfId="7154" xr:uid="{71D8A90A-F544-4707-958B-8CCB3C54F1AD}"/>
    <cellStyle name="SAPBEXHLevel1X 3 6 5 7 2" xfId="26145" xr:uid="{71D1BDA5-5723-447D-AC02-704469F79E6C}"/>
    <cellStyle name="SAPBEXHLevel1X 3 6 5 7 2 2" xfId="52559" xr:uid="{CF42EF2B-0D24-4B42-8516-02BBA2F5719A}"/>
    <cellStyle name="SAPBEXHLevel1X 3 6 5 7 3" xfId="33824" xr:uid="{99398C06-E66A-4727-B175-DB3E0C207B83}"/>
    <cellStyle name="SAPBEXHLevel1X 3 6 5 8" xfId="7713" xr:uid="{3894C515-9CDD-480B-8820-0E34765804A6}"/>
    <cellStyle name="SAPBEXHLevel1X 3 6 5 8 2" xfId="18380" xr:uid="{99F7A32B-3F8E-4AF0-8388-9D0034FE9440}"/>
    <cellStyle name="SAPBEXHLevel1X 3 6 5 8 2 2" xfId="44796" xr:uid="{FFC7CED9-6073-48A4-9E38-4EAE78919B12}"/>
    <cellStyle name="SAPBEXHLevel1X 3 6 5 8 3" xfId="27458" xr:uid="{0B41BC5B-8814-48E7-8D9C-8A8CD1490E6A}"/>
    <cellStyle name="SAPBEXHLevel1X 3 6 5 8 3 2" xfId="53872" xr:uid="{FB91C777-1852-450B-8A35-65226CB6C62F}"/>
    <cellStyle name="SAPBEXHLevel1X 3 6 5 8 4" xfId="34383" xr:uid="{38484B2A-EF8C-41E2-80DA-9A3CD9C30851}"/>
    <cellStyle name="SAPBEXHLevel1X 3 6 5 9" xfId="7865" xr:uid="{FABDAA08-A820-44FC-8025-EB7F7C7E835B}"/>
    <cellStyle name="SAPBEXHLevel1X 3 6 5 9 2" xfId="18532" xr:uid="{D7E28F6A-B261-405E-8C74-EE1374816E61}"/>
    <cellStyle name="SAPBEXHLevel1X 3 6 5 9 2 2" xfId="44947" xr:uid="{6487D1E6-1247-4333-85C7-C6DC662652C8}"/>
    <cellStyle name="SAPBEXHLevel1X 3 6 5 9 3" xfId="25265" xr:uid="{9CB34D38-4090-4E2C-A0F8-711E2D5E4F6C}"/>
    <cellStyle name="SAPBEXHLevel1X 3 6 5 9 3 2" xfId="51679" xr:uid="{766286DC-8D7C-48BA-AC8E-1963AC097E38}"/>
    <cellStyle name="SAPBEXHLevel1X 3 6 5 9 4" xfId="34535" xr:uid="{3D586D8A-1293-4D04-A660-176D4B783DBC}"/>
    <cellStyle name="SAPBEXHLevel1X 3 6 6" xfId="1843" xr:uid="{A02F1D48-15EA-4BD5-9067-F3EDFFE69CF6}"/>
    <cellStyle name="SAPBEXHLevel1X 3 6 6 10" xfId="9547" xr:uid="{6A13C51F-A1BB-4D86-8CEA-11CEC1C0599F}"/>
    <cellStyle name="SAPBEXHLevel1X 3 6 6 10 2" xfId="20207" xr:uid="{BFE9FB02-A655-466E-801A-BF8318A852F7}"/>
    <cellStyle name="SAPBEXHLevel1X 3 6 6 10 2 2" xfId="46621" xr:uid="{7ACAD592-2C0E-4EF2-96B6-8F24E3D71A05}"/>
    <cellStyle name="SAPBEXHLevel1X 3 6 6 10 3" xfId="28205" xr:uid="{95407BB2-35EF-47CF-B05E-C699928CED06}"/>
    <cellStyle name="SAPBEXHLevel1X 3 6 6 10 3 2" xfId="54619" xr:uid="{6C6D7A8C-A778-4416-97C7-EF56B9FBBBC3}"/>
    <cellStyle name="SAPBEXHLevel1X 3 6 6 10 4" xfId="36043" xr:uid="{A3AFE053-C727-445E-A86D-ADE73BF26B0D}"/>
    <cellStyle name="SAPBEXHLevel1X 3 6 6 11" xfId="11737" xr:uid="{37B61599-3788-4816-AB95-3E2D10FC79F0}"/>
    <cellStyle name="SAPBEXHLevel1X 3 6 6 11 2" xfId="38158" xr:uid="{4041BCAC-470D-4375-B7D1-52A46BB069F2}"/>
    <cellStyle name="SAPBEXHLevel1X 3 6 6 12" xfId="25407" xr:uid="{FE5F1F85-1A5F-4A30-8E11-E61379931AFE}"/>
    <cellStyle name="SAPBEXHLevel1X 3 6 6 12 2" xfId="51821" xr:uid="{EC6A83A0-7201-403A-91E2-B1640C5E5791}"/>
    <cellStyle name="SAPBEXHLevel1X 3 6 6 2" xfId="3820" xr:uid="{66FAA678-A8E9-494C-8C98-60763305F3CD}"/>
    <cellStyle name="SAPBEXHLevel1X 3 6 6 2 2" xfId="10684" xr:uid="{65D2D17E-25DB-4AF3-86C6-5BD68340B568}"/>
    <cellStyle name="SAPBEXHLevel1X 3 6 6 2 2 2" xfId="21329" xr:uid="{0F7A0B14-BF0B-4ED9-801B-973A1879D05A}"/>
    <cellStyle name="SAPBEXHLevel1X 3 6 6 2 2 2 2" xfId="47743" xr:uid="{C7DE47E7-B99B-4F33-A0FD-723729676929}"/>
    <cellStyle name="SAPBEXHLevel1X 3 6 6 2 2 3" xfId="28427" xr:uid="{5448ED02-3414-448A-8189-E738A195754F}"/>
    <cellStyle name="SAPBEXHLevel1X 3 6 6 2 2 3 2" xfId="54841" xr:uid="{087F9871-9F6C-4CDB-8697-C99EE57F7E6B}"/>
    <cellStyle name="SAPBEXHLevel1X 3 6 6 2 2 4" xfId="37108" xr:uid="{662E53B5-482A-43B3-BD60-D5BA5E4437E7}"/>
    <cellStyle name="SAPBEXHLevel1X 3 6 6 2 3" xfId="14603" xr:uid="{AF8627AE-4795-4362-80E9-F560555A2159}"/>
    <cellStyle name="SAPBEXHLevel1X 3 6 6 2 3 2" xfId="41023" xr:uid="{5DFC0A51-2177-4256-B1D0-295EFE750780}"/>
    <cellStyle name="SAPBEXHLevel1X 3 6 6 2 4" xfId="26419" xr:uid="{0475CDAD-2109-4A4C-87CD-2ED19F2DEE4B}"/>
    <cellStyle name="SAPBEXHLevel1X 3 6 6 2 4 2" xfId="52833" xr:uid="{22BA1562-9EB7-4469-AF3D-68A5F13644ED}"/>
    <cellStyle name="SAPBEXHLevel1X 3 6 6 2 5" xfId="30490" xr:uid="{BDFC433D-C4EB-45D6-A134-5F33FC2F539E}"/>
    <cellStyle name="SAPBEXHLevel1X 3 6 6 3" xfId="4547" xr:uid="{79BBEEE6-3900-48D4-A4AB-1441B3897F7F}"/>
    <cellStyle name="SAPBEXHLevel1X 3 6 6 3 2" xfId="15325" xr:uid="{586A415C-36BF-47EC-A87D-1849A2F54A8B}"/>
    <cellStyle name="SAPBEXHLevel1X 3 6 6 3 2 2" xfId="41745" xr:uid="{96CAFCA5-76A9-4240-9FFC-7869055D5978}"/>
    <cellStyle name="SAPBEXHLevel1X 3 6 6 3 3" xfId="23228" xr:uid="{4DF035B5-85D2-4774-BB04-29C9C247C3AF}"/>
    <cellStyle name="SAPBEXHLevel1X 3 6 6 3 3 2" xfId="49642" xr:uid="{25DDDAC9-ED4B-4638-A0DC-6B1B4E9D9CB6}"/>
    <cellStyle name="SAPBEXHLevel1X 3 6 6 3 4" xfId="31217" xr:uid="{27C0CC82-9BEC-4500-99D6-F3BAC978D872}"/>
    <cellStyle name="SAPBEXHLevel1X 3 6 6 4" xfId="3193" xr:uid="{E9734E1F-13F9-46C9-82A2-3A170E9A636F}"/>
    <cellStyle name="SAPBEXHLevel1X 3 6 6 4 2" xfId="13983" xr:uid="{AA6B1EB9-92F4-4605-91EE-052363D6FE59}"/>
    <cellStyle name="SAPBEXHLevel1X 3 6 6 4 2 2" xfId="40403" xr:uid="{47B7063C-4B44-41F2-979F-77FB9BAD8090}"/>
    <cellStyle name="SAPBEXHLevel1X 3 6 6 4 3" xfId="27465" xr:uid="{7DBBFC83-61A0-4E24-8E46-A5A797DCFE4B}"/>
    <cellStyle name="SAPBEXHLevel1X 3 6 6 4 3 2" xfId="53879" xr:uid="{A19E39AD-F983-42FB-9653-369020EDCFD6}"/>
    <cellStyle name="SAPBEXHLevel1X 3 6 6 4 4" xfId="29863" xr:uid="{A736F1C7-B972-47AD-B036-43B4A0685317}"/>
    <cellStyle name="SAPBEXHLevel1X 3 6 6 5" xfId="3392" xr:uid="{83D924AC-495A-4063-8739-2CDCB4792E76}"/>
    <cellStyle name="SAPBEXHLevel1X 3 6 6 5 2" xfId="14178" xr:uid="{D54FE121-F904-48DF-AB8D-F55970D8D556}"/>
    <cellStyle name="SAPBEXHLevel1X 3 6 6 5 2 2" xfId="40598" xr:uid="{D3EF3CDB-0C3D-40EF-B051-BDDD0F467A1C}"/>
    <cellStyle name="SAPBEXHLevel1X 3 6 6 5 3" xfId="26211" xr:uid="{8CCF9ED8-EFA5-4861-89C2-5797F7F0E0E0}"/>
    <cellStyle name="SAPBEXHLevel1X 3 6 6 5 3 2" xfId="52625" xr:uid="{6D1E936A-8A31-4F7D-BFE2-8E1C45B8CE92}"/>
    <cellStyle name="SAPBEXHLevel1X 3 6 6 5 4" xfId="30062" xr:uid="{E3490B1A-61D9-4F22-B786-4DAAF95911F8}"/>
    <cellStyle name="SAPBEXHLevel1X 3 6 6 6" xfId="5071" xr:uid="{77844448-BB19-41A7-8493-85D5CC6E7629}"/>
    <cellStyle name="SAPBEXHLevel1X 3 6 6 6 2" xfId="15848" xr:uid="{78FD7293-2956-4AA3-AD6C-4B8379039699}"/>
    <cellStyle name="SAPBEXHLevel1X 3 6 6 6 2 2" xfId="42267" xr:uid="{7CD54601-AFFF-4727-8D7E-5C29506C27F4}"/>
    <cellStyle name="SAPBEXHLevel1X 3 6 6 6 3" xfId="28131" xr:uid="{3131BF88-F860-4B1C-BA08-1601F2C4A0B1}"/>
    <cellStyle name="SAPBEXHLevel1X 3 6 6 6 3 2" xfId="54545" xr:uid="{72872C23-8E2A-4838-8121-591E24567D7A}"/>
    <cellStyle name="SAPBEXHLevel1X 3 6 6 6 4" xfId="31741" xr:uid="{216C3F0C-5220-4C5E-90C2-A8B488B72F5D}"/>
    <cellStyle name="SAPBEXHLevel1X 3 6 6 7" xfId="6959" xr:uid="{7994C4C4-4217-4E56-BD30-29FD36A378AC}"/>
    <cellStyle name="SAPBEXHLevel1X 3 6 6 7 2" xfId="23639" xr:uid="{EF98F119-6A29-4BE2-97E4-358964A3F0EF}"/>
    <cellStyle name="SAPBEXHLevel1X 3 6 6 7 2 2" xfId="50053" xr:uid="{99C9B6FA-57BD-4E0F-9C4B-718979128C20}"/>
    <cellStyle name="SAPBEXHLevel1X 3 6 6 7 3" xfId="33629" xr:uid="{32F0302C-454E-4A41-AA12-09CD6E00D8C5}"/>
    <cellStyle name="SAPBEXHLevel1X 3 6 6 8" xfId="7506" xr:uid="{6C958091-8A80-44DF-80B5-24540C6C0944}"/>
    <cellStyle name="SAPBEXHLevel1X 3 6 6 8 2" xfId="18173" xr:uid="{F844AFD5-5524-469E-BA5D-13FD77BD5F38}"/>
    <cellStyle name="SAPBEXHLevel1X 3 6 6 8 2 2" xfId="44589" xr:uid="{3FE0E68F-9278-4D74-B5EF-80A67424E820}"/>
    <cellStyle name="SAPBEXHLevel1X 3 6 6 8 3" xfId="22614" xr:uid="{88726129-1DF6-4C8E-A46A-3AA15CBEA8FB}"/>
    <cellStyle name="SAPBEXHLevel1X 3 6 6 8 3 2" xfId="49028" xr:uid="{8F91FE7D-5691-47AF-8DD2-3A1416C967C8}"/>
    <cellStyle name="SAPBEXHLevel1X 3 6 6 8 4" xfId="34176" xr:uid="{8EEBD06C-55AF-43DA-8283-FFE6779FEFE1}"/>
    <cellStyle name="SAPBEXHLevel1X 3 6 6 9" xfId="6676" xr:uid="{2308422D-9B04-4784-AFDE-EBEC4FB7C4E7}"/>
    <cellStyle name="SAPBEXHLevel1X 3 6 6 9 2" xfId="17388" xr:uid="{A519D3EF-552F-4424-BE28-97E59599ED85}"/>
    <cellStyle name="SAPBEXHLevel1X 3 6 6 9 2 2" xfId="43806" xr:uid="{9114757D-5C75-4348-98C6-2354D1697B86}"/>
    <cellStyle name="SAPBEXHLevel1X 3 6 6 9 3" xfId="12057" xr:uid="{4197E0BE-9B45-4E10-9736-A031FEC20341}"/>
    <cellStyle name="SAPBEXHLevel1X 3 6 6 9 3 2" xfId="38478" xr:uid="{CA93D4E4-1A3C-4B17-A3E2-39CDFA7BEDA0}"/>
    <cellStyle name="SAPBEXHLevel1X 3 6 6 9 4" xfId="33346" xr:uid="{1B9A1E88-8DAD-4D50-9D75-3925C1D1D861}"/>
    <cellStyle name="SAPBEXHLevel1X 3 6 7" xfId="2503" xr:uid="{4C232A58-F3A1-4C4D-AA8F-0CB3CEFD4ABD}"/>
    <cellStyle name="SAPBEXHLevel1X 3 6 7 10" xfId="23259" xr:uid="{EBBA0626-8B54-4EDB-A759-C0A2FFD87E5A}"/>
    <cellStyle name="SAPBEXHLevel1X 3 6 7 10 2" xfId="49673" xr:uid="{2E4A60B6-2437-4A25-9E26-E3D0B1433C2D}"/>
    <cellStyle name="SAPBEXHLevel1X 3 6 7 2" xfId="4398" xr:uid="{2E435D4A-6FDC-432E-9897-19A67621F648}"/>
    <cellStyle name="SAPBEXHLevel1X 3 6 7 2 2" xfId="15176" xr:uid="{B7377060-C30B-40D1-AE33-CC5D4C3BE913}"/>
    <cellStyle name="SAPBEXHLevel1X 3 6 7 2 2 2" xfId="41596" xr:uid="{F61445A9-14F8-4AD9-A169-C51098D29EEF}"/>
    <cellStyle name="SAPBEXHLevel1X 3 6 7 2 3" xfId="23761" xr:uid="{C4CD1C5B-B853-4226-BB19-48A1B310887A}"/>
    <cellStyle name="SAPBEXHLevel1X 3 6 7 2 3 2" xfId="50175" xr:uid="{CED3F20E-3172-43CE-A53A-9F616B42A7A1}"/>
    <cellStyle name="SAPBEXHLevel1X 3 6 7 2 4" xfId="31068" xr:uid="{AB217D59-5695-4BC6-A694-4BC862257498}"/>
    <cellStyle name="SAPBEXHLevel1X 3 6 7 3" xfId="5131" xr:uid="{2FE9C147-1BC6-4D04-9CDB-82941B6DDD07}"/>
    <cellStyle name="SAPBEXHLevel1X 3 6 7 3 2" xfId="15908" xr:uid="{574C64DE-5DBE-486D-A59D-EC7B6C51CEDC}"/>
    <cellStyle name="SAPBEXHLevel1X 3 6 7 3 2 2" xfId="42327" xr:uid="{A109E418-0CEF-452A-AA49-F9BE46BC66FC}"/>
    <cellStyle name="SAPBEXHLevel1X 3 6 7 3 3" xfId="26959" xr:uid="{8C66DC54-A32C-4260-AD39-6FB171B69961}"/>
    <cellStyle name="SAPBEXHLevel1X 3 6 7 3 3 2" xfId="53373" xr:uid="{7565E646-AD11-4BC7-A912-3652C2BC3FDD}"/>
    <cellStyle name="SAPBEXHLevel1X 3 6 7 3 4" xfId="31801" xr:uid="{02F1DFD9-BF63-4651-8746-A72012F5F42D}"/>
    <cellStyle name="SAPBEXHLevel1X 3 6 7 4" xfId="6313" xr:uid="{8CE47985-10B4-4F5E-B597-CDA250E5F448}"/>
    <cellStyle name="SAPBEXHLevel1X 3 6 7 4 2" xfId="17052" xr:uid="{F5AFE039-2EFB-491C-966E-7110C9FE444C}"/>
    <cellStyle name="SAPBEXHLevel1X 3 6 7 4 2 2" xfId="43470" xr:uid="{B0D0504C-EEC5-48A5-BBD9-EC720705698E}"/>
    <cellStyle name="SAPBEXHLevel1X 3 6 7 4 3" xfId="22320" xr:uid="{ED23B319-36A0-4A39-94FD-7532304C9E2D}"/>
    <cellStyle name="SAPBEXHLevel1X 3 6 7 4 3 2" xfId="48734" xr:uid="{D733489F-4467-4B0B-BAA3-2DD94D1F663E}"/>
    <cellStyle name="SAPBEXHLevel1X 3 6 7 4 4" xfId="32983" xr:uid="{9BE88D5C-2C85-4BA4-BE44-8F7EB18053A0}"/>
    <cellStyle name="SAPBEXHLevel1X 3 6 7 5" xfId="6889" xr:uid="{52A82676-C5DA-46F7-A5C2-D661F731B7D3}"/>
    <cellStyle name="SAPBEXHLevel1X 3 6 7 5 2" xfId="17594" xr:uid="{45AAD626-3B1F-43D9-87D1-C46FE5F13414}"/>
    <cellStyle name="SAPBEXHLevel1X 3 6 7 5 2 2" xfId="44011" xr:uid="{477D0B59-42A6-4529-80C7-BBAC1EEEE820}"/>
    <cellStyle name="SAPBEXHLevel1X 3 6 7 5 3" xfId="22296" xr:uid="{EAA5368D-CEA2-4445-957B-13988C4A41E5}"/>
    <cellStyle name="SAPBEXHLevel1X 3 6 7 5 3 2" xfId="48710" xr:uid="{9B5903CB-DBA9-4397-B0A8-76F10DD93B7E}"/>
    <cellStyle name="SAPBEXHLevel1X 3 6 7 5 4" xfId="33559" xr:uid="{2940B966-DD3B-4738-A112-6F8C07227BE4}"/>
    <cellStyle name="SAPBEXHLevel1X 3 6 7 6" xfId="7413" xr:uid="{03CC0A7F-1A52-4153-BC54-7FBB8F466234}"/>
    <cellStyle name="SAPBEXHLevel1X 3 6 7 6 2" xfId="18080" xr:uid="{F890D054-548B-4FA5-AC2D-AF0B6D496DD3}"/>
    <cellStyle name="SAPBEXHLevel1X 3 6 7 6 2 2" xfId="44496" xr:uid="{EC1DCE07-8ACA-4002-8600-D865C69B8B50}"/>
    <cellStyle name="SAPBEXHLevel1X 3 6 7 6 3" xfId="25667" xr:uid="{14055A1C-0903-433E-AB7B-DFD22052741F}"/>
    <cellStyle name="SAPBEXHLevel1X 3 6 7 6 3 2" xfId="52081" xr:uid="{51B7046E-E97F-49F6-A8BC-EE147F677C5C}"/>
    <cellStyle name="SAPBEXHLevel1X 3 6 7 6 4" xfId="34083" xr:uid="{0A6E4FE6-8B20-47BC-96D0-052DCE76B622}"/>
    <cellStyle name="SAPBEXHLevel1X 3 6 7 7" xfId="8036" xr:uid="{AFE660CC-BB5B-44FC-A484-464C7E849C9C}"/>
    <cellStyle name="SAPBEXHLevel1X 3 6 7 7 2" xfId="18703" xr:uid="{0E81A8E6-1776-4DA8-BF1A-69E417613A7B}"/>
    <cellStyle name="SAPBEXHLevel1X 3 6 7 7 2 2" xfId="45117" xr:uid="{C1EEAB02-E12C-431C-9728-85D0C7AE3F9B}"/>
    <cellStyle name="SAPBEXHLevel1X 3 6 7 7 3" xfId="16352" xr:uid="{DFCEBCC7-59FE-4E23-837E-E01B620929ED}"/>
    <cellStyle name="SAPBEXHLevel1X 3 6 7 7 3 2" xfId="42771" xr:uid="{38DD2308-93F0-4059-92B9-1570FA27949D}"/>
    <cellStyle name="SAPBEXHLevel1X 3 6 7 7 4" xfId="34640" xr:uid="{F0E7BE86-3809-4FB1-A567-A2641446CF6A}"/>
    <cellStyle name="SAPBEXHLevel1X 3 6 7 8" xfId="13299" xr:uid="{294EC601-8198-4162-B03A-C566FDE7AC81}"/>
    <cellStyle name="SAPBEXHLevel1X 3 6 7 8 2" xfId="39719" xr:uid="{6DC3BF1C-AFC6-4970-A324-437EA434D70B}"/>
    <cellStyle name="SAPBEXHLevel1X 3 6 7 9" xfId="11226" xr:uid="{CEC0FAF2-E3A0-4B65-B8AC-CB69975F39A7}"/>
    <cellStyle name="SAPBEXHLevel1X 3 6 7 9 2" xfId="37647" xr:uid="{2A6AFAA8-5C0F-4410-A866-3AB79B744EC4}"/>
    <cellStyle name="SAPBEXHLevel1X 3 6 8" xfId="3253" xr:uid="{25F39409-F6FC-42B5-A65E-67D2BAD52057}"/>
    <cellStyle name="SAPBEXHLevel1X 3 6 8 2" xfId="14043" xr:uid="{DEA98AAA-4C2F-44A8-AB4F-90CC917569EA}"/>
    <cellStyle name="SAPBEXHLevel1X 3 6 8 2 2" xfId="40463" xr:uid="{560FEF37-0D0E-46F8-BFD0-C57F8D2ED388}"/>
    <cellStyle name="SAPBEXHLevel1X 3 6 8 3" xfId="25348" xr:uid="{0464DFD8-5A77-4FD8-808C-FB44A3C6A9A1}"/>
    <cellStyle name="SAPBEXHLevel1X 3 6 8 3 2" xfId="51762" xr:uid="{019CBFEE-C37E-4115-8024-49FA2FDA8BAD}"/>
    <cellStyle name="SAPBEXHLevel1X 3 6 8 4" xfId="29923" xr:uid="{254D23D9-E869-4060-9357-26150EB25E16}"/>
    <cellStyle name="SAPBEXHLevel1X 3 6 9" xfId="2854" xr:uid="{7AA684DD-2170-41D3-9889-006AC6A1D040}"/>
    <cellStyle name="SAPBEXHLevel1X 3 6 9 2" xfId="13646" xr:uid="{CB5BDD11-45DD-4EE9-BE47-5374433A12B9}"/>
    <cellStyle name="SAPBEXHLevel1X 3 6 9 2 2" xfId="40066" xr:uid="{813523EE-A714-4547-96DB-B5FC3D7F1590}"/>
    <cellStyle name="SAPBEXHLevel1X 3 6 9 3" xfId="24772" xr:uid="{78D85845-7046-467C-983A-CEADCF4BEF13}"/>
    <cellStyle name="SAPBEXHLevel1X 3 6 9 3 2" xfId="51186" xr:uid="{D3AB022F-07C9-42C4-B9B4-4F590AFFB281}"/>
    <cellStyle name="SAPBEXHLevel1X 3 6 9 4" xfId="29524" xr:uid="{3D97C109-D836-48B3-9D2E-0D99695CD0A7}"/>
    <cellStyle name="SAPBEXHLevel1X 3 7" xfId="1231" xr:uid="{CFB7632A-3DBA-48A7-9050-FCE13CCF2746}"/>
    <cellStyle name="SAPBEXHLevel1X 3 7 10" xfId="5686" xr:uid="{97C482AA-0F4F-4D7B-89F9-0ACA6B008698}"/>
    <cellStyle name="SAPBEXHLevel1X 3 7 10 2" xfId="16450" xr:uid="{FBD0928C-AFDC-4301-8503-B39E99E3EEB2}"/>
    <cellStyle name="SAPBEXHLevel1X 3 7 10 2 2" xfId="42868" xr:uid="{8DC3BC40-5A76-46C2-BADE-CC5CAB1C91D8}"/>
    <cellStyle name="SAPBEXHLevel1X 3 7 10 3" xfId="22894" xr:uid="{8B8243F7-134F-4E31-9C2C-8994A97D987F}"/>
    <cellStyle name="SAPBEXHLevel1X 3 7 10 3 2" xfId="49308" xr:uid="{F89FF758-C689-48B0-9F44-C1282D0B79FB}"/>
    <cellStyle name="SAPBEXHLevel1X 3 7 10 4" xfId="32356" xr:uid="{FA05A258-3CB7-4315-A3D2-622A4E859D34}"/>
    <cellStyle name="SAPBEXHLevel1X 3 7 11" xfId="6516" xr:uid="{01ED4423-EBD4-406F-9527-7881A681AB14}"/>
    <cellStyle name="SAPBEXHLevel1X 3 7 11 2" xfId="17221" xr:uid="{D1BC2D65-3491-4640-8CB2-E8BA871A978C}"/>
    <cellStyle name="SAPBEXHLevel1X 3 7 11 2 2" xfId="43639" xr:uid="{8E9CCA6E-DC41-49A6-96E4-E0BCBCB1A403}"/>
    <cellStyle name="SAPBEXHLevel1X 3 7 11 3" xfId="33186" xr:uid="{E54280CD-9891-4B0B-A827-5ABD1E0FB95D}"/>
    <cellStyle name="SAPBEXHLevel1X 3 7 12" xfId="16469" xr:uid="{2CBC990C-DBB3-419B-8E97-B0B0DD0C874F}"/>
    <cellStyle name="SAPBEXHLevel1X 3 7 12 2" xfId="42887" xr:uid="{610EB2FB-B9C9-4504-B7B6-0A8DFFC5BB37}"/>
    <cellStyle name="SAPBEXHLevel1X 3 7 13" xfId="27227" xr:uid="{F6629BDB-67CA-4781-A640-6B382F22834E}"/>
    <cellStyle name="SAPBEXHLevel1X 3 7 13 2" xfId="53641" xr:uid="{B9D638C5-96A0-4B2C-9EF6-1DFC6BD7C72E}"/>
    <cellStyle name="SAPBEXHLevel1X 3 7 2" xfId="1545" xr:uid="{9245AE0D-FF93-4588-9719-864F1E617871}"/>
    <cellStyle name="SAPBEXHLevel1X 3 7 2 10" xfId="8437" xr:uid="{17758A62-2FAF-418B-A131-31064CE11554}"/>
    <cellStyle name="SAPBEXHLevel1X 3 7 2 10 2" xfId="19097" xr:uid="{7C67D9A6-C5BF-4685-BEEB-BFE4008A27B7}"/>
    <cellStyle name="SAPBEXHLevel1X 3 7 2 10 2 2" xfId="45511" xr:uid="{20720126-9462-4A2E-BB4F-F965AF5BBC34}"/>
    <cellStyle name="SAPBEXHLevel1X 3 7 2 10 3" xfId="12778" xr:uid="{2A6DBA8E-E97E-4AF4-A752-B813A8C1610C}"/>
    <cellStyle name="SAPBEXHLevel1X 3 7 2 10 3 2" xfId="39199" xr:uid="{20916D51-774C-4C8C-A5B3-81DDF0A38084}"/>
    <cellStyle name="SAPBEXHLevel1X 3 7 2 10 4" xfId="34933" xr:uid="{5C0ABAA8-A82C-46E8-8BB9-66EC006693BB}"/>
    <cellStyle name="SAPBEXHLevel1X 3 7 2 11" xfId="11997" xr:uid="{0AE66AC4-1788-42A7-B4CE-1A7889127DE4}"/>
    <cellStyle name="SAPBEXHLevel1X 3 7 2 11 2" xfId="38418" xr:uid="{BA79E0B8-A161-450B-A77A-C7FC6415B3A4}"/>
    <cellStyle name="SAPBEXHLevel1X 3 7 2 12" xfId="23174" xr:uid="{FB3A3E9C-3640-4CF2-B568-8573A25FD4BF}"/>
    <cellStyle name="SAPBEXHLevel1X 3 7 2 12 2" xfId="49588" xr:uid="{C3F6DDD3-1634-418F-965E-C1971308B69B}"/>
    <cellStyle name="SAPBEXHLevel1X 3 7 2 2" xfId="3539" xr:uid="{FE50D705-C55A-4B58-BC87-2209D0E5983B}"/>
    <cellStyle name="SAPBEXHLevel1X 3 7 2 2 2" xfId="8985" xr:uid="{8ED1F0F8-DA33-470F-8AFD-335E4493E14A}"/>
    <cellStyle name="SAPBEXHLevel1X 3 7 2 2 2 2" xfId="19645" xr:uid="{F5F08F2B-BF53-499D-BF5A-A622F6F23324}"/>
    <cellStyle name="SAPBEXHLevel1X 3 7 2 2 2 2 2" xfId="46059" xr:uid="{ECD25B10-F346-4BA6-A7B7-424D18C5CDE2}"/>
    <cellStyle name="SAPBEXHLevel1X 3 7 2 2 2 3" xfId="12969" xr:uid="{835AF5FA-D453-425A-8FFB-ACC8C895DE79}"/>
    <cellStyle name="SAPBEXHLevel1X 3 7 2 2 2 3 2" xfId="39390" xr:uid="{D07285A2-C50C-49C0-A1F3-8FDD5FE457C9}"/>
    <cellStyle name="SAPBEXHLevel1X 3 7 2 2 2 4" xfId="35481" xr:uid="{AD88EB67-3E16-48A0-92C4-FCF15840EE0C}"/>
    <cellStyle name="SAPBEXHLevel1X 3 7 2 2 3" xfId="10370" xr:uid="{CA5EA98F-5409-4B38-9D2C-2789E20C9D75}"/>
    <cellStyle name="SAPBEXHLevel1X 3 7 2 2 3 2" xfId="21030" xr:uid="{EDE34F19-87A2-4D3C-931D-AF6B79BE9259}"/>
    <cellStyle name="SAPBEXHLevel1X 3 7 2 2 3 2 2" xfId="47444" xr:uid="{43952EC1-495F-4B6A-A7AB-53EAF2EF6D76}"/>
    <cellStyle name="SAPBEXHLevel1X 3 7 2 2 3 3" xfId="28295" xr:uid="{D1298161-3651-4E3B-A2BB-EA4803B00794}"/>
    <cellStyle name="SAPBEXHLevel1X 3 7 2 2 3 3 2" xfId="54709" xr:uid="{2697E8F9-EF46-42CE-8E2D-65097C0BE532}"/>
    <cellStyle name="SAPBEXHLevel1X 3 7 2 2 3 4" xfId="36866" xr:uid="{211E6800-E679-40CD-986F-10FFC935C2B0}"/>
    <cellStyle name="SAPBEXHLevel1X 3 7 2 2 4" xfId="8750" xr:uid="{8FB44AE2-7F42-442B-A84A-DD176ABFC26D}"/>
    <cellStyle name="SAPBEXHLevel1X 3 7 2 2 4 2" xfId="19410" xr:uid="{392DAC3D-7F46-4DBF-8388-42D3BF6785BB}"/>
    <cellStyle name="SAPBEXHLevel1X 3 7 2 2 4 2 2" xfId="45824" xr:uid="{5DA8AE3B-90D4-4BBE-8221-17BD21DFC193}"/>
    <cellStyle name="SAPBEXHLevel1X 3 7 2 2 4 3" xfId="23096" xr:uid="{4CCB5DE1-5DD3-404B-A63B-FBF8BB8FF5D8}"/>
    <cellStyle name="SAPBEXHLevel1X 3 7 2 2 4 3 2" xfId="49510" xr:uid="{2D08375E-C6DD-4FD9-A029-17648CBDAA88}"/>
    <cellStyle name="SAPBEXHLevel1X 3 7 2 2 4 4" xfId="35246" xr:uid="{5D8FB8B7-44B0-4C52-92B4-DD654EFB7469}"/>
    <cellStyle name="SAPBEXHLevel1X 3 7 2 2 5" xfId="14324" xr:uid="{6B8CEBE5-1EFD-4873-B7AC-80F8B861046D}"/>
    <cellStyle name="SAPBEXHLevel1X 3 7 2 2 5 2" xfId="40744" xr:uid="{F88A071B-E943-474D-92BD-7EC4DA1367AC}"/>
    <cellStyle name="SAPBEXHLevel1X 3 7 2 2 6" xfId="25012" xr:uid="{8A270D03-D81A-4CEE-A8F4-D5B661DF104E}"/>
    <cellStyle name="SAPBEXHLevel1X 3 7 2 2 6 2" xfId="51426" xr:uid="{47E68E44-5B3A-4E48-A0EB-5090FCCDE9B9}"/>
    <cellStyle name="SAPBEXHLevel1X 3 7 2 2 7" xfId="30209" xr:uid="{EA8B50B6-2D4A-4514-8E49-61AA5B1EBE28}"/>
    <cellStyle name="SAPBEXHLevel1X 3 7 2 3" xfId="4138" xr:uid="{6AB8A34C-94ED-4801-B5AC-BA92C6FF246D}"/>
    <cellStyle name="SAPBEXHLevel1X 3 7 2 3 2" xfId="9343" xr:uid="{B89BC2C0-0DE9-4808-93C1-359E4E4D7833}"/>
    <cellStyle name="SAPBEXHLevel1X 3 7 2 3 2 2" xfId="20003" xr:uid="{7E4E6119-AD39-4A04-89FE-9788EC2E7596}"/>
    <cellStyle name="SAPBEXHLevel1X 3 7 2 3 2 2 2" xfId="46417" xr:uid="{C165891C-0077-48EE-92C1-93F0555B404A}"/>
    <cellStyle name="SAPBEXHLevel1X 3 7 2 3 2 3" xfId="27866" xr:uid="{05F796BC-715D-4335-BF70-A6340FE7637D}"/>
    <cellStyle name="SAPBEXHLevel1X 3 7 2 3 2 3 2" xfId="54280" xr:uid="{DA4BFEB7-21A2-401C-9D1C-AA888067F82E}"/>
    <cellStyle name="SAPBEXHLevel1X 3 7 2 3 2 4" xfId="35839" xr:uid="{86CB94E8-A32D-449F-9047-87DBB87C812E}"/>
    <cellStyle name="SAPBEXHLevel1X 3 7 2 3 3" xfId="14920" xr:uid="{9F3452B3-9B46-4663-8ED9-160AF3AE8FF7}"/>
    <cellStyle name="SAPBEXHLevel1X 3 7 2 3 3 2" xfId="41340" xr:uid="{D73BC4DC-2250-46BE-868F-3F6DA1FE868A}"/>
    <cellStyle name="SAPBEXHLevel1X 3 7 2 3 4" xfId="25596" xr:uid="{08A7A34E-D03F-4A7D-8D4F-A982BC1116BB}"/>
    <cellStyle name="SAPBEXHLevel1X 3 7 2 3 4 2" xfId="52010" xr:uid="{28B5AD18-4CEE-4C2F-85A2-598922A2396A}"/>
    <cellStyle name="SAPBEXHLevel1X 3 7 2 3 5" xfId="30808" xr:uid="{91C6BA1C-0348-403E-BB14-FBA52DA51C24}"/>
    <cellStyle name="SAPBEXHLevel1X 3 7 2 4" xfId="2832" xr:uid="{DA93B84B-E750-471B-B814-9521596D5700}"/>
    <cellStyle name="SAPBEXHLevel1X 3 7 2 4 2" xfId="10162" xr:uid="{0C85F866-30E1-45B2-9DEE-51B9C29E851B}"/>
    <cellStyle name="SAPBEXHLevel1X 3 7 2 4 2 2" xfId="20822" xr:uid="{CA890107-B6CF-48A6-9334-939108CEEC50}"/>
    <cellStyle name="SAPBEXHLevel1X 3 7 2 4 2 2 2" xfId="47236" xr:uid="{E09452AB-5C4C-417A-9697-B619F759C326}"/>
    <cellStyle name="SAPBEXHLevel1X 3 7 2 4 2 3" xfId="16248" xr:uid="{84D9646E-5C7A-49B7-A0AB-99DE6FECF5BA}"/>
    <cellStyle name="SAPBEXHLevel1X 3 7 2 4 2 3 2" xfId="42667" xr:uid="{6A5CC83F-19FD-48DC-B68B-D315E075B127}"/>
    <cellStyle name="SAPBEXHLevel1X 3 7 2 4 2 4" xfId="36658" xr:uid="{FC36EC99-4C83-4C93-95F2-D157B999FBEC}"/>
    <cellStyle name="SAPBEXHLevel1X 3 7 2 4 3" xfId="13624" xr:uid="{2B783732-A520-4DB4-A70F-661B1BA1997D}"/>
    <cellStyle name="SAPBEXHLevel1X 3 7 2 4 3 2" xfId="40044" xr:uid="{D1A13528-D4DD-4894-8377-2B0457C81D55}"/>
    <cellStyle name="SAPBEXHLevel1X 3 7 2 4 4" xfId="26194" xr:uid="{F56894C3-1B0B-4895-B949-D63BAA00CF14}"/>
    <cellStyle name="SAPBEXHLevel1X 3 7 2 4 4 2" xfId="52608" xr:uid="{9449CC9C-055D-4385-9448-4D154EE950B9}"/>
    <cellStyle name="SAPBEXHLevel1X 3 7 2 4 5" xfId="29502" xr:uid="{7990FB79-43B0-465A-B933-C05D0FA10DD3}"/>
    <cellStyle name="SAPBEXHLevel1X 3 7 2 5" xfId="4188" xr:uid="{32F17882-9484-4653-818C-0375E3B5CBDA}"/>
    <cellStyle name="SAPBEXHLevel1X 3 7 2 5 2" xfId="14967" xr:uid="{EC103DB5-9501-4882-B4B0-934A8FAD5816}"/>
    <cellStyle name="SAPBEXHLevel1X 3 7 2 5 2 2" xfId="41387" xr:uid="{37C7D219-58F1-4B83-9749-A2953945D026}"/>
    <cellStyle name="SAPBEXHLevel1X 3 7 2 5 3" xfId="23059" xr:uid="{8D70B2E5-8403-4BEA-98E7-5748689A2FE7}"/>
    <cellStyle name="SAPBEXHLevel1X 3 7 2 5 3 2" xfId="49473" xr:uid="{27246FD7-254D-41A2-8A05-07A81B0E457C}"/>
    <cellStyle name="SAPBEXHLevel1X 3 7 2 5 4" xfId="30858" xr:uid="{3F255ADD-C286-49E7-8599-4F834432D25F}"/>
    <cellStyle name="SAPBEXHLevel1X 3 7 2 6" xfId="2972" xr:uid="{D9DB7722-11D1-4D3E-88D3-AD9898636983}"/>
    <cellStyle name="SAPBEXHLevel1X 3 7 2 6 2" xfId="13764" xr:uid="{71CD4E72-986E-4695-A5E1-26B04849036A}"/>
    <cellStyle name="SAPBEXHLevel1X 3 7 2 6 2 2" xfId="40184" xr:uid="{CF074459-08A7-446D-83C3-F522CAC34A5A}"/>
    <cellStyle name="SAPBEXHLevel1X 3 7 2 6 3" xfId="26577" xr:uid="{FAEECD0E-611C-45C7-A9FF-570D923045A0}"/>
    <cellStyle name="SAPBEXHLevel1X 3 7 2 6 3 2" xfId="52991" xr:uid="{7A5D97BC-5026-4B94-83AC-1C6CF115E47F}"/>
    <cellStyle name="SAPBEXHLevel1X 3 7 2 6 4" xfId="29642" xr:uid="{356ACE0D-8508-42A5-AAED-AD52B82E70B5}"/>
    <cellStyle name="SAPBEXHLevel1X 3 7 2 7" xfId="6929" xr:uid="{5E09DBAC-25A1-4745-B477-812B979D1FC2}"/>
    <cellStyle name="SAPBEXHLevel1X 3 7 2 7 2" xfId="23788" xr:uid="{FDC7E6B7-F061-4A88-A08E-A29C99154D44}"/>
    <cellStyle name="SAPBEXHLevel1X 3 7 2 7 2 2" xfId="50202" xr:uid="{AB829FFA-D6E9-4A5A-B4C1-FA1009CE382C}"/>
    <cellStyle name="SAPBEXHLevel1X 3 7 2 7 3" xfId="33599" xr:uid="{ED75773B-748B-4468-8D44-D296B1133415}"/>
    <cellStyle name="SAPBEXHLevel1X 3 7 2 8" xfId="6934" xr:uid="{A299AECC-E9EC-4BCD-AF2D-C575C1C0788E}"/>
    <cellStyle name="SAPBEXHLevel1X 3 7 2 8 2" xfId="17639" xr:uid="{AC300053-DB22-4D4B-B0E3-36B0061D8A97}"/>
    <cellStyle name="SAPBEXHLevel1X 3 7 2 8 2 2" xfId="44056" xr:uid="{F514EB00-23A6-417F-9116-12C0E3242ED2}"/>
    <cellStyle name="SAPBEXHLevel1X 3 7 2 8 3" xfId="24858" xr:uid="{74BEDFDA-D61C-4BBD-92C7-BD0A381C2B19}"/>
    <cellStyle name="SAPBEXHLevel1X 3 7 2 8 3 2" xfId="51272" xr:uid="{62F93BD3-212C-49EF-9E0E-C465C093F384}"/>
    <cellStyle name="SAPBEXHLevel1X 3 7 2 8 4" xfId="33604" xr:uid="{02F7248E-2C24-4F10-A041-63D332028462}"/>
    <cellStyle name="SAPBEXHLevel1X 3 7 2 9" xfId="7797" xr:uid="{E696E33D-1839-44A1-83A9-1898CFE42D5A}"/>
    <cellStyle name="SAPBEXHLevel1X 3 7 2 9 2" xfId="18464" xr:uid="{2921DED4-FA9A-4126-8A8B-872C3FA81B45}"/>
    <cellStyle name="SAPBEXHLevel1X 3 7 2 9 2 2" xfId="44879" xr:uid="{D07F4826-D08D-4963-8AAE-3F194FC5A465}"/>
    <cellStyle name="SAPBEXHLevel1X 3 7 2 9 3" xfId="24007" xr:uid="{7C02698D-44BB-45A6-B842-634E392308AD}"/>
    <cellStyle name="SAPBEXHLevel1X 3 7 2 9 3 2" xfId="50421" xr:uid="{74ECD273-7907-42A3-88EF-B100DE86E2DC}"/>
    <cellStyle name="SAPBEXHLevel1X 3 7 2 9 4" xfId="34467" xr:uid="{17ADC07B-0519-4346-90F6-0E91211CD5EE}"/>
    <cellStyle name="SAPBEXHLevel1X 3 7 3" xfId="1658" xr:uid="{F054B40B-87C4-4B83-B276-4AC08FDB0720}"/>
    <cellStyle name="SAPBEXHLevel1X 3 7 3 10" xfId="8315" xr:uid="{7A8C0466-37EB-45E2-A8FB-3615E7C077F7}"/>
    <cellStyle name="SAPBEXHLevel1X 3 7 3 10 2" xfId="18975" xr:uid="{B6584FAD-A372-4683-98ED-4D716395270D}"/>
    <cellStyle name="SAPBEXHLevel1X 3 7 3 10 2 2" xfId="45389" xr:uid="{1DCD3E7F-A099-4E59-95A7-45D6F11778C1}"/>
    <cellStyle name="SAPBEXHLevel1X 3 7 3 10 3" xfId="13692" xr:uid="{C1B0B9DE-B87F-4B93-9451-B37421E2E85E}"/>
    <cellStyle name="SAPBEXHLevel1X 3 7 3 10 3 2" xfId="40112" xr:uid="{3E3EA64E-C3AE-47CE-BC33-A2EF4BDEF204}"/>
    <cellStyle name="SAPBEXHLevel1X 3 7 3 10 4" xfId="34811" xr:uid="{0CC554F1-CB92-45B1-884E-E8F1C25C192E}"/>
    <cellStyle name="SAPBEXHLevel1X 3 7 3 11" xfId="11908" xr:uid="{6A48A7B8-B2D8-423D-B6D0-FE16B7198E0E}"/>
    <cellStyle name="SAPBEXHLevel1X 3 7 3 11 2" xfId="38329" xr:uid="{086F8037-EA27-4A3C-AFB6-3EB08BFF66E6}"/>
    <cellStyle name="SAPBEXHLevel1X 3 7 3 12" xfId="25623" xr:uid="{4C8CC653-F8BC-4988-9C3F-A43B39E788D0}"/>
    <cellStyle name="SAPBEXHLevel1X 3 7 3 12 2" xfId="52037" xr:uid="{F1ADC28B-A2CF-4D93-B5AC-9E23B1EE94FF}"/>
    <cellStyle name="SAPBEXHLevel1X 3 7 3 2" xfId="3651" xr:uid="{47482326-F62E-4819-BA7E-4EB921274C8E}"/>
    <cellStyle name="SAPBEXHLevel1X 3 7 3 2 2" xfId="9107" xr:uid="{21D6482E-264A-461F-9D4D-5BAF5B7C7741}"/>
    <cellStyle name="SAPBEXHLevel1X 3 7 3 2 2 2" xfId="19767" xr:uid="{2DC5677B-FFAB-476B-876D-36166B637175}"/>
    <cellStyle name="SAPBEXHLevel1X 3 7 3 2 2 2 2" xfId="46181" xr:uid="{0E991841-89B9-44AB-BB1B-5C85E7FF12F8}"/>
    <cellStyle name="SAPBEXHLevel1X 3 7 3 2 2 3" xfId="27741" xr:uid="{233619B2-0225-4995-9DD8-04CFD9DFF133}"/>
    <cellStyle name="SAPBEXHLevel1X 3 7 3 2 2 3 2" xfId="54155" xr:uid="{06936E33-87D5-467F-8C91-07C03EED7E1C}"/>
    <cellStyle name="SAPBEXHLevel1X 3 7 3 2 2 4" xfId="35603" xr:uid="{23E2CCEC-6CDC-4829-85C6-28DC9586B8BB}"/>
    <cellStyle name="SAPBEXHLevel1X 3 7 3 2 3" xfId="10394" xr:uid="{A79FD0E7-BAB8-4C0C-B9D1-7E6DDA585269}"/>
    <cellStyle name="SAPBEXHLevel1X 3 7 3 2 3 2" xfId="21054" xr:uid="{D43A274C-972E-4B92-B269-A345A2054427}"/>
    <cellStyle name="SAPBEXHLevel1X 3 7 3 2 3 2 2" xfId="47468" xr:uid="{81B61AEF-77F2-4E95-9B6F-D6B15E0DA75C}"/>
    <cellStyle name="SAPBEXHLevel1X 3 7 3 2 3 3" xfId="28319" xr:uid="{489B396A-FABB-4067-95D7-9F7C8B5B9D7C}"/>
    <cellStyle name="SAPBEXHLevel1X 3 7 3 2 3 3 2" xfId="54733" xr:uid="{A9BA2DE4-45A1-4F83-BE50-4637CEB7AA6A}"/>
    <cellStyle name="SAPBEXHLevel1X 3 7 3 2 3 4" xfId="36890" xr:uid="{BADD5CE6-E606-4305-8A0D-44A8ECBCB324}"/>
    <cellStyle name="SAPBEXHLevel1X 3 7 3 2 4" xfId="8616" xr:uid="{F276BB8A-DF14-4C4A-8BAF-4183E442D449}"/>
    <cellStyle name="SAPBEXHLevel1X 3 7 3 2 4 2" xfId="19276" xr:uid="{F86BDB36-C606-47F3-A3D1-7EECFD1E1E66}"/>
    <cellStyle name="SAPBEXHLevel1X 3 7 3 2 4 2 2" xfId="45690" xr:uid="{B9EAD4B5-42A5-45CE-9F1C-4E341AE831E2}"/>
    <cellStyle name="SAPBEXHLevel1X 3 7 3 2 4 3" xfId="16887" xr:uid="{CCC65064-ACAE-423D-AA3A-25AC5D1D987D}"/>
    <cellStyle name="SAPBEXHLevel1X 3 7 3 2 4 3 2" xfId="43305" xr:uid="{7A1EF970-27BF-4F21-A44E-0CE7B3498081}"/>
    <cellStyle name="SAPBEXHLevel1X 3 7 3 2 4 4" xfId="35112" xr:uid="{DD8792E9-7AEF-4B8C-B171-93597E6DE1A9}"/>
    <cellStyle name="SAPBEXHLevel1X 3 7 3 2 5" xfId="14436" xr:uid="{74E52A52-3A6E-43AF-A021-500302C9A1C5}"/>
    <cellStyle name="SAPBEXHLevel1X 3 7 3 2 5 2" xfId="40856" xr:uid="{059D29C4-2910-43B6-8D63-C9079ADEAF4F}"/>
    <cellStyle name="SAPBEXHLevel1X 3 7 3 2 6" xfId="24840" xr:uid="{DF4D3941-C831-44B5-B67B-CB2C8C1B667E}"/>
    <cellStyle name="SAPBEXHLevel1X 3 7 3 2 6 2" xfId="51254" xr:uid="{ED2F7C7B-8CB1-4471-B573-ACE2D78E8349}"/>
    <cellStyle name="SAPBEXHLevel1X 3 7 3 2 7" xfId="30321" xr:uid="{3BBCE747-0ABA-4551-97AE-58AD5A004F9E}"/>
    <cellStyle name="SAPBEXHLevel1X 3 7 3 3" xfId="2682" xr:uid="{3DAC799B-8783-48C5-9873-DA23CE989FB5}"/>
    <cellStyle name="SAPBEXHLevel1X 3 7 3 3 2" xfId="9476" xr:uid="{5CFEB368-177B-453E-8F7A-94DE950D58D7}"/>
    <cellStyle name="SAPBEXHLevel1X 3 7 3 3 2 2" xfId="20136" xr:uid="{DF6B76BA-9478-40A5-A2C8-BFD468E79B2E}"/>
    <cellStyle name="SAPBEXHLevel1X 3 7 3 3 2 2 2" xfId="46550" xr:uid="{DE6E209E-2A1F-4ACE-B07F-C29B1FFB37CA}"/>
    <cellStyle name="SAPBEXHLevel1X 3 7 3 3 2 3" xfId="28212" xr:uid="{08667D85-0462-4A5A-A531-ED933284781E}"/>
    <cellStyle name="SAPBEXHLevel1X 3 7 3 3 2 3 2" xfId="54626" xr:uid="{D09F1CF5-CFFA-4291-8902-063EC27EFF3F}"/>
    <cellStyle name="SAPBEXHLevel1X 3 7 3 3 2 4" xfId="35972" xr:uid="{39766A7B-5EFE-4534-B9CA-F52C0B70EE70}"/>
    <cellStyle name="SAPBEXHLevel1X 3 7 3 3 3" xfId="13474" xr:uid="{B1F2A224-6F9C-4A93-BB96-2D13EB68B60F}"/>
    <cellStyle name="SAPBEXHLevel1X 3 7 3 3 3 2" xfId="39894" xr:uid="{B660149C-9439-4EAD-AD5F-89886DB13546}"/>
    <cellStyle name="SAPBEXHLevel1X 3 7 3 3 4" xfId="26691" xr:uid="{19B57CA1-2935-49BE-8EF9-712D756A4A40}"/>
    <cellStyle name="SAPBEXHLevel1X 3 7 3 3 4 2" xfId="53105" xr:uid="{E748FE0B-9255-4E6E-AB70-1C28440DCDD8}"/>
    <cellStyle name="SAPBEXHLevel1X 3 7 3 3 5" xfId="29352" xr:uid="{9AB6A953-5231-4AE6-A4C8-57FDB47B8CF4}"/>
    <cellStyle name="SAPBEXHLevel1X 3 7 3 4" xfId="3087" xr:uid="{EFF9AD40-BAF6-4AED-B9E7-6D342FFC39C7}"/>
    <cellStyle name="SAPBEXHLevel1X 3 7 3 4 2" xfId="9767" xr:uid="{B5BC9C77-EB52-4616-84D0-9EA22122EA18}"/>
    <cellStyle name="SAPBEXHLevel1X 3 7 3 4 2 2" xfId="20427" xr:uid="{7CD1B375-BD8C-41F4-9DFA-F5B9BCC3996D}"/>
    <cellStyle name="SAPBEXHLevel1X 3 7 3 4 2 2 2" xfId="46841" xr:uid="{1B2B12AA-2FC4-4D66-9357-72E62B73C7D4}"/>
    <cellStyle name="SAPBEXHLevel1X 3 7 3 4 2 3" xfId="25905" xr:uid="{062E74F3-AD0C-47AF-BBA4-46E0B5818D09}"/>
    <cellStyle name="SAPBEXHLevel1X 3 7 3 4 2 3 2" xfId="52319" xr:uid="{A94ED704-C3B5-45E6-A323-826D06AC3DFD}"/>
    <cellStyle name="SAPBEXHLevel1X 3 7 3 4 2 4" xfId="36263" xr:uid="{3F863909-2B13-4DA3-97F3-5CAB5726A9B0}"/>
    <cellStyle name="SAPBEXHLevel1X 3 7 3 4 3" xfId="13879" xr:uid="{A915EE9C-9DA8-49C2-B8A6-A079CBFAA20A}"/>
    <cellStyle name="SAPBEXHLevel1X 3 7 3 4 3 2" xfId="40299" xr:uid="{119C44BD-92CD-4146-850E-21583C2AFB57}"/>
    <cellStyle name="SAPBEXHLevel1X 3 7 3 4 4" xfId="26476" xr:uid="{4F0978D0-4581-43E4-85BB-65516D6A520E}"/>
    <cellStyle name="SAPBEXHLevel1X 3 7 3 4 4 2" xfId="52890" xr:uid="{0CB570FE-0DB7-4336-A47D-CD4BAC499C2E}"/>
    <cellStyle name="SAPBEXHLevel1X 3 7 3 4 5" xfId="29757" xr:uid="{14E2199B-903C-4B1A-9279-03AE3FB35E0B}"/>
    <cellStyle name="SAPBEXHLevel1X 3 7 3 5" xfId="5449" xr:uid="{6063BC2D-CAF6-4F4A-9D83-7A6BAD22C1C6}"/>
    <cellStyle name="SAPBEXHLevel1X 3 7 3 5 2" xfId="16222" xr:uid="{0A613981-1885-465E-90F3-7EB204F4BDA6}"/>
    <cellStyle name="SAPBEXHLevel1X 3 7 3 5 2 2" xfId="42641" xr:uid="{B3B47900-DC0C-49E9-A26F-DA92AAF35303}"/>
    <cellStyle name="SAPBEXHLevel1X 3 7 3 5 3" xfId="26342" xr:uid="{4416B866-4CD0-4A7E-8C00-D1610C25525F}"/>
    <cellStyle name="SAPBEXHLevel1X 3 7 3 5 3 2" xfId="52756" xr:uid="{4B8DE262-870F-4BAE-84FA-457B2354B453}"/>
    <cellStyle name="SAPBEXHLevel1X 3 7 3 5 4" xfId="32119" xr:uid="{D3D3135F-72A7-401B-8FF8-BDBA80EA1325}"/>
    <cellStyle name="SAPBEXHLevel1X 3 7 3 6" xfId="5531" xr:uid="{596F5F64-8AD8-4272-BFD7-BB192574797B}"/>
    <cellStyle name="SAPBEXHLevel1X 3 7 3 6 2" xfId="16302" xr:uid="{0C71518B-4AE6-4007-A3FE-FFA13310B424}"/>
    <cellStyle name="SAPBEXHLevel1X 3 7 3 6 2 2" xfId="42721" xr:uid="{E8469F59-03FB-43F0-8463-98EC74A588DF}"/>
    <cellStyle name="SAPBEXHLevel1X 3 7 3 6 3" xfId="26894" xr:uid="{534EFF5D-530D-405B-B289-EA3A185338B8}"/>
    <cellStyle name="SAPBEXHLevel1X 3 7 3 6 3 2" xfId="53308" xr:uid="{49E1CBC6-78D4-44DA-844F-61E94E894A76}"/>
    <cellStyle name="SAPBEXHLevel1X 3 7 3 6 4" xfId="32201" xr:uid="{192605D6-3099-4116-A968-EF35DA09063F}"/>
    <cellStyle name="SAPBEXHLevel1X 3 7 3 7" xfId="6144" xr:uid="{6AF07CA4-C7C4-4135-89EA-BDD2B255B5DC}"/>
    <cellStyle name="SAPBEXHLevel1X 3 7 3 7 2" xfId="11293" xr:uid="{0E634AD6-E966-4770-87FA-B9DD3C736CD2}"/>
    <cellStyle name="SAPBEXHLevel1X 3 7 3 7 2 2" xfId="37714" xr:uid="{0FF1CBDE-E449-4C83-A3F5-5CB2E48D5A95}"/>
    <cellStyle name="SAPBEXHLevel1X 3 7 3 7 3" xfId="32814" xr:uid="{A81C53BF-469B-49D3-83CB-E2AB3304ABCC}"/>
    <cellStyle name="SAPBEXHLevel1X 3 7 3 8" xfId="6072" xr:uid="{26209B25-89B6-487C-8CCF-17589A940F1A}"/>
    <cellStyle name="SAPBEXHLevel1X 3 7 3 8 2" xfId="16823" xr:uid="{7B9B8033-5901-4C12-93E6-13BC7C1AB7A8}"/>
    <cellStyle name="SAPBEXHLevel1X 3 7 3 8 2 2" xfId="43241" xr:uid="{C2461A1D-A716-477A-99D0-9379132204A5}"/>
    <cellStyle name="SAPBEXHLevel1X 3 7 3 8 3" xfId="21861" xr:uid="{424D4799-1D9A-4CA5-AA50-D1F57BB3BE2D}"/>
    <cellStyle name="SAPBEXHLevel1X 3 7 3 8 3 2" xfId="48275" xr:uid="{14EF40AB-EDE6-452D-BC6A-4E04FB229224}"/>
    <cellStyle name="SAPBEXHLevel1X 3 7 3 8 4" xfId="32742" xr:uid="{A013ADF8-4907-43E2-836F-66D8922CD600}"/>
    <cellStyle name="SAPBEXHLevel1X 3 7 3 9" xfId="7640" xr:uid="{96FBD1A9-AB72-45CF-8768-E1FCB2BA1E2D}"/>
    <cellStyle name="SAPBEXHLevel1X 3 7 3 9 2" xfId="18307" xr:uid="{5D53A129-BDB4-489F-BE19-82899A63546B}"/>
    <cellStyle name="SAPBEXHLevel1X 3 7 3 9 2 2" xfId="44723" xr:uid="{2695746A-4B76-4F49-AA8B-A933302D0908}"/>
    <cellStyle name="SAPBEXHLevel1X 3 7 3 9 3" xfId="23101" xr:uid="{443E7310-E0B1-4B9C-A919-212467CF11FD}"/>
    <cellStyle name="SAPBEXHLevel1X 3 7 3 9 3 2" xfId="49515" xr:uid="{0C99246C-2E5E-4D28-BE10-B1BE026208B5}"/>
    <cellStyle name="SAPBEXHLevel1X 3 7 3 9 4" xfId="34310" xr:uid="{7A137FE1-540E-4D41-BDCE-4F24CD086EF3}"/>
    <cellStyle name="SAPBEXHLevel1X 3 7 4" xfId="1917" xr:uid="{8022A342-E10C-41C8-ACFD-769DD622E40F}"/>
    <cellStyle name="SAPBEXHLevel1X 3 7 4 10" xfId="8564" xr:uid="{CCAB6AD0-0770-4102-BA87-F1D9A10D8073}"/>
    <cellStyle name="SAPBEXHLevel1X 3 7 4 10 2" xfId="19224" xr:uid="{BE53ED20-CC0F-47C7-8C12-73AEFC409476}"/>
    <cellStyle name="SAPBEXHLevel1X 3 7 4 10 2 2" xfId="45638" xr:uid="{0049C69C-2489-462E-9E2C-D23A51F30E88}"/>
    <cellStyle name="SAPBEXHLevel1X 3 7 4 10 3" xfId="17652" xr:uid="{E499B170-783C-42AD-8C4E-B7D3FDC20AA0}"/>
    <cellStyle name="SAPBEXHLevel1X 3 7 4 10 3 2" xfId="44069" xr:uid="{2C8A28F1-89D4-4F6C-B6D7-C996306F1948}"/>
    <cellStyle name="SAPBEXHLevel1X 3 7 4 10 4" xfId="35060" xr:uid="{51C49F81-0CAF-43B1-B80C-66BD436BB7B7}"/>
    <cellStyle name="SAPBEXHLevel1X 3 7 4 11" xfId="11663" xr:uid="{A6257718-492C-4CA5-BFF1-847C367DB8F7}"/>
    <cellStyle name="SAPBEXHLevel1X 3 7 4 11 2" xfId="38084" xr:uid="{BB5CB7EB-25FA-48A1-9774-FB499812F2F5}"/>
    <cellStyle name="SAPBEXHLevel1X 3 7 4 12" xfId="28173" xr:uid="{D5140974-C101-4F58-8D9F-9741E873F334}"/>
    <cellStyle name="SAPBEXHLevel1X 3 7 4 12 2" xfId="54587" xr:uid="{868CFA27-3E1A-4F82-9F26-3D90D12DDC21}"/>
    <cellStyle name="SAPBEXHLevel1X 3 7 4 2" xfId="3894" xr:uid="{FB87A412-A203-4E3F-917C-428E47FCB91A}"/>
    <cellStyle name="SAPBEXHLevel1X 3 7 4 2 2" xfId="9173" xr:uid="{C3FA06AC-03C3-41A7-96AC-C77F8055EEA4}"/>
    <cellStyle name="SAPBEXHLevel1X 3 7 4 2 2 2" xfId="19833" xr:uid="{E5A2B5A5-5FCB-44B6-AA94-BDF3734EC64E}"/>
    <cellStyle name="SAPBEXHLevel1X 3 7 4 2 2 2 2" xfId="46247" xr:uid="{C97E96B4-F4DA-444F-9E58-A499DFDB1FDB}"/>
    <cellStyle name="SAPBEXHLevel1X 3 7 4 2 2 3" xfId="13084" xr:uid="{37E06745-90CC-444C-9C64-FECE3266AC8E}"/>
    <cellStyle name="SAPBEXHLevel1X 3 7 4 2 2 3 2" xfId="39505" xr:uid="{3DE8031A-CA77-4364-8002-DEC05319C075}"/>
    <cellStyle name="SAPBEXHLevel1X 3 7 4 2 2 4" xfId="35669" xr:uid="{40019C17-F251-4F0E-9A5D-D0B77914D1CF}"/>
    <cellStyle name="SAPBEXHLevel1X 3 7 4 2 3" xfId="14677" xr:uid="{FEEACFD1-257B-45F5-A741-8D2BF44FAEA5}"/>
    <cellStyle name="SAPBEXHLevel1X 3 7 4 2 3 2" xfId="41097" xr:uid="{0650C2ED-5AEC-464D-ACAC-5C5DBCC482BA}"/>
    <cellStyle name="SAPBEXHLevel1X 3 7 4 2 4" xfId="25244" xr:uid="{B1E47F59-16B5-4C65-A9EB-FF1634727A3F}"/>
    <cellStyle name="SAPBEXHLevel1X 3 7 4 2 4 2" xfId="51658" xr:uid="{1F36AF3F-CFB2-4D24-B983-7ABB46761664}"/>
    <cellStyle name="SAPBEXHLevel1X 3 7 4 2 5" xfId="30564" xr:uid="{81D82C6D-AF19-4580-8599-595C253CA691}"/>
    <cellStyle name="SAPBEXHLevel1X 3 7 4 3" xfId="4621" xr:uid="{296B5B00-15A1-45B0-B5B3-6BA3C90F70F2}"/>
    <cellStyle name="SAPBEXHLevel1X 3 7 4 3 2" xfId="9499" xr:uid="{01B77EB9-3260-40AF-964D-1217FDDCAC08}"/>
    <cellStyle name="SAPBEXHLevel1X 3 7 4 3 2 2" xfId="20159" xr:uid="{C487B589-2C85-448D-8290-FAD7B5AFFEAE}"/>
    <cellStyle name="SAPBEXHLevel1X 3 7 4 3 2 2 2" xfId="46573" xr:uid="{EF7D4BCA-7505-4C7E-BA49-940082A537AE}"/>
    <cellStyle name="SAPBEXHLevel1X 3 7 4 3 2 3" xfId="11585" xr:uid="{878A6219-BA9F-4782-8236-14AA6E11CBAF}"/>
    <cellStyle name="SAPBEXHLevel1X 3 7 4 3 2 3 2" xfId="38006" xr:uid="{83B40CEC-282F-41F1-98FC-0DA116DCDA42}"/>
    <cellStyle name="SAPBEXHLevel1X 3 7 4 3 2 4" xfId="35995" xr:uid="{9ADA6B37-37AF-43C5-B000-615EA861A4E6}"/>
    <cellStyle name="SAPBEXHLevel1X 3 7 4 3 3" xfId="15399" xr:uid="{A6DF64B1-36C1-4D4B-8A31-6089864CCC8C}"/>
    <cellStyle name="SAPBEXHLevel1X 3 7 4 3 3 2" xfId="41819" xr:uid="{B464F701-690F-49AE-82DA-04F22B40B047}"/>
    <cellStyle name="SAPBEXHLevel1X 3 7 4 3 4" xfId="25179" xr:uid="{A8E153A9-3D92-43E7-8B6F-4FB6AAAA3187}"/>
    <cellStyle name="SAPBEXHLevel1X 3 7 4 3 4 2" xfId="51593" xr:uid="{45C0E12C-C959-4435-9FA9-9034D757A027}"/>
    <cellStyle name="SAPBEXHLevel1X 3 7 4 3 5" xfId="31291" xr:uid="{3314452F-966E-4B43-90F4-97F1B6688FC5}"/>
    <cellStyle name="SAPBEXHLevel1X 3 7 4 4" xfId="5199" xr:uid="{2117A490-E1EB-4A0F-A114-84A6696AEC06}"/>
    <cellStyle name="SAPBEXHLevel1X 3 7 4 4 2" xfId="15974" xr:uid="{62C95882-1AA6-4AA1-BBCE-5E7823E7EFED}"/>
    <cellStyle name="SAPBEXHLevel1X 3 7 4 4 2 2" xfId="42393" xr:uid="{24BD816E-43C4-483E-B93F-76F96DB62AAD}"/>
    <cellStyle name="SAPBEXHLevel1X 3 7 4 4 3" xfId="27128" xr:uid="{E16172C0-CE05-44CD-9CC9-297514CBCAEC}"/>
    <cellStyle name="SAPBEXHLevel1X 3 7 4 4 3 2" xfId="53542" xr:uid="{20C1EEF1-856B-42C5-995D-490C1FFBB758}"/>
    <cellStyle name="SAPBEXHLevel1X 3 7 4 4 4" xfId="31869" xr:uid="{FE2E3ADF-FC76-4E3B-AD02-0AE9EA91F160}"/>
    <cellStyle name="SAPBEXHLevel1X 3 7 4 5" xfId="5815" xr:uid="{3F06043F-6D2C-4B38-BFA2-CE5956ADFEF8}"/>
    <cellStyle name="SAPBEXHLevel1X 3 7 4 5 2" xfId="16574" xr:uid="{AAD5CA70-BDD3-4B4C-A580-E77509F7A034}"/>
    <cellStyle name="SAPBEXHLevel1X 3 7 4 5 2 2" xfId="42992" xr:uid="{36F6C935-E53A-4411-8564-539029F0E0C4}"/>
    <cellStyle name="SAPBEXHLevel1X 3 7 4 5 3" xfId="24804" xr:uid="{BC8146D3-0E39-4C52-B679-F31D5EEB81FE}"/>
    <cellStyle name="SAPBEXHLevel1X 3 7 4 5 3 2" xfId="51218" xr:uid="{1B4FCD8C-9852-492B-B71F-6FA9B4AFA0D1}"/>
    <cellStyle name="SAPBEXHLevel1X 3 7 4 5 4" xfId="32485" xr:uid="{9CAD431B-481B-457F-81C5-AE5973E2E0D7}"/>
    <cellStyle name="SAPBEXHLevel1X 3 7 4 6" xfId="6418" xr:uid="{F6855705-1290-4F03-9AB3-2B7A42214ABD}"/>
    <cellStyle name="SAPBEXHLevel1X 3 7 4 6 2" xfId="17154" xr:uid="{3827F08C-472D-493E-810A-9959030B5F56}"/>
    <cellStyle name="SAPBEXHLevel1X 3 7 4 6 2 2" xfId="43572" xr:uid="{DAD7F6C8-C8AF-4541-8113-2696E976F85A}"/>
    <cellStyle name="SAPBEXHLevel1X 3 7 4 6 3" xfId="12050" xr:uid="{6DE0A1D5-A0DF-4A8C-92CA-8E879A86399D}"/>
    <cellStyle name="SAPBEXHLevel1X 3 7 4 6 3 2" xfId="38471" xr:uid="{CBC81565-2288-4FE9-854A-7475D7351650}"/>
    <cellStyle name="SAPBEXHLevel1X 3 7 4 6 4" xfId="33088" xr:uid="{7AB8720A-816C-4541-A072-1E9C8AC9B8E3}"/>
    <cellStyle name="SAPBEXHLevel1X 3 7 4 7" xfId="7033" xr:uid="{95F6CA25-019D-470F-B6BE-DD4024590D52}"/>
    <cellStyle name="SAPBEXHLevel1X 3 7 4 7 2" xfId="23360" xr:uid="{ACB6EA0E-7263-4BF4-8F06-5CD74FE15392}"/>
    <cellStyle name="SAPBEXHLevel1X 3 7 4 7 2 2" xfId="49774" xr:uid="{7A58B123-171B-44D5-BEFC-1853D5516866}"/>
    <cellStyle name="SAPBEXHLevel1X 3 7 4 7 3" xfId="33703" xr:uid="{57336597-03E7-471F-AF85-913E80DED1E9}"/>
    <cellStyle name="SAPBEXHLevel1X 3 7 4 8" xfId="7580" xr:uid="{02F23D79-0D37-4C0C-9716-200BCD13FD90}"/>
    <cellStyle name="SAPBEXHLevel1X 3 7 4 8 2" xfId="18247" xr:uid="{F5B8F09F-797B-4E22-B532-5AB317C667E8}"/>
    <cellStyle name="SAPBEXHLevel1X 3 7 4 8 2 2" xfId="44663" xr:uid="{701AE9FA-EDA0-4E83-A3C1-23C8F0A37F6E}"/>
    <cellStyle name="SAPBEXHLevel1X 3 7 4 8 3" xfId="24140" xr:uid="{8DBD28FC-18FB-4112-8B1F-8658E81EE15E}"/>
    <cellStyle name="SAPBEXHLevel1X 3 7 4 8 3 2" xfId="50554" xr:uid="{B824CEF5-492E-4EB8-A5D0-3EAF51F2AE78}"/>
    <cellStyle name="SAPBEXHLevel1X 3 7 4 8 4" xfId="34250" xr:uid="{08EDE2E9-6301-4EF9-B8E7-6F97DAC6B6F9}"/>
    <cellStyle name="SAPBEXHLevel1X 3 7 4 9" xfId="7279" xr:uid="{3AC51315-A13D-4B10-9743-7EE9DAA836F2}"/>
    <cellStyle name="SAPBEXHLevel1X 3 7 4 9 2" xfId="17946" xr:uid="{F77BDD57-BEA2-4B34-89D9-25AF6DA56D4F}"/>
    <cellStyle name="SAPBEXHLevel1X 3 7 4 9 2 2" xfId="44363" xr:uid="{21ED7A50-1E6A-41E4-B69A-3E9E51528F76}"/>
    <cellStyle name="SAPBEXHLevel1X 3 7 4 9 3" xfId="27401" xr:uid="{2CFD1814-E3D4-47DD-A4C2-A8EDEF767FE7}"/>
    <cellStyle name="SAPBEXHLevel1X 3 7 4 9 3 2" xfId="53815" xr:uid="{F0376972-99E2-4403-8405-9ABA5E6FA460}"/>
    <cellStyle name="SAPBEXHLevel1X 3 7 4 9 4" xfId="33949" xr:uid="{FD5EA8DB-81EB-491A-A222-0ACA4B1A85EA}"/>
    <cellStyle name="SAPBEXHLevel1X 3 7 5" xfId="2103" xr:uid="{63F81AE4-9DD4-493A-955F-CDD0835245E9}"/>
    <cellStyle name="SAPBEXHLevel1X 3 7 5 10" xfId="8838" xr:uid="{50B092D6-1A9E-433A-A20E-A468041C3520}"/>
    <cellStyle name="SAPBEXHLevel1X 3 7 5 10 2" xfId="19498" xr:uid="{65E9216D-A729-4D57-AA21-92FC63321559}"/>
    <cellStyle name="SAPBEXHLevel1X 3 7 5 10 2 2" xfId="45912" xr:uid="{68A302EB-948E-4E17-8568-3273A4254152}"/>
    <cellStyle name="SAPBEXHLevel1X 3 7 5 10 3" xfId="26230" xr:uid="{40588B54-3775-4065-88FD-DFEFD8EF2B3D}"/>
    <cellStyle name="SAPBEXHLevel1X 3 7 5 10 3 2" xfId="52644" xr:uid="{B3817C10-279E-4B1F-8034-EE9C6D25D343}"/>
    <cellStyle name="SAPBEXHLevel1X 3 7 5 10 4" xfId="35334" xr:uid="{A3B46CCD-DA31-4C93-9471-95D14852C46E}"/>
    <cellStyle name="SAPBEXHLevel1X 3 7 5 11" xfId="11497" xr:uid="{36DFA4B5-AB93-4A7D-ACF3-2DFCF1327C48}"/>
    <cellStyle name="SAPBEXHLevel1X 3 7 5 11 2" xfId="37918" xr:uid="{CD8F0306-60BE-4DF7-A617-6FB61921C041}"/>
    <cellStyle name="SAPBEXHLevel1X 3 7 5 12" xfId="22098" xr:uid="{CAA6402D-0A45-462F-9428-33364BACFC06}"/>
    <cellStyle name="SAPBEXHLevel1X 3 7 5 12 2" xfId="48512" xr:uid="{0316C1D0-A2E5-42F7-910B-C82F00AA4357}"/>
    <cellStyle name="SAPBEXHLevel1X 3 7 5 2" xfId="4068" xr:uid="{19356C0D-88E2-4B1A-BEE1-5CD316F063F5}"/>
    <cellStyle name="SAPBEXHLevel1X 3 7 5 2 2" xfId="9816" xr:uid="{5B616202-AA83-4233-8A8B-7DA20B23EC4A}"/>
    <cellStyle name="SAPBEXHLevel1X 3 7 5 2 2 2" xfId="20476" xr:uid="{FA9520C0-5EEC-4BD5-8D0F-9BC632FEB382}"/>
    <cellStyle name="SAPBEXHLevel1X 3 7 5 2 2 2 2" xfId="46890" xr:uid="{4A387F75-4D57-457A-B3F3-D233954F9400}"/>
    <cellStyle name="SAPBEXHLevel1X 3 7 5 2 2 3" xfId="11852" xr:uid="{8A6497F0-18C6-4BC4-96FF-2C957758B40D}"/>
    <cellStyle name="SAPBEXHLevel1X 3 7 5 2 2 3 2" xfId="38273" xr:uid="{824236CC-1E39-4E84-ABA2-A0CF13461059}"/>
    <cellStyle name="SAPBEXHLevel1X 3 7 5 2 2 4" xfId="36312" xr:uid="{2C41A6BD-47EC-468A-8D9B-130FF5741E4A}"/>
    <cellStyle name="SAPBEXHLevel1X 3 7 5 2 3" xfId="14850" xr:uid="{1E69D314-DFB0-4966-A574-01365D7E6F12}"/>
    <cellStyle name="SAPBEXHLevel1X 3 7 5 2 3 2" xfId="41270" xr:uid="{F567F541-9B0B-488E-931B-93A855013D72}"/>
    <cellStyle name="SAPBEXHLevel1X 3 7 5 2 4" xfId="25597" xr:uid="{BA7F8BFF-EFB0-40A6-88C9-A74652B9F46F}"/>
    <cellStyle name="SAPBEXHLevel1X 3 7 5 2 4 2" xfId="52011" xr:uid="{06DFCD3E-E085-475B-853D-60F2A3B67ACF}"/>
    <cellStyle name="SAPBEXHLevel1X 3 7 5 2 5" xfId="30738" xr:uid="{07FA356D-91B1-431C-85EF-9ADF8C72DCE0}"/>
    <cellStyle name="SAPBEXHLevel1X 3 7 5 3" xfId="4796" xr:uid="{91CEAA55-701C-4AB8-BB8C-9FB19A79A024}"/>
    <cellStyle name="SAPBEXHLevel1X 3 7 5 3 2" xfId="10377" xr:uid="{B692A21B-E64B-4223-9DAD-F2519C092895}"/>
    <cellStyle name="SAPBEXHLevel1X 3 7 5 3 2 2" xfId="21037" xr:uid="{0F54675F-6E9E-4591-974C-E555CE7F3B8D}"/>
    <cellStyle name="SAPBEXHLevel1X 3 7 5 3 2 2 2" xfId="47451" xr:uid="{792205E3-1FBC-4DB2-8426-B7D295E52CA9}"/>
    <cellStyle name="SAPBEXHLevel1X 3 7 5 3 2 3" xfId="28302" xr:uid="{007BF119-3D1F-483B-B4F4-4DB726BE76EB}"/>
    <cellStyle name="SAPBEXHLevel1X 3 7 5 3 2 3 2" xfId="54716" xr:uid="{D294A7B2-44B6-432B-BBFE-96F2CF28E2A4}"/>
    <cellStyle name="SAPBEXHLevel1X 3 7 5 3 2 4" xfId="36873" xr:uid="{77A52754-B42A-460F-BE7E-07A5A32686C1}"/>
    <cellStyle name="SAPBEXHLevel1X 3 7 5 3 3" xfId="15573" xr:uid="{BFBCBAD4-5DDA-4788-8A32-8052BC5E5C44}"/>
    <cellStyle name="SAPBEXHLevel1X 3 7 5 3 3 2" xfId="41993" xr:uid="{5085AC44-713D-4A5A-9E84-4C92E5F975B4}"/>
    <cellStyle name="SAPBEXHLevel1X 3 7 5 3 4" xfId="27961" xr:uid="{52559E3B-4BE3-4A2D-83A3-80EE39F0A7E7}"/>
    <cellStyle name="SAPBEXHLevel1X 3 7 5 3 4 2" xfId="54375" xr:uid="{6FCF5D8F-E53B-4AA1-B495-0E0D56360231}"/>
    <cellStyle name="SAPBEXHLevel1X 3 7 5 3 5" xfId="31466" xr:uid="{14AC9991-6281-4EB6-A451-2A574DEE5FFD}"/>
    <cellStyle name="SAPBEXHLevel1X 3 7 5 4" xfId="5376" xr:uid="{58461F62-2C96-4D0A-A005-EEDB64B96DBD}"/>
    <cellStyle name="SAPBEXHLevel1X 3 7 5 4 2" xfId="16149" xr:uid="{CD9ED1D6-DB25-4989-BEFC-1C2CAAB22985}"/>
    <cellStyle name="SAPBEXHLevel1X 3 7 5 4 2 2" xfId="42568" xr:uid="{28BB07E0-C45C-4F56-B3A3-DC43039C9B0A}"/>
    <cellStyle name="SAPBEXHLevel1X 3 7 5 4 3" xfId="23163" xr:uid="{28362A0B-5F37-4BE2-A91A-D5DA2AB2E7F1}"/>
    <cellStyle name="SAPBEXHLevel1X 3 7 5 4 3 2" xfId="49577" xr:uid="{FFEBE10A-C2DF-4B4A-8FE8-5DE00BEFBEBD}"/>
    <cellStyle name="SAPBEXHLevel1X 3 7 5 4 4" xfId="32046" xr:uid="{341881F1-E426-461E-AC4B-417DA93F6BF9}"/>
    <cellStyle name="SAPBEXHLevel1X 3 7 5 5" xfId="5983" xr:uid="{40F7DE17-E459-46DD-B296-834F53DAE778}"/>
    <cellStyle name="SAPBEXHLevel1X 3 7 5 5 2" xfId="16735" xr:uid="{0AED5673-FA59-48E1-805C-BA1FF88F7CCC}"/>
    <cellStyle name="SAPBEXHLevel1X 3 7 5 5 2 2" xfId="43153" xr:uid="{D6043A7E-8770-40E0-8F39-29A02C5E4CCA}"/>
    <cellStyle name="SAPBEXHLevel1X 3 7 5 5 3" xfId="26108" xr:uid="{505506A3-B5F6-4040-838F-C48CD5E48901}"/>
    <cellStyle name="SAPBEXHLevel1X 3 7 5 5 3 2" xfId="52522" xr:uid="{041EAFA4-68D8-4C6F-8815-0CA6644DB0D4}"/>
    <cellStyle name="SAPBEXHLevel1X 3 7 5 5 4" xfId="32653" xr:uid="{ADEFC273-27B7-468A-8168-0FB5BB296185}"/>
    <cellStyle name="SAPBEXHLevel1X 3 7 5 6" xfId="6583" xr:uid="{7761B698-B77C-4BB5-B239-4706316531E7}"/>
    <cellStyle name="SAPBEXHLevel1X 3 7 5 6 2" xfId="17308" xr:uid="{45384B75-ED53-4674-B68A-64AD44CB8552}"/>
    <cellStyle name="SAPBEXHLevel1X 3 7 5 6 2 2" xfId="43726" xr:uid="{A41542D3-9408-4F6D-AF47-899748AF2B21}"/>
    <cellStyle name="SAPBEXHLevel1X 3 7 5 6 3" xfId="24956" xr:uid="{3BC89409-F64C-4762-BD42-2633CC2D37E8}"/>
    <cellStyle name="SAPBEXHLevel1X 3 7 5 6 3 2" xfId="51370" xr:uid="{AE7DD824-1D8C-49F6-A384-A995DF12C3E8}"/>
    <cellStyle name="SAPBEXHLevel1X 3 7 5 6 4" xfId="33253" xr:uid="{DA15CBFC-C005-4029-9310-672D194F5816}"/>
    <cellStyle name="SAPBEXHLevel1X 3 7 5 7" xfId="7155" xr:uid="{D5D01A59-335A-47B4-9D5B-261854007EDF}"/>
    <cellStyle name="SAPBEXHLevel1X 3 7 5 7 2" xfId="24344" xr:uid="{DB148604-ED5C-4E6A-9285-75C3BC763829}"/>
    <cellStyle name="SAPBEXHLevel1X 3 7 5 7 2 2" xfId="50758" xr:uid="{391DC5DB-1F11-4C82-A07F-A1D25AA759F6}"/>
    <cellStyle name="SAPBEXHLevel1X 3 7 5 7 3" xfId="33825" xr:uid="{97F133C0-FF5A-4E89-8D35-6E8D35A1EDF1}"/>
    <cellStyle name="SAPBEXHLevel1X 3 7 5 8" xfId="7714" xr:uid="{30C9FC06-11F9-4A9A-900F-84700A1CBDA8}"/>
    <cellStyle name="SAPBEXHLevel1X 3 7 5 8 2" xfId="18381" xr:uid="{59205D02-A227-4C4F-BDA0-B6D4FD7FDE57}"/>
    <cellStyle name="SAPBEXHLevel1X 3 7 5 8 2 2" xfId="44797" xr:uid="{0D48FE04-8794-4754-B730-380EA08175F2}"/>
    <cellStyle name="SAPBEXHLevel1X 3 7 5 8 3" xfId="23671" xr:uid="{373D8C08-0C36-4B95-B22F-ADDB42D684EB}"/>
    <cellStyle name="SAPBEXHLevel1X 3 7 5 8 3 2" xfId="50085" xr:uid="{A5FDF8E3-9A85-49C7-AD86-3A965805F688}"/>
    <cellStyle name="SAPBEXHLevel1X 3 7 5 8 4" xfId="34384" xr:uid="{3941F503-732E-4472-84F4-0069B9A3D787}"/>
    <cellStyle name="SAPBEXHLevel1X 3 7 5 9" xfId="7866" xr:uid="{4314CA94-2D34-42E5-B146-CFFFF9CF7EF9}"/>
    <cellStyle name="SAPBEXHLevel1X 3 7 5 9 2" xfId="18533" xr:uid="{79B4DC34-7C38-4462-922C-DBA991331048}"/>
    <cellStyle name="SAPBEXHLevel1X 3 7 5 9 2 2" xfId="44948" xr:uid="{40D822FC-1715-4212-BDCD-176BC240F964}"/>
    <cellStyle name="SAPBEXHLevel1X 3 7 5 9 3" xfId="25435" xr:uid="{18842B52-83F1-4D22-BB04-D5D7E8B74C22}"/>
    <cellStyle name="SAPBEXHLevel1X 3 7 5 9 3 2" xfId="51849" xr:uid="{798CEBA1-7BE0-4C91-B680-04A31BAB21EA}"/>
    <cellStyle name="SAPBEXHLevel1X 3 7 5 9 4" xfId="34536" xr:uid="{F65D1EDC-26F3-4476-AAF4-EB4DFFC4C4CD}"/>
    <cellStyle name="SAPBEXHLevel1X 3 7 6" xfId="1844" xr:uid="{9CE859E8-F194-486E-AAC1-191ECB9625CF}"/>
    <cellStyle name="SAPBEXHLevel1X 3 7 6 10" xfId="9546" xr:uid="{2916905F-4110-4E7A-89D7-04818119B853}"/>
    <cellStyle name="SAPBEXHLevel1X 3 7 6 10 2" xfId="20206" xr:uid="{ED5707C9-3F70-416D-8199-C72B2E912A49}"/>
    <cellStyle name="SAPBEXHLevel1X 3 7 6 10 2 2" xfId="46620" xr:uid="{7AEF05A3-A457-481E-AEEC-69C719C41F91}"/>
    <cellStyle name="SAPBEXHLevel1X 3 7 6 10 3" xfId="25929" xr:uid="{922806FB-8650-4D3D-AD11-CA6642DB3088}"/>
    <cellStyle name="SAPBEXHLevel1X 3 7 6 10 3 2" xfId="52343" xr:uid="{16E050AA-B8DD-40AD-991B-758D3C917DE8}"/>
    <cellStyle name="SAPBEXHLevel1X 3 7 6 10 4" xfId="36042" xr:uid="{4A204608-22DD-4F57-A5C5-B510C5A49B0B}"/>
    <cellStyle name="SAPBEXHLevel1X 3 7 6 11" xfId="11736" xr:uid="{74BFE209-E0E9-4FCD-A1F4-8850EA249B11}"/>
    <cellStyle name="SAPBEXHLevel1X 3 7 6 11 2" xfId="38157" xr:uid="{0EA6A5F9-544C-4D35-945B-C8633C448025}"/>
    <cellStyle name="SAPBEXHLevel1X 3 7 6 12" xfId="25468" xr:uid="{975D0030-23B1-4A2E-A96B-23916C3F5125}"/>
    <cellStyle name="SAPBEXHLevel1X 3 7 6 12 2" xfId="51882" xr:uid="{13DE5B94-0752-4B90-99FF-90339B1AD8EF}"/>
    <cellStyle name="SAPBEXHLevel1X 3 7 6 2" xfId="3821" xr:uid="{912835F0-EDE3-463E-8777-A81EC18D1144}"/>
    <cellStyle name="SAPBEXHLevel1X 3 7 6 2 2" xfId="10683" xr:uid="{F480886E-A8B9-427A-AFA4-271A88345440}"/>
    <cellStyle name="SAPBEXHLevel1X 3 7 6 2 2 2" xfId="21328" xr:uid="{30E436DE-D30C-424C-8A50-8AD0DDD0834C}"/>
    <cellStyle name="SAPBEXHLevel1X 3 7 6 2 2 2 2" xfId="47742" xr:uid="{35972A3F-1716-4FBC-878E-AE9BE56B3C7A}"/>
    <cellStyle name="SAPBEXHLevel1X 3 7 6 2 2 3" xfId="28426" xr:uid="{F9A75815-DD4C-400F-B5BF-A1EE443C1107}"/>
    <cellStyle name="SAPBEXHLevel1X 3 7 6 2 2 3 2" xfId="54840" xr:uid="{369410F0-A744-4C6C-B11A-C100A5BBB715}"/>
    <cellStyle name="SAPBEXHLevel1X 3 7 6 2 2 4" xfId="37107" xr:uid="{6A34CFD4-3A12-44C9-99C9-EDDAE6C15C44}"/>
    <cellStyle name="SAPBEXHLevel1X 3 7 6 2 3" xfId="14604" xr:uid="{64B5694A-49FE-4218-AC2D-5766C2FBF00F}"/>
    <cellStyle name="SAPBEXHLevel1X 3 7 6 2 3 2" xfId="41024" xr:uid="{286D741F-CCA8-4639-916C-6DE6A02875D8}"/>
    <cellStyle name="SAPBEXHLevel1X 3 7 6 2 4" xfId="27529" xr:uid="{FB555F57-A5BC-4D4C-8658-D723A2533564}"/>
    <cellStyle name="SAPBEXHLevel1X 3 7 6 2 4 2" xfId="53943" xr:uid="{18694E96-6B39-4BA7-8CE1-AEC3C40AB148}"/>
    <cellStyle name="SAPBEXHLevel1X 3 7 6 2 5" xfId="30491" xr:uid="{5CE9B962-6056-46F5-B3AA-C2EAA4AFB460}"/>
    <cellStyle name="SAPBEXHLevel1X 3 7 6 3" xfId="4548" xr:uid="{32EC3CCB-73A4-4EB7-BE93-4399C5185BA3}"/>
    <cellStyle name="SAPBEXHLevel1X 3 7 6 3 2" xfId="15326" xr:uid="{746EB706-957E-4928-AD8E-71597D9333E3}"/>
    <cellStyle name="SAPBEXHLevel1X 3 7 6 3 2 2" xfId="41746" xr:uid="{4A57D1BA-6C40-4076-9F70-574D84AE0A20}"/>
    <cellStyle name="SAPBEXHLevel1X 3 7 6 3 3" xfId="27937" xr:uid="{D2C1846E-7291-42A3-8C7A-4B3B0578A0D1}"/>
    <cellStyle name="SAPBEXHLevel1X 3 7 6 3 3 2" xfId="54351" xr:uid="{37402209-D53B-45A7-840A-6B5A4490520E}"/>
    <cellStyle name="SAPBEXHLevel1X 3 7 6 3 4" xfId="31218" xr:uid="{BA25E201-3EB5-4233-ADAB-5E0625821A7E}"/>
    <cellStyle name="SAPBEXHLevel1X 3 7 6 4" xfId="3194" xr:uid="{C3F34801-E4A4-4D86-ABA4-6D928788D5A2}"/>
    <cellStyle name="SAPBEXHLevel1X 3 7 6 4 2" xfId="13984" xr:uid="{CF9AA7C5-9FC5-456D-8170-7F7661A510FD}"/>
    <cellStyle name="SAPBEXHLevel1X 3 7 6 4 2 2" xfId="40404" xr:uid="{64D26EF4-7253-489C-853E-83B27A3F1F0E}"/>
    <cellStyle name="SAPBEXHLevel1X 3 7 6 4 3" xfId="26570" xr:uid="{8F47DD85-D38E-4DFC-A951-8EE294DF5A7E}"/>
    <cellStyle name="SAPBEXHLevel1X 3 7 6 4 3 2" xfId="52984" xr:uid="{857354DE-6423-42EE-9E74-4267653E3B3F}"/>
    <cellStyle name="SAPBEXHLevel1X 3 7 6 4 4" xfId="29864" xr:uid="{CE8E070E-26A8-4AA8-A07F-6C7C45CC16AA}"/>
    <cellStyle name="SAPBEXHLevel1X 3 7 6 5" xfId="2867" xr:uid="{00156968-41E1-4731-A373-2DE180B2972C}"/>
    <cellStyle name="SAPBEXHLevel1X 3 7 6 5 2" xfId="13659" xr:uid="{8C1D20DC-B1C4-4F16-963D-850BAEF1A36B}"/>
    <cellStyle name="SAPBEXHLevel1X 3 7 6 5 2 2" xfId="40079" xr:uid="{795EB231-B2D8-4859-8796-82A011AB1880}"/>
    <cellStyle name="SAPBEXHLevel1X 3 7 6 5 3" xfId="23745" xr:uid="{89CFA0B8-4890-4078-8B2B-EA344F85C967}"/>
    <cellStyle name="SAPBEXHLevel1X 3 7 6 5 3 2" xfId="50159" xr:uid="{306724B9-6E62-4129-AE56-0336E5408027}"/>
    <cellStyle name="SAPBEXHLevel1X 3 7 6 5 4" xfId="29537" xr:uid="{D412C506-2322-4A9B-A93C-A796D87D5006}"/>
    <cellStyle name="SAPBEXHLevel1X 3 7 6 6" xfId="5621" xr:uid="{57F8D178-5ADD-4DED-B010-4117761EE6C2}"/>
    <cellStyle name="SAPBEXHLevel1X 3 7 6 6 2" xfId="16385" xr:uid="{97F5231D-C728-47B0-8ABE-3C2F09EABD6A}"/>
    <cellStyle name="SAPBEXHLevel1X 3 7 6 6 2 2" xfId="42803" xr:uid="{DB6AE2DC-3565-41A9-BA50-5099030079C7}"/>
    <cellStyle name="SAPBEXHLevel1X 3 7 6 6 3" xfId="27179" xr:uid="{6E631D58-0261-498A-87C5-EF636F134FB1}"/>
    <cellStyle name="SAPBEXHLevel1X 3 7 6 6 3 2" xfId="53593" xr:uid="{AB02ED64-CACC-41B9-8F28-E14CBFABDE9E}"/>
    <cellStyle name="SAPBEXHLevel1X 3 7 6 6 4" xfId="32291" xr:uid="{53E627AA-B4D9-496A-86D8-9DC8EF62CAD4}"/>
    <cellStyle name="SAPBEXHLevel1X 3 7 6 7" xfId="6960" xr:uid="{A6E9B6E6-DBDF-4468-AF90-50B97F3E63BC}"/>
    <cellStyle name="SAPBEXHLevel1X 3 7 6 7 2" xfId="22386" xr:uid="{1DBCFAFE-AE22-49F1-866C-FC897EBE0767}"/>
    <cellStyle name="SAPBEXHLevel1X 3 7 6 7 2 2" xfId="48800" xr:uid="{7E3A1007-26CE-43F3-8546-D9E97F431EF5}"/>
    <cellStyle name="SAPBEXHLevel1X 3 7 6 7 3" xfId="33630" xr:uid="{A50618A2-0516-45D6-99F0-B9E50DBA13B0}"/>
    <cellStyle name="SAPBEXHLevel1X 3 7 6 8" xfId="7507" xr:uid="{8C6B685A-FCA0-4297-934C-D2C7B43D87F0}"/>
    <cellStyle name="SAPBEXHLevel1X 3 7 6 8 2" xfId="18174" xr:uid="{E656CCD8-D1C3-474F-8EA0-33111A3A10BF}"/>
    <cellStyle name="SAPBEXHLevel1X 3 7 6 8 2 2" xfId="44590" xr:uid="{950164C6-679A-4B4E-A32E-F2F2A22771A4}"/>
    <cellStyle name="SAPBEXHLevel1X 3 7 6 8 3" xfId="27493" xr:uid="{CB7F987D-803A-4A80-9DE2-A70EBAD38EF8}"/>
    <cellStyle name="SAPBEXHLevel1X 3 7 6 8 3 2" xfId="53907" xr:uid="{D62C2C23-E28D-4465-A671-42D1B73B2FAB}"/>
    <cellStyle name="SAPBEXHLevel1X 3 7 6 8 4" xfId="34177" xr:uid="{BEC61F32-2442-47CE-9C7D-F9BF1D50B72D}"/>
    <cellStyle name="SAPBEXHLevel1X 3 7 6 9" xfId="2623" xr:uid="{CE564A65-DF69-419A-AC16-BFEA7D058E3C}"/>
    <cellStyle name="SAPBEXHLevel1X 3 7 6 9 2" xfId="13415" xr:uid="{0DE4E821-64FE-4BF1-B696-1D65EEA54206}"/>
    <cellStyle name="SAPBEXHLevel1X 3 7 6 9 2 2" xfId="39835" xr:uid="{CD2876F6-C902-4F0A-8738-42821AA1B9CA}"/>
    <cellStyle name="SAPBEXHLevel1X 3 7 6 9 3" xfId="27660" xr:uid="{C44977E1-69B3-4169-8814-410CC4610208}"/>
    <cellStyle name="SAPBEXHLevel1X 3 7 6 9 3 2" xfId="54074" xr:uid="{476DCC43-68A4-4139-A340-6EECA39E12B4}"/>
    <cellStyle name="SAPBEXHLevel1X 3 7 6 9 4" xfId="29293" xr:uid="{F538AB70-E73E-4459-B183-E46320D1DEE3}"/>
    <cellStyle name="SAPBEXHLevel1X 3 7 7" xfId="2504" xr:uid="{F5B3C879-8BBB-4C9D-802C-4E351759859E}"/>
    <cellStyle name="SAPBEXHLevel1X 3 7 7 10" xfId="27911" xr:uid="{2770CD09-7A80-480E-B032-A5392215E26F}"/>
    <cellStyle name="SAPBEXHLevel1X 3 7 7 10 2" xfId="54325" xr:uid="{E38C4880-F4CF-4193-B760-6BF74A4095CA}"/>
    <cellStyle name="SAPBEXHLevel1X 3 7 7 2" xfId="4399" xr:uid="{206CAB83-C9D1-4A43-81F2-DBA09E5E37EB}"/>
    <cellStyle name="SAPBEXHLevel1X 3 7 7 2 2" xfId="15177" xr:uid="{92C161B4-E45F-42E0-8006-615651D0B8B5}"/>
    <cellStyle name="SAPBEXHLevel1X 3 7 7 2 2 2" xfId="41597" xr:uid="{9960D3EB-5B81-477B-8EEB-7B8CAFF549AC}"/>
    <cellStyle name="SAPBEXHLevel1X 3 7 7 2 3" xfId="23328" xr:uid="{0D822023-5FEA-41A6-8D80-ED539F5EC620}"/>
    <cellStyle name="SAPBEXHLevel1X 3 7 7 2 3 2" xfId="49742" xr:uid="{9D937F38-7CC5-418E-9A70-C9321641B47F}"/>
    <cellStyle name="SAPBEXHLevel1X 3 7 7 2 4" xfId="31069" xr:uid="{CECB9F2F-2131-4DFB-AC9E-325A8E703E72}"/>
    <cellStyle name="SAPBEXHLevel1X 3 7 7 3" xfId="5132" xr:uid="{A7408281-2778-4C19-8B08-7C339718D763}"/>
    <cellStyle name="SAPBEXHLevel1X 3 7 7 3 2" xfId="15909" xr:uid="{AA498B4D-635A-48E3-8B2B-41FC18B9E493}"/>
    <cellStyle name="SAPBEXHLevel1X 3 7 7 3 2 2" xfId="42328" xr:uid="{A4A0E05F-09A2-4E9E-8C59-2E7C2C07C9D6}"/>
    <cellStyle name="SAPBEXHLevel1X 3 7 7 3 3" xfId="21786" xr:uid="{D41C2DB4-A88B-450A-8D24-6AD7F199F487}"/>
    <cellStyle name="SAPBEXHLevel1X 3 7 7 3 3 2" xfId="48200" xr:uid="{EAEAB2A4-B560-4823-BD59-A0E156C895CA}"/>
    <cellStyle name="SAPBEXHLevel1X 3 7 7 3 4" xfId="31802" xr:uid="{D18AAA6A-A5DB-41CA-9332-9B46661A3355}"/>
    <cellStyle name="SAPBEXHLevel1X 3 7 7 4" xfId="6314" xr:uid="{F49C21BC-21A0-49B3-955F-7F608AB67E2A}"/>
    <cellStyle name="SAPBEXHLevel1X 3 7 7 4 2" xfId="17053" xr:uid="{FB017660-5E2A-4851-9A7D-CB8F60AECCC8}"/>
    <cellStyle name="SAPBEXHLevel1X 3 7 7 4 2 2" xfId="43471" xr:uid="{D58993A5-0722-4CAD-93D5-1DDBECDF31D5}"/>
    <cellStyle name="SAPBEXHLevel1X 3 7 7 4 3" xfId="22417" xr:uid="{D30CE879-0051-43B3-B2D9-1B221E6ACEDB}"/>
    <cellStyle name="SAPBEXHLevel1X 3 7 7 4 3 2" xfId="48831" xr:uid="{3889B0CB-2A0E-4BE8-B0E1-788952E6E34B}"/>
    <cellStyle name="SAPBEXHLevel1X 3 7 7 4 4" xfId="32984" xr:uid="{BC48405F-658C-458C-9AAE-45B46C3B9B23}"/>
    <cellStyle name="SAPBEXHLevel1X 3 7 7 5" xfId="6890" xr:uid="{993F549E-59AE-466B-B4B2-5A138A0B3ADB}"/>
    <cellStyle name="SAPBEXHLevel1X 3 7 7 5 2" xfId="17595" xr:uid="{C8D3BE41-E3EA-4570-8CBF-2057DF5A08D9}"/>
    <cellStyle name="SAPBEXHLevel1X 3 7 7 5 2 2" xfId="44012" xr:uid="{0FE3E814-6296-4C2E-9F61-E38A0F9CED4A}"/>
    <cellStyle name="SAPBEXHLevel1X 3 7 7 5 3" xfId="17391" xr:uid="{CB48A9E5-8F1B-413D-999B-ECEDCCB14A71}"/>
    <cellStyle name="SAPBEXHLevel1X 3 7 7 5 3 2" xfId="43809" xr:uid="{66AB2C7B-576B-4458-8AEF-FA64B93CF0DD}"/>
    <cellStyle name="SAPBEXHLevel1X 3 7 7 5 4" xfId="33560" xr:uid="{0437BCCA-1EEC-4408-AFC3-38A038113477}"/>
    <cellStyle name="SAPBEXHLevel1X 3 7 7 6" xfId="7414" xr:uid="{A0534AD7-3E6E-4F53-A625-98A1CBF78728}"/>
    <cellStyle name="SAPBEXHLevel1X 3 7 7 6 2" xfId="18081" xr:uid="{C597A527-FA1C-4D89-A3A0-B7AB7C0D0725}"/>
    <cellStyle name="SAPBEXHLevel1X 3 7 7 6 2 2" xfId="44497" xr:uid="{70D69524-AE5A-4F21-8D76-854D4C085A83}"/>
    <cellStyle name="SAPBEXHLevel1X 3 7 7 6 3" xfId="24270" xr:uid="{860D4CAD-AB49-466A-B6A3-FFEB057BB230}"/>
    <cellStyle name="SAPBEXHLevel1X 3 7 7 6 3 2" xfId="50684" xr:uid="{D5AFD2CF-12D0-4850-A5ED-BC8BD2057922}"/>
    <cellStyle name="SAPBEXHLevel1X 3 7 7 6 4" xfId="34084" xr:uid="{0C356016-B03F-4DE3-BAED-38687976A8FB}"/>
    <cellStyle name="SAPBEXHLevel1X 3 7 7 7" xfId="8037" xr:uid="{56729ED0-9053-4EA2-BB14-DEBD0B623162}"/>
    <cellStyle name="SAPBEXHLevel1X 3 7 7 7 2" xfId="18704" xr:uid="{75861599-362D-4E69-A5C3-338D4E77B115}"/>
    <cellStyle name="SAPBEXHLevel1X 3 7 7 7 2 2" xfId="45118" xr:uid="{E31F7B21-790C-4168-B7B7-1BE9CBA64A61}"/>
    <cellStyle name="SAPBEXHLevel1X 3 7 7 7 3" xfId="12440" xr:uid="{21E52F39-9498-41B0-A162-3D9521FF4F7B}"/>
    <cellStyle name="SAPBEXHLevel1X 3 7 7 7 3 2" xfId="38861" xr:uid="{B6FB6E3A-39D5-4844-B4BA-C3BF6D49DD5E}"/>
    <cellStyle name="SAPBEXHLevel1X 3 7 7 7 4" xfId="34641" xr:uid="{9F901FFA-2F9D-4BE5-8B2A-23CBAF87ADD1}"/>
    <cellStyle name="SAPBEXHLevel1X 3 7 7 8" xfId="13300" xr:uid="{C7B0620F-D3B0-47F2-BE31-3C94E9EC4993}"/>
    <cellStyle name="SAPBEXHLevel1X 3 7 7 8 2" xfId="39720" xr:uid="{D5C20ABC-BBD6-40D2-9244-709960B3E7D2}"/>
    <cellStyle name="SAPBEXHLevel1X 3 7 7 9" xfId="13013" xr:uid="{124A9A83-2116-4006-AAAA-4811EB098B42}"/>
    <cellStyle name="SAPBEXHLevel1X 3 7 7 9 2" xfId="39434" xr:uid="{0E446104-9768-4CAA-B9AE-ABAD6FD97AAC}"/>
    <cellStyle name="SAPBEXHLevel1X 3 7 8" xfId="3254" xr:uid="{C9A69C42-3E7C-47EF-8949-6057000F0E7E}"/>
    <cellStyle name="SAPBEXHLevel1X 3 7 8 2" xfId="14044" xr:uid="{1DAFEAB5-7539-4269-88E3-B8729DE0F995}"/>
    <cellStyle name="SAPBEXHLevel1X 3 7 8 2 2" xfId="40464" xr:uid="{C06EF849-D7A6-43AD-8471-F73599C90FB2}"/>
    <cellStyle name="SAPBEXHLevel1X 3 7 8 3" xfId="25038" xr:uid="{5E1F9B1E-6E84-4489-9C4D-CBBC0309E95E}"/>
    <cellStyle name="SAPBEXHLevel1X 3 7 8 3 2" xfId="51452" xr:uid="{B4A960AF-8B4D-4F1A-8942-03741B8EB28B}"/>
    <cellStyle name="SAPBEXHLevel1X 3 7 8 4" xfId="29924" xr:uid="{646005FE-C57A-413B-9848-DF9250AC2210}"/>
    <cellStyle name="SAPBEXHLevel1X 3 7 9" xfId="3004" xr:uid="{5E5DFB6D-9C29-409E-B121-EC86CFB9B629}"/>
    <cellStyle name="SAPBEXHLevel1X 3 7 9 2" xfId="13796" xr:uid="{E9E7EADA-DB46-402C-960D-A6077F46B05A}"/>
    <cellStyle name="SAPBEXHLevel1X 3 7 9 2 2" xfId="40216" xr:uid="{40139E76-D22F-473A-9452-B4E0747861E5}"/>
    <cellStyle name="SAPBEXHLevel1X 3 7 9 3" xfId="27916" xr:uid="{98CB2DE3-DAC5-4149-9CDB-1989AC5DF750}"/>
    <cellStyle name="SAPBEXHLevel1X 3 7 9 3 2" xfId="54330" xr:uid="{0F4AFBE4-6B08-4FEF-B09C-98E499AE3358}"/>
    <cellStyle name="SAPBEXHLevel1X 3 7 9 4" xfId="29674" xr:uid="{F11C84E6-DF16-4BD4-9B5B-094493DD1C83}"/>
    <cellStyle name="SAPBEXHLevel1X 3 8" xfId="1232" xr:uid="{8E4982B9-7102-40DE-B991-D34CDF972004}"/>
    <cellStyle name="SAPBEXHLevel1X 3 8 10" xfId="4835" xr:uid="{38C70D49-A7A8-4064-BC99-FB8E5BE68DDA}"/>
    <cellStyle name="SAPBEXHLevel1X 3 8 10 2" xfId="15612" xr:uid="{CB2E072E-9089-4F31-92AE-5F9D6A194B9F}"/>
    <cellStyle name="SAPBEXHLevel1X 3 8 10 2 2" xfId="42032" xr:uid="{9F4555CF-1328-4795-A7A6-96EEE8F19A8E}"/>
    <cellStyle name="SAPBEXHLevel1X 3 8 10 3" xfId="25094" xr:uid="{FBBB7DBF-7C70-475C-B059-A628D43D0D58}"/>
    <cellStyle name="SAPBEXHLevel1X 3 8 10 3 2" xfId="51508" xr:uid="{43D428DA-5F49-4023-B950-994C7BCDE3D2}"/>
    <cellStyle name="SAPBEXHLevel1X 3 8 10 4" xfId="31505" xr:uid="{051B2EC7-E6C0-4D8C-9DA6-72541AFEA910}"/>
    <cellStyle name="SAPBEXHLevel1X 3 8 11" xfId="6251" xr:uid="{6C74CF2C-2161-4582-ACF5-4B78EB59D1DF}"/>
    <cellStyle name="SAPBEXHLevel1X 3 8 11 2" xfId="24519" xr:uid="{3770090F-790F-4DA5-ABE2-A12AADA9D75F}"/>
    <cellStyle name="SAPBEXHLevel1X 3 8 11 2 2" xfId="50933" xr:uid="{80499E6E-88F0-49B2-8EDB-5E04F5E80A1B}"/>
    <cellStyle name="SAPBEXHLevel1X 3 8 11 3" xfId="32921" xr:uid="{1E161A68-AB06-483A-A10A-72D5C2306F76}"/>
    <cellStyle name="SAPBEXHLevel1X 3 8 12" xfId="12401" xr:uid="{F7CA29DC-71A6-4E80-86BD-B840E391D3E5}"/>
    <cellStyle name="SAPBEXHLevel1X 3 8 12 2" xfId="38822" xr:uid="{517A3A07-9EBD-41EF-90AC-CE59062ED25C}"/>
    <cellStyle name="SAPBEXHLevel1X 3 8 13" xfId="23443" xr:uid="{EEA055E5-A9E7-4159-94FE-1881963ADBBA}"/>
    <cellStyle name="SAPBEXHLevel1X 3 8 13 2" xfId="49857" xr:uid="{456FABEA-E317-41CF-882A-43E916ADAD92}"/>
    <cellStyle name="SAPBEXHLevel1X 3 8 2" xfId="1546" xr:uid="{280CCB69-070C-407D-BEAE-9A259CEC87F2}"/>
    <cellStyle name="SAPBEXHLevel1X 3 8 2 10" xfId="8438" xr:uid="{9E7977CC-A984-4740-B212-D3C18808D243}"/>
    <cellStyle name="SAPBEXHLevel1X 3 8 2 10 2" xfId="19098" xr:uid="{B431E688-ABCC-4273-80D1-03A37F17BBC0}"/>
    <cellStyle name="SAPBEXHLevel1X 3 8 2 10 2 2" xfId="45512" xr:uid="{C787905C-4B0E-4EE7-A5FA-DCA57C000F27}"/>
    <cellStyle name="SAPBEXHLevel1X 3 8 2 10 3" xfId="17711" xr:uid="{EBB41448-8A02-401D-85AA-85E573B6E987}"/>
    <cellStyle name="SAPBEXHLevel1X 3 8 2 10 3 2" xfId="44128" xr:uid="{9891AA80-F7D0-4610-BF60-DA6C5785A489}"/>
    <cellStyle name="SAPBEXHLevel1X 3 8 2 10 4" xfId="34934" xr:uid="{76A37022-26DF-4300-9F95-8EEB3A8B8AB2}"/>
    <cellStyle name="SAPBEXHLevel1X 3 8 2 11" xfId="11996" xr:uid="{40B6DA27-5A60-4BD9-9F9F-D9E973E66248}"/>
    <cellStyle name="SAPBEXHLevel1X 3 8 2 11 2" xfId="38417" xr:uid="{D828957F-642E-4D53-89E9-93A68F70D130}"/>
    <cellStyle name="SAPBEXHLevel1X 3 8 2 12" xfId="27126" xr:uid="{0CEB4C40-309E-4B1B-B685-A17D2CE28768}"/>
    <cellStyle name="SAPBEXHLevel1X 3 8 2 12 2" xfId="53540" xr:uid="{F30077B1-19EE-44AA-B537-911DDE9B51FD}"/>
    <cellStyle name="SAPBEXHLevel1X 3 8 2 2" xfId="3540" xr:uid="{38ED431D-30E7-42D3-B932-6C21E083CF7C}"/>
    <cellStyle name="SAPBEXHLevel1X 3 8 2 2 2" xfId="8984" xr:uid="{CD917B5D-6772-41A5-8E12-804F4AF4BB74}"/>
    <cellStyle name="SAPBEXHLevel1X 3 8 2 2 2 2" xfId="19644" xr:uid="{AC99B82D-CA92-4437-BFED-B77516756714}"/>
    <cellStyle name="SAPBEXHLevel1X 3 8 2 2 2 2 2" xfId="46058" xr:uid="{4780A365-EEB0-4B5B-9A88-44193ABFDBF3}"/>
    <cellStyle name="SAPBEXHLevel1X 3 8 2 2 2 3" xfId="17734" xr:uid="{7483F9DA-6D78-4AF2-8F9C-7C6E64B67146}"/>
    <cellStyle name="SAPBEXHLevel1X 3 8 2 2 2 3 2" xfId="44151" xr:uid="{5076F81B-94E5-4173-90EA-3D3F5BD942A5}"/>
    <cellStyle name="SAPBEXHLevel1X 3 8 2 2 2 4" xfId="35480" xr:uid="{8846F1A9-CF95-4ACC-86D7-877A1AB6F994}"/>
    <cellStyle name="SAPBEXHLevel1X 3 8 2 2 3" xfId="10201" xr:uid="{C1B5D23F-8891-40F4-B42A-C3432424E7C8}"/>
    <cellStyle name="SAPBEXHLevel1X 3 8 2 2 3 2" xfId="20861" xr:uid="{0062B45C-1833-4AF9-8A8A-8D9933F58A83}"/>
    <cellStyle name="SAPBEXHLevel1X 3 8 2 2 3 2 2" xfId="47275" xr:uid="{D7B9453B-05A6-4241-84CE-A0EF178D74A9}"/>
    <cellStyle name="SAPBEXHLevel1X 3 8 2 2 3 3" xfId="12502" xr:uid="{F288E25E-6252-4CC1-8141-DAA9F25F456F}"/>
    <cellStyle name="SAPBEXHLevel1X 3 8 2 2 3 3 2" xfId="38923" xr:uid="{834159F2-935B-4FC0-BDE3-C62E2FF2EADF}"/>
    <cellStyle name="SAPBEXHLevel1X 3 8 2 2 3 4" xfId="36697" xr:uid="{386D12D7-7F86-472D-9000-33E295599614}"/>
    <cellStyle name="SAPBEXHLevel1X 3 8 2 2 4" xfId="8751" xr:uid="{72852D56-CD5B-4E9D-80F2-CC6E96143083}"/>
    <cellStyle name="SAPBEXHLevel1X 3 8 2 2 4 2" xfId="19411" xr:uid="{E681BAA3-DD5A-4A08-9B54-8A5BD6382288}"/>
    <cellStyle name="SAPBEXHLevel1X 3 8 2 2 4 2 2" xfId="45825" xr:uid="{952AC688-8519-419C-9324-E35A0A9BCA6D}"/>
    <cellStyle name="SAPBEXHLevel1X 3 8 2 2 4 3" xfId="24120" xr:uid="{95395EA5-4747-4DFB-A10E-2134233507BF}"/>
    <cellStyle name="SAPBEXHLevel1X 3 8 2 2 4 3 2" xfId="50534" xr:uid="{E8061358-5802-4892-BED0-A710E934ADB9}"/>
    <cellStyle name="SAPBEXHLevel1X 3 8 2 2 4 4" xfId="35247" xr:uid="{935B2E6F-415C-4630-983B-2493BB899712}"/>
    <cellStyle name="SAPBEXHLevel1X 3 8 2 2 5" xfId="14325" xr:uid="{8D5A6B70-295D-4E0B-85CC-A28412DAEB40}"/>
    <cellStyle name="SAPBEXHLevel1X 3 8 2 2 5 2" xfId="40745" xr:uid="{C8368A08-C459-425C-A9DA-1ACACFD56275}"/>
    <cellStyle name="SAPBEXHLevel1X 3 8 2 2 6" xfId="24559" xr:uid="{8EA185A7-B58B-481C-A57A-C654B04F815E}"/>
    <cellStyle name="SAPBEXHLevel1X 3 8 2 2 6 2" xfId="50973" xr:uid="{AF83B71B-77E6-49C7-9BFC-191021238E36}"/>
    <cellStyle name="SAPBEXHLevel1X 3 8 2 2 7" xfId="30210" xr:uid="{2F14C876-4D50-4E49-BB22-109D63FA8F5B}"/>
    <cellStyle name="SAPBEXHLevel1X 3 8 2 3" xfId="2770" xr:uid="{C178399B-1351-42E2-A0EA-245123924004}"/>
    <cellStyle name="SAPBEXHLevel1X 3 8 2 3 2" xfId="9342" xr:uid="{FEB65E13-A424-4FD8-828D-641FADCFD7FB}"/>
    <cellStyle name="SAPBEXHLevel1X 3 8 2 3 2 2" xfId="20002" xr:uid="{C9DF83A1-B1A8-48D6-BE14-C3F223FB3BCB}"/>
    <cellStyle name="SAPBEXHLevel1X 3 8 2 3 2 2 2" xfId="46416" xr:uid="{2B79A69B-9611-4F8A-A7CC-501E29BA792D}"/>
    <cellStyle name="SAPBEXHLevel1X 3 8 2 3 2 3" xfId="21167" xr:uid="{14001700-6545-4D08-BC0C-D2DFBFB2F954}"/>
    <cellStyle name="SAPBEXHLevel1X 3 8 2 3 2 3 2" xfId="47581" xr:uid="{5742F987-1800-4416-B000-9AE68BC6E42D}"/>
    <cellStyle name="SAPBEXHLevel1X 3 8 2 3 2 4" xfId="35838" xr:uid="{D8618452-D333-428A-AD15-05E0E3507BC5}"/>
    <cellStyle name="SAPBEXHLevel1X 3 8 2 3 3" xfId="13562" xr:uid="{9355FF75-8CE0-4F15-BA75-DAB472FE9D89}"/>
    <cellStyle name="SAPBEXHLevel1X 3 8 2 3 3 2" xfId="39982" xr:uid="{E495CB48-F08A-49D0-85B6-D374DF44D438}"/>
    <cellStyle name="SAPBEXHLevel1X 3 8 2 3 4" xfId="23608" xr:uid="{63894F7D-8A3C-4B45-91AF-6A8913D22C0B}"/>
    <cellStyle name="SAPBEXHLevel1X 3 8 2 3 4 2" xfId="50022" xr:uid="{ADB6FEEE-8B7E-4CC5-BA19-142E85C23F9B}"/>
    <cellStyle name="SAPBEXHLevel1X 3 8 2 3 5" xfId="29440" xr:uid="{0E4F2B8C-E5D8-4DDD-8CBB-0B20B230C48C}"/>
    <cellStyle name="SAPBEXHLevel1X 3 8 2 4" xfId="3061" xr:uid="{AEF233D2-F2AD-4FCB-9363-115ED85F4326}"/>
    <cellStyle name="SAPBEXHLevel1X 3 8 2 4 2" xfId="10437" xr:uid="{9DE13CF2-7D46-4919-A4AD-EEA7C8436A45}"/>
    <cellStyle name="SAPBEXHLevel1X 3 8 2 4 2 2" xfId="21097" xr:uid="{608C489E-00C1-465E-A1F5-6EDE4AACFA7C}"/>
    <cellStyle name="SAPBEXHLevel1X 3 8 2 4 2 2 2" xfId="47511" xr:uid="{5C01F7BD-E508-4D71-AA89-9894E7030432}"/>
    <cellStyle name="SAPBEXHLevel1X 3 8 2 4 2 3" xfId="28361" xr:uid="{71F465B4-B1F6-4B65-890B-D9FEC4A0FCE1}"/>
    <cellStyle name="SAPBEXHLevel1X 3 8 2 4 2 3 2" xfId="54775" xr:uid="{65FDBF71-99A7-4232-B354-7B79639BFB4A}"/>
    <cellStyle name="SAPBEXHLevel1X 3 8 2 4 2 4" xfId="36933" xr:uid="{0EC4353D-D253-4EE8-BECB-04E8F39B9E3B}"/>
    <cellStyle name="SAPBEXHLevel1X 3 8 2 4 3" xfId="13853" xr:uid="{2421B2AC-3DAA-4BFE-BF55-6205A34F4B77}"/>
    <cellStyle name="SAPBEXHLevel1X 3 8 2 4 3 2" xfId="40273" xr:uid="{35E785A1-6423-42B4-B482-4CF25ADB20B9}"/>
    <cellStyle name="SAPBEXHLevel1X 3 8 2 4 4" xfId="25847" xr:uid="{879D8314-EE8D-46E9-8BB8-8B9EFA7779B9}"/>
    <cellStyle name="SAPBEXHLevel1X 3 8 2 4 4 2" xfId="52261" xr:uid="{DB2A1B10-4350-4C68-A6C9-2B55B7728E29}"/>
    <cellStyle name="SAPBEXHLevel1X 3 8 2 4 5" xfId="29731" xr:uid="{C184759C-2273-407E-B117-738FF80CAADF}"/>
    <cellStyle name="SAPBEXHLevel1X 3 8 2 5" xfId="5265" xr:uid="{5D1A67D8-7D15-427F-96BE-F3FDFECDAAB2}"/>
    <cellStyle name="SAPBEXHLevel1X 3 8 2 5 2" xfId="16040" xr:uid="{1B8C79B6-68D1-439D-AA30-2A98658FED29}"/>
    <cellStyle name="SAPBEXHLevel1X 3 8 2 5 2 2" xfId="42459" xr:uid="{FA8417CE-5AC6-48A8-9EC8-6DFFCB9E1B22}"/>
    <cellStyle name="SAPBEXHLevel1X 3 8 2 5 3" xfId="25629" xr:uid="{60D7545E-ED5F-450E-8734-C5E762C843FA}"/>
    <cellStyle name="SAPBEXHLevel1X 3 8 2 5 3 2" xfId="52043" xr:uid="{730F1108-3B4C-4B8C-8F46-854E29756CCE}"/>
    <cellStyle name="SAPBEXHLevel1X 3 8 2 5 4" xfId="31935" xr:uid="{5F40718A-96EE-4977-BAE9-DB235A73B218}"/>
    <cellStyle name="SAPBEXHLevel1X 3 8 2 6" xfId="6228" xr:uid="{EC9859BE-2B8E-42CF-990D-4F41BC44E68E}"/>
    <cellStyle name="SAPBEXHLevel1X 3 8 2 6 2" xfId="16969" xr:uid="{2600CF30-B50D-4120-BED7-1F935AB1111D}"/>
    <cellStyle name="SAPBEXHLevel1X 3 8 2 6 2 2" xfId="43387" xr:uid="{40D7C9D6-9703-4B03-AEDA-1BC7BF146667}"/>
    <cellStyle name="SAPBEXHLevel1X 3 8 2 6 3" xfId="13756" xr:uid="{5E4BCB5A-505A-4138-A115-03D384A0BF8C}"/>
    <cellStyle name="SAPBEXHLevel1X 3 8 2 6 3 2" xfId="40176" xr:uid="{DE942354-343A-4FAC-8B0A-96AB0DE816EA}"/>
    <cellStyle name="SAPBEXHLevel1X 3 8 2 6 4" xfId="32898" xr:uid="{CC49BDCE-9FE6-4AF4-B03B-A7AEB4C2940A}"/>
    <cellStyle name="SAPBEXHLevel1X 3 8 2 7" xfId="6662" xr:uid="{DBDFE7F2-6631-43E0-A8DF-A9C6A28B6AED}"/>
    <cellStyle name="SAPBEXHLevel1X 3 8 2 7 2" xfId="17530" xr:uid="{E371C14B-8643-4ED4-9971-F28DE039792E}"/>
    <cellStyle name="SAPBEXHLevel1X 3 8 2 7 2 2" xfId="43947" xr:uid="{39722E1E-171C-4179-97DC-9D89751EB8DD}"/>
    <cellStyle name="SAPBEXHLevel1X 3 8 2 7 3" xfId="33332" xr:uid="{39743637-DBB0-4AB0-8897-CDDD29E08892}"/>
    <cellStyle name="SAPBEXHLevel1X 3 8 2 8" xfId="7222" xr:uid="{01980EFC-D030-4B88-818B-6A6A9222476D}"/>
    <cellStyle name="SAPBEXHLevel1X 3 8 2 8 2" xfId="17889" xr:uid="{B7D5DE8B-20D7-4478-95CE-7C70C1349097}"/>
    <cellStyle name="SAPBEXHLevel1X 3 8 2 8 2 2" xfId="44306" xr:uid="{9550D151-9D63-4248-AFF2-CC75079FDF4C}"/>
    <cellStyle name="SAPBEXHLevel1X 3 8 2 8 3" xfId="26386" xr:uid="{885C118F-F0C0-4B37-92AA-B8E4AB010F7A}"/>
    <cellStyle name="SAPBEXHLevel1X 3 8 2 8 3 2" xfId="52800" xr:uid="{F01906B1-11A6-4FFD-A17B-EA7E7E8A50A2}"/>
    <cellStyle name="SAPBEXHLevel1X 3 8 2 8 4" xfId="33892" xr:uid="{FE766FF6-470F-4638-A501-7F15311EE151}"/>
    <cellStyle name="SAPBEXHLevel1X 3 8 2 9" xfId="6834" xr:uid="{27401687-5A89-4E48-8553-7FDFC3CEA746}"/>
    <cellStyle name="SAPBEXHLevel1X 3 8 2 9 2" xfId="17541" xr:uid="{4B9E0A7F-39BC-43A7-829A-8EEB5956C8D9}"/>
    <cellStyle name="SAPBEXHLevel1X 3 8 2 9 2 2" xfId="43958" xr:uid="{124E2CFE-6744-4E9B-885F-741DE2C2FCFA}"/>
    <cellStyle name="SAPBEXHLevel1X 3 8 2 9 3" xfId="11412" xr:uid="{AB55023D-FF85-4858-9974-98D3CD6AA70F}"/>
    <cellStyle name="SAPBEXHLevel1X 3 8 2 9 3 2" xfId="37833" xr:uid="{27F486A7-509F-4F53-906B-47021EEA7450}"/>
    <cellStyle name="SAPBEXHLevel1X 3 8 2 9 4" xfId="33504" xr:uid="{570B5B97-762A-407B-85EB-9EFE74FE774D}"/>
    <cellStyle name="SAPBEXHLevel1X 3 8 3" xfId="1659" xr:uid="{707CF703-3E6A-4DE9-86F1-66DB9BD0C645}"/>
    <cellStyle name="SAPBEXHLevel1X 3 8 3 10" xfId="8314" xr:uid="{89D39978-3F42-4A9C-93B0-97954CBBABAA}"/>
    <cellStyle name="SAPBEXHLevel1X 3 8 3 10 2" xfId="18974" xr:uid="{645DCDC5-7A45-46F0-A798-359D51E35A1B}"/>
    <cellStyle name="SAPBEXHLevel1X 3 8 3 10 2 2" xfId="45388" xr:uid="{AFF6E929-3851-4D37-A4B8-4AEF96EF1ACE}"/>
    <cellStyle name="SAPBEXHLevel1X 3 8 3 10 3" xfId="12448" xr:uid="{5FBA9043-DE57-48D2-A34C-DAF412F65DAA}"/>
    <cellStyle name="SAPBEXHLevel1X 3 8 3 10 3 2" xfId="38869" xr:uid="{1749A4EF-0144-47FB-A564-13AAA5201AE5}"/>
    <cellStyle name="SAPBEXHLevel1X 3 8 3 10 4" xfId="34810" xr:uid="{ACE54244-BA26-4FCC-BA5B-880976DCA89A}"/>
    <cellStyle name="SAPBEXHLevel1X 3 8 3 11" xfId="11907" xr:uid="{EA3F3ECA-5314-48C1-B42F-0F7F16E2FDC2}"/>
    <cellStyle name="SAPBEXHLevel1X 3 8 3 11 2" xfId="38328" xr:uid="{C2BA0D41-599A-4CAE-BB42-E65012600B92}"/>
    <cellStyle name="SAPBEXHLevel1X 3 8 3 12" xfId="25214" xr:uid="{8C2774EB-1160-4803-AD97-1B557FA706F6}"/>
    <cellStyle name="SAPBEXHLevel1X 3 8 3 12 2" xfId="51628" xr:uid="{73F4044F-85BB-46EF-88EC-986922D018F7}"/>
    <cellStyle name="SAPBEXHLevel1X 3 8 3 2" xfId="3652" xr:uid="{0D1F4BD3-AC62-43B0-BAD4-F17893FB9818}"/>
    <cellStyle name="SAPBEXHLevel1X 3 8 3 2 2" xfId="9108" xr:uid="{3A40E4A0-9CD9-4D5A-8C2F-237DC843977C}"/>
    <cellStyle name="SAPBEXHLevel1X 3 8 3 2 2 2" xfId="19768" xr:uid="{63561BF1-B545-43E4-A955-40122617AD8D}"/>
    <cellStyle name="SAPBEXHLevel1X 3 8 3 2 2 2 2" xfId="46182" xr:uid="{BCA0271E-FB13-4E50-8FDC-996F9BC13972}"/>
    <cellStyle name="SAPBEXHLevel1X 3 8 3 2 2 3" xfId="13060" xr:uid="{B5DA7D6E-82C6-4EFF-A6FD-1228B9592864}"/>
    <cellStyle name="SAPBEXHLevel1X 3 8 3 2 2 3 2" xfId="39481" xr:uid="{1314FA2B-2521-4340-9C7B-1002A8FF837C}"/>
    <cellStyle name="SAPBEXHLevel1X 3 8 3 2 2 4" xfId="35604" xr:uid="{6A5BCE36-DB4D-4A1B-8C44-EFF89892D73A}"/>
    <cellStyle name="SAPBEXHLevel1X 3 8 3 2 3" xfId="10184" xr:uid="{1EE0BD8E-8CDD-4735-B8DC-A7423D5C7A20}"/>
    <cellStyle name="SAPBEXHLevel1X 3 8 3 2 3 2" xfId="20844" xr:uid="{C7CD2A3E-B81F-40C8-B549-B5C0BF6811F1}"/>
    <cellStyle name="SAPBEXHLevel1X 3 8 3 2 3 2 2" xfId="47258" xr:uid="{186EE892-E7C0-4148-9101-00DC06D33482}"/>
    <cellStyle name="SAPBEXHLevel1X 3 8 3 2 3 3" xfId="13183" xr:uid="{2F6DBE9E-0A91-4B4B-B326-93AEA4081CFA}"/>
    <cellStyle name="SAPBEXHLevel1X 3 8 3 2 3 3 2" xfId="39603" xr:uid="{0D70456C-A469-4B75-9186-1AB82CB420D3}"/>
    <cellStyle name="SAPBEXHLevel1X 3 8 3 2 3 4" xfId="36680" xr:uid="{1D9580D2-9C77-4559-B9DB-39B77A53D98C}"/>
    <cellStyle name="SAPBEXHLevel1X 3 8 3 2 4" xfId="8615" xr:uid="{D6B7FD5C-6D1F-4BEE-8E88-6A81006C2B58}"/>
    <cellStyle name="SAPBEXHLevel1X 3 8 3 2 4 2" xfId="19275" xr:uid="{7232B550-7C74-441C-B959-9A44145BB62A}"/>
    <cellStyle name="SAPBEXHLevel1X 3 8 3 2 4 2 2" xfId="45689" xr:uid="{B5977421-AA31-4108-A763-0792B7E01171}"/>
    <cellStyle name="SAPBEXHLevel1X 3 8 3 2 4 3" xfId="12565" xr:uid="{2CD82B1F-DA2F-49CC-81CA-D50667A8C1F1}"/>
    <cellStyle name="SAPBEXHLevel1X 3 8 3 2 4 3 2" xfId="38986" xr:uid="{463CF2DE-B60B-4813-8743-FB0314F4006A}"/>
    <cellStyle name="SAPBEXHLevel1X 3 8 3 2 4 4" xfId="35111" xr:uid="{66771681-E578-48B3-B8DB-C4514DF70284}"/>
    <cellStyle name="SAPBEXHLevel1X 3 8 3 2 5" xfId="14437" xr:uid="{84AF7FC5-066C-474F-B14C-3965688A5DE6}"/>
    <cellStyle name="SAPBEXHLevel1X 3 8 3 2 5 2" xfId="40857" xr:uid="{4659205F-8ADE-4AF2-A518-B022961205AB}"/>
    <cellStyle name="SAPBEXHLevel1X 3 8 3 2 6" xfId="24274" xr:uid="{7C98FCEB-39FB-4158-A161-C39E29D61BFC}"/>
    <cellStyle name="SAPBEXHLevel1X 3 8 3 2 6 2" xfId="50688" xr:uid="{53E2DFE4-6365-4320-A1BD-825BF155BB9B}"/>
    <cellStyle name="SAPBEXHLevel1X 3 8 3 2 7" xfId="30322" xr:uid="{1CAEDD5D-5CC6-4749-A44C-B61C5B6A4BCA}"/>
    <cellStyle name="SAPBEXHLevel1X 3 8 3 3" xfId="2681" xr:uid="{E8526AAF-BF89-44C8-8112-74357D87F029}"/>
    <cellStyle name="SAPBEXHLevel1X 3 8 3 3 2" xfId="9477" xr:uid="{9CC4F89E-DE89-441C-8D27-EC09580880CF}"/>
    <cellStyle name="SAPBEXHLevel1X 3 8 3 3 2 2" xfId="20137" xr:uid="{DB667B3A-C672-4CB7-B03B-ECDAA67B14F5}"/>
    <cellStyle name="SAPBEXHLevel1X 3 8 3 3 2 2 2" xfId="46551" xr:uid="{032DACC5-CF23-4922-AF46-F03D8762C9F6}"/>
    <cellStyle name="SAPBEXHLevel1X 3 8 3 3 2 3" xfId="21203" xr:uid="{02C2DA4B-0998-48B7-BEFF-2F4AA1665B7B}"/>
    <cellStyle name="SAPBEXHLevel1X 3 8 3 3 2 3 2" xfId="47617" xr:uid="{CEEC0AA1-4F2A-44B4-B618-37F41F95BECB}"/>
    <cellStyle name="SAPBEXHLevel1X 3 8 3 3 2 4" xfId="35973" xr:uid="{F0BF283E-7D5C-423E-B884-5EC8B797B649}"/>
    <cellStyle name="SAPBEXHLevel1X 3 8 3 3 3" xfId="13473" xr:uid="{13417CEA-F2BF-423E-AD57-E363D1C02524}"/>
    <cellStyle name="SAPBEXHLevel1X 3 8 3 3 3 2" xfId="39893" xr:uid="{051E27DA-5BF1-459B-BD78-5AD63405E652}"/>
    <cellStyle name="SAPBEXHLevel1X 3 8 3 3 4" xfId="26999" xr:uid="{DABE841A-E31B-417C-9010-E7D5E9C6DCE0}"/>
    <cellStyle name="SAPBEXHLevel1X 3 8 3 3 4 2" xfId="53413" xr:uid="{1D8CF3ED-EEA8-4BB6-A6D3-2DABC1D9C306}"/>
    <cellStyle name="SAPBEXHLevel1X 3 8 3 3 5" xfId="29351" xr:uid="{E8BC6024-399A-4D7A-8308-AB83E7CCA380}"/>
    <cellStyle name="SAPBEXHLevel1X 3 8 3 4" xfId="3088" xr:uid="{41072DBB-FECD-45A3-8AFC-982B14AB8AAE}"/>
    <cellStyle name="SAPBEXHLevel1X 3 8 3 4 2" xfId="10454" xr:uid="{BA6DBFBB-8D8D-4E1B-BF81-C5916E10617A}"/>
    <cellStyle name="SAPBEXHLevel1X 3 8 3 4 2 2" xfId="21114" xr:uid="{1A7BFF83-46A1-4306-BC12-F4DF11E2DF6C}"/>
    <cellStyle name="SAPBEXHLevel1X 3 8 3 4 2 2 2" xfId="47528" xr:uid="{D41C0E26-BFF8-4226-8298-E1735844D90C}"/>
    <cellStyle name="SAPBEXHLevel1X 3 8 3 4 2 3" xfId="28378" xr:uid="{973DE9F7-157F-409A-88F5-1DCB8D23D7FE}"/>
    <cellStyle name="SAPBEXHLevel1X 3 8 3 4 2 3 2" xfId="54792" xr:uid="{06878E06-6743-4AA7-BB83-F315AE50BBD6}"/>
    <cellStyle name="SAPBEXHLevel1X 3 8 3 4 2 4" xfId="36950" xr:uid="{40BD86D7-9359-4FFE-BB71-165D59CA8B7C}"/>
    <cellStyle name="SAPBEXHLevel1X 3 8 3 4 3" xfId="13880" xr:uid="{B873C0EC-C892-4F08-98B7-4DF1C43A7EA9}"/>
    <cellStyle name="SAPBEXHLevel1X 3 8 3 4 3 2" xfId="40300" xr:uid="{0AB19A9C-2624-4A6C-B837-60666E8448BF}"/>
    <cellStyle name="SAPBEXHLevel1X 3 8 3 4 4" xfId="25295" xr:uid="{DAE8C947-8DD4-4B7A-AC32-BCDA10A5BBE5}"/>
    <cellStyle name="SAPBEXHLevel1X 3 8 3 4 4 2" xfId="51709" xr:uid="{2F02988D-4F92-4BA8-87D1-303E8FD8740B}"/>
    <cellStyle name="SAPBEXHLevel1X 3 8 3 4 5" xfId="29758" xr:uid="{D8667727-9037-4301-81FB-219A0512A5D1}"/>
    <cellStyle name="SAPBEXHLevel1X 3 8 3 5" xfId="4356" xr:uid="{17D183D5-3D93-46FB-8628-C7E34403AEF7}"/>
    <cellStyle name="SAPBEXHLevel1X 3 8 3 5 2" xfId="15134" xr:uid="{5558D068-CF09-4DCB-B03D-8459A4A3E3E9}"/>
    <cellStyle name="SAPBEXHLevel1X 3 8 3 5 2 2" xfId="41554" xr:uid="{AE410807-1FFD-4CF7-B201-11A09D242A49}"/>
    <cellStyle name="SAPBEXHLevel1X 3 8 3 5 3" xfId="23415" xr:uid="{2DBA19D5-6621-46B5-8CD2-5F9B336A77B2}"/>
    <cellStyle name="SAPBEXHLevel1X 3 8 3 5 3 2" xfId="49829" xr:uid="{AF233E46-340B-44D9-97E3-FB2C47A29D85}"/>
    <cellStyle name="SAPBEXHLevel1X 3 8 3 5 4" xfId="31026" xr:uid="{C0F09F6A-E729-4958-8EBE-C4249D67EA65}"/>
    <cellStyle name="SAPBEXHLevel1X 3 8 3 6" xfId="6046" xr:uid="{3EBB1BE7-A5B2-494B-9E7F-212C8E67D45D}"/>
    <cellStyle name="SAPBEXHLevel1X 3 8 3 6 2" xfId="16797" xr:uid="{1784798D-23A2-4834-9B00-A1017993251E}"/>
    <cellStyle name="SAPBEXHLevel1X 3 8 3 6 2 2" xfId="43215" xr:uid="{75780E40-84CE-4C78-A436-CB262F65A7B6}"/>
    <cellStyle name="SAPBEXHLevel1X 3 8 3 6 3" xfId="26146" xr:uid="{53D67E92-8D54-40AD-A33B-A0EC7E0F4B54}"/>
    <cellStyle name="SAPBEXHLevel1X 3 8 3 6 3 2" xfId="52560" xr:uid="{03188EFB-48A7-4E7C-A2F9-72127921985B}"/>
    <cellStyle name="SAPBEXHLevel1X 3 8 3 6 4" xfId="32716" xr:uid="{48D1E178-44B4-4530-A633-2126FD42F857}"/>
    <cellStyle name="SAPBEXHLevel1X 3 8 3 7" xfId="5325" xr:uid="{EE3E6501-2BE0-466F-B8B7-1A4CF1D3DF69}"/>
    <cellStyle name="SAPBEXHLevel1X 3 8 3 7 2" xfId="24922" xr:uid="{9D857FE2-724B-40AB-9B5A-FCA61F15B52E}"/>
    <cellStyle name="SAPBEXHLevel1X 3 8 3 7 2 2" xfId="51336" xr:uid="{07428294-0E49-43D0-BBDE-5479057130F3}"/>
    <cellStyle name="SAPBEXHLevel1X 3 8 3 7 3" xfId="31995" xr:uid="{09C7FA92-D66D-4700-9F8B-022A85AE1816}"/>
    <cellStyle name="SAPBEXHLevel1X 3 8 3 8" xfId="6071" xr:uid="{91503597-79FE-432C-AC84-6DD5CBC1C71A}"/>
    <cellStyle name="SAPBEXHLevel1X 3 8 3 8 2" xfId="16822" xr:uid="{61356E7C-1C51-43A0-9257-76A953278EF4}"/>
    <cellStyle name="SAPBEXHLevel1X 3 8 3 8 2 2" xfId="43240" xr:uid="{51BF7EA0-914C-4109-839B-2D6F0CDFAE0D}"/>
    <cellStyle name="SAPBEXHLevel1X 3 8 3 8 3" xfId="26901" xr:uid="{F61BEDA8-3092-4D4C-AD7B-CFBD2242434F}"/>
    <cellStyle name="SAPBEXHLevel1X 3 8 3 8 3 2" xfId="53315" xr:uid="{EEA3E82A-4900-468D-AAA9-72EE129A0CFE}"/>
    <cellStyle name="SAPBEXHLevel1X 3 8 3 8 4" xfId="32741" xr:uid="{CA468911-2B3B-423B-82C9-2175C6577B64}"/>
    <cellStyle name="SAPBEXHLevel1X 3 8 3 9" xfId="2918" xr:uid="{EACD5D23-0F5D-4822-839D-11E4C059B9DE}"/>
    <cellStyle name="SAPBEXHLevel1X 3 8 3 9 2" xfId="13710" xr:uid="{67244F16-1C71-44D8-B598-0B00B97DA401}"/>
    <cellStyle name="SAPBEXHLevel1X 3 8 3 9 2 2" xfId="40130" xr:uid="{E162FCAA-CA51-4F0A-87D4-3CDB4101A7BD}"/>
    <cellStyle name="SAPBEXHLevel1X 3 8 3 9 3" xfId="24045" xr:uid="{8F745196-65F0-4B8E-B198-7CD1FCA8A4A7}"/>
    <cellStyle name="SAPBEXHLevel1X 3 8 3 9 3 2" xfId="50459" xr:uid="{BA2E6749-A35E-447F-93F4-2F83436B541D}"/>
    <cellStyle name="SAPBEXHLevel1X 3 8 3 9 4" xfId="29588" xr:uid="{8B0A785C-5918-44ED-A6D7-79E598310DA8}"/>
    <cellStyle name="SAPBEXHLevel1X 3 8 4" xfId="1918" xr:uid="{85930EF8-A61B-4FF5-8A9B-A0AD76E41196}"/>
    <cellStyle name="SAPBEXHLevel1X 3 8 4 10" xfId="8565" xr:uid="{C5E5D234-E91A-46DE-BA43-506BA38F4800}"/>
    <cellStyle name="SAPBEXHLevel1X 3 8 4 10 2" xfId="19225" xr:uid="{E1B8FB6D-68C8-40C0-AD92-280A755AD4FC}"/>
    <cellStyle name="SAPBEXHLevel1X 3 8 4 10 2 2" xfId="45639" xr:uid="{2B15D52F-4C35-483E-957A-261A4B5814F5}"/>
    <cellStyle name="SAPBEXHLevel1X 3 8 4 10 3" xfId="12561" xr:uid="{ED92516C-7DA1-4EA7-AE93-82D3A8AA3A5D}"/>
    <cellStyle name="SAPBEXHLevel1X 3 8 4 10 3 2" xfId="38982" xr:uid="{F4AF8424-E990-46A8-B359-0914A5F873A8}"/>
    <cellStyle name="SAPBEXHLevel1X 3 8 4 10 4" xfId="35061" xr:uid="{D431DA39-BF15-4FDC-AEE9-4E7EF9035E12}"/>
    <cellStyle name="SAPBEXHLevel1X 3 8 4 11" xfId="11662" xr:uid="{9E9B75A6-04BC-41FA-9639-11DA785BAD78}"/>
    <cellStyle name="SAPBEXHLevel1X 3 8 4 11 2" xfId="38083" xr:uid="{DB49144D-3CA6-4FF8-BD05-BA9249F44D86}"/>
    <cellStyle name="SAPBEXHLevel1X 3 8 4 12" xfId="24481" xr:uid="{6B7E7374-8E20-4AF5-BE12-DA93072102CF}"/>
    <cellStyle name="SAPBEXHLevel1X 3 8 4 12 2" xfId="50895" xr:uid="{5AF35841-785F-4E9D-9C7F-F9C2A816F22C}"/>
    <cellStyle name="SAPBEXHLevel1X 3 8 4 2" xfId="3895" xr:uid="{7BFD020B-788C-4401-9414-97772D2C48C6}"/>
    <cellStyle name="SAPBEXHLevel1X 3 8 4 2 2" xfId="9172" xr:uid="{9BC8DA0D-995B-48FC-8500-4196EB023DC2}"/>
    <cellStyle name="SAPBEXHLevel1X 3 8 4 2 2 2" xfId="19832" xr:uid="{6D79F2E4-64B2-4688-9759-1940BD486A86}"/>
    <cellStyle name="SAPBEXHLevel1X 3 8 4 2 2 2 2" xfId="46246" xr:uid="{81ACAC7F-07E9-4AF3-BF8F-7C50BEA1C87A}"/>
    <cellStyle name="SAPBEXHLevel1X 3 8 4 2 2 3" xfId="11559" xr:uid="{259A9D69-970E-4C2C-89C7-989162F768F0}"/>
    <cellStyle name="SAPBEXHLevel1X 3 8 4 2 2 3 2" xfId="37980" xr:uid="{0B63C416-0CEB-43CF-864A-FA2E3CEA2296}"/>
    <cellStyle name="SAPBEXHLevel1X 3 8 4 2 2 4" xfId="35668" xr:uid="{CE701549-232C-4E54-809E-E955A158E096}"/>
    <cellStyle name="SAPBEXHLevel1X 3 8 4 2 3" xfId="14678" xr:uid="{738BEEAE-716A-4B5B-8838-9C78DE431A71}"/>
    <cellStyle name="SAPBEXHLevel1X 3 8 4 2 3 2" xfId="41098" xr:uid="{509DB5C9-A426-4371-A5E3-D5DF983B21E1}"/>
    <cellStyle name="SAPBEXHLevel1X 3 8 4 2 4" xfId="24014" xr:uid="{5B55C502-352E-4E9F-B1B4-6FFFD7AC0282}"/>
    <cellStyle name="SAPBEXHLevel1X 3 8 4 2 4 2" xfId="50428" xr:uid="{135D9BC1-AA59-46CA-AA4C-253FC7D379BD}"/>
    <cellStyle name="SAPBEXHLevel1X 3 8 4 2 5" xfId="30565" xr:uid="{566AB4C9-EBD8-4D5F-A712-E117AA57CC15}"/>
    <cellStyle name="SAPBEXHLevel1X 3 8 4 3" xfId="4622" xr:uid="{4D083C8C-A4E0-4A0A-8953-51916D43BA05}"/>
    <cellStyle name="SAPBEXHLevel1X 3 8 4 3 2" xfId="10103" xr:uid="{2C5176DD-4D3B-469E-98D7-EA84EC51ADE1}"/>
    <cellStyle name="SAPBEXHLevel1X 3 8 4 3 2 2" xfId="20763" xr:uid="{2C0851E7-B7E1-4554-BF88-50896EC7B607}"/>
    <cellStyle name="SAPBEXHLevel1X 3 8 4 3 2 2 2" xfId="47177" xr:uid="{D1794C99-7B80-44CE-92D3-E6F00317AEAE}"/>
    <cellStyle name="SAPBEXHLevel1X 3 8 4 3 2 3" xfId="16522" xr:uid="{CA54D025-95CB-495B-9004-2171355454B9}"/>
    <cellStyle name="SAPBEXHLevel1X 3 8 4 3 2 3 2" xfId="42940" xr:uid="{D13C3FE8-6FE1-447D-991D-98777F120839}"/>
    <cellStyle name="SAPBEXHLevel1X 3 8 4 3 2 4" xfId="36599" xr:uid="{99A2EC2D-545F-4BA3-B0D4-9F796975FF21}"/>
    <cellStyle name="SAPBEXHLevel1X 3 8 4 3 3" xfId="15400" xr:uid="{802B940C-F849-4E9D-A394-4157B602ED91}"/>
    <cellStyle name="SAPBEXHLevel1X 3 8 4 3 3 2" xfId="41820" xr:uid="{BEC6DA1B-664A-4EAD-BE0C-1F3E89974BEB}"/>
    <cellStyle name="SAPBEXHLevel1X 3 8 4 3 4" xfId="24746" xr:uid="{E4567D8A-ABC3-486E-B281-D0BE8AF6995E}"/>
    <cellStyle name="SAPBEXHLevel1X 3 8 4 3 4 2" xfId="51160" xr:uid="{D5E10AC8-C774-436E-B800-D392A27A393B}"/>
    <cellStyle name="SAPBEXHLevel1X 3 8 4 3 5" xfId="31292" xr:uid="{04778EB4-09DD-4714-AB84-9BA7E1F2B24B}"/>
    <cellStyle name="SAPBEXHLevel1X 3 8 4 4" xfId="5200" xr:uid="{E40EB441-4F94-459E-A3D9-AB68530D0E89}"/>
    <cellStyle name="SAPBEXHLevel1X 3 8 4 4 2" xfId="15975" xr:uid="{707EF566-9EE2-4470-AE26-EB23C4FC5360}"/>
    <cellStyle name="SAPBEXHLevel1X 3 8 4 4 2 2" xfId="42394" xr:uid="{A5153A71-C8E0-4CE5-B05A-5592D5D8A259}"/>
    <cellStyle name="SAPBEXHLevel1X 3 8 4 4 3" xfId="22707" xr:uid="{E14A90D8-F983-43AB-8F2B-2548B5034989}"/>
    <cellStyle name="SAPBEXHLevel1X 3 8 4 4 3 2" xfId="49121" xr:uid="{8AC3FF37-876D-462D-9DC3-8F517CCCC049}"/>
    <cellStyle name="SAPBEXHLevel1X 3 8 4 4 4" xfId="31870" xr:uid="{7244B9CE-7269-40CA-B52A-6BC8912507B8}"/>
    <cellStyle name="SAPBEXHLevel1X 3 8 4 5" xfId="5816" xr:uid="{F7A15131-37ED-4CAE-852A-4875F5EAE94C}"/>
    <cellStyle name="SAPBEXHLevel1X 3 8 4 5 2" xfId="16575" xr:uid="{93ADF481-41A4-4A22-87F8-6135102EF6C3}"/>
    <cellStyle name="SAPBEXHLevel1X 3 8 4 5 2 2" xfId="42993" xr:uid="{54F78B27-8C57-4C78-AB25-107BFD05F906}"/>
    <cellStyle name="SAPBEXHLevel1X 3 8 4 5 3" xfId="22031" xr:uid="{3C7BF207-1512-4888-9628-18ADF41A2613}"/>
    <cellStyle name="SAPBEXHLevel1X 3 8 4 5 3 2" xfId="48445" xr:uid="{E17ADD03-BDD6-4BDF-A4FD-360058D5EBB8}"/>
    <cellStyle name="SAPBEXHLevel1X 3 8 4 5 4" xfId="32486" xr:uid="{3D660F33-10E6-4724-967B-67CF2194A278}"/>
    <cellStyle name="SAPBEXHLevel1X 3 8 4 6" xfId="6419" xr:uid="{E0FBF753-94CF-499E-8FF7-EDF40D7E1363}"/>
    <cellStyle name="SAPBEXHLevel1X 3 8 4 6 2" xfId="17155" xr:uid="{F04EF987-3EA1-426F-82F3-35F369C4804F}"/>
    <cellStyle name="SAPBEXHLevel1X 3 8 4 6 2 2" xfId="43573" xr:uid="{B281A672-780A-470B-B805-2137A4FCB7D1}"/>
    <cellStyle name="SAPBEXHLevel1X 3 8 4 6 3" xfId="23069" xr:uid="{910977D8-315C-44EB-9BD7-9868F9E06FBE}"/>
    <cellStyle name="SAPBEXHLevel1X 3 8 4 6 3 2" xfId="49483" xr:uid="{E3993186-6FD2-4348-B29F-D9E5D46FABD9}"/>
    <cellStyle name="SAPBEXHLevel1X 3 8 4 6 4" xfId="33089" xr:uid="{E81220FC-CD52-4461-9B17-2304A299677E}"/>
    <cellStyle name="SAPBEXHLevel1X 3 8 4 7" xfId="7034" xr:uid="{570441C1-4406-469C-8FD3-BF325D98B4C6}"/>
    <cellStyle name="SAPBEXHLevel1X 3 8 4 7 2" xfId="22383" xr:uid="{3F410724-55F1-44AC-A528-42DE907A2D72}"/>
    <cellStyle name="SAPBEXHLevel1X 3 8 4 7 2 2" xfId="48797" xr:uid="{960ECEA5-89D8-4B1E-9FDD-52E3087406CA}"/>
    <cellStyle name="SAPBEXHLevel1X 3 8 4 7 3" xfId="33704" xr:uid="{52027EBE-1EA2-4E3D-92F2-FAC5B63B2D42}"/>
    <cellStyle name="SAPBEXHLevel1X 3 8 4 8" xfId="7581" xr:uid="{B3E715AC-C970-481A-88B7-DB12D297D9AF}"/>
    <cellStyle name="SAPBEXHLevel1X 3 8 4 8 2" xfId="18248" xr:uid="{97BA09CD-45FB-4118-A2DF-2E04B1096ACA}"/>
    <cellStyle name="SAPBEXHLevel1X 3 8 4 8 2 2" xfId="44664" xr:uid="{3167F40E-F233-4414-AAD7-0B88E19D6FCB}"/>
    <cellStyle name="SAPBEXHLevel1X 3 8 4 8 3" xfId="28004" xr:uid="{45519D86-6CAE-4502-A858-18041D6BE7B3}"/>
    <cellStyle name="SAPBEXHLevel1X 3 8 4 8 3 2" xfId="54418" xr:uid="{312156C3-46AE-459D-9261-832F3A9614DA}"/>
    <cellStyle name="SAPBEXHLevel1X 3 8 4 8 4" xfId="34251" xr:uid="{E89C65D5-3497-49E6-8AC0-9A17C3039977}"/>
    <cellStyle name="SAPBEXHLevel1X 3 8 4 9" xfId="7282" xr:uid="{4EBE94F6-6B9D-4FA3-9F47-F347A5CD00E8}"/>
    <cellStyle name="SAPBEXHLevel1X 3 8 4 9 2" xfId="17949" xr:uid="{3C41F210-F1B6-4FBE-98FD-03FAF92FD60A}"/>
    <cellStyle name="SAPBEXHLevel1X 3 8 4 9 2 2" xfId="44366" xr:uid="{F30F3848-997B-4BDC-98F9-58F54FC662E7}"/>
    <cellStyle name="SAPBEXHLevel1X 3 8 4 9 3" xfId="23238" xr:uid="{3D757695-3D24-456E-828E-84A07579BA34}"/>
    <cellStyle name="SAPBEXHLevel1X 3 8 4 9 3 2" xfId="49652" xr:uid="{3708DBC5-426C-42BA-901A-06309D85373B}"/>
    <cellStyle name="SAPBEXHLevel1X 3 8 4 9 4" xfId="33952" xr:uid="{9B8EBE68-70AA-45C7-BAAE-064C2C7A7425}"/>
    <cellStyle name="SAPBEXHLevel1X 3 8 5" xfId="2104" xr:uid="{D86853CD-17FA-41AD-8BAD-C5612E695F5D}"/>
    <cellStyle name="SAPBEXHLevel1X 3 8 5 10" xfId="8860" xr:uid="{B400E8D2-E249-424D-955F-5C45067C071D}"/>
    <cellStyle name="SAPBEXHLevel1X 3 8 5 10 2" xfId="19520" xr:uid="{6E9D7E85-853B-4461-894C-8C02D25F70DC}"/>
    <cellStyle name="SAPBEXHLevel1X 3 8 5 10 2 2" xfId="45934" xr:uid="{551CAC03-1459-4FDB-AFE0-82D07BF9F9FA}"/>
    <cellStyle name="SAPBEXHLevel1X 3 8 5 10 3" xfId="21934" xr:uid="{A4524EFD-269F-4B95-B6E4-8393354BEE17}"/>
    <cellStyle name="SAPBEXHLevel1X 3 8 5 10 3 2" xfId="48348" xr:uid="{E89724C0-6196-4E51-BAA9-8C70BD3D1BB1}"/>
    <cellStyle name="SAPBEXHLevel1X 3 8 5 10 4" xfId="35356" xr:uid="{C7112B8A-E15A-460E-B758-D30B92F8E024}"/>
    <cellStyle name="SAPBEXHLevel1X 3 8 5 11" xfId="11496" xr:uid="{E83A28AA-E90E-4B77-AB6E-1555FA555E24}"/>
    <cellStyle name="SAPBEXHLevel1X 3 8 5 11 2" xfId="37917" xr:uid="{7DDB924B-F8D3-48C7-8D76-E96A68B008F4}"/>
    <cellStyle name="SAPBEXHLevel1X 3 8 5 12" xfId="26990" xr:uid="{BC563BBA-9848-42B5-A4D1-A298F6312862}"/>
    <cellStyle name="SAPBEXHLevel1X 3 8 5 12 2" xfId="53404" xr:uid="{9794248F-1725-4D00-AFFB-73503D19E6F6}"/>
    <cellStyle name="SAPBEXHLevel1X 3 8 5 2" xfId="4069" xr:uid="{857B708A-4306-4598-A5C7-2D725224947E}"/>
    <cellStyle name="SAPBEXHLevel1X 3 8 5 2 2" xfId="9842" xr:uid="{A04D502B-C42E-482C-A8B4-1A87E44E5C92}"/>
    <cellStyle name="SAPBEXHLevel1X 3 8 5 2 2 2" xfId="20502" xr:uid="{74B8F724-3A81-48B9-A235-E16822E424A1}"/>
    <cellStyle name="SAPBEXHLevel1X 3 8 5 2 2 2 2" xfId="46916" xr:uid="{6C68C05D-7C0A-4DED-9247-D5B70FD93898}"/>
    <cellStyle name="SAPBEXHLevel1X 3 8 5 2 2 3" xfId="12493" xr:uid="{4773FDBF-79EB-493B-B23F-8EDD37585C07}"/>
    <cellStyle name="SAPBEXHLevel1X 3 8 5 2 2 3 2" xfId="38914" xr:uid="{9674C02D-16B8-499D-949F-3E3DC8BD354B}"/>
    <cellStyle name="SAPBEXHLevel1X 3 8 5 2 2 4" xfId="36338" xr:uid="{B5BC7461-667D-4DFD-894A-572BFC771471}"/>
    <cellStyle name="SAPBEXHLevel1X 3 8 5 2 3" xfId="14851" xr:uid="{56057A60-9F4A-4E40-A1A4-E86C5C989AEB}"/>
    <cellStyle name="SAPBEXHLevel1X 3 8 5 2 3 2" xfId="41271" xr:uid="{047C1552-0980-44DA-86F1-C5BB6121BFA6}"/>
    <cellStyle name="SAPBEXHLevel1X 3 8 5 2 4" xfId="25188" xr:uid="{9B280686-1479-454B-BDC5-8B48DDFA2FC3}"/>
    <cellStyle name="SAPBEXHLevel1X 3 8 5 2 4 2" xfId="51602" xr:uid="{BA47D346-5E88-47F5-9FE7-30B74AB1432D}"/>
    <cellStyle name="SAPBEXHLevel1X 3 8 5 2 5" xfId="30739" xr:uid="{43C291FF-9C1D-4703-B7E0-E7F4C92E43F0}"/>
    <cellStyle name="SAPBEXHLevel1X 3 8 5 3" xfId="4797" xr:uid="{123105D2-C5AC-44B8-B38A-9C7F81A11CA0}"/>
    <cellStyle name="SAPBEXHLevel1X 3 8 5 3 2" xfId="10136" xr:uid="{77334AD8-7A60-4DFA-9344-89D2D457B035}"/>
    <cellStyle name="SAPBEXHLevel1X 3 8 5 3 2 2" xfId="20796" xr:uid="{5B47AEA3-D47D-444C-9721-634FBDF88670}"/>
    <cellStyle name="SAPBEXHLevel1X 3 8 5 3 2 2 2" xfId="47210" xr:uid="{B0C060E7-3F91-4F97-9B74-90AC3C8167CC}"/>
    <cellStyle name="SAPBEXHLevel1X 3 8 5 3 2 3" xfId="25886" xr:uid="{9223D40C-9C4B-4643-8147-BDEBE100B469}"/>
    <cellStyle name="SAPBEXHLevel1X 3 8 5 3 2 3 2" xfId="52300" xr:uid="{40586C23-4A88-4914-8040-034B9A11B2B4}"/>
    <cellStyle name="SAPBEXHLevel1X 3 8 5 3 2 4" xfId="36632" xr:uid="{104A46A1-5566-4649-9C53-04ED5FDE9EE3}"/>
    <cellStyle name="SAPBEXHLevel1X 3 8 5 3 3" xfId="15574" xr:uid="{F315867B-DEFF-4135-8356-2B9FA0E9679D}"/>
    <cellStyle name="SAPBEXHLevel1X 3 8 5 3 3 2" xfId="41994" xr:uid="{22E34EF0-3E0E-4FC6-A0EF-BC0A55885414}"/>
    <cellStyle name="SAPBEXHLevel1X 3 8 5 3 4" xfId="23779" xr:uid="{ED058752-D4C0-49E7-BF72-3937B52593EA}"/>
    <cellStyle name="SAPBEXHLevel1X 3 8 5 3 4 2" xfId="50193" xr:uid="{174C5634-794B-4DB1-9605-1ADD46C4659B}"/>
    <cellStyle name="SAPBEXHLevel1X 3 8 5 3 5" xfId="31467" xr:uid="{AD41830D-28FD-4EFC-941F-C157A1B27E7A}"/>
    <cellStyle name="SAPBEXHLevel1X 3 8 5 4" xfId="5377" xr:uid="{9085B188-75D1-462F-A95A-E1F4852696D2}"/>
    <cellStyle name="SAPBEXHLevel1X 3 8 5 4 2" xfId="16150" xr:uid="{5C00E415-6765-4338-96FF-BB55189E92FD}"/>
    <cellStyle name="SAPBEXHLevel1X 3 8 5 4 2 2" xfId="42569" xr:uid="{48550EE9-8598-491B-A4B2-FCF379C1E001}"/>
    <cellStyle name="SAPBEXHLevel1X 3 8 5 4 3" xfId="24844" xr:uid="{C3C543A7-78B9-48D0-AC13-F45D522ADA72}"/>
    <cellStyle name="SAPBEXHLevel1X 3 8 5 4 3 2" xfId="51258" xr:uid="{479761BB-116B-4D4F-8553-DE50DD2CBB5B}"/>
    <cellStyle name="SAPBEXHLevel1X 3 8 5 4 4" xfId="32047" xr:uid="{730C6CF4-C624-476F-AB3A-CA186C5A9A9B}"/>
    <cellStyle name="SAPBEXHLevel1X 3 8 5 5" xfId="5984" xr:uid="{77850CD0-8541-4CF2-9DA5-9DF5355ED0AC}"/>
    <cellStyle name="SAPBEXHLevel1X 3 8 5 5 2" xfId="16736" xr:uid="{3C44E041-3E44-4FC7-BCA1-D27CFBE0DE08}"/>
    <cellStyle name="SAPBEXHLevel1X 3 8 5 5 2 2" xfId="43154" xr:uid="{0B7CBA69-E183-450F-B79D-10D81A907C69}"/>
    <cellStyle name="SAPBEXHLevel1X 3 8 5 5 3" xfId="25563" xr:uid="{8103750F-07ED-425A-992D-F933541FACC2}"/>
    <cellStyle name="SAPBEXHLevel1X 3 8 5 5 3 2" xfId="51977" xr:uid="{E009DDB0-A9CC-45F6-B20D-A7D8624F5FBA}"/>
    <cellStyle name="SAPBEXHLevel1X 3 8 5 5 4" xfId="32654" xr:uid="{B87076A4-D016-40DF-A12F-4180C8137415}"/>
    <cellStyle name="SAPBEXHLevel1X 3 8 5 6" xfId="6584" xr:uid="{61A6ED54-25D2-4AEF-877B-2F54142CA311}"/>
    <cellStyle name="SAPBEXHLevel1X 3 8 5 6 2" xfId="17309" xr:uid="{5F1FDBAF-C869-4BA3-B93C-C7E40996AD8E}"/>
    <cellStyle name="SAPBEXHLevel1X 3 8 5 6 2 2" xfId="43727" xr:uid="{A10AAC41-9873-4145-80B7-ABD2BE10F999}"/>
    <cellStyle name="SAPBEXHLevel1X 3 8 5 6 3" xfId="18753" xr:uid="{47A2C787-57EF-4877-8513-E8DB36999A6B}"/>
    <cellStyle name="SAPBEXHLevel1X 3 8 5 6 3 2" xfId="45167" xr:uid="{86B26B81-E45D-4159-800B-311AC19B019E}"/>
    <cellStyle name="SAPBEXHLevel1X 3 8 5 6 4" xfId="33254" xr:uid="{454208B4-0067-4EDD-8EF4-991A3D902E8C}"/>
    <cellStyle name="SAPBEXHLevel1X 3 8 5 7" xfId="7156" xr:uid="{8238F72A-C444-4E77-9172-6D8683601DFF}"/>
    <cellStyle name="SAPBEXHLevel1X 3 8 5 7 2" xfId="22934" xr:uid="{DA87AABC-42F2-4F1D-A046-D02A0833ED0A}"/>
    <cellStyle name="SAPBEXHLevel1X 3 8 5 7 2 2" xfId="49348" xr:uid="{EDAED8A7-5656-4272-860A-3BC492C15FA6}"/>
    <cellStyle name="SAPBEXHLevel1X 3 8 5 7 3" xfId="33826" xr:uid="{15C0DA29-79C5-4F81-9198-F2A1C177791D}"/>
    <cellStyle name="SAPBEXHLevel1X 3 8 5 8" xfId="7715" xr:uid="{442F7CCE-25BD-4807-8AA8-726BEC276DF9}"/>
    <cellStyle name="SAPBEXHLevel1X 3 8 5 8 2" xfId="18382" xr:uid="{95574289-45BD-437B-BC1D-87BA0B22735C}"/>
    <cellStyle name="SAPBEXHLevel1X 3 8 5 8 2 2" xfId="44798" xr:uid="{B8F73983-AD81-4DB9-8477-2A8A36CE261A}"/>
    <cellStyle name="SAPBEXHLevel1X 3 8 5 8 3" xfId="27294" xr:uid="{858BB900-BF0F-4ADC-B40B-2D4FE7E11152}"/>
    <cellStyle name="SAPBEXHLevel1X 3 8 5 8 3 2" xfId="53708" xr:uid="{F95BC398-D84E-4825-85FC-9BFC8B8B9F9B}"/>
    <cellStyle name="SAPBEXHLevel1X 3 8 5 8 4" xfId="34385" xr:uid="{B62E1157-6DCC-48E4-967F-AADA04B3D973}"/>
    <cellStyle name="SAPBEXHLevel1X 3 8 5 9" xfId="7867" xr:uid="{1C7BB0C2-D0C6-4DFF-B349-7BCB4D680F06}"/>
    <cellStyle name="SAPBEXHLevel1X 3 8 5 9 2" xfId="18534" xr:uid="{33CC0948-B63F-4EC5-BEC3-C20910F60251}"/>
    <cellStyle name="SAPBEXHLevel1X 3 8 5 9 2 2" xfId="44949" xr:uid="{A74DE38E-BB27-458D-8099-F7381101ADFE}"/>
    <cellStyle name="SAPBEXHLevel1X 3 8 5 9 3" xfId="22785" xr:uid="{382E1B83-C1BE-48D2-ACD3-DCBC349D0437}"/>
    <cellStyle name="SAPBEXHLevel1X 3 8 5 9 3 2" xfId="49199" xr:uid="{D046D0EB-36DD-4A66-9B65-7974E3CC4BBE}"/>
    <cellStyle name="SAPBEXHLevel1X 3 8 5 9 4" xfId="34537" xr:uid="{B89AB0E5-A0C9-4D4C-9DA8-B4369F8A35EB}"/>
    <cellStyle name="SAPBEXHLevel1X 3 8 6" xfId="1845" xr:uid="{A6E1CBC9-B96D-4100-BCF2-3824620CF926}"/>
    <cellStyle name="SAPBEXHLevel1X 3 8 6 10" xfId="9545" xr:uid="{958E662C-BB04-4499-AE03-137140D6AFA1}"/>
    <cellStyle name="SAPBEXHLevel1X 3 8 6 10 2" xfId="20205" xr:uid="{C191FEE6-E39D-4E16-8C8B-35787E4274D9}"/>
    <cellStyle name="SAPBEXHLevel1X 3 8 6 10 2 2" xfId="46619" xr:uid="{E3E0707C-E9DF-4D40-8059-34127EE26D42}"/>
    <cellStyle name="SAPBEXHLevel1X 3 8 6 10 3" xfId="12215" xr:uid="{4C2EF786-E85B-47DA-835C-F80C39FE1CD6}"/>
    <cellStyle name="SAPBEXHLevel1X 3 8 6 10 3 2" xfId="38636" xr:uid="{38E109CD-E6E6-4F0C-9626-4F2BD04A5596}"/>
    <cellStyle name="SAPBEXHLevel1X 3 8 6 10 4" xfId="36041" xr:uid="{08555D21-D1DE-4EBB-98C9-F42D33E7E4FA}"/>
    <cellStyle name="SAPBEXHLevel1X 3 8 6 11" xfId="11735" xr:uid="{5D005EF6-6761-4EC1-8601-BE37CB3C97CF}"/>
    <cellStyle name="SAPBEXHLevel1X 3 8 6 11 2" xfId="38156" xr:uid="{774B115F-5057-4DD0-B60F-4A5D294BAD00}"/>
    <cellStyle name="SAPBEXHLevel1X 3 8 6 12" xfId="25072" xr:uid="{19231623-D210-4301-92A1-97BA9B42D59F}"/>
    <cellStyle name="SAPBEXHLevel1X 3 8 6 12 2" xfId="51486" xr:uid="{F89D8295-0D31-4BF4-8413-1516AB789EFB}"/>
    <cellStyle name="SAPBEXHLevel1X 3 8 6 2" xfId="3822" xr:uid="{E4D9C439-A8DC-4B37-8447-7E1E41C4A49B}"/>
    <cellStyle name="SAPBEXHLevel1X 3 8 6 2 2" xfId="10682" xr:uid="{6558CFFB-FE80-4010-8239-041F818CC208}"/>
    <cellStyle name="SAPBEXHLevel1X 3 8 6 2 2 2" xfId="21327" xr:uid="{37ACAD7F-6E3B-4A82-A42C-08D3A1C169E5}"/>
    <cellStyle name="SAPBEXHLevel1X 3 8 6 2 2 2 2" xfId="47741" xr:uid="{15C4F4D4-7389-49C3-86A0-BABC9FD92A68}"/>
    <cellStyle name="SAPBEXHLevel1X 3 8 6 2 2 3" xfId="28425" xr:uid="{EF1CCF30-615B-4B44-ADE0-0C10B99DA646}"/>
    <cellStyle name="SAPBEXHLevel1X 3 8 6 2 2 3 2" xfId="54839" xr:uid="{93432B5A-3E8B-4B61-B780-F810ADC1CC3D}"/>
    <cellStyle name="SAPBEXHLevel1X 3 8 6 2 2 4" xfId="37106" xr:uid="{408AC546-F1F8-4EBE-AC35-1B5823B488A8}"/>
    <cellStyle name="SAPBEXHLevel1X 3 8 6 2 3" xfId="14605" xr:uid="{9026C71C-969B-4176-B380-81B24A3BD47D}"/>
    <cellStyle name="SAPBEXHLevel1X 3 8 6 2 3 2" xfId="41025" xr:uid="{FD9ABB65-5DBE-4C57-BE79-B7C9AF1A6B40}"/>
    <cellStyle name="SAPBEXHLevel1X 3 8 6 2 4" xfId="26589" xr:uid="{6BB446DB-DC44-4FA4-837B-97DA35049B97}"/>
    <cellStyle name="SAPBEXHLevel1X 3 8 6 2 4 2" xfId="53003" xr:uid="{CDDBC104-B503-4301-BCC8-EF8C0E964744}"/>
    <cellStyle name="SAPBEXHLevel1X 3 8 6 2 5" xfId="30492" xr:uid="{58D852AF-59F6-4F34-B65B-6B20165AF40B}"/>
    <cellStyle name="SAPBEXHLevel1X 3 8 6 3" xfId="4549" xr:uid="{F5A11402-5299-460B-B9E8-EB17FA79BE69}"/>
    <cellStyle name="SAPBEXHLevel1X 3 8 6 3 2" xfId="15327" xr:uid="{F18C0A2F-CEBB-4273-A031-BFDB8571D522}"/>
    <cellStyle name="SAPBEXHLevel1X 3 8 6 3 2 2" xfId="41747" xr:uid="{7645EB21-C516-4A94-93B6-84DC39B75746}"/>
    <cellStyle name="SAPBEXHLevel1X 3 8 6 3 3" xfId="22657" xr:uid="{3AEA2939-9D32-427A-ACAF-92A9ED23C94E}"/>
    <cellStyle name="SAPBEXHLevel1X 3 8 6 3 3 2" xfId="49071" xr:uid="{AF0EAE94-A31D-4224-84AA-6BE7ADFF92E3}"/>
    <cellStyle name="SAPBEXHLevel1X 3 8 6 3 4" xfId="31219" xr:uid="{14C30898-F30E-4322-A093-BBCDED2E1903}"/>
    <cellStyle name="SAPBEXHLevel1X 3 8 6 4" xfId="3195" xr:uid="{363A2AE9-9860-4576-BCBA-D667967D9F63}"/>
    <cellStyle name="SAPBEXHLevel1X 3 8 6 4 2" xfId="13985" xr:uid="{8813E592-C7D1-414E-A71E-1540D995ACDA}"/>
    <cellStyle name="SAPBEXHLevel1X 3 8 6 4 2 2" xfId="40405" xr:uid="{9F3948A3-3607-49C7-80D8-D5628D852242}"/>
    <cellStyle name="SAPBEXHLevel1X 3 8 6 4 3" xfId="22470" xr:uid="{F6DB9DF0-EB1F-44FC-8F72-61C1E099621A}"/>
    <cellStyle name="SAPBEXHLevel1X 3 8 6 4 3 2" xfId="48884" xr:uid="{F2996B21-D7EF-451C-A00D-26972550711C}"/>
    <cellStyle name="SAPBEXHLevel1X 3 8 6 4 4" xfId="29865" xr:uid="{C89C443F-CE85-428B-87B0-835DBB7329C8}"/>
    <cellStyle name="SAPBEXHLevel1X 3 8 6 5" xfId="4336" xr:uid="{9F1BA53A-B0DD-4403-BE1D-0B3FC430538A}"/>
    <cellStyle name="SAPBEXHLevel1X 3 8 6 5 2" xfId="15114" xr:uid="{CA377671-D33E-4219-AAD3-C735B408E809}"/>
    <cellStyle name="SAPBEXHLevel1X 3 8 6 5 2 2" xfId="41534" xr:uid="{0E654141-007C-44F7-85BF-465BC24856E0}"/>
    <cellStyle name="SAPBEXHLevel1X 3 8 6 5 3" xfId="24550" xr:uid="{9AB49B09-D0DA-48AF-BFDC-AF12EBB4A5E2}"/>
    <cellStyle name="SAPBEXHLevel1X 3 8 6 5 3 2" xfId="50964" xr:uid="{6DCA7975-B259-46AE-B5A2-E8A1B919A422}"/>
    <cellStyle name="SAPBEXHLevel1X 3 8 6 5 4" xfId="31006" xr:uid="{10421E34-38E9-404E-9CCD-B49FC3807305}"/>
    <cellStyle name="SAPBEXHLevel1X 3 8 6 6" xfId="5622" xr:uid="{D7AE795D-3068-4EB3-B0CA-C3F9312E6C94}"/>
    <cellStyle name="SAPBEXHLevel1X 3 8 6 6 2" xfId="16386" xr:uid="{E0C9A957-1DED-41C5-9B08-E8E1E495ADDB}"/>
    <cellStyle name="SAPBEXHLevel1X 3 8 6 6 2 2" xfId="42804" xr:uid="{F29AF8AD-444D-47EE-B48F-398D1AC01CBF}"/>
    <cellStyle name="SAPBEXHLevel1X 3 8 6 6 3" xfId="23064" xr:uid="{97B0AFBF-04D8-400A-9842-A774B6A4A685}"/>
    <cellStyle name="SAPBEXHLevel1X 3 8 6 6 3 2" xfId="49478" xr:uid="{1CE48427-BD63-47E3-85A8-0D31133AAFD5}"/>
    <cellStyle name="SAPBEXHLevel1X 3 8 6 6 4" xfId="32292" xr:uid="{89479670-3E27-4F77-ACC5-CB5FEB3F9433}"/>
    <cellStyle name="SAPBEXHLevel1X 3 8 6 7" xfId="6961" xr:uid="{6E1C5794-908B-4B75-8E5A-01A83B2C15A6}"/>
    <cellStyle name="SAPBEXHLevel1X 3 8 6 7 2" xfId="12070" xr:uid="{B54F52F6-A3C8-4C81-BC91-8B4192DD0022}"/>
    <cellStyle name="SAPBEXHLevel1X 3 8 6 7 2 2" xfId="38491" xr:uid="{6DCE16E1-A5E9-494B-98A2-05E0DF28B704}"/>
    <cellStyle name="SAPBEXHLevel1X 3 8 6 7 3" xfId="33631" xr:uid="{854B6C08-7B29-4E1C-9FB4-B7C5EECF538E}"/>
    <cellStyle name="SAPBEXHLevel1X 3 8 6 8" xfId="7508" xr:uid="{0DD76BAE-804D-4FF1-A24D-ADE4CF38F47C}"/>
    <cellStyle name="SAPBEXHLevel1X 3 8 6 8 2" xfId="18175" xr:uid="{AE50578B-6DBD-4150-8116-BE100DE0CC4B}"/>
    <cellStyle name="SAPBEXHLevel1X 3 8 6 8 2 2" xfId="44591" xr:uid="{6E17272C-2E70-45E7-80B6-B34550BA123B}"/>
    <cellStyle name="SAPBEXHLevel1X 3 8 6 8 3" xfId="22165" xr:uid="{26F3C4E8-83FB-4E32-89D4-B4F3529FAA0E}"/>
    <cellStyle name="SAPBEXHLevel1X 3 8 6 8 3 2" xfId="48579" xr:uid="{B678D858-C903-4E6A-AF2E-3F908060D908}"/>
    <cellStyle name="SAPBEXHLevel1X 3 8 6 8 4" xfId="34178" xr:uid="{01CBA8EA-6344-4588-B0AB-94CDFBDA4CF5}"/>
    <cellStyle name="SAPBEXHLevel1X 3 8 6 9" xfId="5612" xr:uid="{0EE45481-B258-4611-9E6B-1D23E2A106CE}"/>
    <cellStyle name="SAPBEXHLevel1X 3 8 6 9 2" xfId="16376" xr:uid="{083721EF-245C-4A11-8EC6-5880BB80A233}"/>
    <cellStyle name="SAPBEXHLevel1X 3 8 6 9 2 2" xfId="42794" xr:uid="{587384C4-98DA-444A-9B70-4587C875C0E8}"/>
    <cellStyle name="SAPBEXHLevel1X 3 8 6 9 3" xfId="27435" xr:uid="{800E5B7E-1088-4A6B-A770-849B5E566EF0}"/>
    <cellStyle name="SAPBEXHLevel1X 3 8 6 9 3 2" xfId="53849" xr:uid="{0CF7DFBF-0915-4C8E-81C6-E2CF819EA337}"/>
    <cellStyle name="SAPBEXHLevel1X 3 8 6 9 4" xfId="32282" xr:uid="{D1A056D2-6643-4C26-BAAF-18476589E996}"/>
    <cellStyle name="SAPBEXHLevel1X 3 8 7" xfId="2505" xr:uid="{83B1643E-3018-4792-B833-A7A961DF2213}"/>
    <cellStyle name="SAPBEXHLevel1X 3 8 7 10" xfId="22688" xr:uid="{0FD9194F-D864-4C28-AB27-6569A13DA431}"/>
    <cellStyle name="SAPBEXHLevel1X 3 8 7 10 2" xfId="49102" xr:uid="{956D4165-3DF8-4FE9-80E2-2290B4B5BC77}"/>
    <cellStyle name="SAPBEXHLevel1X 3 8 7 2" xfId="4400" xr:uid="{8EB0DEAC-91FB-4FB5-A9E5-D6A79122145D}"/>
    <cellStyle name="SAPBEXHLevel1X 3 8 7 2 2" xfId="15178" xr:uid="{7615D34D-C41D-4C76-AF73-013A4ED849A4}"/>
    <cellStyle name="SAPBEXHLevel1X 3 8 7 2 2 2" xfId="41598" xr:uid="{C08A74A4-FED0-4DF6-BEBB-9A43FFF6AA90}"/>
    <cellStyle name="SAPBEXHLevel1X 3 8 7 2 3" xfId="27935" xr:uid="{FB189621-5001-4D0D-B918-38406C658194}"/>
    <cellStyle name="SAPBEXHLevel1X 3 8 7 2 3 2" xfId="54349" xr:uid="{31806CA7-5E2F-4A79-9D3F-D2C1CD5683B6}"/>
    <cellStyle name="SAPBEXHLevel1X 3 8 7 2 4" xfId="31070" xr:uid="{76B2D2E6-2062-429C-A1C9-DE352D68511D}"/>
    <cellStyle name="SAPBEXHLevel1X 3 8 7 3" xfId="5133" xr:uid="{E11E5501-3BA0-4DB9-A07A-672BF20F797A}"/>
    <cellStyle name="SAPBEXHLevel1X 3 8 7 3 2" xfId="15910" xr:uid="{039CFB1B-C1D6-41A9-BDF4-719C00DB35A6}"/>
    <cellStyle name="SAPBEXHLevel1X 3 8 7 3 2 2" xfId="42329" xr:uid="{2641D967-F3C2-466D-92BC-0090DB1E16FF}"/>
    <cellStyle name="SAPBEXHLevel1X 3 8 7 3 3" xfId="26338" xr:uid="{6A3C8E16-8422-44D3-A3A2-D5DB82358FE0}"/>
    <cellStyle name="SAPBEXHLevel1X 3 8 7 3 3 2" xfId="52752" xr:uid="{18A54307-0042-42FB-8E47-4E456F0A7F7D}"/>
    <cellStyle name="SAPBEXHLevel1X 3 8 7 3 4" xfId="31803" xr:uid="{4ED41F2E-56FA-44D2-810C-05961789F89A}"/>
    <cellStyle name="SAPBEXHLevel1X 3 8 7 4" xfId="6315" xr:uid="{CC964DE2-9037-41A6-A8B7-260E30C613F0}"/>
    <cellStyle name="SAPBEXHLevel1X 3 8 7 4 2" xfId="17054" xr:uid="{759FE2F2-4CE1-455F-8D63-FF0538CB2C56}"/>
    <cellStyle name="SAPBEXHLevel1X 3 8 7 4 2 2" xfId="43472" xr:uid="{E76A288C-54A4-4C6A-AF27-9D6B9C881710}"/>
    <cellStyle name="SAPBEXHLevel1X 3 8 7 4 3" xfId="12040" xr:uid="{EDE926B3-4D7C-48DE-9EE4-F055834E3AA5}"/>
    <cellStyle name="SAPBEXHLevel1X 3 8 7 4 3 2" xfId="38461" xr:uid="{A1983303-F8EA-4207-A196-E13C42AE7C2D}"/>
    <cellStyle name="SAPBEXHLevel1X 3 8 7 4 4" xfId="32985" xr:uid="{692D1211-77D4-403C-BA14-E0CA7203FA0D}"/>
    <cellStyle name="SAPBEXHLevel1X 3 8 7 5" xfId="6891" xr:uid="{AC4EB9F3-C605-4324-B368-FB87DBEB0943}"/>
    <cellStyle name="SAPBEXHLevel1X 3 8 7 5 2" xfId="17596" xr:uid="{078A55E1-E19E-448C-ABDB-53290FB27055}"/>
    <cellStyle name="SAPBEXHLevel1X 3 8 7 5 2 2" xfId="44013" xr:uid="{A1F35973-BAAD-4293-8CA3-B86EA0D46456}"/>
    <cellStyle name="SAPBEXHLevel1X 3 8 7 5 3" xfId="25740" xr:uid="{6C2441EE-BE22-443A-BDE9-2F80F5C3D98D}"/>
    <cellStyle name="SAPBEXHLevel1X 3 8 7 5 3 2" xfId="52154" xr:uid="{855BEAC2-A9E8-4AD4-A7F0-C107F81A4459}"/>
    <cellStyle name="SAPBEXHLevel1X 3 8 7 5 4" xfId="33561" xr:uid="{3C74D85B-659C-4471-B4E2-7BAC35BE1E02}"/>
    <cellStyle name="SAPBEXHLevel1X 3 8 7 6" xfId="7415" xr:uid="{7FEEDFDA-F6A6-4BE4-A12F-764F47E41E8E}"/>
    <cellStyle name="SAPBEXHLevel1X 3 8 7 6 2" xfId="18082" xr:uid="{A837CF7C-2BE0-4CF9-80DC-68D8C7C93FAF}"/>
    <cellStyle name="SAPBEXHLevel1X 3 8 7 6 2 2" xfId="44498" xr:uid="{F8C7BB69-89F0-40D0-A7A6-51172EEA4701}"/>
    <cellStyle name="SAPBEXHLevel1X 3 8 7 6 3" xfId="24001" xr:uid="{588FFDF5-57E8-4F73-9FE2-8FF33930FBD1}"/>
    <cellStyle name="SAPBEXHLevel1X 3 8 7 6 3 2" xfId="50415" xr:uid="{4D372101-AC65-4BF9-BCC3-9A6182468B03}"/>
    <cellStyle name="SAPBEXHLevel1X 3 8 7 6 4" xfId="34085" xr:uid="{7A90D700-3969-4DEF-8CF1-E53A8BE59E07}"/>
    <cellStyle name="SAPBEXHLevel1X 3 8 7 7" xfId="8038" xr:uid="{67C5D9CB-CEA6-4660-A85A-80CA3F8EFFB6}"/>
    <cellStyle name="SAPBEXHLevel1X 3 8 7 7 2" xfId="18705" xr:uid="{C5648269-78BD-43B3-B093-5B80A0215025}"/>
    <cellStyle name="SAPBEXHLevel1X 3 8 7 7 2 2" xfId="45119" xr:uid="{834C6D3D-DA48-4360-A5AA-A2380E6D3107}"/>
    <cellStyle name="SAPBEXHLevel1X 3 8 7 7 3" xfId="16637" xr:uid="{BD6FE3AC-764A-4B64-81BF-8A5E63A56413}"/>
    <cellStyle name="SAPBEXHLevel1X 3 8 7 7 3 2" xfId="43055" xr:uid="{7F5AB164-B942-4732-A547-1F5D52C9A518}"/>
    <cellStyle name="SAPBEXHLevel1X 3 8 7 7 4" xfId="34642" xr:uid="{B6518D73-99EF-4A78-8B57-0E8F9452235E}"/>
    <cellStyle name="SAPBEXHLevel1X 3 8 7 8" xfId="13301" xr:uid="{C95ECEFE-577A-45E8-A897-4A7CDC4A4A45}"/>
    <cellStyle name="SAPBEXHLevel1X 3 8 7 8 2" xfId="39721" xr:uid="{7BDB0F30-E9AC-4B8E-A3BA-2D2B63ABBADD}"/>
    <cellStyle name="SAPBEXHLevel1X 3 8 7 9" xfId="11225" xr:uid="{A6D8ADDF-9444-42FA-839F-E6E04CF18FF7}"/>
    <cellStyle name="SAPBEXHLevel1X 3 8 7 9 2" xfId="37646" xr:uid="{8BFD0894-CFB7-44FB-A544-65430A468611}"/>
    <cellStyle name="SAPBEXHLevel1X 3 8 8" xfId="3255" xr:uid="{5F4F9582-4E69-4764-8C56-AB07C1E81E5F}"/>
    <cellStyle name="SAPBEXHLevel1X 3 8 8 2" xfId="14045" xr:uid="{7F909DF5-2298-488C-B06E-C1212BBA768B}"/>
    <cellStyle name="SAPBEXHLevel1X 3 8 8 2 2" xfId="40465" xr:uid="{7161F280-3AD8-45D6-881B-8A30D08BB8D3}"/>
    <cellStyle name="SAPBEXHLevel1X 3 8 8 3" xfId="23660" xr:uid="{AB92AF0A-CCF0-492B-866A-254E7BAE8EAB}"/>
    <cellStyle name="SAPBEXHLevel1X 3 8 8 3 2" xfId="50074" xr:uid="{199366C9-E97B-4BDD-836F-7AF1F1C51852}"/>
    <cellStyle name="SAPBEXHLevel1X 3 8 8 4" xfId="29925" xr:uid="{EB949CD9-1ABB-4B8A-ABD5-DC10E68B51CC}"/>
    <cellStyle name="SAPBEXHLevel1X 3 8 9" xfId="4887" xr:uid="{69833B47-0C51-4B12-B217-04D8AE5ACBDB}"/>
    <cellStyle name="SAPBEXHLevel1X 3 8 9 2" xfId="15664" xr:uid="{20EB05A0-5FCB-405D-B72B-238866BCC565}"/>
    <cellStyle name="SAPBEXHLevel1X 3 8 9 2 2" xfId="42084" xr:uid="{F9900CE9-A4CA-431E-BBF5-03202CC55FC0}"/>
    <cellStyle name="SAPBEXHLevel1X 3 8 9 3" xfId="24742" xr:uid="{A073A891-7026-4EFB-9797-6DBAA5993A57}"/>
    <cellStyle name="SAPBEXHLevel1X 3 8 9 3 2" xfId="51156" xr:uid="{A646758A-E06C-44D7-B9CC-A95AAB2DB7B8}"/>
    <cellStyle name="SAPBEXHLevel1X 3 8 9 4" xfId="31557" xr:uid="{2E144F95-05FB-4C1D-80A6-75999E0C9E10}"/>
    <cellStyle name="SAPBEXHLevel1X 3 9" xfId="1539" xr:uid="{8749E721-3858-4928-AC9E-E3023053C05A}"/>
    <cellStyle name="SAPBEXHLevel1X 3 9 10" xfId="8431" xr:uid="{68BBA441-C178-4971-BF66-7F9B1C270BC2}"/>
    <cellStyle name="SAPBEXHLevel1X 3 9 10 2" xfId="19091" xr:uid="{A6E543DA-3492-4439-B247-06CD64828C38}"/>
    <cellStyle name="SAPBEXHLevel1X 3 9 10 2 2" xfId="45505" xr:uid="{B67B1635-9BED-4623-BEB1-832B80CFADF6}"/>
    <cellStyle name="SAPBEXHLevel1X 3 9 10 3" xfId="12187" xr:uid="{68FC7A10-E8F8-429F-887C-592C061D6D41}"/>
    <cellStyle name="SAPBEXHLevel1X 3 9 10 3 2" xfId="38608" xr:uid="{6FBE7A5E-09A4-4797-BCA9-D8637DB22E3E}"/>
    <cellStyle name="SAPBEXHLevel1X 3 9 10 4" xfId="34927" xr:uid="{2AC19409-51A9-4DC1-88C2-C78C01943B4C}"/>
    <cellStyle name="SAPBEXHLevel1X 3 9 11" xfId="12003" xr:uid="{9F4DE20E-939B-451C-9483-0D833DE1A86A}"/>
    <cellStyle name="SAPBEXHLevel1X 3 9 11 2" xfId="38424" xr:uid="{243E81AA-DC6A-4C04-BD49-731543349F00}"/>
    <cellStyle name="SAPBEXHLevel1X 3 9 12" xfId="24836" xr:uid="{E35C92B6-C4D4-4201-823B-59A2C042E98F}"/>
    <cellStyle name="SAPBEXHLevel1X 3 9 12 2" xfId="51250" xr:uid="{192BF08B-FD97-4932-9715-3615698936CB}"/>
    <cellStyle name="SAPBEXHLevel1X 3 9 2" xfId="3533" xr:uid="{A0AB4DB4-897B-42AB-9B3E-1669ACE3735B}"/>
    <cellStyle name="SAPBEXHLevel1X 3 9 2 2" xfId="8991" xr:uid="{C8000C72-3C5F-4666-B1B0-70637EB62EE1}"/>
    <cellStyle name="SAPBEXHLevel1X 3 9 2 2 2" xfId="19651" xr:uid="{137DDA5F-5CBA-48E9-85D9-B74A93D52E11}"/>
    <cellStyle name="SAPBEXHLevel1X 3 9 2 2 2 2" xfId="46065" xr:uid="{1AE82737-4FAC-4EBC-8E5C-5DD18DE242DA}"/>
    <cellStyle name="SAPBEXHLevel1X 3 9 2 2 3" xfId="26796" xr:uid="{9CB20245-B01F-47EA-87BC-49246ACF0FA4}"/>
    <cellStyle name="SAPBEXHLevel1X 3 9 2 2 3 2" xfId="53210" xr:uid="{97F6F4FD-9B99-4FBB-B69E-102C4949D61C}"/>
    <cellStyle name="SAPBEXHLevel1X 3 9 2 2 4" xfId="35487" xr:uid="{75E9668B-A661-48B7-91EC-A2AC8E70857C}"/>
    <cellStyle name="SAPBEXHLevel1X 3 9 2 3" xfId="10200" xr:uid="{716C347A-3ACA-4F6A-9ADC-81DC4859D928}"/>
    <cellStyle name="SAPBEXHLevel1X 3 9 2 3 2" xfId="20860" xr:uid="{3D8E445C-85C6-4266-970B-DD8613D9A4E6}"/>
    <cellStyle name="SAPBEXHLevel1X 3 9 2 3 2 2" xfId="47274" xr:uid="{B7A0E637-1575-4983-98E0-C6169842E9BC}"/>
    <cellStyle name="SAPBEXHLevel1X 3 9 2 3 3" xfId="14105" xr:uid="{FB6417D0-26EA-4956-8B56-6635576D4335}"/>
    <cellStyle name="SAPBEXHLevel1X 3 9 2 3 3 2" xfId="40525" xr:uid="{2137280A-9D7F-4285-9BE0-CB4954C6B6F1}"/>
    <cellStyle name="SAPBEXHLevel1X 3 9 2 3 4" xfId="36696" xr:uid="{6780D115-9833-452B-BE4C-5E2D8CD2F3B6}"/>
    <cellStyle name="SAPBEXHLevel1X 3 9 2 4" xfId="8744" xr:uid="{F18374E3-8626-4198-BC90-58234290DBE1}"/>
    <cellStyle name="SAPBEXHLevel1X 3 9 2 4 2" xfId="19404" xr:uid="{42A8F29D-59CF-482C-9B70-0C704C59D49D}"/>
    <cellStyle name="SAPBEXHLevel1X 3 9 2 4 2 2" xfId="45818" xr:uid="{76836769-EB1F-45ED-8665-4A208BDD6D16}"/>
    <cellStyle name="SAPBEXHLevel1X 3 9 2 4 3" xfId="24986" xr:uid="{32806DFE-9900-45F0-895F-0B23C3CDDCB2}"/>
    <cellStyle name="SAPBEXHLevel1X 3 9 2 4 3 2" xfId="51400" xr:uid="{2D4F64B0-2F0B-484C-8BB2-D8F5409F968E}"/>
    <cellStyle name="SAPBEXHLevel1X 3 9 2 4 4" xfId="35240" xr:uid="{88565A8B-5839-4B9F-812B-DDB7807208A6}"/>
    <cellStyle name="SAPBEXHLevel1X 3 9 2 5" xfId="14318" xr:uid="{E35A199B-A271-4D51-B8BD-B13235BB880F}"/>
    <cellStyle name="SAPBEXHLevel1X 3 9 2 5 2" xfId="40738" xr:uid="{9AB4BDE0-20DA-4D38-8B7C-D7D7E98C1FC6}"/>
    <cellStyle name="SAPBEXHLevel1X 3 9 2 6" xfId="22546" xr:uid="{8EF85F20-33B5-43D3-8455-2D5CFE752015}"/>
    <cellStyle name="SAPBEXHLevel1X 3 9 2 6 2" xfId="48960" xr:uid="{04245087-958A-4971-BCA6-21B7AE4F6F1F}"/>
    <cellStyle name="SAPBEXHLevel1X 3 9 2 7" xfId="30203" xr:uid="{B069974D-496E-40B6-BB12-B25D82CFE1B4}"/>
    <cellStyle name="SAPBEXHLevel1X 3 9 3" xfId="4140" xr:uid="{6677DFD5-42CF-41BE-9E59-99B23B4FE53F}"/>
    <cellStyle name="SAPBEXHLevel1X 3 9 3 2" xfId="9349" xr:uid="{A86464CF-F88D-4CB4-97D8-B2C90B4E20C0}"/>
    <cellStyle name="SAPBEXHLevel1X 3 9 3 2 2" xfId="20009" xr:uid="{70E9D34F-BEF8-4DBB-B23E-8C5E2D521F40}"/>
    <cellStyle name="SAPBEXHLevel1X 3 9 3 2 2 2" xfId="46423" xr:uid="{366A7B7F-48F1-4D4D-BE3D-DF4E3CE5BD65}"/>
    <cellStyle name="SAPBEXHLevel1X 3 9 3 2 3" xfId="25949" xr:uid="{CA2BD043-C01D-454B-87EA-092D607A532B}"/>
    <cellStyle name="SAPBEXHLevel1X 3 9 3 2 3 2" xfId="52363" xr:uid="{C9A0BFC2-3B3E-4E33-9125-350D1D54DEBF}"/>
    <cellStyle name="SAPBEXHLevel1X 3 9 3 2 4" xfId="35845" xr:uid="{861A65A2-88ED-486E-B5F5-5FC5A8D0A755}"/>
    <cellStyle name="SAPBEXHLevel1X 3 9 3 3" xfId="14922" xr:uid="{4D1E918E-339A-431E-862E-C9523FB15ABD}"/>
    <cellStyle name="SAPBEXHLevel1X 3 9 3 3 2" xfId="41342" xr:uid="{1E96A8EC-F762-40DE-992C-D5C2AEF5B871}"/>
    <cellStyle name="SAPBEXHLevel1X 3 9 3 4" xfId="24754" xr:uid="{6C64342F-A539-4057-93B2-35378D4A5F59}"/>
    <cellStyle name="SAPBEXHLevel1X 3 9 3 4 2" xfId="51168" xr:uid="{BF0C7799-3FE7-4C8D-BD92-392E43B18982}"/>
    <cellStyle name="SAPBEXHLevel1X 3 9 3 5" xfId="30810" xr:uid="{93AD3EE5-637C-4215-90C6-587724779C7D}"/>
    <cellStyle name="SAPBEXHLevel1X 3 9 4" xfId="4694" xr:uid="{BB8BEE73-2149-4795-B3FF-6B2C86B26C33}"/>
    <cellStyle name="SAPBEXHLevel1X 3 9 4 2" xfId="10438" xr:uid="{ADF2B9F5-34F8-4E13-BBDB-87CA60758F5B}"/>
    <cellStyle name="SAPBEXHLevel1X 3 9 4 2 2" xfId="21098" xr:uid="{56019507-33A3-467E-B63B-B4AE927BA259}"/>
    <cellStyle name="SAPBEXHLevel1X 3 9 4 2 2 2" xfId="47512" xr:uid="{FA7BD0E6-F2E1-4036-8392-FEE5B7A5DD94}"/>
    <cellStyle name="SAPBEXHLevel1X 3 9 4 2 3" xfId="28362" xr:uid="{7E36F7CF-3B36-4CED-99FB-5A328FD0501C}"/>
    <cellStyle name="SAPBEXHLevel1X 3 9 4 2 3 2" xfId="54776" xr:uid="{7AB922CD-E8D8-4ABF-9198-E010D0DCABDE}"/>
    <cellStyle name="SAPBEXHLevel1X 3 9 4 2 4" xfId="36934" xr:uid="{2421D519-6328-4E83-83CF-5CFBA869AC25}"/>
    <cellStyle name="SAPBEXHLevel1X 3 9 4 3" xfId="15471" xr:uid="{1A9C3D91-C4CF-482F-A856-C297B9971CFB}"/>
    <cellStyle name="SAPBEXHLevel1X 3 9 4 3 2" xfId="41891" xr:uid="{D671ACE8-E833-4CA4-8EA3-5949C5A39B4D}"/>
    <cellStyle name="SAPBEXHLevel1X 3 9 4 4" xfId="24625" xr:uid="{D38F8529-6635-4D42-A0E0-9BFF7DFDEEC5}"/>
    <cellStyle name="SAPBEXHLevel1X 3 9 4 4 2" xfId="51039" xr:uid="{88E64EF3-6685-4B1B-A9D6-430FFE2F7762}"/>
    <cellStyle name="SAPBEXHLevel1X 3 9 4 5" xfId="31364" xr:uid="{6CE08FBD-3A51-4CB0-A21C-048773064CF0}"/>
    <cellStyle name="SAPBEXHLevel1X 3 9 5" xfId="3123" xr:uid="{9CA9A9D3-68EB-4179-9686-C19908BC5BA3}"/>
    <cellStyle name="SAPBEXHLevel1X 3 9 5 2" xfId="13914" xr:uid="{C5D8B550-9359-439F-A541-B2B4B9ADCF8D}"/>
    <cellStyle name="SAPBEXHLevel1X 3 9 5 2 2" xfId="40334" xr:uid="{D5EC4D95-FFF3-45C8-B268-273690CAB3F8}"/>
    <cellStyle name="SAPBEXHLevel1X 3 9 5 3" xfId="27659" xr:uid="{11CAD6B0-004C-44C1-8871-768B88FE51E1}"/>
    <cellStyle name="SAPBEXHLevel1X 3 9 5 3 2" xfId="54073" xr:uid="{3BC15BCC-8E00-49A2-A02B-BE95BBE13619}"/>
    <cellStyle name="SAPBEXHLevel1X 3 9 5 4" xfId="29793" xr:uid="{6E28FFAD-B355-432E-9270-1BB301FB74D0}"/>
    <cellStyle name="SAPBEXHLevel1X 3 9 6" xfId="3308" xr:uid="{C8F98539-6B93-4E1B-86E3-84930361D69B}"/>
    <cellStyle name="SAPBEXHLevel1X 3 9 6 2" xfId="14098" xr:uid="{90512348-4B88-4757-B8EF-B9384FAA2830}"/>
    <cellStyle name="SAPBEXHLevel1X 3 9 6 2 2" xfId="40518" xr:uid="{79D00C37-93C9-4EA2-BFE5-DCBC07E0AA7A}"/>
    <cellStyle name="SAPBEXHLevel1X 3 9 6 3" xfId="26276" xr:uid="{45A74595-5EDA-45F7-90B1-65E2B61B48CA}"/>
    <cellStyle name="SAPBEXHLevel1X 3 9 6 3 2" xfId="52690" xr:uid="{5921407A-D069-4219-A9F9-EF1251DC3E7D}"/>
    <cellStyle name="SAPBEXHLevel1X 3 9 6 4" xfId="29978" xr:uid="{177B12B1-D081-47B5-85BD-48878E4764C9}"/>
    <cellStyle name="SAPBEXHLevel1X 3 9 7" xfId="5579" xr:uid="{975935F7-565D-4E3B-969F-85205035F1B9}"/>
    <cellStyle name="SAPBEXHLevel1X 3 9 7 2" xfId="28115" xr:uid="{E8DEB2C4-9625-4283-AD90-62A09D2C551C}"/>
    <cellStyle name="SAPBEXHLevel1X 3 9 7 2 2" xfId="54529" xr:uid="{423B1F64-30C9-4294-9D17-285E8676611B}"/>
    <cellStyle name="SAPBEXHLevel1X 3 9 7 3" xfId="32249" xr:uid="{6D86C3E6-5209-462F-BA46-12BE902232AD}"/>
    <cellStyle name="SAPBEXHLevel1X 3 9 8" xfId="5936" xr:uid="{465542E3-F757-4042-957C-2704B4046584}"/>
    <cellStyle name="SAPBEXHLevel1X 3 9 8 2" xfId="16688" xr:uid="{C952DCDA-4956-4EA7-A0BE-01645998852F}"/>
    <cellStyle name="SAPBEXHLevel1X 3 9 8 2 2" xfId="43106" xr:uid="{47173FEB-8A86-4F91-9C91-24C41D29096B}"/>
    <cellStyle name="SAPBEXHLevel1X 3 9 8 3" xfId="27680" xr:uid="{A1943D56-1F42-4650-BA4D-C28DC8F6B17F}"/>
    <cellStyle name="SAPBEXHLevel1X 3 9 8 3 2" xfId="54094" xr:uid="{9AA021BE-623F-4B69-854E-CEDDD51D5E4A}"/>
    <cellStyle name="SAPBEXHLevel1X 3 9 8 4" xfId="32606" xr:uid="{833C6D90-401F-407F-9F59-87AFD1A1E938}"/>
    <cellStyle name="SAPBEXHLevel1X 3 9 9" xfId="6685" xr:uid="{402D4C56-8A16-4CC1-A024-DE748DCDD440}"/>
    <cellStyle name="SAPBEXHLevel1X 3 9 9 2" xfId="17397" xr:uid="{2643D7D7-F633-4B1D-B465-A74F6209EF4A}"/>
    <cellStyle name="SAPBEXHLevel1X 3 9 9 2 2" xfId="43815" xr:uid="{28047B36-83C2-4EB5-91CB-308530D605EE}"/>
    <cellStyle name="SAPBEXHLevel1X 3 9 9 3" xfId="24957" xr:uid="{BA4F6461-102E-4076-BAAD-A2152DD2AB01}"/>
    <cellStyle name="SAPBEXHLevel1X 3 9 9 3 2" xfId="51371" xr:uid="{528029ED-5FCF-4338-B480-47010083E0CF}"/>
    <cellStyle name="SAPBEXHLevel1X 3 9 9 4" xfId="33355" xr:uid="{7F93C191-6B8C-4515-9069-8272DB516E18}"/>
    <cellStyle name="SAPBEXHLevel1X 4" xfId="1537" xr:uid="{CEB5F1E7-EC01-45E3-9CD2-8DFA05A37239}"/>
    <cellStyle name="SAPBEXHLevel1X 4 10" xfId="8429" xr:uid="{8B85BB4B-0DDE-4358-9601-61843CA5F3AC}"/>
    <cellStyle name="SAPBEXHLevel1X 4 10 2" xfId="19089" xr:uid="{AF0EEC10-A22D-43AD-8BFE-9CB1B75CD39E}"/>
    <cellStyle name="SAPBEXHLevel1X 4 10 2 2" xfId="45503" xr:uid="{3D847652-6432-4F55-BA87-6FCDB93D8AAA}"/>
    <cellStyle name="SAPBEXHLevel1X 4 10 3" xfId="12725" xr:uid="{BC1A93DF-4B35-4326-8525-AC66927EEE0B}"/>
    <cellStyle name="SAPBEXHLevel1X 4 10 3 2" xfId="39146" xr:uid="{9360A7B2-B487-44B6-877F-4366329657C4}"/>
    <cellStyle name="SAPBEXHLevel1X 4 10 4" xfId="34925" xr:uid="{09379A47-A871-4D36-A1AB-02656CBD927C}"/>
    <cellStyle name="SAPBEXHLevel1X 4 11" xfId="12005" xr:uid="{41726110-6D0F-49EC-AC11-D3A33412F0C3}"/>
    <cellStyle name="SAPBEXHLevel1X 4 11 2" xfId="38426" xr:uid="{32920912-3566-4E70-BC50-B40E164FE41A}"/>
    <cellStyle name="SAPBEXHLevel1X 4 12" xfId="22752" xr:uid="{52BD3EBA-5A21-4E53-8C62-C528D209E2DB}"/>
    <cellStyle name="SAPBEXHLevel1X 4 12 2" xfId="49166" xr:uid="{3A8CFB25-9ED2-4E6E-99A7-044B8424F0FB}"/>
    <cellStyle name="SAPBEXHLevel1X 4 2" xfId="3531" xr:uid="{3BAA77F4-0987-4C8A-849B-8859672A5477}"/>
    <cellStyle name="SAPBEXHLevel1X 4 2 2" xfId="8993" xr:uid="{C9544732-51BE-4689-BAAC-CD7EA5C98317}"/>
    <cellStyle name="SAPBEXHLevel1X 4 2 2 2" xfId="19653" xr:uid="{9F976976-B5BA-4E88-ABAD-9644F82C8D9D}"/>
    <cellStyle name="SAPBEXHLevel1X 4 2 2 2 2" xfId="46067" xr:uid="{4062CC7B-53DD-49AF-B928-39C719CD35B1}"/>
    <cellStyle name="SAPBEXHLevel1X 4 2 2 3" xfId="13350" xr:uid="{A25A88F3-C87E-4CAC-9DDA-4AAACBD2D4E9}"/>
    <cellStyle name="SAPBEXHLevel1X 4 2 2 3 2" xfId="39770" xr:uid="{601E0F77-2893-485B-850F-B0D54AEF43E5}"/>
    <cellStyle name="SAPBEXHLevel1X 4 2 2 4" xfId="35489" xr:uid="{FE66F6AF-0ACB-4A16-91E5-FCD17C83AEAF}"/>
    <cellStyle name="SAPBEXHLevel1X 4 2 3" xfId="10114" xr:uid="{B02D2DBB-B138-44BB-B64A-ECD005577BC8}"/>
    <cellStyle name="SAPBEXHLevel1X 4 2 3 2" xfId="20774" xr:uid="{1D3FA08A-FE27-4431-AB48-A4114A5D08AC}"/>
    <cellStyle name="SAPBEXHLevel1X 4 2 3 2 2" xfId="47188" xr:uid="{432C74FE-E378-4977-B4BC-83C663E24EB8}"/>
    <cellStyle name="SAPBEXHLevel1X 4 2 3 3" xfId="27802" xr:uid="{27B27B8B-CAE8-44D5-8DED-9EB0D4DBA13F}"/>
    <cellStyle name="SAPBEXHLevel1X 4 2 3 3 2" xfId="54216" xr:uid="{07102629-7A7C-4DF0-979D-4B749C770A6D}"/>
    <cellStyle name="SAPBEXHLevel1X 4 2 3 4" xfId="36610" xr:uid="{B398F5D8-06D6-4D03-AD80-9DC337FDF77E}"/>
    <cellStyle name="SAPBEXHLevel1X 4 2 4" xfId="8742" xr:uid="{DB0BE2C1-D2EB-47DD-AD05-9AE51FB5FDC6}"/>
    <cellStyle name="SAPBEXHLevel1X 4 2 4 2" xfId="19402" xr:uid="{04A96956-5A7D-4838-925E-F42A452DFF6E}"/>
    <cellStyle name="SAPBEXHLevel1X 4 2 4 2 2" xfId="45816" xr:uid="{FDACF27A-DB34-4639-9D9D-1C7834DB5F02}"/>
    <cellStyle name="SAPBEXHLevel1X 4 2 4 3" xfId="25817" xr:uid="{63CD0D05-885A-4F16-BA89-725B1B70BED0}"/>
    <cellStyle name="SAPBEXHLevel1X 4 2 4 3 2" xfId="52231" xr:uid="{4C668FC2-0F15-4E40-B206-CE4B134BB46A}"/>
    <cellStyle name="SAPBEXHLevel1X 4 2 4 4" xfId="35238" xr:uid="{46D77B3E-6376-4EF3-87EA-2E4A51AC1236}"/>
    <cellStyle name="SAPBEXHLevel1X 4 2 5" xfId="14316" xr:uid="{C7C3BCBB-46D4-4790-91FB-286FA771F086}"/>
    <cellStyle name="SAPBEXHLevel1X 4 2 5 2" xfId="40736" xr:uid="{7EAA1CEE-4357-43B6-88F3-674CE9A49314}"/>
    <cellStyle name="SAPBEXHLevel1X 4 2 6" xfId="27517" xr:uid="{90A55A16-C7EC-452F-9A76-C6252D21C9F7}"/>
    <cellStyle name="SAPBEXHLevel1X 4 2 6 2" xfId="53931" xr:uid="{092DEF2C-7187-4FA3-B29C-46D803534008}"/>
    <cellStyle name="SAPBEXHLevel1X 4 2 7" xfId="30201" xr:uid="{F7BA72D1-A4EF-4C25-B364-56AC8CDF84D2}"/>
    <cellStyle name="SAPBEXHLevel1X 4 3" xfId="4141" xr:uid="{665FBEEE-F487-4DD1-90F4-22B2332FB0C5}"/>
    <cellStyle name="SAPBEXHLevel1X 4 3 2" xfId="9351" xr:uid="{ACA82CD0-7AE4-43AF-8EB0-DEDE4675EC23}"/>
    <cellStyle name="SAPBEXHLevel1X 4 3 2 2" xfId="20011" xr:uid="{88904692-85D9-4089-9898-69216489D9F4}"/>
    <cellStyle name="SAPBEXHLevel1X 4 3 2 2 2" xfId="46425" xr:uid="{092FEB1A-57DF-4B3A-9BCF-84B2132FCCA1}"/>
    <cellStyle name="SAPBEXHLevel1X 4 3 2 3" xfId="11254" xr:uid="{67D16FAD-973C-4259-8647-0245CBADE4EE}"/>
    <cellStyle name="SAPBEXHLevel1X 4 3 2 3 2" xfId="37675" xr:uid="{E0CA8BA9-B07C-4D08-A0FD-3B3698F5DF16}"/>
    <cellStyle name="SAPBEXHLevel1X 4 3 2 4" xfId="35847" xr:uid="{4C7B6B9C-BAE6-4922-8B43-DFE4670A64F7}"/>
    <cellStyle name="SAPBEXHLevel1X 4 3 3" xfId="14923" xr:uid="{8E2AF1AE-08E7-45F1-929C-565A40E54D7E}"/>
    <cellStyle name="SAPBEXHLevel1X 4 3 3 2" xfId="41343" xr:uid="{72F2512E-B555-44CD-A5D2-906AEE05B747}"/>
    <cellStyle name="SAPBEXHLevel1X 4 3 4" xfId="24312" xr:uid="{E9A38C86-22AE-4D9A-BDF7-7921011E4F88}"/>
    <cellStyle name="SAPBEXHLevel1X 4 3 4 2" xfId="50726" xr:uid="{469F7CE7-44C4-4E4B-A6E2-E0A7BCB62714}"/>
    <cellStyle name="SAPBEXHLevel1X 4 3 5" xfId="30811" xr:uid="{156804B5-33EC-4589-93F5-F4B816FE7A1D}"/>
    <cellStyle name="SAPBEXHLevel1X 4 4" xfId="5049" xr:uid="{75F1EB40-FE73-4A41-8AE0-0E9C0D6E6AF6}"/>
    <cellStyle name="SAPBEXHLevel1X 4 4 2" xfId="10247" xr:uid="{01F5AEAC-AB95-49C9-8A7E-89397BDDD8D9}"/>
    <cellStyle name="SAPBEXHLevel1X 4 4 2 2" xfId="20907" xr:uid="{56C9496B-F167-4D7D-8B51-79CA0C5A89BB}"/>
    <cellStyle name="SAPBEXHLevel1X 4 4 2 2 2" xfId="47321" xr:uid="{667CF753-FE79-40BC-B86B-C22DD825085B}"/>
    <cellStyle name="SAPBEXHLevel1X 4 4 2 3" xfId="12594" xr:uid="{4911E0C7-48BA-4E51-9D09-4EF412EF8CAE}"/>
    <cellStyle name="SAPBEXHLevel1X 4 4 2 3 2" xfId="39015" xr:uid="{C11E8E50-49F0-4B09-B894-3F14CFC76A79}"/>
    <cellStyle name="SAPBEXHLevel1X 4 4 2 4" xfId="36743" xr:uid="{796DE579-48AE-4182-9223-261D44C3F94F}"/>
    <cellStyle name="SAPBEXHLevel1X 4 4 3" xfId="15826" xr:uid="{3C8A79CB-2A4C-4F99-B500-1B008F9487BA}"/>
    <cellStyle name="SAPBEXHLevel1X 4 4 3 2" xfId="42245" xr:uid="{94428F93-8DA2-49B0-8A33-8B1AC29BB5D6}"/>
    <cellStyle name="SAPBEXHLevel1X 4 4 4" xfId="21866" xr:uid="{757DC4C6-EDE7-4742-B312-8281F15D8A08}"/>
    <cellStyle name="SAPBEXHLevel1X 4 4 4 2" xfId="48280" xr:uid="{CD1B9058-EA59-4486-B846-C754694CBA13}"/>
    <cellStyle name="SAPBEXHLevel1X 4 4 5" xfId="31719" xr:uid="{06BFD0A6-2B85-49D6-B627-7E1870F49D6D}"/>
    <cellStyle name="SAPBEXHLevel1X 4 5" xfId="3767" xr:uid="{BB187106-5C9D-4ECA-B4B9-E4DF770E2D27}"/>
    <cellStyle name="SAPBEXHLevel1X 4 5 2" xfId="14550" xr:uid="{D2682597-4F8E-44ED-92C5-852675E2D8AB}"/>
    <cellStyle name="SAPBEXHLevel1X 4 5 2 2" xfId="40970" xr:uid="{1FF18C4C-01CE-489D-91AD-1CF0820D1A65}"/>
    <cellStyle name="SAPBEXHLevel1X 4 5 3" xfId="25139" xr:uid="{C2DCAD34-48C5-4E90-80B4-EE647F66AE9C}"/>
    <cellStyle name="SAPBEXHLevel1X 4 5 3 2" xfId="51553" xr:uid="{4B5225EC-4368-4425-842A-B17E358434D8}"/>
    <cellStyle name="SAPBEXHLevel1X 4 5 4" xfId="30437" xr:uid="{48486748-9AFC-4669-846C-8B850A7E983F}"/>
    <cellStyle name="SAPBEXHLevel1X 4 6" xfId="3345" xr:uid="{88220552-25EB-414E-8524-89316D8C0903}"/>
    <cellStyle name="SAPBEXHLevel1X 4 6 2" xfId="14132" xr:uid="{CE0264DF-6E0B-4E66-83F5-A43511060435}"/>
    <cellStyle name="SAPBEXHLevel1X 4 6 2 2" xfId="40552" xr:uid="{B399D525-3BCD-4D83-9E8C-F0834C9E634E}"/>
    <cellStyle name="SAPBEXHLevel1X 4 6 3" xfId="23695" xr:uid="{A62FFEFF-FEED-43B9-A8B0-A4BE9D1034AB}"/>
    <cellStyle name="SAPBEXHLevel1X 4 6 3 2" xfId="50109" xr:uid="{4B681C6F-EB50-4B15-82FD-27A5840CFBA4}"/>
    <cellStyle name="SAPBEXHLevel1X 4 6 4" xfId="30015" xr:uid="{E9FC79EC-0663-4EAC-8FBB-58C76F8F03B3}"/>
    <cellStyle name="SAPBEXHLevel1X 4 7" xfId="5767" xr:uid="{1509BCF8-4292-464E-9779-20C9ADB1C4EF}"/>
    <cellStyle name="SAPBEXHLevel1X 4 7 2" xfId="22434" xr:uid="{7E99F362-C5E8-4799-8EB7-527C6B8DA1DA}"/>
    <cellStyle name="SAPBEXHLevel1X 4 7 2 2" xfId="48848" xr:uid="{DBEBD7B6-B5D7-4248-9A33-82CC6C00C36C}"/>
    <cellStyle name="SAPBEXHLevel1X 4 7 3" xfId="32437" xr:uid="{802E70A7-77B9-4A36-9076-DC19EE9D227A}"/>
    <cellStyle name="SAPBEXHLevel1X 4 8" xfId="3752" xr:uid="{FA1B9217-0A47-40F1-A5F4-FB2D50506723}"/>
    <cellStyle name="SAPBEXHLevel1X 4 8 2" xfId="14535" xr:uid="{A60DB61D-0055-41E7-8E2D-B898696908FF}"/>
    <cellStyle name="SAPBEXHLevel1X 4 8 2 2" xfId="40955" xr:uid="{C885A91B-E773-4A7E-A497-F9B31A2D67E2}"/>
    <cellStyle name="SAPBEXHLevel1X 4 8 3" xfId="24091" xr:uid="{594A3F2F-4EAB-4D81-9E81-07BDBBF06F18}"/>
    <cellStyle name="SAPBEXHLevel1X 4 8 3 2" xfId="50505" xr:uid="{64695150-7E5B-4A14-8290-199867B2F88B}"/>
    <cellStyle name="SAPBEXHLevel1X 4 8 4" xfId="30422" xr:uid="{C547695A-2678-4139-B228-BE530A2EEBEA}"/>
    <cellStyle name="SAPBEXHLevel1X 4 9" xfId="7659" xr:uid="{810D567F-1B0F-42DD-9548-99E542158F16}"/>
    <cellStyle name="SAPBEXHLevel1X 4 9 2" xfId="18326" xr:uid="{A0265F74-7176-4B23-86E1-47530C7868FE}"/>
    <cellStyle name="SAPBEXHLevel1X 4 9 2 2" xfId="44742" xr:uid="{C9060A77-5B3F-4412-9341-A521B6346E2C}"/>
    <cellStyle name="SAPBEXHLevel1X 4 9 3" xfId="27367" xr:uid="{2EB9D459-A780-4311-BE35-35C5B99C6208}"/>
    <cellStyle name="SAPBEXHLevel1X 4 9 3 2" xfId="53781" xr:uid="{BA4B71B7-504C-4FDE-B577-1A5F025983C0}"/>
    <cellStyle name="SAPBEXHLevel1X 4 9 4" xfId="34329" xr:uid="{63701AD0-EFBC-4D53-AC3B-9F8407A6364F}"/>
    <cellStyle name="SAPBEXHLevel1X 5" xfId="1650" xr:uid="{BCDBD76F-2F90-442B-A30B-9EBA5A7DFE4B}"/>
    <cellStyle name="SAPBEXHLevel1X 5 10" xfId="8321" xr:uid="{95354354-3D92-49B5-B71B-3DE16F0A1B3A}"/>
    <cellStyle name="SAPBEXHLevel1X 5 10 2" xfId="18981" xr:uid="{99813336-8FCA-459B-ACCF-5964C20DADD8}"/>
    <cellStyle name="SAPBEXHLevel1X 5 10 2 2" xfId="45395" xr:uid="{61774DAD-E08E-45F6-ADE4-1FBC859C7AC7}"/>
    <cellStyle name="SAPBEXHLevel1X 5 10 3" xfId="17802" xr:uid="{A962F904-6F43-48A9-B2DD-AEA20704C46F}"/>
    <cellStyle name="SAPBEXHLevel1X 5 10 3 2" xfId="44219" xr:uid="{1EEEE9E4-8178-4BA6-9C1E-67CD0F30146E}"/>
    <cellStyle name="SAPBEXHLevel1X 5 10 4" xfId="34817" xr:uid="{3CD7652A-AF76-4E6E-9F52-5E781A61921A}"/>
    <cellStyle name="SAPBEXHLevel1X 5 11" xfId="11916" xr:uid="{560B40E9-687F-4516-B35A-E882F9A81D18}"/>
    <cellStyle name="SAPBEXHLevel1X 5 11 2" xfId="38337" xr:uid="{8F67201E-A0CD-45F7-BF40-A221BCF06A17}"/>
    <cellStyle name="SAPBEXHLevel1X 5 12" xfId="24052" xr:uid="{E55F7305-EA2D-422C-B32F-98BF744FA881}"/>
    <cellStyle name="SAPBEXHLevel1X 5 12 2" xfId="50466" xr:uid="{0678A9F7-20D2-480A-B95D-DFCF3A2852E2}"/>
    <cellStyle name="SAPBEXHLevel1X 5 2" xfId="3643" xr:uid="{3D54A4DC-26F5-436F-ACA0-5C65EA1EC3A3}"/>
    <cellStyle name="SAPBEXHLevel1X 5 2 2" xfId="9101" xr:uid="{C6312F35-DDB8-48BB-A35B-2DEAF6585D50}"/>
    <cellStyle name="SAPBEXHLevel1X 5 2 2 2" xfId="19761" xr:uid="{C9C44E98-C741-4235-AFF1-44C071522E37}"/>
    <cellStyle name="SAPBEXHLevel1X 5 2 2 2 2" xfId="46175" xr:uid="{A2AA17B4-9F20-4D20-8AD8-D7B736EE7D78}"/>
    <cellStyle name="SAPBEXHLevel1X 5 2 2 3" xfId="27090" xr:uid="{05C58D49-FC00-4E2B-BD38-E35220EABCFA}"/>
    <cellStyle name="SAPBEXHLevel1X 5 2 2 3 2" xfId="53504" xr:uid="{12FA12E8-9F24-4342-BE0A-B8161C30AD7E}"/>
    <cellStyle name="SAPBEXHLevel1X 5 2 2 4" xfId="35597" xr:uid="{9C901A63-FA44-49B8-8A54-CD2838A4DDB7}"/>
    <cellStyle name="SAPBEXHLevel1X 5 2 3" xfId="9644" xr:uid="{5C5886D5-391D-441A-B9D9-94AE2D4B9219}"/>
    <cellStyle name="SAPBEXHLevel1X 5 2 3 2" xfId="20304" xr:uid="{AB4E83C0-CA90-4444-A4DC-4F849F4318AE}"/>
    <cellStyle name="SAPBEXHLevel1X 5 2 3 2 2" xfId="46718" xr:uid="{864811B7-432A-4A49-A97E-D8D6F82236A6}"/>
    <cellStyle name="SAPBEXHLevel1X 5 2 3 3" xfId="26721" xr:uid="{1D0337C0-11AE-4117-A154-DABF5CC16B46}"/>
    <cellStyle name="SAPBEXHLevel1X 5 2 3 3 2" xfId="53135" xr:uid="{66A8B98E-C430-44AD-B6C1-5359AB28E8A3}"/>
    <cellStyle name="SAPBEXHLevel1X 5 2 3 4" xfId="36140" xr:uid="{05F6A670-879E-47DC-8047-40801696713B}"/>
    <cellStyle name="SAPBEXHLevel1X 5 2 4" xfId="8622" xr:uid="{BC43699F-AF49-4F44-B6FA-378B2D473306}"/>
    <cellStyle name="SAPBEXHLevel1X 5 2 4 2" xfId="19282" xr:uid="{4F359F53-B70D-4F29-81A7-F9A7C3EC5B0E}"/>
    <cellStyle name="SAPBEXHLevel1X 5 2 4 2 2" xfId="45696" xr:uid="{91C74EFF-C207-489A-BB73-5498F8E14C72}"/>
    <cellStyle name="SAPBEXHLevel1X 5 2 4 3" xfId="17667" xr:uid="{A6E3E095-7B2D-4D64-A21B-A95C2CB0ABBA}"/>
    <cellStyle name="SAPBEXHLevel1X 5 2 4 3 2" xfId="44084" xr:uid="{BAB6E44F-2B6C-42BA-BAFF-A3825A21B746}"/>
    <cellStyle name="SAPBEXHLevel1X 5 2 4 4" xfId="35118" xr:uid="{46117804-2BF5-40E0-902E-E99977C40E0E}"/>
    <cellStyle name="SAPBEXHLevel1X 5 2 5" xfId="14428" xr:uid="{3BF406A8-246A-4ED1-9369-93FA53438A0A}"/>
    <cellStyle name="SAPBEXHLevel1X 5 2 5 2" xfId="40848" xr:uid="{5D2FD7CA-7A9D-4222-AE5A-A0BD2587A890}"/>
    <cellStyle name="SAPBEXHLevel1X 5 2 6" xfId="26836" xr:uid="{C5F4BF4A-E2DB-495E-B60E-74B72793AB33}"/>
    <cellStyle name="SAPBEXHLevel1X 5 2 6 2" xfId="53250" xr:uid="{183D378F-3969-4209-A38A-F6D3DE0B1268}"/>
    <cellStyle name="SAPBEXHLevel1X 5 2 7" xfId="30313" xr:uid="{AE33C94C-43B9-4BAF-A90A-1467FAE7CA5F}"/>
    <cellStyle name="SAPBEXHLevel1X 5 3" xfId="4125" xr:uid="{9530FACC-FE31-4BE4-A5B7-F2CF34B68FE5}"/>
    <cellStyle name="SAPBEXHLevel1X 5 3 2" xfId="9470" xr:uid="{2AF07EFE-3F11-408B-A990-38F128C7070F}"/>
    <cellStyle name="SAPBEXHLevel1X 5 3 2 2" xfId="20130" xr:uid="{093A642A-ED90-46A0-B019-A93B325260B2}"/>
    <cellStyle name="SAPBEXHLevel1X 5 3 2 2 2" xfId="46544" xr:uid="{4232D769-37B4-4410-8450-09C74C5F80BF}"/>
    <cellStyle name="SAPBEXHLevel1X 5 3 2 3" xfId="11820" xr:uid="{46CDE72D-3EDC-452D-A45F-EFF6E5BE1987}"/>
    <cellStyle name="SAPBEXHLevel1X 5 3 2 3 2" xfId="38241" xr:uid="{8AD578D6-1CAB-4FA8-95FF-C1F4635D4D5B}"/>
    <cellStyle name="SAPBEXHLevel1X 5 3 2 4" xfId="35966" xr:uid="{EC2097D9-D56C-4E96-85C4-9CB82FA013DF}"/>
    <cellStyle name="SAPBEXHLevel1X 5 3 3" xfId="14907" xr:uid="{910314BD-6886-4C6D-A91E-BEA266931B0C}"/>
    <cellStyle name="SAPBEXHLevel1X 5 3 3 2" xfId="41327" xr:uid="{BF67301E-1AA2-454D-9318-A27EF1C82E24}"/>
    <cellStyle name="SAPBEXHLevel1X 5 3 4" xfId="23686" xr:uid="{1AAD8A15-DC0C-4244-9E55-CCB2A51FFE50}"/>
    <cellStyle name="SAPBEXHLevel1X 5 3 4 2" xfId="50100" xr:uid="{AB627D9F-5A2E-42FE-AABD-05E9F2A579C3}"/>
    <cellStyle name="SAPBEXHLevel1X 5 3 5" xfId="30795" xr:uid="{5BC4603C-8ECB-47AB-93D7-39CFBEFC6F50}"/>
    <cellStyle name="SAPBEXHLevel1X 5 4" xfId="2846" xr:uid="{DF8D39B5-FF7E-479D-B2D8-5E1B171327AD}"/>
    <cellStyle name="SAPBEXHLevel1X 5 4 2" xfId="10360" xr:uid="{8B439F93-F772-41C4-85F8-B01298EF1A9A}"/>
    <cellStyle name="SAPBEXHLevel1X 5 4 2 2" xfId="21020" xr:uid="{D811010C-DAF9-4955-8241-33AD781C0261}"/>
    <cellStyle name="SAPBEXHLevel1X 5 4 2 2 2" xfId="47434" xr:uid="{BA3551BB-0F83-41C0-98CC-09567BE35CF5}"/>
    <cellStyle name="SAPBEXHLevel1X 5 4 2 3" xfId="28285" xr:uid="{D034243C-43A7-48C1-AEDC-4DC7D8A441D0}"/>
    <cellStyle name="SAPBEXHLevel1X 5 4 2 3 2" xfId="54699" xr:uid="{761ABFF9-7843-44C0-B356-EDC1D134D82A}"/>
    <cellStyle name="SAPBEXHLevel1X 5 4 2 4" xfId="36856" xr:uid="{61F96F95-469D-41EB-9901-B6CA9DABE7CB}"/>
    <cellStyle name="SAPBEXHLevel1X 5 4 3" xfId="13638" xr:uid="{6274C8C2-6755-4CC8-9882-22503204C82E}"/>
    <cellStyle name="SAPBEXHLevel1X 5 4 3 2" xfId="40058" xr:uid="{486B6534-878F-493B-94F2-D0F4E5F1094E}"/>
    <cellStyle name="SAPBEXHLevel1X 5 4 4" xfId="22181" xr:uid="{0253D7F7-4969-4870-AC8A-5124E774566C}"/>
    <cellStyle name="SAPBEXHLevel1X 5 4 4 2" xfId="48595" xr:uid="{0922CBCD-B9A0-464F-8B3B-EF65FC9E4FFC}"/>
    <cellStyle name="SAPBEXHLevel1X 5 4 5" xfId="29516" xr:uid="{C60CC6BE-A1C0-449E-BE17-08DF1A6A9EFA}"/>
    <cellStyle name="SAPBEXHLevel1X 5 5" xfId="5452" xr:uid="{EDACE095-EBEA-450C-8487-EBDE13BA7DEF}"/>
    <cellStyle name="SAPBEXHLevel1X 5 5 2" xfId="16225" xr:uid="{C2D33EB0-167F-4FE1-868B-F5597739FABC}"/>
    <cellStyle name="SAPBEXHLevel1X 5 5 2 2" xfId="42644" xr:uid="{422FFEF6-9940-42E4-89C1-0A297E4C595D}"/>
    <cellStyle name="SAPBEXHLevel1X 5 5 3" xfId="26654" xr:uid="{E6634495-E232-4C8B-A7AA-1D5C2CE42D1D}"/>
    <cellStyle name="SAPBEXHLevel1X 5 5 3 2" xfId="53068" xr:uid="{F341765D-D47F-49B0-B0C2-9621DD0A16A0}"/>
    <cellStyle name="SAPBEXHLevel1X 5 5 4" xfId="32122" xr:uid="{AC13F43E-A70B-4A40-8B99-A86F77489B55}"/>
    <cellStyle name="SAPBEXHLevel1X 5 6" xfId="5528" xr:uid="{534CDCB8-B10B-42D5-83E9-4C15A3D513EF}"/>
    <cellStyle name="SAPBEXHLevel1X 5 6 2" xfId="16299" xr:uid="{E373B9E2-E0E8-4FDE-8262-05B827C0D61B}"/>
    <cellStyle name="SAPBEXHLevel1X 5 6 2 2" xfId="42718" xr:uid="{D74CC5E8-6F54-4516-AD6F-56CFBADDEC03}"/>
    <cellStyle name="SAPBEXHLevel1X 5 6 3" xfId="23781" xr:uid="{518386B9-7B89-481B-82C4-ED1DA23C0D3F}"/>
    <cellStyle name="SAPBEXHLevel1X 5 6 3 2" xfId="50195" xr:uid="{0DC69106-A200-4B1D-AA90-944B484EF62E}"/>
    <cellStyle name="SAPBEXHLevel1X 5 6 4" xfId="32198" xr:uid="{371696DB-5BDD-4135-B596-04D06CC4CFC2}"/>
    <cellStyle name="SAPBEXHLevel1X 5 7" xfId="6134" xr:uid="{44F5D15E-FC46-4818-A871-49049A5D02F6}"/>
    <cellStyle name="SAPBEXHLevel1X 5 7 2" xfId="24162" xr:uid="{03E32738-AA57-4085-AD31-B0DC1B2151D6}"/>
    <cellStyle name="SAPBEXHLevel1X 5 7 2 2" xfId="50576" xr:uid="{5DFC0CC6-F469-45E3-86E2-7F041CA21DEE}"/>
    <cellStyle name="SAPBEXHLevel1X 5 7 3" xfId="32804" xr:uid="{2FBF527C-447D-4681-AE5A-200E5AF32213}"/>
    <cellStyle name="SAPBEXHLevel1X 5 8" xfId="2947" xr:uid="{4D0EE296-ABC9-47A3-BFDF-CD55A096FAD6}"/>
    <cellStyle name="SAPBEXHLevel1X 5 8 2" xfId="13739" xr:uid="{F194D1BD-7CA6-4EEF-ADCB-6E1A03782D8A}"/>
    <cellStyle name="SAPBEXHLevel1X 5 8 2 2" xfId="40159" xr:uid="{42C551DD-1169-46EB-A8AE-BC0B32F1CE5F}"/>
    <cellStyle name="SAPBEXHLevel1X 5 8 3" xfId="25645" xr:uid="{C5F353CE-EFA6-4C7D-8B25-CF78AF44EC84}"/>
    <cellStyle name="SAPBEXHLevel1X 5 8 3 2" xfId="52059" xr:uid="{DD066BFD-ED95-4800-9B09-D197EB6970CF}"/>
    <cellStyle name="SAPBEXHLevel1X 5 8 4" xfId="29617" xr:uid="{25C1BD2D-0EE5-4D35-9AED-9773886B42AB}"/>
    <cellStyle name="SAPBEXHLevel1X 5 9" xfId="7781" xr:uid="{351CCBE3-537F-45F1-A6D1-BF8AB202687A}"/>
    <cellStyle name="SAPBEXHLevel1X 5 9 2" xfId="18448" xr:uid="{DA46678B-A36F-40B1-9352-77F71401A704}"/>
    <cellStyle name="SAPBEXHLevel1X 5 9 2 2" xfId="44863" xr:uid="{F3B0F24E-F059-4292-B6AB-EF3913E6D06E}"/>
    <cellStyle name="SAPBEXHLevel1X 5 9 3" xfId="27208" xr:uid="{7950A9C1-ADFC-4345-B90E-F25424E4E6E2}"/>
    <cellStyle name="SAPBEXHLevel1X 5 9 3 2" xfId="53622" xr:uid="{6C5EF5D5-A179-45B4-9B16-8C441512A617}"/>
    <cellStyle name="SAPBEXHLevel1X 5 9 4" xfId="34451" xr:uid="{CA77263B-F406-4A56-8F9C-0281D51A3BD8}"/>
    <cellStyle name="SAPBEXHLevel1X 6" xfId="1909" xr:uid="{F67635D9-8995-4C26-8730-465FB0483E2C}"/>
    <cellStyle name="SAPBEXHLevel1X 6 10" xfId="8556" xr:uid="{CE9729F6-5CB0-4260-BC6E-2DBF47BB1A58}"/>
    <cellStyle name="SAPBEXHLevel1X 6 10 2" xfId="19216" xr:uid="{3588D203-510E-4C56-A90B-21E66C81E012}"/>
    <cellStyle name="SAPBEXHLevel1X 6 10 2 2" xfId="45630" xr:uid="{71DDCEE5-5DE5-4B3D-B9F2-CEDA8DEB1AEF}"/>
    <cellStyle name="SAPBEXHLevel1X 6 10 3" xfId="17720" xr:uid="{DCDAF4BC-39ED-4165-B686-C4365628C578}"/>
    <cellStyle name="SAPBEXHLevel1X 6 10 3 2" xfId="44137" xr:uid="{CAE268FA-46C1-44AA-BC58-F3077C1F9344}"/>
    <cellStyle name="SAPBEXHLevel1X 6 10 4" xfId="35052" xr:uid="{6BC22FE7-4CAD-4419-B3A2-267698FF492B}"/>
    <cellStyle name="SAPBEXHLevel1X 6 11" xfId="11671" xr:uid="{856B08A9-53AE-433F-9A4F-7B7645106ADD}"/>
    <cellStyle name="SAPBEXHLevel1X 6 11 2" xfId="38092" xr:uid="{6AA5FB73-8789-41C2-A002-2E5377CFE94E}"/>
    <cellStyle name="SAPBEXHLevel1X 6 12" xfId="27141" xr:uid="{133BDB23-7932-4883-8848-D103A8BB6B82}"/>
    <cellStyle name="SAPBEXHLevel1X 6 12 2" xfId="53555" xr:uid="{C95B101B-78E7-4E8D-BEF9-4354C2F8DDB9}"/>
    <cellStyle name="SAPBEXHLevel1X 6 2" xfId="3886" xr:uid="{C87D9D39-F1D0-436E-A571-2BD40205CBB1}"/>
    <cellStyle name="SAPBEXHLevel1X 6 2 2" xfId="9186" xr:uid="{A85266B3-2077-4645-8D15-DBEE80FA95E3}"/>
    <cellStyle name="SAPBEXHLevel1X 6 2 2 2" xfId="19846" xr:uid="{11A0D067-226F-4C34-ABAB-998DC9ED37EB}"/>
    <cellStyle name="SAPBEXHLevel1X 6 2 2 2 2" xfId="46260" xr:uid="{F50914B4-2A5C-4B42-8E7E-D967AB116E99}"/>
    <cellStyle name="SAPBEXHLevel1X 6 2 2 3" xfId="27878" xr:uid="{BCA61125-EE80-4928-9C56-D0C887B317EB}"/>
    <cellStyle name="SAPBEXHLevel1X 6 2 2 3 2" xfId="54292" xr:uid="{69DC449A-5B94-47B6-910E-C06B8DC42410}"/>
    <cellStyle name="SAPBEXHLevel1X 6 2 2 4" xfId="35682" xr:uid="{D6F417F2-7FC4-49C2-BF7A-22F4906DA670}"/>
    <cellStyle name="SAPBEXHLevel1X 6 2 3" xfId="14669" xr:uid="{822BA34F-2564-4F17-83FC-BD6BB1013A62}"/>
    <cellStyle name="SAPBEXHLevel1X 6 2 3 2" xfId="41089" xr:uid="{D08FC49D-4ED4-4660-89D5-F2B320FBE220}"/>
    <cellStyle name="SAPBEXHLevel1X 6 2 4" xfId="26978" xr:uid="{068F8B53-4B72-427E-9A21-E91A33B6D2A6}"/>
    <cellStyle name="SAPBEXHLevel1X 6 2 4 2" xfId="53392" xr:uid="{9D76BCB6-1DE7-4B47-B69E-FFA856585AAE}"/>
    <cellStyle name="SAPBEXHLevel1X 6 2 5" xfId="30556" xr:uid="{D6D24D08-04FD-4AEE-9404-B2E0E20D056A}"/>
    <cellStyle name="SAPBEXHLevel1X 6 3" xfId="4613" xr:uid="{74783F49-19B4-4A39-8C41-878C4996676A}"/>
    <cellStyle name="SAPBEXHLevel1X 6 3 2" xfId="10315" xr:uid="{3AC323C5-1E0C-4F12-B9BD-51BC91DA81C5}"/>
    <cellStyle name="SAPBEXHLevel1X 6 3 2 2" xfId="20975" xr:uid="{42569544-41D9-499C-8A5E-AD933F0FF797}"/>
    <cellStyle name="SAPBEXHLevel1X 6 3 2 2 2" xfId="47389" xr:uid="{5634B8E0-0FE5-4EF1-832E-C4D4698266DF}"/>
    <cellStyle name="SAPBEXHLevel1X 6 3 2 3" xfId="11448" xr:uid="{24BE2FF9-CA8B-44B3-8293-990EF6FC1D75}"/>
    <cellStyle name="SAPBEXHLevel1X 6 3 2 3 2" xfId="37869" xr:uid="{A354D7B6-48DE-41D1-B8D4-172D288874E1}"/>
    <cellStyle name="SAPBEXHLevel1X 6 3 2 4" xfId="36811" xr:uid="{AF35BDC9-CD6B-4CC2-A4DD-8A5D0554122B}"/>
    <cellStyle name="SAPBEXHLevel1X 6 3 3" xfId="15391" xr:uid="{F89E4082-B330-4FA8-9949-E7F582874B9C}"/>
    <cellStyle name="SAPBEXHLevel1X 6 3 3 2" xfId="41811" xr:uid="{AF4FC33C-ABF7-4CD4-A8CE-790732DCF84B}"/>
    <cellStyle name="SAPBEXHLevel1X 6 3 4" xfId="24581" xr:uid="{5D072AFD-B301-4A5C-93D7-64D3849B1A06}"/>
    <cellStyle name="SAPBEXHLevel1X 6 3 4 2" xfId="50995" xr:uid="{6F27471A-8623-4524-A19F-ED1B4838CBB9}"/>
    <cellStyle name="SAPBEXHLevel1X 6 3 5" xfId="31283" xr:uid="{957C4836-E628-4B10-A7F4-145170FDC85B}"/>
    <cellStyle name="SAPBEXHLevel1X 6 4" xfId="3928" xr:uid="{E195A0E1-0D32-4EB0-8F70-5CC5ED28B6D0}"/>
    <cellStyle name="SAPBEXHLevel1X 6 4 2" xfId="14711" xr:uid="{A71BADDD-23C9-4485-941C-21B3C6D84A76}"/>
    <cellStyle name="SAPBEXHLevel1X 6 4 2 2" xfId="41131" xr:uid="{8D8F433C-25B0-4E45-A291-452A4B691460}"/>
    <cellStyle name="SAPBEXHLevel1X 6 4 3" xfId="25599" xr:uid="{ED8888B5-CD4F-4AD8-8F87-34154BE3C5E9}"/>
    <cellStyle name="SAPBEXHLevel1X 6 4 3 2" xfId="52013" xr:uid="{08186A87-3DAE-4A28-BC12-74FED5D9A1FE}"/>
    <cellStyle name="SAPBEXHLevel1X 6 4 4" xfId="30598" xr:uid="{5F836F19-A054-46C6-B742-D88F35422FC6}"/>
    <cellStyle name="SAPBEXHLevel1X 6 5" xfId="5807" xr:uid="{B0BC6FD7-BF9C-43B0-B8B9-416B479DD8D3}"/>
    <cellStyle name="SAPBEXHLevel1X 6 5 2" xfId="16566" xr:uid="{F9BC4B2D-DC07-4B96-8D74-86B335DB217A}"/>
    <cellStyle name="SAPBEXHLevel1X 6 5 2 2" xfId="42984" xr:uid="{FD67E2C3-87DD-41DA-A015-64AFCADF1D1F}"/>
    <cellStyle name="SAPBEXHLevel1X 6 5 3" xfId="22251" xr:uid="{3A50E72F-F0BF-462A-81F3-CB08B60A2C97}"/>
    <cellStyle name="SAPBEXHLevel1X 6 5 3 2" xfId="48665" xr:uid="{40042E84-32A4-40FF-8B60-08FE0B0AA952}"/>
    <cellStyle name="SAPBEXHLevel1X 6 5 4" xfId="32477" xr:uid="{E57FB762-3850-44BB-883D-5AA437979472}"/>
    <cellStyle name="SAPBEXHLevel1X 6 6" xfId="6410" xr:uid="{A961A9C0-4BED-4DA7-9425-52E364BF153A}"/>
    <cellStyle name="SAPBEXHLevel1X 6 6 2" xfId="17146" xr:uid="{D4061628-E283-4AF3-8D59-6F60F737768B}"/>
    <cellStyle name="SAPBEXHLevel1X 6 6 2 2" xfId="43564" xr:uid="{1A539F60-DBED-4470-B4E8-7724FD62E260}"/>
    <cellStyle name="SAPBEXHLevel1X 6 6 3" xfId="22991" xr:uid="{ADA711A0-B828-4BB2-A5D2-7267A228C71B}"/>
    <cellStyle name="SAPBEXHLevel1X 6 6 3 2" xfId="49405" xr:uid="{E4841B7A-9AC9-4534-98BE-3BC16EF11975}"/>
    <cellStyle name="SAPBEXHLevel1X 6 6 4" xfId="33080" xr:uid="{419DE458-AA76-4C61-8B05-C8AA533A9426}"/>
    <cellStyle name="SAPBEXHLevel1X 6 7" xfId="7025" xr:uid="{379E6E3F-2F38-4E1B-9FE2-FE672A0A7ADF}"/>
    <cellStyle name="SAPBEXHLevel1X 6 7 2" xfId="24851" xr:uid="{DBF3C0C2-F4CE-4B6E-B37A-8C240281EDD3}"/>
    <cellStyle name="SAPBEXHLevel1X 6 7 2 2" xfId="51265" xr:uid="{1EF85FFB-00BA-4455-91F6-1F0B44DE97AA}"/>
    <cellStyle name="SAPBEXHLevel1X 6 7 3" xfId="33695" xr:uid="{799AFE4C-CBA8-4BC4-89F3-AE3E2141F48F}"/>
    <cellStyle name="SAPBEXHLevel1X 6 8" xfId="7572" xr:uid="{DD2B5CB3-F8AC-4E57-9594-C00C2527278B}"/>
    <cellStyle name="SAPBEXHLevel1X 6 8 2" xfId="18239" xr:uid="{4AEC58A4-AC8D-4428-BCD2-831DA67D8ECC}"/>
    <cellStyle name="SAPBEXHLevel1X 6 8 2 2" xfId="44655" xr:uid="{B079676F-EF05-482E-A068-9642DA2E5F95}"/>
    <cellStyle name="SAPBEXHLevel1X 6 8 3" xfId="27507" xr:uid="{DDEFC5BF-8FF2-4D16-A9E6-BC1730AF48EA}"/>
    <cellStyle name="SAPBEXHLevel1X 6 8 3 2" xfId="53921" xr:uid="{489B7179-DAD0-4CEF-9C10-F2DD9984FC67}"/>
    <cellStyle name="SAPBEXHLevel1X 6 8 4" xfId="34242" xr:uid="{E3A65F98-44BA-48A7-B319-8BF56F3EE901}"/>
    <cellStyle name="SAPBEXHLevel1X 6 9" xfId="7254" xr:uid="{62343D81-196A-42B8-B9D8-CCF8C5D6452F}"/>
    <cellStyle name="SAPBEXHLevel1X 6 9 2" xfId="17921" xr:uid="{E21F012D-2EBD-4665-94C0-7C01A23EBA5A}"/>
    <cellStyle name="SAPBEXHLevel1X 6 9 2 2" xfId="44338" xr:uid="{587BC15D-D73C-48E8-B3E2-F0EC0C6000F5}"/>
    <cellStyle name="SAPBEXHLevel1X 6 9 3" xfId="24997" xr:uid="{C6C7308A-9847-45E5-B130-D090400C938F}"/>
    <cellStyle name="SAPBEXHLevel1X 6 9 3 2" xfId="51411" xr:uid="{DFCBEAA8-1070-45FE-B485-875889593A39}"/>
    <cellStyle name="SAPBEXHLevel1X 6 9 4" xfId="33924" xr:uid="{0CC466A3-053B-4B15-B28E-523AF2C48B5F}"/>
    <cellStyle name="SAPBEXHLevel1X 7" xfId="2095" xr:uid="{1E7C45F2-026C-445D-9953-8FBA63B2540B}"/>
    <cellStyle name="SAPBEXHLevel1X 7 10" xfId="8867" xr:uid="{759F290F-2F03-483E-A90A-A4D8179DD1D5}"/>
    <cellStyle name="SAPBEXHLevel1X 7 10 2" xfId="19527" xr:uid="{108F5355-7F7A-4BE6-95CE-7CBC50B233DC}"/>
    <cellStyle name="SAPBEXHLevel1X 7 10 2 2" xfId="45941" xr:uid="{6B0C2E24-B678-4F73-83FE-917D8F82E167}"/>
    <cellStyle name="SAPBEXHLevel1X 7 10 3" xfId="27348" xr:uid="{2CADD3BB-9BFD-4303-83D6-2A6A30C1CF86}"/>
    <cellStyle name="SAPBEXHLevel1X 7 10 3 2" xfId="53762" xr:uid="{4650BC83-0DC8-4D55-91CF-40EE6EF199F0}"/>
    <cellStyle name="SAPBEXHLevel1X 7 10 4" xfId="35363" xr:uid="{EE701EAF-E7E9-4C6B-AE00-C4E796875E62}"/>
    <cellStyle name="SAPBEXHLevel1X 7 11" xfId="11505" xr:uid="{6E42182A-EC6D-4AE3-932A-5DF740511D0A}"/>
    <cellStyle name="SAPBEXHLevel1X 7 11 2" xfId="37926" xr:uid="{5B49986D-2F2B-4A36-B304-039C3D013163}"/>
    <cellStyle name="SAPBEXHLevel1X 7 12" xfId="22742" xr:uid="{96D4C35F-DA9B-4A44-9ED6-7B822F11C148}"/>
    <cellStyle name="SAPBEXHLevel1X 7 12 2" xfId="49156" xr:uid="{2BBDE531-42B4-478C-A2C1-AC0F8A3FD0E1}"/>
    <cellStyle name="SAPBEXHLevel1X 7 2" xfId="4060" xr:uid="{46A2451A-0E96-4BB7-AADB-5C4FEFCD44FC}"/>
    <cellStyle name="SAPBEXHLevel1X 7 2 2" xfId="9849" xr:uid="{6E71726F-1A2E-4C3C-93D4-3078A3816F14}"/>
    <cellStyle name="SAPBEXHLevel1X 7 2 2 2" xfId="20509" xr:uid="{07623729-79BE-4A3E-9668-526FBEA2EA85}"/>
    <cellStyle name="SAPBEXHLevel1X 7 2 2 2 2" xfId="46923" xr:uid="{D06AD606-DEEB-41DC-9960-39D0A9312B6B}"/>
    <cellStyle name="SAPBEXHLevel1X 7 2 2 3" xfId="17845" xr:uid="{AC8004D0-5837-4456-A38A-53B63A9A8EFF}"/>
    <cellStyle name="SAPBEXHLevel1X 7 2 2 3 2" xfId="44262" xr:uid="{16EEE7F1-AB59-4145-99AE-27BE536BCD64}"/>
    <cellStyle name="SAPBEXHLevel1X 7 2 2 4" xfId="36345" xr:uid="{3C2A1284-2F9C-44A2-9825-1A90090E87A9}"/>
    <cellStyle name="SAPBEXHLevel1X 7 2 3" xfId="14842" xr:uid="{C4BAEDD1-D6C9-401E-9BBE-6605CCE1E9D9}"/>
    <cellStyle name="SAPBEXHLevel1X 7 2 3 2" xfId="41262" xr:uid="{A9FFF97A-0F69-4D00-880A-B295280AA8AE}"/>
    <cellStyle name="SAPBEXHLevel1X 7 2 4" xfId="24354" xr:uid="{A4B23A56-E2CD-48AD-8DCC-725C28936F84}"/>
    <cellStyle name="SAPBEXHLevel1X 7 2 4 2" xfId="50768" xr:uid="{D3D91F1B-19BC-4D00-AB2C-17A482E7F00B}"/>
    <cellStyle name="SAPBEXHLevel1X 7 2 5" xfId="30730" xr:uid="{0C2A76B3-6B2D-4AFB-B1EA-F57DDD774BD0}"/>
    <cellStyle name="SAPBEXHLevel1X 7 3" xfId="4788" xr:uid="{845FEEE5-15DF-4654-AF7C-E8B7B5682C2A}"/>
    <cellStyle name="SAPBEXHLevel1X 7 3 2" xfId="10126" xr:uid="{5E3840E8-FF69-4A16-BFD9-2711EB1CB1AC}"/>
    <cellStyle name="SAPBEXHLevel1X 7 3 2 2" xfId="20786" xr:uid="{975112F8-DF0F-4D7B-A38F-A26439127A35}"/>
    <cellStyle name="SAPBEXHLevel1X 7 3 2 2 2" xfId="47200" xr:uid="{1FDB1E19-F9CE-462D-BB46-DBC18BA747B5}"/>
    <cellStyle name="SAPBEXHLevel1X 7 3 2 3" xfId="25892" xr:uid="{8A0FA32C-E68B-4B00-BD69-21184C25B4C3}"/>
    <cellStyle name="SAPBEXHLevel1X 7 3 2 3 2" xfId="52306" xr:uid="{20A79CF3-4F50-4638-B45D-E975C93172D3}"/>
    <cellStyle name="SAPBEXHLevel1X 7 3 2 4" xfId="36622" xr:uid="{FBF1E24D-7009-4858-A4ED-1403D4D90BD3}"/>
    <cellStyle name="SAPBEXHLevel1X 7 3 3" xfId="15565" xr:uid="{31BC2D62-D79E-4CC9-8D5C-AD3C5FD41AE4}"/>
    <cellStyle name="SAPBEXHLevel1X 7 3 3 2" xfId="41985" xr:uid="{D66E418F-166F-45D7-A6B2-3E9E609FDB59}"/>
    <cellStyle name="SAPBEXHLevel1X 7 3 4" xfId="27343" xr:uid="{69F8E00E-016A-4E27-8527-B379C14439E2}"/>
    <cellStyle name="SAPBEXHLevel1X 7 3 4 2" xfId="53757" xr:uid="{D545CC73-D69F-4821-9BC5-92A18EF1C27C}"/>
    <cellStyle name="SAPBEXHLevel1X 7 3 5" xfId="31458" xr:uid="{B82A9E59-2B11-4329-971D-1CC05B4C7113}"/>
    <cellStyle name="SAPBEXHLevel1X 7 4" xfId="5368" xr:uid="{86058527-FB7E-4BD7-83A3-885D7DC7E1E3}"/>
    <cellStyle name="SAPBEXHLevel1X 7 4 2" xfId="16141" xr:uid="{1322F27F-89D8-40CA-812E-61332C76BF7A}"/>
    <cellStyle name="SAPBEXHLevel1X 7 4 2 2" xfId="42560" xr:uid="{2997EAB0-C66C-4FAE-9C69-14ECE4F8BB86}"/>
    <cellStyle name="SAPBEXHLevel1X 7 4 3" xfId="26957" xr:uid="{95ED707C-B0EF-423B-A476-DA7E8485F55F}"/>
    <cellStyle name="SAPBEXHLevel1X 7 4 3 2" xfId="53371" xr:uid="{CBFE03F4-E830-4656-8482-D73E4B6B0F01}"/>
    <cellStyle name="SAPBEXHLevel1X 7 4 4" xfId="32038" xr:uid="{563D1897-8909-482F-B5F4-6BA749F0CCAC}"/>
    <cellStyle name="SAPBEXHLevel1X 7 5" xfId="5975" xr:uid="{955549F2-0BBE-4427-8A6F-D3CF3AFD353A}"/>
    <cellStyle name="SAPBEXHLevel1X 7 5 2" xfId="16727" xr:uid="{1568FC8E-ED41-4830-BD06-8A3B4A7A222E}"/>
    <cellStyle name="SAPBEXHLevel1X 7 5 2 2" xfId="43145" xr:uid="{91B3A20F-E771-4B1D-9E7C-DEFC062B64CE}"/>
    <cellStyle name="SAPBEXHLevel1X 7 5 3" xfId="22084" xr:uid="{570550AE-D097-4E64-B7AA-878E15E7D368}"/>
    <cellStyle name="SAPBEXHLevel1X 7 5 3 2" xfId="48498" xr:uid="{77AD547A-9ECC-4BEA-AB1B-3FF14CCEF6EC}"/>
    <cellStyle name="SAPBEXHLevel1X 7 5 4" xfId="32645" xr:uid="{688E3A8F-DFFD-49F9-BBFE-3D82D1AB3F2F}"/>
    <cellStyle name="SAPBEXHLevel1X 7 6" xfId="6575" xr:uid="{D1E0C3B5-797F-49A3-91DD-1A952A7CB3AD}"/>
    <cellStyle name="SAPBEXHLevel1X 7 6 2" xfId="17300" xr:uid="{0343806B-6887-4E84-9664-19CEFA66D681}"/>
    <cellStyle name="SAPBEXHLevel1X 7 6 2 2" xfId="43718" xr:uid="{2B97F470-0F72-42E2-92A8-32CC5C987526}"/>
    <cellStyle name="SAPBEXHLevel1X 7 6 3" xfId="25048" xr:uid="{EDA545B0-07B8-4014-895D-0CC74CED4358}"/>
    <cellStyle name="SAPBEXHLevel1X 7 6 3 2" xfId="51462" xr:uid="{75ECAB0D-08B6-447F-922F-6ED34A8BED0E}"/>
    <cellStyle name="SAPBEXHLevel1X 7 6 4" xfId="33245" xr:uid="{58EB06E4-5C62-40E5-ACF8-E7C2BEBC1412}"/>
    <cellStyle name="SAPBEXHLevel1X 7 7" xfId="7147" xr:uid="{1349273C-1C57-437F-A4F3-D1BE35958850}"/>
    <cellStyle name="SAPBEXHLevel1X 7 7 2" xfId="22051" xr:uid="{785AE6E2-9A80-483F-A8E0-2C66538C80FD}"/>
    <cellStyle name="SAPBEXHLevel1X 7 7 2 2" xfId="48465" xr:uid="{A68CAE83-4644-43EA-9464-0AD2E3210C64}"/>
    <cellStyle name="SAPBEXHLevel1X 7 7 3" xfId="33817" xr:uid="{ECB0558C-637E-492E-AE77-4FAAD46763C6}"/>
    <cellStyle name="SAPBEXHLevel1X 7 8" xfId="7706" xr:uid="{8D79ECCB-008B-43D2-A581-A22987E3C790}"/>
    <cellStyle name="SAPBEXHLevel1X 7 8 2" xfId="18373" xr:uid="{20D99724-566D-4A67-B7C3-0B07FBF4E7BC}"/>
    <cellStyle name="SAPBEXHLevel1X 7 8 2 2" xfId="44789" xr:uid="{03258BDB-AC8F-4CF5-A881-210197324974}"/>
    <cellStyle name="SAPBEXHLevel1X 7 8 3" xfId="27077" xr:uid="{9D350529-1A86-4458-9FB5-317BE7FFCA45}"/>
    <cellStyle name="SAPBEXHLevel1X 7 8 3 2" xfId="53491" xr:uid="{F63C0D08-0C0A-4C5F-AAEF-FB23220F4D84}"/>
    <cellStyle name="SAPBEXHLevel1X 7 8 4" xfId="34376" xr:uid="{B7064362-578F-4E35-B67A-9526CF0D65F6}"/>
    <cellStyle name="SAPBEXHLevel1X 7 9" xfId="7858" xr:uid="{5BAD774C-A451-401D-9676-B5D797F6FD03}"/>
    <cellStyle name="SAPBEXHLevel1X 7 9 2" xfId="18525" xr:uid="{530B924D-494D-4E67-934A-DD286A60A394}"/>
    <cellStyle name="SAPBEXHLevel1X 7 9 2 2" xfId="44940" xr:uid="{33ED1922-A6E0-4C8C-AE45-9CF801E0E5C2}"/>
    <cellStyle name="SAPBEXHLevel1X 7 9 3" xfId="28035" xr:uid="{23852985-E0F9-4DBA-BE8D-09BD4E064C78}"/>
    <cellStyle name="SAPBEXHLevel1X 7 9 3 2" xfId="54449" xr:uid="{DB90C533-5022-4C84-AF85-4C7BA92D0618}"/>
    <cellStyle name="SAPBEXHLevel1X 7 9 4" xfId="34528" xr:uid="{73D664BD-434D-4147-BF3D-A7FCE79D3387}"/>
    <cellStyle name="SAPBEXHLevel1X 8" xfId="1837" xr:uid="{3E781649-64D9-4C21-982E-D4302A20ECE8}"/>
    <cellStyle name="SAPBEXHLevel1X 8 10" xfId="9554" xr:uid="{1A011F7A-57C5-4EE8-AC5F-53747D8B8C0E}"/>
    <cellStyle name="SAPBEXHLevel1X 8 10 2" xfId="20214" xr:uid="{E8A0D1D3-F05B-4D0D-8603-F386C9ED16E6}"/>
    <cellStyle name="SAPBEXHLevel1X 8 10 2 2" xfId="46628" xr:uid="{D15ED0FA-A959-4D83-939C-B58CCAB61C79}"/>
    <cellStyle name="SAPBEXHLevel1X 8 10 3" xfId="17243" xr:uid="{C6A31A92-BD3B-4FFE-B286-25B9F32D2654}"/>
    <cellStyle name="SAPBEXHLevel1X 8 10 3 2" xfId="43661" xr:uid="{C9D4ED23-DBF4-4445-845A-2111A7EA02FF}"/>
    <cellStyle name="SAPBEXHLevel1X 8 10 4" xfId="36050" xr:uid="{2170E79B-A034-448F-B521-6C973CF37D50}"/>
    <cellStyle name="SAPBEXHLevel1X 8 11" xfId="11743" xr:uid="{1E90BF65-66DF-4CE6-A5D5-53064D86F8D4}"/>
    <cellStyle name="SAPBEXHLevel1X 8 11 2" xfId="38164" xr:uid="{464B23BE-215D-4983-B3F4-9E294A671BB9}"/>
    <cellStyle name="SAPBEXHLevel1X 8 12" xfId="25854" xr:uid="{D4D91B67-A2E6-440E-8031-D0E90F32461C}"/>
    <cellStyle name="SAPBEXHLevel1X 8 12 2" xfId="52268" xr:uid="{6DCEDCCE-E36E-4DF9-99A3-F7BA91E1A383}"/>
    <cellStyle name="SAPBEXHLevel1X 8 2" xfId="3814" xr:uid="{98EEC323-2714-47F1-8BB6-75062744CCA9}"/>
    <cellStyle name="SAPBEXHLevel1X 8 2 2" xfId="10691" xr:uid="{16DDDCAB-1307-4494-AE00-88D5C20BE9BB}"/>
    <cellStyle name="SAPBEXHLevel1X 8 2 2 2" xfId="21336" xr:uid="{4B2A0585-A42C-4D58-9611-19CA0CFBD89A}"/>
    <cellStyle name="SAPBEXHLevel1X 8 2 2 2 2" xfId="47750" xr:uid="{D4774BC5-F0B7-40D4-B4C8-7D8D66FC3B21}"/>
    <cellStyle name="SAPBEXHLevel1X 8 2 2 3" xfId="28434" xr:uid="{C899393C-FBB2-495F-B7C0-643BAADCBF86}"/>
    <cellStyle name="SAPBEXHLevel1X 8 2 2 3 2" xfId="54848" xr:uid="{5BB7F01D-E7BA-41CC-9066-B1878897A9A8}"/>
    <cellStyle name="SAPBEXHLevel1X 8 2 2 4" xfId="37115" xr:uid="{CA9FD1F3-07F8-4EDF-A1A2-8F8A5613B5CA}"/>
    <cellStyle name="SAPBEXHLevel1X 8 2 3" xfId="14597" xr:uid="{9B663444-65AF-4C27-B3F0-C0F09A2D4A0A}"/>
    <cellStyle name="SAPBEXHLevel1X 8 2 3 2" xfId="41017" xr:uid="{F030666E-DAA3-4AA5-9CD7-C2083B94B665}"/>
    <cellStyle name="SAPBEXHLevel1X 8 2 4" xfId="24497" xr:uid="{B6AEB8E2-653B-4180-AB63-0170715C4188}"/>
    <cellStyle name="SAPBEXHLevel1X 8 2 4 2" xfId="50911" xr:uid="{59F9739C-E017-4551-B13F-C273E3759E18}"/>
    <cellStyle name="SAPBEXHLevel1X 8 2 5" xfId="30484" xr:uid="{68F3CCE1-6EBC-4746-B29B-0A57F28A7808}"/>
    <cellStyle name="SAPBEXHLevel1X 8 3" xfId="4541" xr:uid="{E80ECE05-4185-4FCF-B87B-9C0D64090434}"/>
    <cellStyle name="SAPBEXHLevel1X 8 3 2" xfId="15319" xr:uid="{D5383E53-2E4C-4E71-97D0-A771337FE943}"/>
    <cellStyle name="SAPBEXHLevel1X 8 3 2 2" xfId="41739" xr:uid="{D303F61C-9AD2-4832-A809-61C50F060E81}"/>
    <cellStyle name="SAPBEXHLevel1X 8 3 3" xfId="24122" xr:uid="{BD50C10E-CE0A-49CF-88A5-B001256712CF}"/>
    <cellStyle name="SAPBEXHLevel1X 8 3 3 2" xfId="50536" xr:uid="{DFC07C66-48FA-49F6-BCAD-A4CCB81D0826}"/>
    <cellStyle name="SAPBEXHLevel1X 8 3 4" xfId="31211" xr:uid="{C864AEAD-BD8B-485D-8E5F-C376515747F0}"/>
    <cellStyle name="SAPBEXHLevel1X 8 4" xfId="3190" xr:uid="{68D8D863-35E0-40F3-9D7A-24E41EEEEDCA}"/>
    <cellStyle name="SAPBEXHLevel1X 8 4 2" xfId="13980" xr:uid="{FAF04713-1787-4934-A657-18B7CCCBC04F}"/>
    <cellStyle name="SAPBEXHLevel1X 8 4 2 2" xfId="40400" xr:uid="{F7F288DB-9F07-42FC-97DB-3D4FE49ED4CE}"/>
    <cellStyle name="SAPBEXHLevel1X 8 4 3" xfId="26861" xr:uid="{1FA493CD-FEB5-4AD4-9A6F-272F077BDF4B}"/>
    <cellStyle name="SAPBEXHLevel1X 8 4 3 2" xfId="53275" xr:uid="{19E8B053-04C9-4D0B-8BBB-B231ED32D9F0}"/>
    <cellStyle name="SAPBEXHLevel1X 8 4 4" xfId="29860" xr:uid="{5BF054DB-7EAE-4158-8FF3-962F4EFF9C4C}"/>
    <cellStyle name="SAPBEXHLevel1X 8 5" xfId="3393" xr:uid="{B144B0CC-7A26-4148-8AE5-D443C99DE563}"/>
    <cellStyle name="SAPBEXHLevel1X 8 5 2" xfId="14179" xr:uid="{9E01865E-7F71-4DF4-9C07-C348864DAC4A}"/>
    <cellStyle name="SAPBEXHLevel1X 8 5 2 2" xfId="40599" xr:uid="{43751986-FE45-4153-BF20-54601335B3A5}"/>
    <cellStyle name="SAPBEXHLevel1X 8 5 3" xfId="25226" xr:uid="{A060B725-CAA8-4E79-86E7-4864E36F8FDA}"/>
    <cellStyle name="SAPBEXHLevel1X 8 5 3 2" xfId="51640" xr:uid="{FB180EDA-2DCA-4071-B3CC-158F4D2C9D17}"/>
    <cellStyle name="SAPBEXHLevel1X 8 5 4" xfId="30063" xr:uid="{ABED274B-90A7-4600-A05E-8D823285D8DC}"/>
    <cellStyle name="SAPBEXHLevel1X 8 6" xfId="5619" xr:uid="{4EE33E13-97DB-4108-9697-D99D85A901B3}"/>
    <cellStyle name="SAPBEXHLevel1X 8 6 2" xfId="16383" xr:uid="{7269F552-3E3C-42F4-9862-B690270F67C3}"/>
    <cellStyle name="SAPBEXHLevel1X 8 6 2 2" xfId="42801" xr:uid="{E5CB0764-45E5-4745-9EA4-D5FC1B4DE95E}"/>
    <cellStyle name="SAPBEXHLevel1X 8 6 3" xfId="27200" xr:uid="{C3725C1C-BEF8-4A8A-87E0-5F79CD421739}"/>
    <cellStyle name="SAPBEXHLevel1X 8 6 3 2" xfId="53614" xr:uid="{4EBEFEEE-588B-4C3E-876A-343D1ADCE0C0}"/>
    <cellStyle name="SAPBEXHLevel1X 8 6 4" xfId="32289" xr:uid="{4AFA3661-8A7C-418D-81C3-615346E20A51}"/>
    <cellStyle name="SAPBEXHLevel1X 8 7" xfId="6953" xr:uid="{40F98161-8EBD-436A-BC54-81B197D56807}"/>
    <cellStyle name="SAPBEXHLevel1X 8 7 2" xfId="22960" xr:uid="{3C162DE4-305E-4080-9D53-66C303641CDB}"/>
    <cellStyle name="SAPBEXHLevel1X 8 7 2 2" xfId="49374" xr:uid="{60DAAC96-340A-4BC9-8BE6-71CF0B91AEAC}"/>
    <cellStyle name="SAPBEXHLevel1X 8 7 3" xfId="33623" xr:uid="{539908BD-325C-4BC6-B8F5-13606B74F982}"/>
    <cellStyle name="SAPBEXHLevel1X 8 8" xfId="7500" xr:uid="{83C55BC0-8384-4FB7-A348-281712497D01}"/>
    <cellStyle name="SAPBEXHLevel1X 8 8 2" xfId="18167" xr:uid="{2E6A1849-8784-46D4-9217-162DCC59E98E}"/>
    <cellStyle name="SAPBEXHLevel1X 8 8 2 2" xfId="44583" xr:uid="{96BF8182-EC35-43B6-888E-CFEC0EEED919}"/>
    <cellStyle name="SAPBEXHLevel1X 8 8 3" xfId="26237" xr:uid="{630B9EF1-C014-4105-88B1-01394DA5E6BF}"/>
    <cellStyle name="SAPBEXHLevel1X 8 8 3 2" xfId="52651" xr:uid="{B8AD79D5-4010-4ABF-82A0-77D6D49BB812}"/>
    <cellStyle name="SAPBEXHLevel1X 8 8 4" xfId="34170" xr:uid="{983D277A-C189-40F0-B923-A4DE3FF22E51}"/>
    <cellStyle name="SAPBEXHLevel1X 8 9" xfId="6532" xr:uid="{1D087130-68FD-4420-A2D3-F275BD1F0774}"/>
    <cellStyle name="SAPBEXHLevel1X 8 9 2" xfId="17257" xr:uid="{0CC3C749-281D-4691-A129-0EAE04E601E7}"/>
    <cellStyle name="SAPBEXHLevel1X 8 9 2 2" xfId="43675" xr:uid="{0625941E-62EB-4754-ABEC-C9E877931E84}"/>
    <cellStyle name="SAPBEXHLevel1X 8 9 3" xfId="24981" xr:uid="{1BE62452-734E-46CD-B637-2E7676E5D8CE}"/>
    <cellStyle name="SAPBEXHLevel1X 8 9 3 2" xfId="51395" xr:uid="{25BD7B20-7009-403E-8CE2-848D31871CCB}"/>
    <cellStyle name="SAPBEXHLevel1X 8 9 4" xfId="33202" xr:uid="{244D7A53-6A9D-4017-B841-1DB769402625}"/>
    <cellStyle name="SAPBEXHLevel1X 9" xfId="2378" xr:uid="{74CC5F36-2A79-4E57-BBE5-2EB857599C9D}"/>
    <cellStyle name="SAPBEXHLevel1X 9 10" xfId="11281" xr:uid="{A0BA8BB7-90ED-499A-B77F-C8231ABC83B5}"/>
    <cellStyle name="SAPBEXHLevel1X 9 10 2" xfId="37702" xr:uid="{77CD0ADE-1D14-4A0D-A897-F635BC4B1D6A}"/>
    <cellStyle name="SAPBEXHLevel1X 9 11" xfId="25305" xr:uid="{CD39F9C8-7339-4003-B420-1779C2FBDDD1}"/>
    <cellStyle name="SAPBEXHLevel1X 9 11 2" xfId="51719" xr:uid="{F91D2FAE-EBD7-4466-A4CC-AEADAED0479E}"/>
    <cellStyle name="SAPBEXHLevel1X 9 2" xfId="4285" xr:uid="{D01EFE98-2E09-4517-AB4E-AF62A32A613D}"/>
    <cellStyle name="SAPBEXHLevel1X 9 2 2" xfId="15064" xr:uid="{781AA20B-466A-4500-BCD4-77A75EDD3605}"/>
    <cellStyle name="SAPBEXHLevel1X 9 2 2 2" xfId="41484" xr:uid="{EB02C7AB-ABFF-440A-B8B2-D0018BB7F170}"/>
    <cellStyle name="SAPBEXHLevel1X 9 2 3" xfId="27262" xr:uid="{6D85D45B-C0D0-41B7-9FC2-AABD93CBF7D5}"/>
    <cellStyle name="SAPBEXHLevel1X 9 2 3 2" xfId="53676" xr:uid="{31076AC9-D7BD-407A-BB04-48C2679D0155}"/>
    <cellStyle name="SAPBEXHLevel1X 9 2 4" xfId="30955" xr:uid="{EB5A3182-6CFD-46FB-BD45-67BF13E3DC7D}"/>
    <cellStyle name="SAPBEXHLevel1X 9 3" xfId="5012" xr:uid="{E7C4407F-D890-4F74-A3EC-EB2C0318EBAE}"/>
    <cellStyle name="SAPBEXHLevel1X 9 3 2" xfId="15789" xr:uid="{EDA11FC2-566C-4FBA-A989-1CEF1835B8BE}"/>
    <cellStyle name="SAPBEXHLevel1X 9 3 2 2" xfId="42208" xr:uid="{E7332756-741B-4306-BEC8-23760A7D9AF9}"/>
    <cellStyle name="SAPBEXHLevel1X 9 3 3" xfId="27538" xr:uid="{971800BF-2773-4234-8340-0B607FAC9C98}"/>
    <cellStyle name="SAPBEXHLevel1X 9 3 3 2" xfId="53952" xr:uid="{132B7BE9-0B7A-4B11-9183-6B3D1B8FD0AD}"/>
    <cellStyle name="SAPBEXHLevel1X 9 3 4" xfId="31682" xr:uid="{C75617B7-0BBB-46DD-9E4E-00127A84C3B6}"/>
    <cellStyle name="SAPBEXHLevel1X 9 4" xfId="6201" xr:uid="{F4297DBE-DA27-426D-AFD2-3670DF378DB7}"/>
    <cellStyle name="SAPBEXHLevel1X 9 4 2" xfId="16942" xr:uid="{29F78812-398C-4188-9A2E-1C93B57CCC30}"/>
    <cellStyle name="SAPBEXHLevel1X 9 4 2 2" xfId="43360" xr:uid="{E97EB052-64DE-4571-94D2-9BFCA3A333F5}"/>
    <cellStyle name="SAPBEXHLevel1X 9 4 3" xfId="25783" xr:uid="{8F38BA1F-6B0D-49B6-8AC2-91054F26EBE7}"/>
    <cellStyle name="SAPBEXHLevel1X 9 4 3 2" xfId="52197" xr:uid="{F988A76F-DA73-4500-88D3-1A387CE9A4A5}"/>
    <cellStyle name="SAPBEXHLevel1X 9 4 4" xfId="32871" xr:uid="{15C40435-05F3-4CC7-A721-1EF2D2FC8F7C}"/>
    <cellStyle name="SAPBEXHLevel1X 9 5" xfId="6787" xr:uid="{E3FD6D33-B576-42F5-B82E-6F82E3502850}"/>
    <cellStyle name="SAPBEXHLevel1X 9 5 2" xfId="17499" xr:uid="{CCCFD942-7CF0-44CE-8119-93A5FFE693B9}"/>
    <cellStyle name="SAPBEXHLevel1X 9 5 2 2" xfId="43916" xr:uid="{4B7BFFCD-8A72-45C0-A093-E477E476F283}"/>
    <cellStyle name="SAPBEXHLevel1X 9 5 3" xfId="23650" xr:uid="{B28C3C70-073C-4A7E-97CD-2715433E3A6E}"/>
    <cellStyle name="SAPBEXHLevel1X 9 5 3 2" xfId="50064" xr:uid="{54F48D39-EF51-47FD-9AF2-6694CF26594C}"/>
    <cellStyle name="SAPBEXHLevel1X 9 5 4" xfId="33457" xr:uid="{CD7CFEB5-7BE0-495B-9612-9090E96B0B68}"/>
    <cellStyle name="SAPBEXHLevel1X 9 6" xfId="7343" xr:uid="{22D5EDEB-D1BD-4D7D-979B-2E59820CBC47}"/>
    <cellStyle name="SAPBEXHLevel1X 9 6 2" xfId="18010" xr:uid="{922A0832-5B05-4E41-BA2F-4B54A3AF270F}"/>
    <cellStyle name="SAPBEXHLevel1X 9 6 2 2" xfId="44426" xr:uid="{51E7CE11-056F-4256-A184-95B10A0D5686}"/>
    <cellStyle name="SAPBEXHLevel1X 9 6 3" xfId="23473" xr:uid="{FEFCBAB3-9D9F-4B4C-A117-E6C1BCE151D9}"/>
    <cellStyle name="SAPBEXHLevel1X 9 6 3 2" xfId="49887" xr:uid="{1C260D0D-265A-4BD9-BF19-996955331830}"/>
    <cellStyle name="SAPBEXHLevel1X 9 6 4" xfId="34013" xr:uid="{20E49E36-CCDE-443D-AE40-1E75FE21E209}"/>
    <cellStyle name="SAPBEXHLevel1X 9 7" xfId="7987" xr:uid="{58A34961-0DC1-4565-A24E-B54827EC8470}"/>
    <cellStyle name="SAPBEXHLevel1X 9 7 2" xfId="18654" xr:uid="{52682F70-7B42-425C-9147-983367EB04F6}"/>
    <cellStyle name="SAPBEXHLevel1X 9 7 2 2" xfId="45068" xr:uid="{09D5805A-B5F9-4424-89CE-274326ACC801}"/>
    <cellStyle name="SAPBEXHLevel1X 9 7 3" xfId="16653" xr:uid="{3F046285-5E24-41AD-8A7B-1CD7B6B38454}"/>
    <cellStyle name="SAPBEXHLevel1X 9 7 3 2" xfId="43071" xr:uid="{DCB4AC11-34CE-417C-87AE-BFBAF1FC9CAB}"/>
    <cellStyle name="SAPBEXHLevel1X 9 7 4" xfId="34593" xr:uid="{54DC8191-2183-4771-9127-B286AFE93DCB}"/>
    <cellStyle name="SAPBEXHLevel1X 9 8" xfId="9755" xr:uid="{574AADFA-D2F9-4900-8FAD-E12CE7BA0A96}"/>
    <cellStyle name="SAPBEXHLevel1X 9 8 2" xfId="20415" xr:uid="{3B0E2C39-A262-419C-AA32-255C2F2DE743}"/>
    <cellStyle name="SAPBEXHLevel1X 9 8 2 2" xfId="46829" xr:uid="{2091D0B3-67A8-4B4F-BEA5-BF390B7B1553}"/>
    <cellStyle name="SAPBEXHLevel1X 9 8 3" xfId="14730" xr:uid="{1B464711-73CE-4B77-BBF4-2BC214DBC6F2}"/>
    <cellStyle name="SAPBEXHLevel1X 9 8 3 2" xfId="41150" xr:uid="{472DAC30-346A-48B6-A049-5E27FD407B3E}"/>
    <cellStyle name="SAPBEXHLevel1X 9 8 4" xfId="36251" xr:uid="{80D91BFB-9ACF-48A2-B692-E35A03C14037}"/>
    <cellStyle name="SAPBEXHLevel1X 9 9" xfId="13175" xr:uid="{326DD4A7-0585-4FA4-A41A-77431C0F8FD4}"/>
    <cellStyle name="SAPBEXHLevel1X 9 9 2" xfId="39595" xr:uid="{9973C70F-60DF-4B35-B8DE-3150E4F1DDB8}"/>
    <cellStyle name="SAPBEXHLevel1X_0910 GSO Capex RRP - Final (Detail) v2 220710" xfId="1233" xr:uid="{FF6AAA4A-EC96-484A-BC72-8539AAB5980E}"/>
    <cellStyle name="SAPBEXHLevel2" xfId="1234" xr:uid="{8D7C0820-25C5-4448-AF60-A3F7582D4519}"/>
    <cellStyle name="SAPBEXHLevel2 10" xfId="3027" xr:uid="{2A66C254-B40C-4F85-B258-9CB30EC547FB}"/>
    <cellStyle name="SAPBEXHLevel2 10 2" xfId="9624" xr:uid="{6205F65B-2F67-43C1-8140-A6E5B8D555A9}"/>
    <cellStyle name="SAPBEXHLevel2 10 2 2" xfId="20284" xr:uid="{5D685292-C17A-402D-A558-21BC8D845CF8}"/>
    <cellStyle name="SAPBEXHLevel2 10 2 2 2" xfId="46698" xr:uid="{65E13D19-ADDB-410C-95D9-09BA96A971CC}"/>
    <cellStyle name="SAPBEXHLevel2 10 2 3" xfId="27838" xr:uid="{7EEED93F-E220-4AEA-A9DD-E19B12FBD695}"/>
    <cellStyle name="SAPBEXHLevel2 10 2 3 2" xfId="54252" xr:uid="{7F90FFF4-CA2C-466D-99BC-6CA93B23F829}"/>
    <cellStyle name="SAPBEXHLevel2 10 2 4" xfId="36120" xr:uid="{236FAE06-A8A2-45BC-AC0E-4A64D006E41E}"/>
    <cellStyle name="SAPBEXHLevel2 10 3" xfId="13819" xr:uid="{C7E0CF86-4FE0-4A0E-B54D-ABCD473F99C0}"/>
    <cellStyle name="SAPBEXHLevel2 10 3 2" xfId="40239" xr:uid="{94A33920-D610-40A2-A2A6-D6150D0B7C06}"/>
    <cellStyle name="SAPBEXHLevel2 10 4" xfId="22739" xr:uid="{617E2AD5-E21B-4DFD-A46F-5C21E36AA460}"/>
    <cellStyle name="SAPBEXHLevel2 10 4 2" xfId="49153" xr:uid="{77C71779-9C68-4746-8DBB-81EA52C4F90D}"/>
    <cellStyle name="SAPBEXHLevel2 10 5" xfId="29697" xr:uid="{8C73546B-45A9-45EA-B9E3-1FDE09CCDFC1}"/>
    <cellStyle name="SAPBEXHLevel2 11" xfId="6842" xr:uid="{1AFA7ED3-1137-4A55-A63A-1A2BB5FD5780}"/>
    <cellStyle name="SAPBEXHLevel2 11 2" xfId="22955" xr:uid="{17EFB7C4-019A-4F98-ABF1-F03C16E66E1C}"/>
    <cellStyle name="SAPBEXHLevel2 11 2 2" xfId="49369" xr:uid="{D727B183-5073-4A04-AC07-B12633228D9F}"/>
    <cellStyle name="SAPBEXHLevel2 11 3" xfId="33512" xr:uid="{8C7903C2-283D-46AD-B753-5A88AA9D25E6}"/>
    <cellStyle name="SAPBEXHLevel2 12" xfId="2896" xr:uid="{D5A0DBC9-6BD1-4C7D-A61C-A224BBC4F95C}"/>
    <cellStyle name="SAPBEXHLevel2 12 2" xfId="13688" xr:uid="{22B3E124-9BC6-40E6-BB91-EBE0CBC4C717}"/>
    <cellStyle name="SAPBEXHLevel2 12 2 2" xfId="40108" xr:uid="{42CC7775-DB35-410F-8E11-817FEE97F61C}"/>
    <cellStyle name="SAPBEXHLevel2 12 3" xfId="26442" xr:uid="{C8440AA7-1F0E-4E23-BE4C-79CB07F1D86A}"/>
    <cellStyle name="SAPBEXHLevel2 12 3 2" xfId="52856" xr:uid="{A3571B15-BFB6-40B8-8769-918DAF0F3893}"/>
    <cellStyle name="SAPBEXHLevel2 12 4" xfId="29566" xr:uid="{F7884F90-4F5E-4DF1-931C-1E12E0B9CCB3}"/>
    <cellStyle name="SAPBEXHLevel2 13" xfId="8268" xr:uid="{99F3101B-A6B3-4E45-9C20-58595CCE9D37}"/>
    <cellStyle name="SAPBEXHLevel2 13 2" xfId="18929" xr:uid="{11DA7F15-D620-45B0-BA93-2710EE626123}"/>
    <cellStyle name="SAPBEXHLevel2 13 2 2" xfId="45343" xr:uid="{A67299B4-3DB9-413B-8381-1BA36062049A}"/>
    <cellStyle name="SAPBEXHLevel2 13 3" xfId="12932" xr:uid="{D6E90CFB-BDF9-4AFC-BB33-0AD0B0A09CE8}"/>
    <cellStyle name="SAPBEXHLevel2 13 3 2" xfId="39353" xr:uid="{D43C2DB7-6905-4EB7-828C-5E53E93EA5AA}"/>
    <cellStyle name="SAPBEXHLevel2 13 4" xfId="34781" xr:uid="{606DC030-A5FC-4928-83E8-5241F0DC11A8}"/>
    <cellStyle name="SAPBEXHLevel2 14" xfId="13674" xr:uid="{64D16CBD-0AC1-46C0-A35E-50C8A6224B0A}"/>
    <cellStyle name="SAPBEXHLevel2 14 2" xfId="40094" xr:uid="{A681FE00-FD1B-4CDD-B7CC-3E16C6349A89}"/>
    <cellStyle name="SAPBEXHLevel2 15" xfId="22885" xr:uid="{00B540E7-FC94-4E7A-8D71-78BB09AD3CFA}"/>
    <cellStyle name="SAPBEXHLevel2 15 2" xfId="49299" xr:uid="{3589C327-2A3C-4557-BA7A-7A46D535A0F6}"/>
    <cellStyle name="SAPBEXHLevel2 2" xfId="1235" xr:uid="{37C5D00A-0312-483A-9912-6A18D316CC50}"/>
    <cellStyle name="SAPBEXHLevel2 2 10" xfId="2851" xr:uid="{DCA0A7A5-FE55-4B01-AAE1-22A22A00E570}"/>
    <cellStyle name="SAPBEXHLevel2 2 10 2" xfId="13643" xr:uid="{5E94C97E-F013-40E3-BD9E-1AFFEA318937}"/>
    <cellStyle name="SAPBEXHLevel2 2 10 2 2" xfId="40063" xr:uid="{A691F05D-5590-4A33-A6CB-6EF60708BFAC}"/>
    <cellStyle name="SAPBEXHLevel2 2 10 3" xfId="25716" xr:uid="{F5207246-D3DB-461B-9732-5564CF743DBE}"/>
    <cellStyle name="SAPBEXHLevel2 2 10 3 2" xfId="52130" xr:uid="{735403CF-81A4-488B-8EDD-013BB335226B}"/>
    <cellStyle name="SAPBEXHLevel2 2 10 4" xfId="29521" xr:uid="{696F6E51-94A2-4F67-A255-A5B0456A7F78}"/>
    <cellStyle name="SAPBEXHLevel2 2 11" xfId="5605" xr:uid="{5CCB33AA-0AE4-459D-A03E-B2A118C78AD9}"/>
    <cellStyle name="SAPBEXHLevel2 2 11 2" xfId="23156" xr:uid="{868D0BA5-B74D-4407-AF15-8710C66AFE01}"/>
    <cellStyle name="SAPBEXHLevel2 2 11 2 2" xfId="49570" xr:uid="{7920EDEB-FA41-4D0F-86A2-0C42B3B670A5}"/>
    <cellStyle name="SAPBEXHLevel2 2 11 3" xfId="32275" xr:uid="{151F04B5-D2FE-441F-97EF-294A24901D1C}"/>
    <cellStyle name="SAPBEXHLevel2 2 12" xfId="12402" xr:uid="{A0B32E36-75B3-4E08-A5AC-9638E723D17A}"/>
    <cellStyle name="SAPBEXHLevel2 2 12 2" xfId="38823" xr:uid="{113E8DD2-3757-469F-9935-A2E6C3B77333}"/>
    <cellStyle name="SAPBEXHLevel2 2 13" xfId="26525" xr:uid="{0D4B592C-9225-42D0-B826-87129B7BD80F}"/>
    <cellStyle name="SAPBEXHLevel2 2 13 2" xfId="52939" xr:uid="{170F78A4-9B83-4804-BA2D-78D747083609}"/>
    <cellStyle name="SAPBEXHLevel2 2 2" xfId="1548" xr:uid="{5F4A2039-1804-4DDF-B783-82B146030F53}"/>
    <cellStyle name="SAPBEXHLevel2 2 2 10" xfId="8440" xr:uid="{67F9B61D-3899-4124-97CF-DDD125893F11}"/>
    <cellStyle name="SAPBEXHLevel2 2 2 10 2" xfId="19100" xr:uid="{E9097AD8-65C0-4160-81F1-C0CDE1885BDD}"/>
    <cellStyle name="SAPBEXHLevel2 2 2 10 2 2" xfId="45514" xr:uid="{245CF742-E7BF-4E65-B04A-567E7D93D492}"/>
    <cellStyle name="SAPBEXHLevel2 2 2 10 3" xfId="17813" xr:uid="{615B0A2C-B05B-4C70-81F2-4AC0B20E3FC5}"/>
    <cellStyle name="SAPBEXHLevel2 2 2 10 3 2" xfId="44230" xr:uid="{F3739435-B33C-4DCD-B0C3-A25E9A8636AE}"/>
    <cellStyle name="SAPBEXHLevel2 2 2 10 4" xfId="34936" xr:uid="{CBA83189-6501-4E4E-9CCD-DAEE0A1E8E6E}"/>
    <cellStyle name="SAPBEXHLevel2 2 2 11" xfId="13352" xr:uid="{A9608F11-6F10-4187-B4EF-8D8BB0A03E74}"/>
    <cellStyle name="SAPBEXHLevel2 2 2 11 2" xfId="39772" xr:uid="{EEBF0144-D279-42E4-B5A6-49582A3A0FAD}"/>
    <cellStyle name="SAPBEXHLevel2 2 2 12" xfId="26467" xr:uid="{70BB1128-3742-456F-9975-BF5588942160}"/>
    <cellStyle name="SAPBEXHLevel2 2 2 12 2" xfId="52881" xr:uid="{4B47CD86-4A65-415F-B593-686929C675D4}"/>
    <cellStyle name="SAPBEXHLevel2 2 2 2" xfId="3542" xr:uid="{0A4B5730-8214-4710-A837-1B827CBDFA06}"/>
    <cellStyle name="SAPBEXHLevel2 2 2 2 2" xfId="8982" xr:uid="{01A46D27-6581-475C-B3FC-13C07CCB5ABB}"/>
    <cellStyle name="SAPBEXHLevel2 2 2 2 2 2" xfId="19642" xr:uid="{C1C005D0-5A08-47B5-BFF4-5B8AF205F8C3}"/>
    <cellStyle name="SAPBEXHLevel2 2 2 2 2 2 2" xfId="46056" xr:uid="{2C1CA6D2-3071-4FD4-B7A0-E503F74F9C30}"/>
    <cellStyle name="SAPBEXHLevel2 2 2 2 2 3" xfId="11545" xr:uid="{19FB9D6E-4B6B-4E80-89AD-A7C00DE9C05F}"/>
    <cellStyle name="SAPBEXHLevel2 2 2 2 2 3 2" xfId="37966" xr:uid="{90552867-C4FC-418A-AFA7-1E0AC11B3FE2}"/>
    <cellStyle name="SAPBEXHLevel2 2 2 2 2 4" xfId="35478" xr:uid="{1AF85274-9FF4-4D51-8D8B-A40661565BE3}"/>
    <cellStyle name="SAPBEXHLevel2 2 2 2 3" xfId="9730" xr:uid="{4D1CCCE1-718C-4221-BB00-4F768C542E7D}"/>
    <cellStyle name="SAPBEXHLevel2 2 2 2 3 2" xfId="20390" xr:uid="{2FDE2CCC-805A-44F0-A7C9-3C7E7B95884E}"/>
    <cellStyle name="SAPBEXHLevel2 2 2 2 3 2 2" xfId="46804" xr:uid="{1D8A0578-56A8-4F89-9073-495B0F0A3504}"/>
    <cellStyle name="SAPBEXHLevel2 2 2 2 3 3" xfId="25909" xr:uid="{64BF58AB-486E-43DF-99D2-39955C6D77D9}"/>
    <cellStyle name="SAPBEXHLevel2 2 2 2 3 3 2" xfId="52323" xr:uid="{982BF9A6-E48A-4974-A405-26225DE424BF}"/>
    <cellStyle name="SAPBEXHLevel2 2 2 2 3 4" xfId="36226" xr:uid="{B317D397-2527-408D-A6C1-48892482A163}"/>
    <cellStyle name="SAPBEXHLevel2 2 2 2 4" xfId="8753" xr:uid="{D2B41185-3961-4A1A-A2BB-76793B4ABC01}"/>
    <cellStyle name="SAPBEXHLevel2 2 2 2 4 2" xfId="19413" xr:uid="{DBF63BFE-46AF-4C10-A2FE-DD48E880D55A}"/>
    <cellStyle name="SAPBEXHLevel2 2 2 2 4 2 2" xfId="45827" xr:uid="{14F18099-6C31-4ABA-8E4C-AE9AD895EDAD}"/>
    <cellStyle name="SAPBEXHLevel2 2 2 2 4 3" xfId="24579" xr:uid="{0EF16085-77CE-4E7F-A793-C14A8E05ED2D}"/>
    <cellStyle name="SAPBEXHLevel2 2 2 2 4 3 2" xfId="50993" xr:uid="{1A114855-7DC1-4FE1-949E-CCFC0D534C12}"/>
    <cellStyle name="SAPBEXHLevel2 2 2 2 4 4" xfId="35249" xr:uid="{C60C8255-7155-47C9-8EF6-C42E46B2C0F3}"/>
    <cellStyle name="SAPBEXHLevel2 2 2 2 5" xfId="14327" xr:uid="{50E26246-D76D-4E7E-AEA6-E28B27FF5942}"/>
    <cellStyle name="SAPBEXHLevel2 2 2 2 5 2" xfId="40747" xr:uid="{60E13A76-4117-4BC3-9EC8-2AE1AFE0F9B6}"/>
    <cellStyle name="SAPBEXHLevel2 2 2 2 6" xfId="23121" xr:uid="{E307F1C4-0402-479B-8C36-FF7B5C2DC02B}"/>
    <cellStyle name="SAPBEXHLevel2 2 2 2 6 2" xfId="49535" xr:uid="{0D6498DD-7949-49F6-8899-AB34C47474C6}"/>
    <cellStyle name="SAPBEXHLevel2 2 2 2 7" xfId="30212" xr:uid="{E2A1B3C5-71F1-43CD-9EE3-B5B367BA1866}"/>
    <cellStyle name="SAPBEXHLevel2 2 2 3" xfId="2769" xr:uid="{C5581334-CFB6-47A2-9879-CE880364E324}"/>
    <cellStyle name="SAPBEXHLevel2 2 2 3 2" xfId="9340" xr:uid="{C234FF67-47F4-457D-BCC3-969DEA023EB3}"/>
    <cellStyle name="SAPBEXHLevel2 2 2 3 2 2" xfId="20000" xr:uid="{664548CB-7A10-4DB4-B127-BE5F380B2C14}"/>
    <cellStyle name="SAPBEXHLevel2 2 2 3 2 2 2" xfId="46414" xr:uid="{25683B15-8852-43F9-ABC8-E04E333451DF}"/>
    <cellStyle name="SAPBEXHLevel2 2 2 3 2 3" xfId="25950" xr:uid="{26B99E7B-2DF9-460F-A130-A77017362D7A}"/>
    <cellStyle name="SAPBEXHLevel2 2 2 3 2 3 2" xfId="52364" xr:uid="{CAC02C0F-11C9-48AB-A4AE-73E683ED7332}"/>
    <cellStyle name="SAPBEXHLevel2 2 2 3 2 4" xfId="35836" xr:uid="{5B58116D-EE1B-45BA-BB30-326FB9A1A523}"/>
    <cellStyle name="SAPBEXHLevel2 2 2 3 3" xfId="13561" xr:uid="{69367FAE-6350-4D0F-877D-A4833C773C20}"/>
    <cellStyle name="SAPBEXHLevel2 2 2 3 3 2" xfId="39981" xr:uid="{96EDB7BF-F152-467F-B083-8F01FA40CE81}"/>
    <cellStyle name="SAPBEXHLevel2 2 2 3 4" xfId="27540" xr:uid="{34145B32-98B3-4287-BDB1-632610407E81}"/>
    <cellStyle name="SAPBEXHLevel2 2 2 3 4 2" xfId="53954" xr:uid="{7F54F4FD-4CD7-48B7-ACFD-B524743624C0}"/>
    <cellStyle name="SAPBEXHLevel2 2 2 3 5" xfId="29439" xr:uid="{F3042E2C-B268-4841-9842-F8BB2DDD12BF}"/>
    <cellStyle name="SAPBEXHLevel2 2 2 4" xfId="2613" xr:uid="{5A5A9776-E674-4740-8896-17C1E4FA126C}"/>
    <cellStyle name="SAPBEXHLevel2 2 2 4 2" xfId="10046" xr:uid="{B8C1775A-93E0-420F-967D-4AE19027F553}"/>
    <cellStyle name="SAPBEXHLevel2 2 2 4 2 2" xfId="20706" xr:uid="{8AC12109-8985-482A-B7FA-1548C3F6D92A}"/>
    <cellStyle name="SAPBEXHLevel2 2 2 4 2 2 2" xfId="47120" xr:uid="{C21F66BF-FD36-483E-AF69-1CC644BC2481}"/>
    <cellStyle name="SAPBEXHLevel2 2 2 4 2 3" xfId="13061" xr:uid="{1FD72D91-C389-489C-ACAE-878A0EBAF82D}"/>
    <cellStyle name="SAPBEXHLevel2 2 2 4 2 3 2" xfId="39482" xr:uid="{77A8D45E-39F0-41CD-A2A3-73745A4C6D88}"/>
    <cellStyle name="SAPBEXHLevel2 2 2 4 2 4" xfId="36542" xr:uid="{F59AB215-0C10-4E7C-8F0D-6DAAEDCBB55F}"/>
    <cellStyle name="SAPBEXHLevel2 2 2 4 3" xfId="13405" xr:uid="{2379A6CB-14FD-4493-A6A0-A3CBDB86AD3E}"/>
    <cellStyle name="SAPBEXHLevel2 2 2 4 3 2" xfId="39825" xr:uid="{578E5411-B2AD-437C-940B-94C60C865C3B}"/>
    <cellStyle name="SAPBEXHLevel2 2 2 4 4" xfId="22145" xr:uid="{E3D640C2-A7FF-4D27-B662-B8B831E21114}"/>
    <cellStyle name="SAPBEXHLevel2 2 2 4 4 2" xfId="48559" xr:uid="{1FE23541-0DBC-4D8B-A054-4E524EC1DCC4}"/>
    <cellStyle name="SAPBEXHLevel2 2 2 4 5" xfId="29283" xr:uid="{20FDD769-8C68-44E0-992B-8A8808954BE1}"/>
    <cellStyle name="SAPBEXHLevel2 2 2 5" xfId="4308" xr:uid="{111B9BCF-2018-4C88-9098-938F4188D08B}"/>
    <cellStyle name="SAPBEXHLevel2 2 2 5 2" xfId="15087" xr:uid="{A62206D4-0B96-4529-B7BC-D9FC65884FB5}"/>
    <cellStyle name="SAPBEXHLevel2 2 2 5 2 2" xfId="41507" xr:uid="{983DB191-3A4B-4A5A-BB69-561510897DB5}"/>
    <cellStyle name="SAPBEXHLevel2 2 2 5 3" xfId="26326" xr:uid="{F82DB880-3EAD-47B1-8B53-2F2D64365CF6}"/>
    <cellStyle name="SAPBEXHLevel2 2 2 5 3 2" xfId="52740" xr:uid="{0FBE407B-5BE9-4B61-86A7-C14AF7E12B3D}"/>
    <cellStyle name="SAPBEXHLevel2 2 2 5 4" xfId="30978" xr:uid="{E4DF09D9-A2C3-47FF-8E1F-2371FD6A9053}"/>
    <cellStyle name="SAPBEXHLevel2 2 2 6" xfId="5872" xr:uid="{005D4467-5CB3-4652-868B-FC1AFE4A7545}"/>
    <cellStyle name="SAPBEXHLevel2 2 2 6 2" xfId="16627" xr:uid="{4BFB7A5D-74AF-45D4-B7D3-33F1C8803266}"/>
    <cellStyle name="SAPBEXHLevel2 2 2 6 2 2" xfId="43045" xr:uid="{270C8144-8873-4802-A1D3-75AEA5F9C707}"/>
    <cellStyle name="SAPBEXHLevel2 2 2 6 3" xfId="26245" xr:uid="{8A5E663A-9E70-4CC2-AA84-6045B95A2AEF}"/>
    <cellStyle name="SAPBEXHLevel2 2 2 6 3 2" xfId="52659" xr:uid="{6F007AD3-95B4-4C64-9113-4B3DF1254488}"/>
    <cellStyle name="SAPBEXHLevel2 2 2 6 4" xfId="32542" xr:uid="{CF876616-D5C5-4B09-8614-48269AAD7AD9}"/>
    <cellStyle name="SAPBEXHLevel2 2 2 7" xfId="6932" xr:uid="{144D4F1F-C18D-4B8A-81E5-DBC8EC931612}"/>
    <cellStyle name="SAPBEXHLevel2 2 2 7 2" xfId="12068" xr:uid="{2A843CD7-475E-4695-BC46-1FCA59D16E16}"/>
    <cellStyle name="SAPBEXHLevel2 2 2 7 2 2" xfId="38489" xr:uid="{5E1DE43B-1DC4-4C96-AD3D-EC65CFDE7A0F}"/>
    <cellStyle name="SAPBEXHLevel2 2 2 7 3" xfId="33602" xr:uid="{1D0E4E73-5507-4E66-A949-08B4D53539A4}"/>
    <cellStyle name="SAPBEXHLevel2 2 2 8" xfId="7221" xr:uid="{DCEE9FFC-A4C3-465A-9567-0E27080B661B}"/>
    <cellStyle name="SAPBEXHLevel2 2 2 8 2" xfId="17888" xr:uid="{210BC647-6BC5-45A0-9ADB-AAF3DB51E25E}"/>
    <cellStyle name="SAPBEXHLevel2 2 2 8 2 2" xfId="44305" xr:uid="{343D1428-2D96-4DD9-8571-F4DC961AAB5E}"/>
    <cellStyle name="SAPBEXHLevel2 2 2 8 3" xfId="23050" xr:uid="{0CE5021E-7524-43CD-9381-77BBE372442F}"/>
    <cellStyle name="SAPBEXHLevel2 2 2 8 3 2" xfId="49464" xr:uid="{03E49F32-8CCF-4AFF-9EB1-A29A0AEB9E82}"/>
    <cellStyle name="SAPBEXHLevel2 2 2 8 4" xfId="33891" xr:uid="{AD967DC0-AA97-456E-B23F-B103E44FAB15}"/>
    <cellStyle name="SAPBEXHLevel2 2 2 9" xfId="2921" xr:uid="{78DDD25E-AF46-4C50-B3A7-8D516787C19D}"/>
    <cellStyle name="SAPBEXHLevel2 2 2 9 2" xfId="13713" xr:uid="{B93E6A8E-2A86-42B3-B6D8-F11FC1BCAC28}"/>
    <cellStyle name="SAPBEXHLevel2 2 2 9 2 2" xfId="40133" xr:uid="{379E00DB-119C-4406-8680-787CAF121BE7}"/>
    <cellStyle name="SAPBEXHLevel2 2 2 9 3" xfId="23247" xr:uid="{76156658-DE9E-4E51-867F-B369066227F1}"/>
    <cellStyle name="SAPBEXHLevel2 2 2 9 3 2" xfId="49661" xr:uid="{7543C8DC-D1C2-4774-922C-B61BC115E4C7}"/>
    <cellStyle name="SAPBEXHLevel2 2 2 9 4" xfId="29591" xr:uid="{AB5CC87E-91A2-46A4-958D-EAF400C9496C}"/>
    <cellStyle name="SAPBEXHLevel2 2 3" xfId="1661" xr:uid="{5D84573D-9C7D-4DCC-9DA6-5E0F2636EDA6}"/>
    <cellStyle name="SAPBEXHLevel2 2 3 10" xfId="8312" xr:uid="{2C83C83B-7277-40BF-9BF3-0DDF0D7646D2}"/>
    <cellStyle name="SAPBEXHLevel2 2 3 10 2" xfId="18972" xr:uid="{FB35854F-21CD-4DEA-BB13-F64DCEBC8D8D}"/>
    <cellStyle name="SAPBEXHLevel2 2 3 10 2 2" xfId="45386" xr:uid="{EF367980-D3B3-4ACA-BC62-B6E9A4BD3E33}"/>
    <cellStyle name="SAPBEXHLevel2 2 3 10 3" xfId="17378" xr:uid="{7CF186FF-3622-461C-9A96-09D34EE0A2B5}"/>
    <cellStyle name="SAPBEXHLevel2 2 3 10 3 2" xfId="43796" xr:uid="{D0ED0E8D-AF2B-46A3-B813-1DAFA233D5BA}"/>
    <cellStyle name="SAPBEXHLevel2 2 3 10 4" xfId="34808" xr:uid="{417F7387-1D81-45B8-8638-790837F4E60B}"/>
    <cellStyle name="SAPBEXHLevel2 2 3 11" xfId="11905" xr:uid="{47915D11-3907-4A20-A670-53E047E43FE2}"/>
    <cellStyle name="SAPBEXHLevel2 2 3 11 2" xfId="38326" xr:uid="{912E6FCE-5B8A-4A3F-9C90-A0078A2A531A}"/>
    <cellStyle name="SAPBEXHLevel2 2 3 12" xfId="24340" xr:uid="{CD973790-4AAC-4E7B-AEF3-EB85CFA5774D}"/>
    <cellStyle name="SAPBEXHLevel2 2 3 12 2" xfId="50754" xr:uid="{11263D35-73DF-4611-9C08-8DBE2AAB236D}"/>
    <cellStyle name="SAPBEXHLevel2 2 3 2" xfId="3654" xr:uid="{B2B55793-F54A-4D19-9C7B-51F11A48334B}"/>
    <cellStyle name="SAPBEXHLevel2 2 3 2 2" xfId="9110" xr:uid="{100830EB-95FC-4598-BA2A-5F84467F8A34}"/>
    <cellStyle name="SAPBEXHLevel2 2 3 2 2 2" xfId="19770" xr:uid="{EA465EE6-2863-45A6-AE6F-B493D81872D5}"/>
    <cellStyle name="SAPBEXHLevel2 2 3 2 2 2 2" xfId="46184" xr:uid="{E37A088D-8DF7-4D2C-991D-0DF07A08763C}"/>
    <cellStyle name="SAPBEXHLevel2 2 3 2 2 3" xfId="18751" xr:uid="{87318576-560D-4894-8CF7-339897CBA8A2}"/>
    <cellStyle name="SAPBEXHLevel2 2 3 2 2 3 2" xfId="45165" xr:uid="{1557DF12-B97A-4D74-9259-14EA8B016588}"/>
    <cellStyle name="SAPBEXHLevel2 2 3 2 2 4" xfId="35606" xr:uid="{C6E4A684-1966-44E7-AC13-19EB2C90EC5D}"/>
    <cellStyle name="SAPBEXHLevel2 2 3 2 3" xfId="9969" xr:uid="{8458DAEF-3A13-470C-8CD3-CBFBD4AB09B1}"/>
    <cellStyle name="SAPBEXHLevel2 2 3 2 3 2" xfId="20629" xr:uid="{10E323C9-4A14-4BEA-99D8-453406C5B469}"/>
    <cellStyle name="SAPBEXHLevel2 2 3 2 3 2 2" xfId="47043" xr:uid="{C0070469-E1DE-4780-8A08-8B2372B23710}"/>
    <cellStyle name="SAPBEXHLevel2 2 3 2 3 3" xfId="26470" xr:uid="{6A952691-BC45-418D-8985-3B8AF9FFF55F}"/>
    <cellStyle name="SAPBEXHLevel2 2 3 2 3 3 2" xfId="52884" xr:uid="{9D53A76F-B11F-46B7-88D1-90A8263F97C6}"/>
    <cellStyle name="SAPBEXHLevel2 2 3 2 3 4" xfId="36465" xr:uid="{FB0B24C5-89A4-4113-849D-5D9F37CE285B}"/>
    <cellStyle name="SAPBEXHLevel2 2 3 2 4" xfId="8613" xr:uid="{B8B5C0C9-5C25-4BDD-8F27-512568E58C92}"/>
    <cellStyle name="SAPBEXHLevel2 2 3 2 4 2" xfId="19273" xr:uid="{8973FF84-5348-4D7B-8F55-3310DD77E476}"/>
    <cellStyle name="SAPBEXHLevel2 2 3 2 4 2 2" xfId="45687" xr:uid="{8954EC8C-912B-490F-AF6E-90A41A0FEF7F}"/>
    <cellStyle name="SAPBEXHLevel2 2 3 2 4 3" xfId="12474" xr:uid="{50FEAD4C-97F0-438E-8A53-84DE4D850116}"/>
    <cellStyle name="SAPBEXHLevel2 2 3 2 4 3 2" xfId="38895" xr:uid="{C91DFD45-00C5-4358-9165-A97B8DF4C068}"/>
    <cellStyle name="SAPBEXHLevel2 2 3 2 4 4" xfId="35109" xr:uid="{238D56BB-4315-42C4-B042-94833F71B5F6}"/>
    <cellStyle name="SAPBEXHLevel2 2 3 2 5" xfId="14439" xr:uid="{ABB2456E-4E45-45CE-B31F-610ABB5AB101}"/>
    <cellStyle name="SAPBEXHLevel2 2 3 2 5 2" xfId="40859" xr:uid="{AB8FF254-563D-4BC2-9A87-D87480EE481F}"/>
    <cellStyle name="SAPBEXHLevel2 2 3 2 6" xfId="23975" xr:uid="{205A2208-F07A-4945-B7D7-C2D03C6D1D28}"/>
    <cellStyle name="SAPBEXHLevel2 2 3 2 6 2" xfId="50389" xr:uid="{C13121BE-01C1-4A16-80C4-DCF3BB01F0E1}"/>
    <cellStyle name="SAPBEXHLevel2 2 3 2 7" xfId="30324" xr:uid="{82FC3575-A97F-485F-BAF4-B2B6C6861643}"/>
    <cellStyle name="SAPBEXHLevel2 2 3 3" xfId="2679" xr:uid="{517C6BF7-51AD-475D-9E22-3E99ECB1BFC3}"/>
    <cellStyle name="SAPBEXHLevel2 2 3 3 2" xfId="9479" xr:uid="{57733BB2-0693-4A63-96B3-D0C11328410C}"/>
    <cellStyle name="SAPBEXHLevel2 2 3 3 2 2" xfId="20139" xr:uid="{64B3AA76-F707-4039-B0A5-DA55F795C1BE}"/>
    <cellStyle name="SAPBEXHLevel2 2 3 3 2 2 2" xfId="46553" xr:uid="{848BC379-642D-4264-BD6D-03BCA404B63C}"/>
    <cellStyle name="SAPBEXHLevel2 2 3 3 2 3" xfId="11821" xr:uid="{91813696-0A3F-49AB-AFC8-610B3437186F}"/>
    <cellStyle name="SAPBEXHLevel2 2 3 3 2 3 2" xfId="38242" xr:uid="{F9727656-105D-44F9-A4DF-7CE0CD9E1270}"/>
    <cellStyle name="SAPBEXHLevel2 2 3 3 2 4" xfId="35975" xr:uid="{7DDDC827-603A-4473-BCC0-B28D64CF02B9}"/>
    <cellStyle name="SAPBEXHLevel2 2 3 3 3" xfId="13471" xr:uid="{B4A4A4A0-398F-4300-B4F9-FEAE85AA27A9}"/>
    <cellStyle name="SAPBEXHLevel2 2 3 3 3 2" xfId="39891" xr:uid="{7295143E-4F6D-448D-B5C2-5F05B8B83FA8}"/>
    <cellStyle name="SAPBEXHLevel2 2 3 3 4" xfId="11166" xr:uid="{1DF6E225-6E0F-42BF-ACBD-20776F356682}"/>
    <cellStyle name="SAPBEXHLevel2 2 3 3 4 2" xfId="37587" xr:uid="{9936D3D4-D529-4015-B380-541647F25179}"/>
    <cellStyle name="SAPBEXHLevel2 2 3 3 5" xfId="29349" xr:uid="{03EFD8F6-4F5D-4C8C-85CE-E6E65CB42DC6}"/>
    <cellStyle name="SAPBEXHLevel2 2 3 4" xfId="3090" xr:uid="{00970B59-9044-406C-8621-324D594C6BEC}"/>
    <cellStyle name="SAPBEXHLevel2 2 3 4 2" xfId="10264" xr:uid="{F5C9D50A-D454-4EB1-ADE4-68388697EE6A}"/>
    <cellStyle name="SAPBEXHLevel2 2 3 4 2 2" xfId="20924" xr:uid="{2B1BA4B3-2B1C-4393-B9B2-543857E6810F}"/>
    <cellStyle name="SAPBEXHLevel2 2 3 4 2 2 2" xfId="47338" xr:uid="{51DFEEA1-2067-4541-8138-06A1ED9C1158}"/>
    <cellStyle name="SAPBEXHLevel2 2 3 4 2 3" xfId="17856" xr:uid="{6BAA0CEC-6D69-4E98-95E4-3F45538FC7FE}"/>
    <cellStyle name="SAPBEXHLevel2 2 3 4 2 3 2" xfId="44273" xr:uid="{5BD4BE5D-0719-499C-9FAA-F39043672C01}"/>
    <cellStyle name="SAPBEXHLevel2 2 3 4 2 4" xfId="36760" xr:uid="{8080FF81-26B5-45C1-A862-E8016AA52A94}"/>
    <cellStyle name="SAPBEXHLevel2 2 3 4 3" xfId="13882" xr:uid="{4D8B7F6E-9D7E-4261-876D-DDAA305C8C23}"/>
    <cellStyle name="SAPBEXHLevel2 2 3 4 3 2" xfId="40302" xr:uid="{FD9F63C3-66CE-41E7-BDF1-1BDF4396E23B}"/>
    <cellStyle name="SAPBEXHLevel2 2 3 4 4" xfId="25119" xr:uid="{4D11F5DC-E521-4B72-9412-E4EC484B2738}"/>
    <cellStyle name="SAPBEXHLevel2 2 3 4 4 2" xfId="51533" xr:uid="{DB37051F-3C57-4C69-AA20-C5F0E8BE4831}"/>
    <cellStyle name="SAPBEXHLevel2 2 3 4 5" xfId="29760" xr:uid="{E8E3BD66-8636-49E9-8DE4-C00F1081D3C1}"/>
    <cellStyle name="SAPBEXHLevel2 2 3 5" xfId="4329" xr:uid="{04E98676-E7C9-49FF-B9C6-86248E2DFD06}"/>
    <cellStyle name="SAPBEXHLevel2 2 3 5 2" xfId="15107" xr:uid="{F0BCF9FA-4C9E-4105-9E43-693E66CB5652}"/>
    <cellStyle name="SAPBEXHLevel2 2 3 5 2 2" xfId="41527" xr:uid="{17732AC1-FEA5-4371-B548-537DE3157C00}"/>
    <cellStyle name="SAPBEXHLevel2 2 3 5 3" xfId="25047" xr:uid="{B4FB9BAF-0B28-4D8D-8BBB-A26543379A6C}"/>
    <cellStyle name="SAPBEXHLevel2 2 3 5 3 2" xfId="51461" xr:uid="{F4296944-A91F-4220-8B1B-9DC91ABE2CB7}"/>
    <cellStyle name="SAPBEXHLevel2 2 3 5 4" xfId="30999" xr:uid="{D0A5EF96-B436-40AB-A857-6A4E87FBB1CA}"/>
    <cellStyle name="SAPBEXHLevel2 2 3 6" xfId="6045" xr:uid="{0B8B4F20-5C67-4CC4-9824-E29828732E61}"/>
    <cellStyle name="SAPBEXHLevel2 2 3 6 2" xfId="16796" xr:uid="{11C3A3F4-3BE6-44F9-A18E-E3C1AD0772A0}"/>
    <cellStyle name="SAPBEXHLevel2 2 3 6 2 2" xfId="43214" xr:uid="{D3FDDBE5-01F3-4C7C-9590-FF0BA83F6D99}"/>
    <cellStyle name="SAPBEXHLevel2 2 3 6 3" xfId="22696" xr:uid="{10FEB980-1AE3-4BED-8E57-2F55082821D2}"/>
    <cellStyle name="SAPBEXHLevel2 2 3 6 3 2" xfId="49110" xr:uid="{8F56EFDA-D327-4BB1-82FB-34534B2D6502}"/>
    <cellStyle name="SAPBEXHLevel2 2 3 6 4" xfId="32715" xr:uid="{C6759E44-E655-4B34-BE35-ACAF6A66F907}"/>
    <cellStyle name="SAPBEXHLevel2 2 3 7" xfId="6146" xr:uid="{4CC4006D-04A9-4FEC-AFDA-6CC017760EC7}"/>
    <cellStyle name="SAPBEXHLevel2 2 3 7 2" xfId="24413" xr:uid="{0D41A43B-7C86-417F-BEFA-6D44B4FA24D9}"/>
    <cellStyle name="SAPBEXHLevel2 2 3 7 2 2" xfId="50827" xr:uid="{9136EBB0-0B62-45C3-B239-8E2A5D3FD9A6}"/>
    <cellStyle name="SAPBEXHLevel2 2 3 7 3" xfId="32816" xr:uid="{6A176819-E855-43D7-8CC8-58C2ED3A54EB}"/>
    <cellStyle name="SAPBEXHLevel2 2 3 8" xfId="6359" xr:uid="{3F52F72D-3B51-4C0C-9286-68A451321F1F}"/>
    <cellStyle name="SAPBEXHLevel2 2 3 8 2" xfId="17095" xr:uid="{46C1635E-6EAF-45CE-97F8-D626DDC3BA5E}"/>
    <cellStyle name="SAPBEXHLevel2 2 3 8 2 2" xfId="43513" xr:uid="{E6196AA1-4A30-431A-BF1C-F52978B7DB55}"/>
    <cellStyle name="SAPBEXHLevel2 2 3 8 3" xfId="21922" xr:uid="{729EC51A-A1DD-43E7-844B-EBD6E5980F65}"/>
    <cellStyle name="SAPBEXHLevel2 2 3 8 3 2" xfId="48336" xr:uid="{8D7919CE-3C7C-4EF2-8891-7CA5D7E547B9}"/>
    <cellStyle name="SAPBEXHLevel2 2 3 8 4" xfId="33029" xr:uid="{8E988498-36CF-43E1-9FDF-A4C5214E08D3}"/>
    <cellStyle name="SAPBEXHLevel2 2 3 9" xfId="7779" xr:uid="{5AD46DAC-D54A-45F1-A8B8-ECCACB5A18F9}"/>
    <cellStyle name="SAPBEXHLevel2 2 3 9 2" xfId="18446" xr:uid="{D9C83D1A-6899-4347-B1A0-EB906D2E70E5}"/>
    <cellStyle name="SAPBEXHLevel2 2 3 9 2 2" xfId="44861" xr:uid="{62697F6C-E178-4345-B550-6822D6CB8278}"/>
    <cellStyle name="SAPBEXHLevel2 2 3 9 3" xfId="27330" xr:uid="{862B15CE-6F0A-422E-8661-90647EEEA497}"/>
    <cellStyle name="SAPBEXHLevel2 2 3 9 3 2" xfId="53744" xr:uid="{32AAB83E-719B-4AAF-97E7-94C7E8877238}"/>
    <cellStyle name="SAPBEXHLevel2 2 3 9 4" xfId="34449" xr:uid="{FA9083FC-C535-43FD-9B62-5F4B0F360135}"/>
    <cellStyle name="SAPBEXHLevel2 2 4" xfId="1920" xr:uid="{419767E6-21EA-450A-835C-FFB5A72D39B5}"/>
    <cellStyle name="SAPBEXHLevel2 2 4 10" xfId="8567" xr:uid="{90C0E0F4-14D8-4A70-BA34-35DAB659F30E}"/>
    <cellStyle name="SAPBEXHLevel2 2 4 10 2" xfId="19227" xr:uid="{F60E6758-EB17-4113-BE65-1E93EC620CC0}"/>
    <cellStyle name="SAPBEXHLevel2 2 4 10 2 2" xfId="45641" xr:uid="{80D33BF2-EE43-4011-A85B-5510B19E610D}"/>
    <cellStyle name="SAPBEXHLevel2 2 4 10 3" xfId="12789" xr:uid="{EB5EA4B4-7459-452B-A80C-79577F35099A}"/>
    <cellStyle name="SAPBEXHLevel2 2 4 10 3 2" xfId="39210" xr:uid="{9190CC5A-8234-48DD-807C-EFA47C7AA0F4}"/>
    <cellStyle name="SAPBEXHLevel2 2 4 10 4" xfId="35063" xr:uid="{F652262C-BE34-45EF-A00C-6765E11BC4E3}"/>
    <cellStyle name="SAPBEXHLevel2 2 4 11" xfId="11660" xr:uid="{53CB25CC-BB8F-4EBD-BA8E-B967BC4086E0}"/>
    <cellStyle name="SAPBEXHLevel2 2 4 11 2" xfId="38081" xr:uid="{C2EF45EA-40B2-4C3C-B08A-045632E04DBE}"/>
    <cellStyle name="SAPBEXHLevel2 2 4 12" xfId="23610" xr:uid="{014983BA-BE33-4959-9F19-ECF3CCB78C1B}"/>
    <cellStyle name="SAPBEXHLevel2 2 4 12 2" xfId="50024" xr:uid="{E89E788F-5425-4B81-98B6-69BDB5F8BF30}"/>
    <cellStyle name="SAPBEXHLevel2 2 4 2" xfId="3897" xr:uid="{F40DE62D-C078-433B-A1CD-409D7929FBB0}"/>
    <cellStyle name="SAPBEXHLevel2 2 4 2 2" xfId="9169" xr:uid="{59D9B1A1-CEA9-4FF9-8850-482C4AB48E8D}"/>
    <cellStyle name="SAPBEXHLevel2 2 4 2 2 2" xfId="19829" xr:uid="{EC94A383-EC0E-4B40-B9B5-14C7C0E869D4}"/>
    <cellStyle name="SAPBEXHLevel2 2 4 2 2 2 2" xfId="46243" xr:uid="{9C6153E9-EA6F-4399-AF73-C30D3F4A63D8}"/>
    <cellStyle name="SAPBEXHLevel2 2 4 2 2 3" xfId="27877" xr:uid="{00E3A58B-1FA9-45D0-B412-E99B95C45538}"/>
    <cellStyle name="SAPBEXHLevel2 2 4 2 2 3 2" xfId="54291" xr:uid="{3D721374-C96A-4840-944A-3D6993591C9F}"/>
    <cellStyle name="SAPBEXHLevel2 2 4 2 2 4" xfId="35665" xr:uid="{392C24B4-38BD-4A90-A7DD-4CF5BF3C8165}"/>
    <cellStyle name="SAPBEXHLevel2 2 4 2 3" xfId="14680" xr:uid="{59B0C9C5-73BB-4C3B-87F3-0B68A5AAB2AF}"/>
    <cellStyle name="SAPBEXHLevel2 2 4 2 3 2" xfId="41100" xr:uid="{A845868D-8F0A-4402-8154-13B090B6DFAF}"/>
    <cellStyle name="SAPBEXHLevel2 2 4 2 4" xfId="22116" xr:uid="{D6E66BDF-ED27-40D8-B7E2-6D4488491E75}"/>
    <cellStyle name="SAPBEXHLevel2 2 4 2 4 2" xfId="48530" xr:uid="{522074A4-57A2-4CD8-9E22-22B8DD3C73E2}"/>
    <cellStyle name="SAPBEXHLevel2 2 4 2 5" xfId="30567" xr:uid="{CBC3286F-7633-48BD-A5E8-617938784276}"/>
    <cellStyle name="SAPBEXHLevel2 2 4 3" xfId="4624" xr:uid="{F0133261-0B3B-4C9A-9ABA-C46AC6140C69}"/>
    <cellStyle name="SAPBEXHLevel2 2 4 3 2" xfId="10178" xr:uid="{1495F88F-3D4F-49C5-9FD8-F88C03184D5B}"/>
    <cellStyle name="SAPBEXHLevel2 2 4 3 2 2" xfId="20838" xr:uid="{3C1F0541-AC76-4A49-8550-765A36295419}"/>
    <cellStyle name="SAPBEXHLevel2 2 4 3 2 2 2" xfId="47252" xr:uid="{8AAD18C7-C0B3-4175-AB4B-84DA09BDA033}"/>
    <cellStyle name="SAPBEXHLevel2 2 4 3 2 3" xfId="17758" xr:uid="{5DD3BED0-F6E2-495E-AAD0-7630B9A0ED25}"/>
    <cellStyle name="SAPBEXHLevel2 2 4 3 2 3 2" xfId="44175" xr:uid="{9F7DF391-9D17-4862-AC7F-824F1FBFE8F9}"/>
    <cellStyle name="SAPBEXHLevel2 2 4 3 2 4" xfId="36674" xr:uid="{BF478610-0B9A-4342-90C2-7BDA72220320}"/>
    <cellStyle name="SAPBEXHLevel2 2 4 3 3" xfId="15402" xr:uid="{488FAC8F-9A2E-4658-A81C-1DD7DCCC75CA}"/>
    <cellStyle name="SAPBEXHLevel2 2 4 3 3 2" xfId="41822" xr:uid="{E56AF768-334E-49DF-93B9-8C291812FEFC}"/>
    <cellStyle name="SAPBEXHLevel2 2 4 3 4" xfId="23847" xr:uid="{D9F6499F-EFD9-4B64-ABB6-CEDE94CC673F}"/>
    <cellStyle name="SAPBEXHLevel2 2 4 3 4 2" xfId="50261" xr:uid="{B2AC493B-8359-42BC-AA03-01D1A224FA23}"/>
    <cellStyle name="SAPBEXHLevel2 2 4 3 5" xfId="31294" xr:uid="{29CD4562-F8DB-4BC6-9BA3-8F45ABAC0B4F}"/>
    <cellStyle name="SAPBEXHLevel2 2 4 4" xfId="5202" xr:uid="{16C8A51C-4142-4CD4-B2DB-73BD23B5A3B2}"/>
    <cellStyle name="SAPBEXHLevel2 2 4 4 2" xfId="15977" xr:uid="{5E7F358A-0130-440E-B4B7-6A8462EB8F4F}"/>
    <cellStyle name="SAPBEXHLevel2 2 4 4 2 2" xfId="42396" xr:uid="{754A2783-97DE-4865-BF57-8DCE345D87AF}"/>
    <cellStyle name="SAPBEXHLevel2 2 4 4 3" xfId="25549" xr:uid="{672D3AC4-7121-4167-BB9B-B3158240E480}"/>
    <cellStyle name="SAPBEXHLevel2 2 4 4 3 2" xfId="51963" xr:uid="{E77A52F9-B42F-4204-85AC-7159F7325D37}"/>
    <cellStyle name="SAPBEXHLevel2 2 4 4 4" xfId="31872" xr:uid="{2E73C5F0-A036-4C31-A318-E6BA03BEA623}"/>
    <cellStyle name="SAPBEXHLevel2 2 4 5" xfId="5818" xr:uid="{DB239962-201D-44C8-A568-EAD8649D0DA2}"/>
    <cellStyle name="SAPBEXHLevel2 2 4 5 2" xfId="16577" xr:uid="{DD898386-40EE-4DB8-A95F-CCCB0D5DBC86}"/>
    <cellStyle name="SAPBEXHLevel2 2 4 5 2 2" xfId="42995" xr:uid="{258AE603-5469-4A4F-BDCD-8CD1DDCBBF32}"/>
    <cellStyle name="SAPBEXHLevel2 2 4 5 3" xfId="27398" xr:uid="{4CC3D131-079A-486C-8F03-4F0E6027B086}"/>
    <cellStyle name="SAPBEXHLevel2 2 4 5 3 2" xfId="53812" xr:uid="{4D3C76A4-F63B-4737-8B92-B5197EA813DA}"/>
    <cellStyle name="SAPBEXHLevel2 2 4 5 4" xfId="32488" xr:uid="{65533237-E21D-47B9-8F2B-02A58A766FA6}"/>
    <cellStyle name="SAPBEXHLevel2 2 4 6" xfId="6421" xr:uid="{5C50837D-BBF8-4CA1-B6F3-B0D4B0A2C2BD}"/>
    <cellStyle name="SAPBEXHLevel2 2 4 6 2" xfId="17157" xr:uid="{607B995D-EB55-430F-BD5C-114A7FA9E980}"/>
    <cellStyle name="SAPBEXHLevel2 2 4 6 2 2" xfId="43575" xr:uid="{2C4D2823-C932-4CA6-9C45-D0DD7CEE2543}"/>
    <cellStyle name="SAPBEXHLevel2 2 4 6 3" xfId="25769" xr:uid="{5F63B3A2-348B-411A-83C7-5231DBB6A44A}"/>
    <cellStyle name="SAPBEXHLevel2 2 4 6 3 2" xfId="52183" xr:uid="{F2740BA4-E9C6-4E97-8F8F-4483BC5996E8}"/>
    <cellStyle name="SAPBEXHLevel2 2 4 6 4" xfId="33091" xr:uid="{13D03962-5A71-43E2-B3B7-8A61719B6CA0}"/>
    <cellStyle name="SAPBEXHLevel2 2 4 7" xfId="7036" xr:uid="{C90037F9-F9F3-42FA-A329-4656EFDB3C2A}"/>
    <cellStyle name="SAPBEXHLevel2 2 4 7 2" xfId="12418" xr:uid="{095FBAB5-61C1-46B5-B29B-34F9DB840954}"/>
    <cellStyle name="SAPBEXHLevel2 2 4 7 2 2" xfId="38839" xr:uid="{259AA09D-E487-4477-8838-A55666D85B13}"/>
    <cellStyle name="SAPBEXHLevel2 2 4 7 3" xfId="33706" xr:uid="{1771D0ED-B492-4B50-95FB-80657E7E60D7}"/>
    <cellStyle name="SAPBEXHLevel2 2 4 8" xfId="7583" xr:uid="{ECE8EBFB-6B5C-434D-90E7-136868EC3293}"/>
    <cellStyle name="SAPBEXHLevel2 2 4 8 2" xfId="18250" xr:uid="{2AF6CC7C-B173-4CDD-9C09-0F27A1DDF7C2}"/>
    <cellStyle name="SAPBEXHLevel2 2 4 8 2 2" xfId="44666" xr:uid="{23F59D4C-A61D-454F-BC77-15B11B5C14E1}"/>
    <cellStyle name="SAPBEXHLevel2 2 4 8 3" xfId="27569" xr:uid="{A31E9271-67DD-4260-8D32-4903C14166D9}"/>
    <cellStyle name="SAPBEXHLevel2 2 4 8 3 2" xfId="53983" xr:uid="{CF3D7B40-610D-44B7-B428-7F0E230A3A34}"/>
    <cellStyle name="SAPBEXHLevel2 2 4 8 4" xfId="34253" xr:uid="{4192466C-D909-4646-AA7F-E38D328F7D48}"/>
    <cellStyle name="SAPBEXHLevel2 2 4 9" xfId="7283" xr:uid="{C1F47D97-ED75-4499-A3DB-DAB5B44727C8}"/>
    <cellStyle name="SAPBEXHLevel2 2 4 9 2" xfId="17950" xr:uid="{2132EFBE-F216-486E-8B80-42C8CC670876}"/>
    <cellStyle name="SAPBEXHLevel2 2 4 9 2 2" xfId="44367" xr:uid="{872786EC-2D55-414A-9321-D3AB23B73458}"/>
    <cellStyle name="SAPBEXHLevel2 2 4 9 3" xfId="26376" xr:uid="{AE1A1005-3302-4F2E-BCAD-AE5E31CA3ABD}"/>
    <cellStyle name="SAPBEXHLevel2 2 4 9 3 2" xfId="52790" xr:uid="{3AB6076D-688B-43F2-B105-6CD149703F46}"/>
    <cellStyle name="SAPBEXHLevel2 2 4 9 4" xfId="33953" xr:uid="{12E4D25F-8F48-4EE4-878C-DD8ADAB87ADB}"/>
    <cellStyle name="SAPBEXHLevel2 2 5" xfId="2106" xr:uid="{6EADB587-8F6D-420F-97F4-2831F64C8731}"/>
    <cellStyle name="SAPBEXHLevel2 2 5 10" xfId="8859" xr:uid="{83F5B82B-30C0-4ADB-8E11-3EAFE071C90C}"/>
    <cellStyle name="SAPBEXHLevel2 2 5 10 2" xfId="19519" xr:uid="{DDF158F1-1AAE-4638-8DA2-1D8CDE7CBB4C}"/>
    <cellStyle name="SAPBEXHLevel2 2 5 10 2 2" xfId="45933" xr:uid="{48569413-6A5F-4F08-AD27-A8218931F2A8}"/>
    <cellStyle name="SAPBEXHLevel2 2 5 10 3" xfId="27942" xr:uid="{96281C5B-1DF9-42C9-8583-6F1D6B103442}"/>
    <cellStyle name="SAPBEXHLevel2 2 5 10 3 2" xfId="54356" xr:uid="{84301ABB-AC24-41D8-A13A-068569A397BF}"/>
    <cellStyle name="SAPBEXHLevel2 2 5 10 4" xfId="35355" xr:uid="{AF237E14-DEEF-4B79-BF3B-8D3BE368C557}"/>
    <cellStyle name="SAPBEXHLevel2 2 5 11" xfId="11494" xr:uid="{62DFD5CA-5FB5-48E5-991C-060FC1E509FD}"/>
    <cellStyle name="SAPBEXHLevel2 2 5 11 2" xfId="37915" xr:uid="{B7310412-7CB9-476B-8070-45FB1D7DD0A2}"/>
    <cellStyle name="SAPBEXHLevel2 2 5 12" xfId="26307" xr:uid="{BFEB6906-DCBE-4140-A811-E0E8763C4152}"/>
    <cellStyle name="SAPBEXHLevel2 2 5 12 2" xfId="52721" xr:uid="{64EECB56-70DC-4F43-A685-F94B7EB7B65E}"/>
    <cellStyle name="SAPBEXHLevel2 2 5 2" xfId="4071" xr:uid="{B8377E37-66DB-4C5C-B472-148E085561CF}"/>
    <cellStyle name="SAPBEXHLevel2 2 5 2 2" xfId="9841" xr:uid="{9D00628C-EC81-4794-8EE6-A6E400733361}"/>
    <cellStyle name="SAPBEXHLevel2 2 5 2 2 2" xfId="20501" xr:uid="{106BB2FE-202C-4645-8E9B-DDCB94AEB776}"/>
    <cellStyle name="SAPBEXHLevel2 2 5 2 2 2 2" xfId="46915" xr:uid="{B234CBB5-C5BF-44CF-A504-DA42A50B33AD}"/>
    <cellStyle name="SAPBEXHLevel2 2 5 2 2 3" xfId="16368" xr:uid="{1EAFE55C-94F7-422F-AFFC-8A2954419061}"/>
    <cellStyle name="SAPBEXHLevel2 2 5 2 2 3 2" xfId="42787" xr:uid="{301A76D9-EAE1-4351-B07E-3A1FEED19256}"/>
    <cellStyle name="SAPBEXHLevel2 2 5 2 2 4" xfId="36337" xr:uid="{3939E15E-14F1-4FD3-A15E-475DCC5A931E}"/>
    <cellStyle name="SAPBEXHLevel2 2 5 2 3" xfId="14853" xr:uid="{456ADEEB-D9EC-48C5-93A3-65E786562009}"/>
    <cellStyle name="SAPBEXHLevel2 2 5 2 3 2" xfId="41273" xr:uid="{198C265D-B2BB-4A0C-8B3A-90411F772206}"/>
    <cellStyle name="SAPBEXHLevel2 2 5 2 4" xfId="24313" xr:uid="{C65622FE-CB09-4DF7-8487-E3E134664C0B}"/>
    <cellStyle name="SAPBEXHLevel2 2 5 2 4 2" xfId="50727" xr:uid="{07E50918-E92F-48E0-95CF-106D2A5AC47B}"/>
    <cellStyle name="SAPBEXHLevel2 2 5 2 5" xfId="30741" xr:uid="{ECC1F3F7-2657-465D-9CE9-75FBF7421295}"/>
    <cellStyle name="SAPBEXHLevel2 2 5 3" xfId="4799" xr:uid="{9F8AD257-3275-4798-8DC8-590F39A7BDA7}"/>
    <cellStyle name="SAPBEXHLevel2 2 5 3 2" xfId="10380" xr:uid="{38AACB5E-6080-4358-BDD1-A511B44F5D20}"/>
    <cellStyle name="SAPBEXHLevel2 2 5 3 2 2" xfId="21040" xr:uid="{51F5D423-32E3-4556-8262-9A0D82366883}"/>
    <cellStyle name="SAPBEXHLevel2 2 5 3 2 2 2" xfId="47454" xr:uid="{B19004CC-25A3-4892-851F-0AF7A7AAA759}"/>
    <cellStyle name="SAPBEXHLevel2 2 5 3 2 3" xfId="28305" xr:uid="{8D08C7DF-A9C0-42F1-9DD1-73FB9E9A8CD4}"/>
    <cellStyle name="SAPBEXHLevel2 2 5 3 2 3 2" xfId="54719" xr:uid="{8FA12519-2C97-4EBE-89C4-6668D9BF08DA}"/>
    <cellStyle name="SAPBEXHLevel2 2 5 3 2 4" xfId="36876" xr:uid="{D0B048B7-F3FB-44F9-A7FC-BD797BE52D7F}"/>
    <cellStyle name="SAPBEXHLevel2 2 5 3 3" xfId="15576" xr:uid="{D7F1E72A-EE74-4962-B52D-C5748A8C7904}"/>
    <cellStyle name="SAPBEXHLevel2 2 5 3 3 2" xfId="41996" xr:uid="{CE1B1304-D6D7-4DE1-AAC1-99E7133D28DB}"/>
    <cellStyle name="SAPBEXHLevel2 2 5 3 4" xfId="22071" xr:uid="{C1B63363-9D3C-4461-87B2-D95C742312B1}"/>
    <cellStyle name="SAPBEXHLevel2 2 5 3 4 2" xfId="48485" xr:uid="{E1D34723-5D09-4903-95F6-BFC3A2CFDB5F}"/>
    <cellStyle name="SAPBEXHLevel2 2 5 3 5" xfId="31469" xr:uid="{B8722538-7093-44DF-A66F-EAF00F0AA94F}"/>
    <cellStyle name="SAPBEXHLevel2 2 5 4" xfId="5379" xr:uid="{E807ED52-AB52-4EFF-BA9C-A90D2F55BA4E}"/>
    <cellStyle name="SAPBEXHLevel2 2 5 4 2" xfId="16152" xr:uid="{DCE4815F-EA58-4E06-814F-BD92573EAB06}"/>
    <cellStyle name="SAPBEXHLevel2 2 5 4 2 2" xfId="42571" xr:uid="{A8217620-E927-441D-9CB9-75B46EA13373}"/>
    <cellStyle name="SAPBEXHLevel2 2 5 4 3" xfId="24241" xr:uid="{0260B59A-2ACF-4792-A2F1-235E3DD7B809}"/>
    <cellStyle name="SAPBEXHLevel2 2 5 4 3 2" xfId="50655" xr:uid="{E0C5E2A3-42A6-43A7-97D1-341D2CC11144}"/>
    <cellStyle name="SAPBEXHLevel2 2 5 4 4" xfId="32049" xr:uid="{31640C60-DF11-4CFA-B7F5-C3C12AD03BF1}"/>
    <cellStyle name="SAPBEXHLevel2 2 5 5" xfId="5986" xr:uid="{802B9BCB-0850-412A-AFE6-94A3DB8037E8}"/>
    <cellStyle name="SAPBEXHLevel2 2 5 5 2" xfId="16738" xr:uid="{3C82E7AC-7809-465E-A2CB-762C167C3167}"/>
    <cellStyle name="SAPBEXHLevel2 2 5 5 2 2" xfId="43156" xr:uid="{39AFAB5A-A676-4A45-A517-3B51970D6DB2}"/>
    <cellStyle name="SAPBEXHLevel2 2 5 5 3" xfId="24017" xr:uid="{6CB92445-3540-4AFB-84D0-CF056B34457D}"/>
    <cellStyle name="SAPBEXHLevel2 2 5 5 3 2" xfId="50431" xr:uid="{3F85BC68-3010-42A1-86CA-B05638CD1E41}"/>
    <cellStyle name="SAPBEXHLevel2 2 5 5 4" xfId="32656" xr:uid="{0CA7703E-FA2F-406D-9119-4A4D3DB13E13}"/>
    <cellStyle name="SAPBEXHLevel2 2 5 6" xfId="6586" xr:uid="{E313FDBC-A36F-459E-9CD7-42311A9B8341}"/>
    <cellStyle name="SAPBEXHLevel2 2 5 6 2" xfId="17311" xr:uid="{DA005F87-29D3-42AF-A049-A367E0B2A9AB}"/>
    <cellStyle name="SAPBEXHLevel2 2 5 6 2 2" xfId="43729" xr:uid="{9CCF4467-2602-4804-95BE-277042AC7476}"/>
    <cellStyle name="SAPBEXHLevel2 2 5 6 3" xfId="23636" xr:uid="{ED9248BA-D8B2-4AB2-8B66-F4040C605285}"/>
    <cellStyle name="SAPBEXHLevel2 2 5 6 3 2" xfId="50050" xr:uid="{6D7F7C05-48B3-4071-8101-6894BE23A24A}"/>
    <cellStyle name="SAPBEXHLevel2 2 5 6 4" xfId="33256" xr:uid="{E386B8A8-67C0-4B47-B618-6042F4F81CE9}"/>
    <cellStyle name="SAPBEXHLevel2 2 5 7" xfId="7158" xr:uid="{177D9271-8B80-4D9E-813D-D8D208716517}"/>
    <cellStyle name="SAPBEXHLevel2 2 5 7 2" xfId="27759" xr:uid="{4A6E6C17-93B7-4589-8130-0895458587EF}"/>
    <cellStyle name="SAPBEXHLevel2 2 5 7 2 2" xfId="54173" xr:uid="{3F9A49A2-317B-404A-A9D9-9DEF5F39824E}"/>
    <cellStyle name="SAPBEXHLevel2 2 5 7 3" xfId="33828" xr:uid="{966CA5B9-2986-45B7-AF3E-4926CE4B5755}"/>
    <cellStyle name="SAPBEXHLevel2 2 5 8" xfId="7717" xr:uid="{F613E367-EC79-4FAC-AD7E-DF23E1282AF2}"/>
    <cellStyle name="SAPBEXHLevel2 2 5 8 2" xfId="18384" xr:uid="{A01E40F2-42EE-479B-B630-C4EE8E4A82BB}"/>
    <cellStyle name="SAPBEXHLevel2 2 5 8 2 2" xfId="44800" xr:uid="{741CBBE6-19D9-48C4-890E-4DF117365931}"/>
    <cellStyle name="SAPBEXHLevel2 2 5 8 3" xfId="24077" xr:uid="{B8F39CB4-CCB6-409B-B14D-3EC0CF34C247}"/>
    <cellStyle name="SAPBEXHLevel2 2 5 8 3 2" xfId="50491" xr:uid="{E57D1ABF-BFA4-4B65-BFCA-317802624352}"/>
    <cellStyle name="SAPBEXHLevel2 2 5 8 4" xfId="34387" xr:uid="{43A4EC49-1714-4D5A-B89B-B7B68FBE1930}"/>
    <cellStyle name="SAPBEXHLevel2 2 5 9" xfId="7869" xr:uid="{463509CF-501A-4A45-A963-089F51141F6B}"/>
    <cellStyle name="SAPBEXHLevel2 2 5 9 2" xfId="18536" xr:uid="{02FD8525-2CAD-4D58-A04F-B560FCA17556}"/>
    <cellStyle name="SAPBEXHLevel2 2 5 9 2 2" xfId="44951" xr:uid="{AFBA0938-6DE3-4329-A562-CCD955B8BAFE}"/>
    <cellStyle name="SAPBEXHLevel2 2 5 9 3" xfId="28001" xr:uid="{4A90A4C3-7F29-4A79-A802-E415AEF0D1C8}"/>
    <cellStyle name="SAPBEXHLevel2 2 5 9 3 2" xfId="54415" xr:uid="{0DFF9711-36FE-4742-A018-38250EB52B90}"/>
    <cellStyle name="SAPBEXHLevel2 2 5 9 4" xfId="34539" xr:uid="{CC306B01-7295-4C3B-AAC6-4FCFB20C9727}"/>
    <cellStyle name="SAPBEXHLevel2 2 6" xfId="1846" xr:uid="{1B18FCC6-153A-4D2F-A5EE-000BAF53BC82}"/>
    <cellStyle name="SAPBEXHLevel2 2 6 10" xfId="9543" xr:uid="{805CD295-D2C0-4983-9B1A-A689D5945193}"/>
    <cellStyle name="SAPBEXHLevel2 2 6 10 2" xfId="20203" xr:uid="{81C87046-65E9-42E6-98D8-F85B7C26F936}"/>
    <cellStyle name="SAPBEXHLevel2 2 6 10 2 2" xfId="46617" xr:uid="{A9ED246E-1FD8-4169-9036-A29DBA6C3763}"/>
    <cellStyle name="SAPBEXHLevel2 2 6 10 3" xfId="11589" xr:uid="{DF7C3D9E-8740-4580-B959-C851B67C5420}"/>
    <cellStyle name="SAPBEXHLevel2 2 6 10 3 2" xfId="38010" xr:uid="{17C84ED3-52B8-4ADA-9B12-0CD419959C82}"/>
    <cellStyle name="SAPBEXHLevel2 2 6 10 4" xfId="36039" xr:uid="{DAEAA5D1-79FD-4E45-9C85-26A14849F471}"/>
    <cellStyle name="SAPBEXHLevel2 2 6 11" xfId="11734" xr:uid="{5B660B40-57DD-4E84-9ABC-A18B5AF16E54}"/>
    <cellStyle name="SAPBEXHLevel2 2 6 11 2" xfId="38155" xr:uid="{E273C00E-E106-453F-9714-6D44B377D215}"/>
    <cellStyle name="SAPBEXHLevel2 2 6 12" xfId="24151" xr:uid="{F46711E6-728E-441A-902D-201D145D5B8E}"/>
    <cellStyle name="SAPBEXHLevel2 2 6 12 2" xfId="50565" xr:uid="{83BF8D50-7950-4E6F-BAE7-E6839760EEFA}"/>
    <cellStyle name="SAPBEXHLevel2 2 6 2" xfId="3823" xr:uid="{9D471D49-9D65-4A2F-ABF9-1CBD5B55E9E4}"/>
    <cellStyle name="SAPBEXHLevel2 2 6 2 2" xfId="10681" xr:uid="{33F792E1-5AD6-47DB-AA43-8B547F044A99}"/>
    <cellStyle name="SAPBEXHLevel2 2 6 2 2 2" xfId="21326" xr:uid="{BA322A2B-79E7-4F54-A20E-CFE73AA01104}"/>
    <cellStyle name="SAPBEXHLevel2 2 6 2 2 2 2" xfId="47740" xr:uid="{285B684B-EF32-4188-9A57-17837436E2D0}"/>
    <cellStyle name="SAPBEXHLevel2 2 6 2 2 3" xfId="28424" xr:uid="{060E3C5F-BB0A-4295-A3CD-BBCDB2304717}"/>
    <cellStyle name="SAPBEXHLevel2 2 6 2 2 3 2" xfId="54838" xr:uid="{22E633C3-2ADC-412C-95BF-42569612AE6E}"/>
    <cellStyle name="SAPBEXHLevel2 2 6 2 2 4" xfId="37105" xr:uid="{31AA1260-E3AA-4FEA-9530-D61978E2DC0A}"/>
    <cellStyle name="SAPBEXHLevel2 2 6 2 3" xfId="14606" xr:uid="{D829C76C-E348-4907-971F-8C1F2AAF5E08}"/>
    <cellStyle name="SAPBEXHLevel2 2 6 2 3 2" xfId="41026" xr:uid="{E46C505D-E27B-40C1-9845-A4D344995D82}"/>
    <cellStyle name="SAPBEXHLevel2 2 6 2 4" xfId="22451" xr:uid="{CA079E7A-271D-4385-AE5F-03691935F936}"/>
    <cellStyle name="SAPBEXHLevel2 2 6 2 4 2" xfId="48865" xr:uid="{E0C1E541-86B7-4AB9-8418-B8D4024A607C}"/>
    <cellStyle name="SAPBEXHLevel2 2 6 2 5" xfId="30493" xr:uid="{A50B82F5-2C9F-47E3-A13D-37FFCA21A119}"/>
    <cellStyle name="SAPBEXHLevel2 2 6 3" xfId="4550" xr:uid="{3BA2A2C5-9A99-4EE6-8D2A-A1DAAD5AFB1A}"/>
    <cellStyle name="SAPBEXHLevel2 2 6 3 2" xfId="15328" xr:uid="{F680D837-F308-4177-9353-6E1F95DC949D}"/>
    <cellStyle name="SAPBEXHLevel2 2 6 3 2 2" xfId="41748" xr:uid="{9B55A2C6-FB61-4420-AD3C-D076E103CD3B}"/>
    <cellStyle name="SAPBEXHLevel2 2 6 3 3" xfId="27051" xr:uid="{B5891BCB-7E23-4C05-8EE5-6C37010C3C12}"/>
    <cellStyle name="SAPBEXHLevel2 2 6 3 3 2" xfId="53465" xr:uid="{80BF6BD4-815A-4C3C-8126-F9FAAA610466}"/>
    <cellStyle name="SAPBEXHLevel2 2 6 3 4" xfId="31220" xr:uid="{129658C2-4EC3-4366-8716-7C6BAA811604}"/>
    <cellStyle name="SAPBEXHLevel2 2 6 4" xfId="3196" xr:uid="{BCD4F7B9-D9E9-43E7-84C9-DE10E4F33292}"/>
    <cellStyle name="SAPBEXHLevel2 2 6 4 2" xfId="13986" xr:uid="{0C3AD162-8AE8-48C8-B8E3-CB2CE911F00A}"/>
    <cellStyle name="SAPBEXHLevel2 2 6 4 2 2" xfId="40406" xr:uid="{524A951F-11B4-43B2-8F23-60368C8E4C5F}"/>
    <cellStyle name="SAPBEXHLevel2 2 6 4 3" xfId="26191" xr:uid="{6BB8FE43-1317-467B-A121-64351934973C}"/>
    <cellStyle name="SAPBEXHLevel2 2 6 4 3 2" xfId="52605" xr:uid="{DE5164D9-7D5A-4AE8-89A4-0ED547E1AB73}"/>
    <cellStyle name="SAPBEXHLevel2 2 6 4 4" xfId="29866" xr:uid="{1F1FBBFC-4A4A-4E1F-B79F-8A5F53BEF2FE}"/>
    <cellStyle name="SAPBEXHLevel2 2 6 5" xfId="3744" xr:uid="{4703B515-84FA-4F2E-8812-6323F4FF7E6C}"/>
    <cellStyle name="SAPBEXHLevel2 2 6 5 2" xfId="14527" xr:uid="{6EE1C1B2-FEE2-4248-8426-37F2E04B5E2D}"/>
    <cellStyle name="SAPBEXHLevel2 2 6 5 2 2" xfId="40947" xr:uid="{0EC05B98-3C67-486D-9CEC-71EDAC0653E8}"/>
    <cellStyle name="SAPBEXHLevel2 2 6 5 3" xfId="26869" xr:uid="{4C354685-A3CD-485C-86BA-A8DA03E7A96F}"/>
    <cellStyle name="SAPBEXHLevel2 2 6 5 3 2" xfId="53283" xr:uid="{74C820F3-4EE0-4C34-92EA-6804E9349FA3}"/>
    <cellStyle name="SAPBEXHLevel2 2 6 5 4" xfId="30414" xr:uid="{9470BFEE-9AF0-4877-A0CF-F58FF9610EB4}"/>
    <cellStyle name="SAPBEXHLevel2 2 6 6" xfId="5305" xr:uid="{12CE4B84-D32E-49EB-A9CF-EE59ECBA6CA1}"/>
    <cellStyle name="SAPBEXHLevel2 2 6 6 2" xfId="16079" xr:uid="{D89157EB-EE74-429F-98A5-F530FE7E40E9}"/>
    <cellStyle name="SAPBEXHLevel2 2 6 6 2 2" xfId="42498" xr:uid="{6A054058-1216-4A78-8659-BE367BB24B78}"/>
    <cellStyle name="SAPBEXHLevel2 2 6 6 3" xfId="26891" xr:uid="{7FEC49AB-0F8C-4CBB-B669-764DE2155582}"/>
    <cellStyle name="SAPBEXHLevel2 2 6 6 3 2" xfId="53305" xr:uid="{BDA2C9F1-3DED-4DE3-8FD7-678ED156AE7B}"/>
    <cellStyle name="SAPBEXHLevel2 2 6 6 4" xfId="31975" xr:uid="{37A845B2-F42F-4E69-B6A1-68161D5A4EE4}"/>
    <cellStyle name="SAPBEXHLevel2 2 6 7" xfId="6962" xr:uid="{2ED170E1-7293-4F80-8206-B453F87B5832}"/>
    <cellStyle name="SAPBEXHLevel2 2 6 7 2" xfId="24829" xr:uid="{FEE2418D-03DE-4764-98A0-6DEF115BE335}"/>
    <cellStyle name="SAPBEXHLevel2 2 6 7 2 2" xfId="51243" xr:uid="{230FAC99-EF70-44C6-A7D4-91D8AC57C287}"/>
    <cellStyle name="SAPBEXHLevel2 2 6 7 3" xfId="33632" xr:uid="{93D383D6-054A-451A-8B17-74115644379F}"/>
    <cellStyle name="SAPBEXHLevel2 2 6 8" xfId="7509" xr:uid="{6792F615-5071-4862-82A5-3901394B632B}"/>
    <cellStyle name="SAPBEXHLevel2 2 6 8 2" xfId="18176" xr:uid="{404688FE-04C7-4C1A-8674-0ADC750F54CE}"/>
    <cellStyle name="SAPBEXHLevel2 2 6 8 2 2" xfId="44592" xr:uid="{EDA134B1-DB8F-4889-A7B3-328ED5174C0F}"/>
    <cellStyle name="SAPBEXHLevel2 2 6 8 3" xfId="26925" xr:uid="{D208195C-B74B-4F16-9C67-B4D4A716C8BF}"/>
    <cellStyle name="SAPBEXHLevel2 2 6 8 3 2" xfId="53339" xr:uid="{9644A968-4C76-4F31-BA2A-5CCE7F165DCE}"/>
    <cellStyle name="SAPBEXHLevel2 2 6 8 4" xfId="34179" xr:uid="{F9164DA1-CB92-4604-990C-B359BD3C5193}"/>
    <cellStyle name="SAPBEXHLevel2 2 6 9" xfId="6537" xr:uid="{CC0FCEEB-66D7-4F5D-A37F-B10C03D2D849}"/>
    <cellStyle name="SAPBEXHLevel2 2 6 9 2" xfId="17262" xr:uid="{56DB9DF4-E757-4302-BB37-063AD4536665}"/>
    <cellStyle name="SAPBEXHLevel2 2 6 9 2 2" xfId="43680" xr:uid="{1D10D108-CA76-4D83-A69A-2315BBD39CC4}"/>
    <cellStyle name="SAPBEXHLevel2 2 6 9 3" xfId="22993" xr:uid="{9B81210E-AF50-4953-86E1-A64A712FED88}"/>
    <cellStyle name="SAPBEXHLevel2 2 6 9 3 2" xfId="49407" xr:uid="{15B8205C-0C74-4AE4-BF41-B0BB1058CA35}"/>
    <cellStyle name="SAPBEXHLevel2 2 6 9 4" xfId="33207" xr:uid="{524B9717-4081-457B-9515-ACEB4A137429}"/>
    <cellStyle name="SAPBEXHLevel2 2 7" xfId="2506" xr:uid="{2671EBF3-C4D8-445E-AEE0-00EE8A448441}"/>
    <cellStyle name="SAPBEXHLevel2 2 7 10" xfId="27024" xr:uid="{FBBA2510-1099-4B7F-AE1D-A936E40CA704}"/>
    <cellStyle name="SAPBEXHLevel2 2 7 10 2" xfId="53438" xr:uid="{7C39CC4E-0A80-474C-ACE9-E315634E019F}"/>
    <cellStyle name="SAPBEXHLevel2 2 7 2" xfId="4401" xr:uid="{B9FB3F89-990A-4701-A203-2456218AD53C}"/>
    <cellStyle name="SAPBEXHLevel2 2 7 2 2" xfId="15179" xr:uid="{78F06896-A396-4153-804E-B8F84B73AFE9}"/>
    <cellStyle name="SAPBEXHLevel2 2 7 2 2 2" xfId="41599" xr:uid="{038B7AEF-77A9-435E-9A02-8D7C79930FB7}"/>
    <cellStyle name="SAPBEXHLevel2 2 7 2 3" xfId="22763" xr:uid="{14779757-D39D-4679-B717-19B9796A9DB1}"/>
    <cellStyle name="SAPBEXHLevel2 2 7 2 3 2" xfId="49177" xr:uid="{F5C2199F-DFFB-404D-8DA9-6C70919FB19E}"/>
    <cellStyle name="SAPBEXHLevel2 2 7 2 4" xfId="31071" xr:uid="{990EFCD8-310E-4C7B-9A76-F06D9146E4DE}"/>
    <cellStyle name="SAPBEXHLevel2 2 7 3" xfId="5134" xr:uid="{CAF6EDB0-7B77-4971-B9C9-0934AE96758E}"/>
    <cellStyle name="SAPBEXHLevel2 2 7 3 2" xfId="15911" xr:uid="{06BB0706-E6E9-4CD6-BA63-27526B23A062}"/>
    <cellStyle name="SAPBEXHLevel2 2 7 3 2 2" xfId="42330" xr:uid="{353EE454-6986-4439-BBFD-A6EF35DFAFF6}"/>
    <cellStyle name="SAPBEXHLevel2 2 7 3 3" xfId="28067" xr:uid="{4953A8CD-FC8B-4BF9-BC03-AAEF68C724DE}"/>
    <cellStyle name="SAPBEXHLevel2 2 7 3 3 2" xfId="54481" xr:uid="{C6A71F10-4C31-4AB7-B03A-E464FFE4D2FE}"/>
    <cellStyle name="SAPBEXHLevel2 2 7 3 4" xfId="31804" xr:uid="{D70C52B0-34F4-4632-B4CA-9F103C7091A1}"/>
    <cellStyle name="SAPBEXHLevel2 2 7 4" xfId="6316" xr:uid="{2EB00C2E-3FB9-460F-87E3-DD67FB262FAD}"/>
    <cellStyle name="SAPBEXHLevel2 2 7 4 2" xfId="17055" xr:uid="{18429DD4-10D3-4576-9D83-70DD6264567A}"/>
    <cellStyle name="SAPBEXHLevel2 2 7 4 2 2" xfId="43473" xr:uid="{D49372C3-027F-4607-9ED0-FF148E40ECD6}"/>
    <cellStyle name="SAPBEXHLevel2 2 7 4 3" xfId="24979" xr:uid="{C18733C4-CC57-4CA8-B09D-E2E1C4E513F9}"/>
    <cellStyle name="SAPBEXHLevel2 2 7 4 3 2" xfId="51393" xr:uid="{7C903FF6-798F-4449-BEE5-C6321BD3AA53}"/>
    <cellStyle name="SAPBEXHLevel2 2 7 4 4" xfId="32986" xr:uid="{E5F3D0DA-66F7-45FE-9208-6359872F8974}"/>
    <cellStyle name="SAPBEXHLevel2 2 7 5" xfId="6892" xr:uid="{06BEB28D-6069-43AA-A706-8823A85F6DA2}"/>
    <cellStyle name="SAPBEXHLevel2 2 7 5 2" xfId="17597" xr:uid="{96355102-D9C7-498B-825D-E76EF131818D}"/>
    <cellStyle name="SAPBEXHLevel2 2 7 5 2 2" xfId="44014" xr:uid="{AC29A337-89EA-4A11-93FB-1093B5F9DCFB}"/>
    <cellStyle name="SAPBEXHLevel2 2 7 5 3" xfId="24860" xr:uid="{FCBB7B2A-1D83-4E2C-B7F3-0F4D8D7E0566}"/>
    <cellStyle name="SAPBEXHLevel2 2 7 5 3 2" xfId="51274" xr:uid="{5F0500FA-68F4-4EAD-91FF-2199FF9D99FB}"/>
    <cellStyle name="SAPBEXHLevel2 2 7 5 4" xfId="33562" xr:uid="{26C2AF50-10ED-4B59-9778-98C5E5AC12C5}"/>
    <cellStyle name="SAPBEXHLevel2 2 7 6" xfId="7416" xr:uid="{7B43B791-ADC3-45D3-8B71-DAA0FD569204}"/>
    <cellStyle name="SAPBEXHLevel2 2 7 6 2" xfId="18083" xr:uid="{FBDA4415-86D5-4717-99F0-EFAC928D4DA8}"/>
    <cellStyle name="SAPBEXHLevel2 2 7 6 2 2" xfId="44499" xr:uid="{C20D7554-2A62-4AAB-96BD-2B4859E15FE7}"/>
    <cellStyle name="SAPBEXHLevel2 2 7 6 3" xfId="24004" xr:uid="{5D694173-BB68-46BF-870E-9E5194585C93}"/>
    <cellStyle name="SAPBEXHLevel2 2 7 6 3 2" xfId="50418" xr:uid="{0C25FEA4-1BA2-44DD-827E-702C1404DAB5}"/>
    <cellStyle name="SAPBEXHLevel2 2 7 6 4" xfId="34086" xr:uid="{5400219C-BB86-4EDA-A982-E2E846DC8290}"/>
    <cellStyle name="SAPBEXHLevel2 2 7 7" xfId="8039" xr:uid="{CBBD266C-4C00-4290-9F4E-8716F3E6E857}"/>
    <cellStyle name="SAPBEXHLevel2 2 7 7 2" xfId="18706" xr:uid="{8C29ECE4-8206-4F1E-8FF2-37E44A1D9439}"/>
    <cellStyle name="SAPBEXHLevel2 2 7 7 2 2" xfId="45120" xr:uid="{78A6506E-C649-49A0-8127-5597EB93884E}"/>
    <cellStyle name="SAPBEXHLevel2 2 7 7 3" xfId="14558" xr:uid="{B741F3FA-43F9-4365-B4B8-D5358F953733}"/>
    <cellStyle name="SAPBEXHLevel2 2 7 7 3 2" xfId="40978" xr:uid="{A795AD2A-1D5C-419E-8AF2-37F7A0B5572A}"/>
    <cellStyle name="SAPBEXHLevel2 2 7 7 4" xfId="34643" xr:uid="{D02717DF-A7F1-49D5-B1F2-5E5F83B417E7}"/>
    <cellStyle name="SAPBEXHLevel2 2 7 8" xfId="13302" xr:uid="{448F980B-3F5C-4371-A573-94D602ACBC08}"/>
    <cellStyle name="SAPBEXHLevel2 2 7 8 2" xfId="39722" xr:uid="{CD3A3F16-7E40-4B11-997F-349DB6F8F146}"/>
    <cellStyle name="SAPBEXHLevel2 2 7 9" xfId="11224" xr:uid="{FC67C814-38D6-443F-A3E4-3A3673D11ABC}"/>
    <cellStyle name="SAPBEXHLevel2 2 7 9 2" xfId="37645" xr:uid="{82157BB7-4B64-4F66-A166-849DDE963D09}"/>
    <cellStyle name="SAPBEXHLevel2 2 8" xfId="3257" xr:uid="{F15B4456-3D96-4563-BBB4-73599D9E1081}"/>
    <cellStyle name="SAPBEXHLevel2 2 8 2" xfId="14047" xr:uid="{1A9B56AC-F878-4075-9BB7-0A06BAA93BC9}"/>
    <cellStyle name="SAPBEXHLevel2 2 8 2 2" xfId="40467" xr:uid="{9FD4C201-A6E3-47B3-AA85-2B10737C2305}"/>
    <cellStyle name="SAPBEXHLevel2 2 8 3" xfId="21811" xr:uid="{2F9543E6-75CF-448F-8616-64C6395F3A9A}"/>
    <cellStyle name="SAPBEXHLevel2 2 8 3 2" xfId="48225" xr:uid="{7796A143-71F3-4298-A65C-BEBF6F0CB621}"/>
    <cellStyle name="SAPBEXHLevel2 2 8 4" xfId="29927" xr:uid="{4D7D01D1-4087-43B5-8ED4-55550D5CE98D}"/>
    <cellStyle name="SAPBEXHLevel2 2 9" xfId="5184" xr:uid="{D0BEA2E3-EC00-4481-9380-9DA844B46697}"/>
    <cellStyle name="SAPBEXHLevel2 2 9 2" xfId="15959" xr:uid="{E1D90AD7-4859-4444-842F-15980701F1B8}"/>
    <cellStyle name="SAPBEXHLevel2 2 9 2 2" xfId="42378" xr:uid="{83C0832B-9F4D-4F9C-924F-319950EC8E27}"/>
    <cellStyle name="SAPBEXHLevel2 2 9 3" xfId="22843" xr:uid="{C4BD2682-8903-496A-AD4E-A6463029835C}"/>
    <cellStyle name="SAPBEXHLevel2 2 9 3 2" xfId="49257" xr:uid="{FEFFBEE8-0FFC-498E-BB99-1E29538C8BBC}"/>
    <cellStyle name="SAPBEXHLevel2 2 9 4" xfId="31854" xr:uid="{5C6931AA-EAF1-4485-8214-0CE725696972}"/>
    <cellStyle name="SAPBEXHLevel2 3" xfId="1547" xr:uid="{8E814D7C-431A-4142-910E-CB8E141B935A}"/>
    <cellStyle name="SAPBEXHLevel2 3 10" xfId="8439" xr:uid="{1B0D9061-839D-4446-8EA5-3194BFA99712}"/>
    <cellStyle name="SAPBEXHLevel2 3 10 2" xfId="19099" xr:uid="{871BE6BE-85F3-494A-9721-45106661D8F6}"/>
    <cellStyle name="SAPBEXHLevel2 3 10 2 2" xfId="45513" xr:uid="{7549C6DD-95E7-44B0-A155-AD20F666F8F6}"/>
    <cellStyle name="SAPBEXHLevel2 3 10 3" xfId="12945" xr:uid="{84C1FEC2-B2B5-4944-87D2-C2CE9A472268}"/>
    <cellStyle name="SAPBEXHLevel2 3 10 3 2" xfId="39366" xr:uid="{3A6534B2-8317-4A11-971B-723FE89632BD}"/>
    <cellStyle name="SAPBEXHLevel2 3 10 4" xfId="34935" xr:uid="{05488FB7-4F0D-4A87-830A-3FC68B6E8D8A}"/>
    <cellStyle name="SAPBEXHLevel2 3 11" xfId="11995" xr:uid="{4AB2D614-02C3-4B44-A45F-9C8D687898D0}"/>
    <cellStyle name="SAPBEXHLevel2 3 11 2" xfId="38416" xr:uid="{226B483F-32E7-4503-8311-7F5F6D658AE0}"/>
    <cellStyle name="SAPBEXHLevel2 3 12" xfId="21753" xr:uid="{5C3053D8-9F86-4EA9-8ACC-1618AFDD208C}"/>
    <cellStyle name="SAPBEXHLevel2 3 12 2" xfId="48167" xr:uid="{F19A586F-E16C-4354-B0C8-4661D1D33454}"/>
    <cellStyle name="SAPBEXHLevel2 3 2" xfId="3541" xr:uid="{6D08FAC1-CD66-45C3-A9C9-135598FBC223}"/>
    <cellStyle name="SAPBEXHLevel2 3 2 2" xfId="8983" xr:uid="{9A5F2B72-0C78-42DE-B20A-673DFF20E9E2}"/>
    <cellStyle name="SAPBEXHLevel2 3 2 2 2" xfId="19643" xr:uid="{6110AE59-6990-4CB1-B091-123682628AEC}"/>
    <cellStyle name="SAPBEXHLevel2 3 2 2 2 2" xfId="46057" xr:uid="{6DBB10EC-F04A-4C1C-B981-80F4970AF88A}"/>
    <cellStyle name="SAPBEXHLevel2 3 2 2 3" xfId="12091" xr:uid="{0B0E1613-EE05-47A4-8A97-F0EE4E3D783C}"/>
    <cellStyle name="SAPBEXHLevel2 3 2 2 3 2" xfId="38512" xr:uid="{C1801230-CDD4-4F7A-81F7-2EABF0741467}"/>
    <cellStyle name="SAPBEXHLevel2 3 2 2 4" xfId="35479" xr:uid="{B143ED30-4C3F-40B9-B12E-B19A4BE4A85A}"/>
    <cellStyle name="SAPBEXHLevel2 3 2 3" xfId="10410" xr:uid="{40FF2B40-C262-41D0-A59B-B6BD89B13383}"/>
    <cellStyle name="SAPBEXHLevel2 3 2 3 2" xfId="21070" xr:uid="{D26A5C96-012E-4D8E-AABF-58118FDDBDE0}"/>
    <cellStyle name="SAPBEXHLevel2 3 2 3 2 2" xfId="47484" xr:uid="{F508B2B6-3C00-4BF6-9BBE-605B1C9A70A3}"/>
    <cellStyle name="SAPBEXHLevel2 3 2 3 3" xfId="28335" xr:uid="{C0C6ABCC-0E6E-47F3-9A30-4E7D6228EDFE}"/>
    <cellStyle name="SAPBEXHLevel2 3 2 3 3 2" xfId="54749" xr:uid="{83D6E645-3FCF-48BD-B33B-F8A02263E14C}"/>
    <cellStyle name="SAPBEXHLevel2 3 2 3 4" xfId="36906" xr:uid="{0A267A2A-F6FE-4F22-915B-681BDBED96DA}"/>
    <cellStyle name="SAPBEXHLevel2 3 2 4" xfId="10948" xr:uid="{C1F01BA2-6E59-4FE2-A04C-181BDE6CDA77}"/>
    <cellStyle name="SAPBEXHLevel2 3 2 4 2" xfId="21593" xr:uid="{7DEF120B-AEB7-487E-8159-9D01FD5ABE9F}"/>
    <cellStyle name="SAPBEXHLevel2 3 2 4 2 2" xfId="48007" xr:uid="{295DC2D3-D205-4B5E-9C42-CA6286C1EA42}"/>
    <cellStyle name="SAPBEXHLevel2 3 2 4 3" xfId="28682" xr:uid="{5A0E1FBD-17A0-4A8D-A7DD-4087C2DE1431}"/>
    <cellStyle name="SAPBEXHLevel2 3 2 4 3 2" xfId="55096" xr:uid="{A86D9F4B-09C9-40FB-AB9A-2DB677BD8274}"/>
    <cellStyle name="SAPBEXHLevel2 3 2 4 4" xfId="37369" xr:uid="{1D8A3E73-6D18-4ACE-9652-1E31CBB426E4}"/>
    <cellStyle name="SAPBEXHLevel2 3 2 5" xfId="8752" xr:uid="{D4409CC6-6C08-4A51-BC85-4C2C84A8A876}"/>
    <cellStyle name="SAPBEXHLevel2 3 2 5 2" xfId="19412" xr:uid="{AD8A81EC-C1A2-4C14-B3D2-A005C81F5120}"/>
    <cellStyle name="SAPBEXHLevel2 3 2 5 2 2" xfId="45826" xr:uid="{4EB8CC60-E897-4037-9784-DA9EB2AD0D7A}"/>
    <cellStyle name="SAPBEXHLevel2 3 2 5 3" xfId="25421" xr:uid="{1214BFDD-94FB-43C9-92E5-5BAA9C1B2D1A}"/>
    <cellStyle name="SAPBEXHLevel2 3 2 5 3 2" xfId="51835" xr:uid="{565066A2-9CEF-4F65-8847-E9410EAEF818}"/>
    <cellStyle name="SAPBEXHLevel2 3 2 5 4" xfId="35248" xr:uid="{40F0BD4B-AC6E-4D55-9BE3-71CB53095417}"/>
    <cellStyle name="SAPBEXHLevel2 3 2 6" xfId="14326" xr:uid="{27F2B0E0-4F41-4B5B-9319-DFB6551FB58C}"/>
    <cellStyle name="SAPBEXHLevel2 3 2 6 2" xfId="40746" xr:uid="{C5F5B630-48F7-4894-B647-94BD8073789E}"/>
    <cellStyle name="SAPBEXHLevel2 3 2 7" xfId="23692" xr:uid="{75E488DB-B144-48A4-9CAD-C7D84EE2D043}"/>
    <cellStyle name="SAPBEXHLevel2 3 2 7 2" xfId="50106" xr:uid="{16129DE8-7B8A-46B0-A417-0297993AB6A8}"/>
    <cellStyle name="SAPBEXHLevel2 3 2 8" xfId="30211" xr:uid="{77C45C31-CCDF-42B7-99BC-C72A8253FD1F}"/>
    <cellStyle name="SAPBEXHLevel2 3 3" xfId="4137" xr:uid="{4A3D4889-3213-477C-A31F-555E1D58C039}"/>
    <cellStyle name="SAPBEXHLevel2 3 3 2" xfId="9341" xr:uid="{E1652D47-366A-4F96-B673-F5804BEF7A02}"/>
    <cellStyle name="SAPBEXHLevel2 3 3 2 2" xfId="20001" xr:uid="{2CA0D79C-23D8-4699-8944-83137C124644}"/>
    <cellStyle name="SAPBEXHLevel2 3 3 2 2 2" xfId="46415" xr:uid="{8F7E2889-7A6A-4DFA-9B70-BA2894BB2D93}"/>
    <cellStyle name="SAPBEXHLevel2 3 3 2 3" xfId="28226" xr:uid="{88430F45-4BD4-4FA8-92D1-9B8BF471F572}"/>
    <cellStyle name="SAPBEXHLevel2 3 3 2 3 2" xfId="54640" xr:uid="{53FD0A4F-6922-4B3F-8F67-5FC6316025A6}"/>
    <cellStyle name="SAPBEXHLevel2 3 3 2 4" xfId="35837" xr:uid="{DE11D193-71B1-43DB-BCB3-B0CFD4AFDD8B}"/>
    <cellStyle name="SAPBEXHLevel2 3 3 3" xfId="14919" xr:uid="{67E2D3E4-C841-4E4C-8565-5A0441A3189A}"/>
    <cellStyle name="SAPBEXHLevel2 3 3 3 2" xfId="41339" xr:uid="{52A46FCB-B9AA-4B3F-8778-B34484C786C6}"/>
    <cellStyle name="SAPBEXHLevel2 3 3 4" xfId="25699" xr:uid="{3EA47E97-824E-44EA-8FD3-0925881F336E}"/>
    <cellStyle name="SAPBEXHLevel2 3 3 4 2" xfId="52113" xr:uid="{3582E500-EAF3-4E12-923F-A10D6DD676F2}"/>
    <cellStyle name="SAPBEXHLevel2 3 3 5" xfId="30807" xr:uid="{76848980-4BE4-4B90-A109-D93DE9AD1236}"/>
    <cellStyle name="SAPBEXHLevel2 3 4" xfId="5047" xr:uid="{F172B560-6647-4E7D-A2BD-942E2CCE8751}"/>
    <cellStyle name="SAPBEXHLevel2 3 4 2" xfId="9760" xr:uid="{53EF1688-9F1B-4ECC-9571-EC6B3D951FA7}"/>
    <cellStyle name="SAPBEXHLevel2 3 4 2 2" xfId="20420" xr:uid="{D8537A42-89DE-4642-BF62-4B93F8419F91}"/>
    <cellStyle name="SAPBEXHLevel2 3 4 2 2 2" xfId="46834" xr:uid="{F43D1561-6AAC-48E7-8F29-8646AC0B8067}"/>
    <cellStyle name="SAPBEXHLevel2 3 4 2 3" xfId="13019" xr:uid="{3A330A76-2699-4A43-9197-5B74BDFF734E}"/>
    <cellStyle name="SAPBEXHLevel2 3 4 2 3 2" xfId="39440" xr:uid="{C942BFB2-8A50-4FA1-818B-FF36251C3E5A}"/>
    <cellStyle name="SAPBEXHLevel2 3 4 2 4" xfId="36256" xr:uid="{3362A26E-E8B2-470C-A4C0-E9733DAA0548}"/>
    <cellStyle name="SAPBEXHLevel2 3 4 3" xfId="15824" xr:uid="{5DD3D254-88DF-4C32-BBBA-F77CDA3EA8F9}"/>
    <cellStyle name="SAPBEXHLevel2 3 4 3 2" xfId="42243" xr:uid="{5ED47545-3409-4797-8790-A91E07FC593D}"/>
    <cellStyle name="SAPBEXHLevel2 3 4 4" xfId="24371" xr:uid="{C114B7EC-1D9F-4A4E-A60D-BE72473D4984}"/>
    <cellStyle name="SAPBEXHLevel2 3 4 4 2" xfId="50785" xr:uid="{87E50FC6-124D-45D2-941E-12F71F0B417C}"/>
    <cellStyle name="SAPBEXHLevel2 3 4 5" xfId="31717" xr:uid="{750C3388-8E83-4876-8F75-B94A76532D5F}"/>
    <cellStyle name="SAPBEXHLevel2 3 5" xfId="4479" xr:uid="{921FFB9D-38ED-4F4A-8730-52015B54BCBC}"/>
    <cellStyle name="SAPBEXHLevel2 3 5 2" xfId="10738" xr:uid="{BB1998B4-33EB-4B48-BDB2-D325B7606268}"/>
    <cellStyle name="SAPBEXHLevel2 3 5 2 2" xfId="21383" xr:uid="{BD1CA108-15A0-452E-B7F0-D0F6977CB699}"/>
    <cellStyle name="SAPBEXHLevel2 3 5 2 2 2" xfId="47797" xr:uid="{5945E3ED-02D6-4D05-8C9C-CE7147CF8939}"/>
    <cellStyle name="SAPBEXHLevel2 3 5 2 3" xfId="28478" xr:uid="{184DB1C7-79FF-4312-80C4-EEFC6775CB9D}"/>
    <cellStyle name="SAPBEXHLevel2 3 5 2 3 2" xfId="54892" xr:uid="{99D55CDC-F102-4926-8110-9DB61E598DDA}"/>
    <cellStyle name="SAPBEXHLevel2 3 5 2 4" xfId="37159" xr:uid="{0C9E2EB0-52F3-4EEF-8C5C-E3476DED4E5E}"/>
    <cellStyle name="SAPBEXHLevel2 3 5 3" xfId="15257" xr:uid="{9E3A745A-2FB3-4113-8FC8-80FC740E4EA7}"/>
    <cellStyle name="SAPBEXHLevel2 3 5 3 2" xfId="41677" xr:uid="{C53FAA54-1632-4E86-A505-571851420F71}"/>
    <cellStyle name="SAPBEXHLevel2 3 5 4" xfId="23848" xr:uid="{DD442044-C66B-487D-ADC6-AD8C5EB1A721}"/>
    <cellStyle name="SAPBEXHLevel2 3 5 4 2" xfId="50262" xr:uid="{40DDA18E-D52C-4C0D-886E-CD86CFB10169}"/>
    <cellStyle name="SAPBEXHLevel2 3 5 5" xfId="31149" xr:uid="{FA637BFF-F8F1-4482-8A44-28881149EF41}"/>
    <cellStyle name="SAPBEXHLevel2 3 6" xfId="4129" xr:uid="{9A211F1D-437F-435F-8D56-AC4858630C14}"/>
    <cellStyle name="SAPBEXHLevel2 3 6 2" xfId="14911" xr:uid="{3E2B490B-4A38-4CD5-8A89-E5C837F10104}"/>
    <cellStyle name="SAPBEXHLevel2 3 6 2 2" xfId="41331" xr:uid="{329C93EE-B400-4AFC-8D2A-54390E7F509F}"/>
    <cellStyle name="SAPBEXHLevel2 3 6 3" xfId="23602" xr:uid="{0201270F-98EC-4E2F-B597-751EEDA94347}"/>
    <cellStyle name="SAPBEXHLevel2 3 6 3 2" xfId="50016" xr:uid="{917BE8DA-98B6-45FC-B105-231B5DF681A8}"/>
    <cellStyle name="SAPBEXHLevel2 3 6 4" xfId="30799" xr:uid="{9891BCCE-5031-42BA-9F4A-596FE953C3CE}"/>
    <cellStyle name="SAPBEXHLevel2 3 7" xfId="6661" xr:uid="{9EF5D111-A777-4362-A31B-0E750727C401}"/>
    <cellStyle name="SAPBEXHLevel2 3 7 2" xfId="14893" xr:uid="{50DAB6EF-F6EE-465D-8DE2-AAE8E64DEFF7}"/>
    <cellStyle name="SAPBEXHLevel2 3 7 2 2" xfId="41313" xr:uid="{7B2203A5-0311-4DC1-9BE1-5DEFEF3EA81A}"/>
    <cellStyle name="SAPBEXHLevel2 3 7 3" xfId="33331" xr:uid="{F712B321-94FF-4158-8127-0EDB5FD1E83E}"/>
    <cellStyle name="SAPBEXHLevel2 3 8" xfId="6082" xr:uid="{6B6A746B-5A3F-41DD-AB9F-2DBD3C7ABA67}"/>
    <cellStyle name="SAPBEXHLevel2 3 8 2" xfId="16833" xr:uid="{1354F7AF-6CA9-4C8E-A4CA-F288F3737190}"/>
    <cellStyle name="SAPBEXHLevel2 3 8 2 2" xfId="43251" xr:uid="{7FBF62C4-5515-48A3-9FE4-6F6C20AB18FD}"/>
    <cellStyle name="SAPBEXHLevel2 3 8 3" xfId="11292" xr:uid="{131EA333-F9EF-4CDE-AE2D-895B35B5FC7A}"/>
    <cellStyle name="SAPBEXHLevel2 3 8 3 2" xfId="37713" xr:uid="{9F593E15-78C3-4BEC-B50C-8C496982BC5E}"/>
    <cellStyle name="SAPBEXHLevel2 3 8 4" xfId="32752" xr:uid="{A196A2E1-5B86-4C50-9535-3AED75029194}"/>
    <cellStyle name="SAPBEXHLevel2 3 9" xfId="7657" xr:uid="{D836A504-8CAC-4A81-82E1-64027FBA1747}"/>
    <cellStyle name="SAPBEXHLevel2 3 9 2" xfId="18324" xr:uid="{93DF595C-BFCD-406A-BFCC-1EB743DF4187}"/>
    <cellStyle name="SAPBEXHLevel2 3 9 2 2" xfId="44740" xr:uid="{8258DF2C-D2C4-4748-AF1F-F8E9E534CF80}"/>
    <cellStyle name="SAPBEXHLevel2 3 9 3" xfId="28003" xr:uid="{F9C58340-B5E3-4A13-BF94-017F678B2E26}"/>
    <cellStyle name="SAPBEXHLevel2 3 9 3 2" xfId="54417" xr:uid="{1CE58524-1257-40DC-93EF-A91CD58F46C8}"/>
    <cellStyle name="SAPBEXHLevel2 3 9 4" xfId="34327" xr:uid="{EC20B604-F54E-4771-A2C1-EC33C2237E30}"/>
    <cellStyle name="SAPBEXHLevel2 4" xfId="1660" xr:uid="{33A85449-CDC3-41A1-9A59-618F169CE425}"/>
    <cellStyle name="SAPBEXHLevel2 4 10" xfId="8313" xr:uid="{FE9DB3C4-4159-4359-9BE0-469478CC75D8}"/>
    <cellStyle name="SAPBEXHLevel2 4 10 2" xfId="18973" xr:uid="{92FAD686-C7A8-4EC4-8DD7-D5DCD00022D4}"/>
    <cellStyle name="SAPBEXHLevel2 4 10 2 2" xfId="45387" xr:uid="{2AE84218-7034-43A9-B2C7-2CB2F1AF9A0E}"/>
    <cellStyle name="SAPBEXHLevel2 4 10 3" xfId="12176" xr:uid="{CF94EDAC-181F-41E7-8258-93A95F43D9C5}"/>
    <cellStyle name="SAPBEXHLevel2 4 10 3 2" xfId="38597" xr:uid="{FD6BF4DA-862C-4610-ADDB-C27C3F53C7AA}"/>
    <cellStyle name="SAPBEXHLevel2 4 10 4" xfId="34809" xr:uid="{B51D7138-A874-4EF0-B5A1-C5816BE05575}"/>
    <cellStyle name="SAPBEXHLevel2 4 11" xfId="11906" xr:uid="{45579E52-39C7-4A4A-98D1-DC8A0EAEACB2}"/>
    <cellStyle name="SAPBEXHLevel2 4 11 2" xfId="38327" xr:uid="{314B5090-BCB5-44F6-9E04-36AAD4FD433F}"/>
    <cellStyle name="SAPBEXHLevel2 4 12" xfId="24780" xr:uid="{BB6CFD2D-92D3-450F-B813-ED23542283A4}"/>
    <cellStyle name="SAPBEXHLevel2 4 12 2" xfId="51194" xr:uid="{DEFC94A6-B576-46E2-B920-8151D6210330}"/>
    <cellStyle name="SAPBEXHLevel2 4 2" xfId="3653" xr:uid="{A8C7B76B-0FF9-484A-B115-8880683E3FDA}"/>
    <cellStyle name="SAPBEXHLevel2 4 2 2" xfId="9109" xr:uid="{228E2D21-7F18-49F9-A3AB-6D50060B2636}"/>
    <cellStyle name="SAPBEXHLevel2 4 2 2 2" xfId="19769" xr:uid="{909C2C99-CCE2-4D2E-AC2B-80FFE85AF647}"/>
    <cellStyle name="SAPBEXHLevel2 4 2 2 2 2" xfId="46183" xr:uid="{F039514A-8B69-48E5-8AC0-818E24DB6430}"/>
    <cellStyle name="SAPBEXHLevel2 4 2 2 3" xfId="27096" xr:uid="{C79F8510-27CF-49EC-BC3B-6971CC70D7A9}"/>
    <cellStyle name="SAPBEXHLevel2 4 2 2 3 2" xfId="53510" xr:uid="{BE64B067-3BD9-4D0A-A9ED-DFAA3638949A}"/>
    <cellStyle name="SAPBEXHLevel2 4 2 2 4" xfId="35605" xr:uid="{248A6F44-623A-4384-B4D0-86CA74C185B3}"/>
    <cellStyle name="SAPBEXHLevel2 4 2 3" xfId="10228" xr:uid="{C0C0BD89-0948-48C8-9356-4B572395DAB1}"/>
    <cellStyle name="SAPBEXHLevel2 4 2 3 2" xfId="20888" xr:uid="{440D85FA-8AC8-461D-838F-43E2EC65DC0A}"/>
    <cellStyle name="SAPBEXHLevel2 4 2 3 2 2" xfId="47302" xr:uid="{FB95A5D2-4AB1-4CBB-AB65-4EE004585ADB}"/>
    <cellStyle name="SAPBEXHLevel2 4 2 3 3" xfId="17761" xr:uid="{3B258C36-A777-469F-9091-A115735D6598}"/>
    <cellStyle name="SAPBEXHLevel2 4 2 3 3 2" xfId="44178" xr:uid="{07431D85-46A1-4D9A-981F-1EB8864D0E53}"/>
    <cellStyle name="SAPBEXHLevel2 4 2 3 4" xfId="36724" xr:uid="{A572D43B-F26C-46F1-A37B-B571E3A20362}"/>
    <cellStyle name="SAPBEXHLevel2 4 2 4" xfId="10871" xr:uid="{710E19EF-E76D-4903-A7A4-0F3BF4BCF435}"/>
    <cellStyle name="SAPBEXHLevel2 4 2 4 2" xfId="21516" xr:uid="{27CA1F67-22D5-4D85-9BAE-8C448ACDFB07}"/>
    <cellStyle name="SAPBEXHLevel2 4 2 4 2 2" xfId="47930" xr:uid="{82CBCCF8-6BAE-413D-9D33-4EE959835740}"/>
    <cellStyle name="SAPBEXHLevel2 4 2 4 3" xfId="28605" xr:uid="{4A3CEFA8-1E4D-447F-BF9A-05340E47A0AF}"/>
    <cellStyle name="SAPBEXHLevel2 4 2 4 3 2" xfId="55019" xr:uid="{58C1DB57-2336-4492-8CFE-530B0919109C}"/>
    <cellStyle name="SAPBEXHLevel2 4 2 4 4" xfId="37292" xr:uid="{21658611-372B-4213-967E-F573F74CEFBA}"/>
    <cellStyle name="SAPBEXHLevel2 4 2 5" xfId="8614" xr:uid="{C2077353-50C8-4A86-9C5B-58694169D040}"/>
    <cellStyle name="SAPBEXHLevel2 4 2 5 2" xfId="19274" xr:uid="{01DD57F9-BE4F-4E57-B09D-6312135A0E73}"/>
    <cellStyle name="SAPBEXHLevel2 4 2 5 2 2" xfId="45688" xr:uid="{C8922F14-68DF-4A43-BFD0-76116D3A93BA}"/>
    <cellStyle name="SAPBEXHLevel2 4 2 5 3" xfId="17637" xr:uid="{427A4586-4846-497D-9E00-9FC3D4E4E4F9}"/>
    <cellStyle name="SAPBEXHLevel2 4 2 5 3 2" xfId="44054" xr:uid="{86B55626-AFEE-49E7-A821-FA77C45E7D7D}"/>
    <cellStyle name="SAPBEXHLevel2 4 2 5 4" xfId="35110" xr:uid="{BEB66647-D25B-45B7-9344-876E0CBC04E6}"/>
    <cellStyle name="SAPBEXHLevel2 4 2 6" xfId="14438" xr:uid="{FC599B7D-AE80-4417-9EEC-B868FA84E85B}"/>
    <cellStyle name="SAPBEXHLevel2 4 2 6 2" xfId="40858" xr:uid="{3602DF2E-F2EA-4378-B836-442BB8D0D07F}"/>
    <cellStyle name="SAPBEXHLevel2 4 2 7" xfId="21938" xr:uid="{07566352-080C-4AE0-A8FA-62569AA6CC0E}"/>
    <cellStyle name="SAPBEXHLevel2 4 2 7 2" xfId="48352" xr:uid="{7D96C196-63AA-4AFF-8CB4-B8A9D9B0C559}"/>
    <cellStyle name="SAPBEXHLevel2 4 2 8" xfId="30323" xr:uid="{5F8E9D2A-72F2-44E1-B3CD-3BA547BC3B36}"/>
    <cellStyle name="SAPBEXHLevel2 4 3" xfId="2680" xr:uid="{8E284A71-FC8E-4D3C-8D88-23375E0BC879}"/>
    <cellStyle name="SAPBEXHLevel2 4 3 2" xfId="9478" xr:uid="{FF83AAFC-5D8C-468F-87BE-FE54F2034AE6}"/>
    <cellStyle name="SAPBEXHLevel2 4 3 2 2" xfId="20138" xr:uid="{24A4A657-B4A9-4A8F-9FF8-FFBC1757B16A}"/>
    <cellStyle name="SAPBEXHLevel2 4 3 2 2 2" xfId="46552" xr:uid="{B2B14420-798A-447E-B601-4BB20BA803CD}"/>
    <cellStyle name="SAPBEXHLevel2 4 3 2 3" xfId="27852" xr:uid="{F46E2D75-0AC4-4D82-968B-8F56B1C4643A}"/>
    <cellStyle name="SAPBEXHLevel2 4 3 2 3 2" xfId="54266" xr:uid="{C4858D3A-EEF6-408E-91E0-92FCAAEF091A}"/>
    <cellStyle name="SAPBEXHLevel2 4 3 2 4" xfId="35974" xr:uid="{98E7D939-FA8C-4C85-BC16-F742883061EA}"/>
    <cellStyle name="SAPBEXHLevel2 4 3 3" xfId="13472" xr:uid="{A8E8F62A-96BB-47F5-B004-4BC012A947BD}"/>
    <cellStyle name="SAPBEXHLevel2 4 3 3 2" xfId="39892" xr:uid="{AE4FBAA8-7D07-4F8A-BA79-75E94820F6C9}"/>
    <cellStyle name="SAPBEXHLevel2 4 3 4" xfId="26305" xr:uid="{1538C8A0-F866-402A-BF55-556E581291D1}"/>
    <cellStyle name="SAPBEXHLevel2 4 3 4 2" xfId="52719" xr:uid="{5551D853-A9BC-4291-9F81-FE1DB503F969}"/>
    <cellStyle name="SAPBEXHLevel2 4 3 5" xfId="29350" xr:uid="{4E47797A-4A86-45E3-99B2-B386994CA87C}"/>
    <cellStyle name="SAPBEXHLevel2 4 4" xfId="3089" xr:uid="{FBE6FF7D-690D-4BB4-BA6E-09EAE4254060}"/>
    <cellStyle name="SAPBEXHLevel2 4 4 2" xfId="10144" xr:uid="{73D2AF3F-5A3A-429A-92AA-15F5B28DB7D8}"/>
    <cellStyle name="SAPBEXHLevel2 4 4 2 2" xfId="20804" xr:uid="{7A94493D-1A20-47C7-978C-1A7EC8114796}"/>
    <cellStyle name="SAPBEXHLevel2 4 4 2 2 2" xfId="47218" xr:uid="{53AEB60A-1F91-4B99-812B-903793EE6A15}"/>
    <cellStyle name="SAPBEXHLevel2 4 4 2 3" xfId="27797" xr:uid="{079EC724-DC19-41B8-8FB5-20158D3EA614}"/>
    <cellStyle name="SAPBEXHLevel2 4 4 2 3 2" xfId="54211" xr:uid="{A2662F19-7F92-4F4D-BD62-08029EFA7F25}"/>
    <cellStyle name="SAPBEXHLevel2 4 4 2 4" xfId="36640" xr:uid="{646B8041-F53A-49CB-82F8-BE4F95D3F6D1}"/>
    <cellStyle name="SAPBEXHLevel2 4 4 3" xfId="13881" xr:uid="{E138ADEE-049E-4041-AD0F-EE2EE0DC2533}"/>
    <cellStyle name="SAPBEXHLevel2 4 4 3 2" xfId="40301" xr:uid="{B1E7F942-8605-4066-A179-4475730489CA}"/>
    <cellStyle name="SAPBEXHLevel2 4 4 4" xfId="25516" xr:uid="{14E018C7-24C7-4F39-A156-4B1613B64416}"/>
    <cellStyle name="SAPBEXHLevel2 4 4 4 2" xfId="51930" xr:uid="{E7C662D8-F536-4751-9BA1-EEFBA8AE86D5}"/>
    <cellStyle name="SAPBEXHLevel2 4 4 5" xfId="29759" xr:uid="{42E9BEBB-797E-4870-8D68-8D7174299557}"/>
    <cellStyle name="SAPBEXHLevel2 4 5" xfId="5448" xr:uid="{27505C87-04E2-4D0E-8392-77DD5B8D4A62}"/>
    <cellStyle name="SAPBEXHLevel2 4 5 2" xfId="10763" xr:uid="{F8CDCC6F-D2FB-4D66-89EA-B0A5E611AF26}"/>
    <cellStyle name="SAPBEXHLevel2 4 5 2 2" xfId="21408" xr:uid="{0B80AA05-3C70-424C-90A7-ED6DCFAD700D}"/>
    <cellStyle name="SAPBEXHLevel2 4 5 2 2 2" xfId="47822" xr:uid="{B80688FE-EC15-4419-920A-6BA4BA9A832D}"/>
    <cellStyle name="SAPBEXHLevel2 4 5 2 3" xfId="28497" xr:uid="{11FEA023-1152-471B-A16D-4F81618FFE14}"/>
    <cellStyle name="SAPBEXHLevel2 4 5 2 3 2" xfId="54911" xr:uid="{15432804-BFD4-4028-B5FB-0FBEBB8868A8}"/>
    <cellStyle name="SAPBEXHLevel2 4 5 2 4" xfId="37184" xr:uid="{3AFE56DD-D500-42AB-A0E2-8AC60985DAC1}"/>
    <cellStyle name="SAPBEXHLevel2 4 5 3" xfId="16221" xr:uid="{3D74196D-E4D8-4B97-B501-A0AE00A586D7}"/>
    <cellStyle name="SAPBEXHLevel2 4 5 3 2" xfId="42640" xr:uid="{E1896D69-B1C8-454C-9652-1AA6C4940237}"/>
    <cellStyle name="SAPBEXHLevel2 4 5 4" xfId="21790" xr:uid="{6A051B96-3690-454F-ADDC-36E951FDE9A2}"/>
    <cellStyle name="SAPBEXHLevel2 4 5 4 2" xfId="48204" xr:uid="{8C9BB6F7-F3A4-4819-AD35-4037A4B58450}"/>
    <cellStyle name="SAPBEXHLevel2 4 5 5" xfId="32118" xr:uid="{CADE2D2B-2683-4126-BA82-C996BA7BF1AC}"/>
    <cellStyle name="SAPBEXHLevel2 4 6" xfId="5534" xr:uid="{B9679D2F-3F63-4C17-820D-EF319FF5C645}"/>
    <cellStyle name="SAPBEXHLevel2 4 6 2" xfId="16305" xr:uid="{D496304F-2A83-4F60-B476-913F8D7ECB6F}"/>
    <cellStyle name="SAPBEXHLevel2 4 6 2 2" xfId="42724" xr:uid="{975BB882-6512-4AC2-BC61-22EB66AB73FD}"/>
    <cellStyle name="SAPBEXHLevel2 4 6 3" xfId="27632" xr:uid="{8209F2DC-B68D-4F60-AE94-9B2E8D3F92AD}"/>
    <cellStyle name="SAPBEXHLevel2 4 6 3 2" xfId="54046" xr:uid="{8D8427EF-E4E7-4E2A-83D5-FBF8CC0F7A2E}"/>
    <cellStyle name="SAPBEXHLevel2 4 6 4" xfId="32204" xr:uid="{9B6EC8C0-C3D0-4C55-AEB7-8578C2E2164D}"/>
    <cellStyle name="SAPBEXHLevel2 4 7" xfId="2615" xr:uid="{88F1BDBA-904C-49EC-8F19-97CCD9885CD6}"/>
    <cellStyle name="SAPBEXHLevel2 4 7 2" xfId="24816" xr:uid="{81097AEE-C313-46FD-BC5D-59949DBFE045}"/>
    <cellStyle name="SAPBEXHLevel2 4 7 2 2" xfId="51230" xr:uid="{9BED0568-7A56-4AA6-B857-DDE7900D48DD}"/>
    <cellStyle name="SAPBEXHLevel2 4 7 3" xfId="29285" xr:uid="{8EC5B9AD-A89E-4F51-BD6C-8B091277B46C}"/>
    <cellStyle name="SAPBEXHLevel2 4 8" xfId="6370" xr:uid="{609A1837-8914-4BB9-B42E-9DE471A208CC}"/>
    <cellStyle name="SAPBEXHLevel2 4 8 2" xfId="17106" xr:uid="{ED577E6A-F3C6-4767-BDED-E2FE9C4603A1}"/>
    <cellStyle name="SAPBEXHLevel2 4 8 2 2" xfId="43524" xr:uid="{C4CCEB74-4C1D-472C-92B6-9F8AD2398971}"/>
    <cellStyle name="SAPBEXHLevel2 4 8 3" xfId="23355" xr:uid="{D22AB003-7AAC-4C5E-9682-692422CE433A}"/>
    <cellStyle name="SAPBEXHLevel2 4 8 3 2" xfId="49769" xr:uid="{C542456C-DD06-47B9-9F5A-DEEA19B96328}"/>
    <cellStyle name="SAPBEXHLevel2 4 8 4" xfId="33040" xr:uid="{29DBD7D1-96E0-4000-8D98-E94191E8D2D8}"/>
    <cellStyle name="SAPBEXHLevel2 4 9" xfId="4467" xr:uid="{A50EE7E1-7B5E-438F-8EAA-824223740482}"/>
    <cellStyle name="SAPBEXHLevel2 4 9 2" xfId="15245" xr:uid="{F2D4B1CE-AE32-48CC-AF31-DECDD688136A}"/>
    <cellStyle name="SAPBEXHLevel2 4 9 2 2" xfId="41665" xr:uid="{89C0B4D1-171D-4A04-A5C6-7472DE0F421F}"/>
    <cellStyle name="SAPBEXHLevel2 4 9 3" xfId="28149" xr:uid="{4E5CF319-0860-4178-8E57-162860D5435E}"/>
    <cellStyle name="SAPBEXHLevel2 4 9 3 2" xfId="54563" xr:uid="{27837B87-CC8E-470D-9C55-9A0DAFEA8431}"/>
    <cellStyle name="SAPBEXHLevel2 4 9 4" xfId="31137" xr:uid="{39DD7365-79F8-42F0-A4F5-D0D97D653A17}"/>
    <cellStyle name="SAPBEXHLevel2 5" xfId="1919" xr:uid="{E21D0AB5-E6BA-4972-8415-39D1DCCC6660}"/>
    <cellStyle name="SAPBEXHLevel2 5 10" xfId="8463" xr:uid="{A4867D86-E60C-449B-9525-030168FA1B37}"/>
    <cellStyle name="SAPBEXHLevel2 5 10 2" xfId="19123" xr:uid="{6EABA9F7-68D8-4378-8DC0-92EC61D8A806}"/>
    <cellStyle name="SAPBEXHLevel2 5 10 2 2" xfId="45537" xr:uid="{2DF6DE00-5C99-4799-82DE-8E9133DD2F0B}"/>
    <cellStyle name="SAPBEXHLevel2 5 10 3" xfId="12937" xr:uid="{67F39A4D-2405-4626-9759-8EDCF7726C1A}"/>
    <cellStyle name="SAPBEXHLevel2 5 10 3 2" xfId="39358" xr:uid="{511AE534-2B44-48EA-A3EB-F95CEC2B3E10}"/>
    <cellStyle name="SAPBEXHLevel2 5 10 4" xfId="34959" xr:uid="{D7929F7D-0217-42EA-BE60-6D39D618DBE4}"/>
    <cellStyle name="SAPBEXHLevel2 5 11" xfId="11661" xr:uid="{6503E4C1-122C-4D9A-88AA-196FB720F47C}"/>
    <cellStyle name="SAPBEXHLevel2 5 11 2" xfId="38082" xr:uid="{9A755FD8-E3A8-4E55-8ED0-85A956AB87E1}"/>
    <cellStyle name="SAPBEXHLevel2 5 12" xfId="27731" xr:uid="{92295720-8271-4560-A6AD-56F729D8C4F5}"/>
    <cellStyle name="SAPBEXHLevel2 5 12 2" xfId="54145" xr:uid="{8F138C01-92B2-4F6C-B8B2-CEA26B75BEFC}"/>
    <cellStyle name="SAPBEXHLevel2 5 2" xfId="3896" xr:uid="{B7F0CBF8-1517-4234-8A1D-F26EC9DA254A}"/>
    <cellStyle name="SAPBEXHLevel2 5 2 2" xfId="8959" xr:uid="{FA155FF1-EB54-43C5-95A1-0D8C352C7D10}"/>
    <cellStyle name="SAPBEXHLevel2 5 2 2 2" xfId="19619" xr:uid="{5E076C8B-DDA5-46E1-9C98-B9D5667CC34D}"/>
    <cellStyle name="SAPBEXHLevel2 5 2 2 2 2" xfId="46033" xr:uid="{F5F572E0-F21A-4882-928E-4402FD4E2B36}"/>
    <cellStyle name="SAPBEXHLevel2 5 2 2 3" xfId="25974" xr:uid="{CC7317C5-FDFD-4FD4-924B-9F42389C5B4C}"/>
    <cellStyle name="SAPBEXHLevel2 5 2 2 3 2" xfId="52388" xr:uid="{83D8B576-B07E-47F3-9D5E-D0E1E3AD6585}"/>
    <cellStyle name="SAPBEXHLevel2 5 2 2 4" xfId="35455" xr:uid="{84E189CF-0C6E-4501-8A85-4024F7DB11AE}"/>
    <cellStyle name="SAPBEXHLevel2 5 2 3" xfId="10077" xr:uid="{29AC217B-B3FB-4949-84E6-5EDE6FD8C450}"/>
    <cellStyle name="SAPBEXHLevel2 5 2 3 2" xfId="20737" xr:uid="{FC7A4F9D-131D-409F-B9EE-61716BEAD85B}"/>
    <cellStyle name="SAPBEXHLevel2 5 2 3 2 2" xfId="47151" xr:uid="{0082DE75-C5FA-4166-9D08-D4B1B22129ED}"/>
    <cellStyle name="SAPBEXHLevel2 5 2 3 3" xfId="11126" xr:uid="{C8BC4B85-9EBA-4D51-A3B7-B6D5503B94AC}"/>
    <cellStyle name="SAPBEXHLevel2 5 2 3 3 2" xfId="37547" xr:uid="{3BE7AD1B-E7CD-4A16-9F31-F582C40B7CBF}"/>
    <cellStyle name="SAPBEXHLevel2 5 2 3 4" xfId="36573" xr:uid="{26A79BB9-EE69-4C9F-9C66-94F5049790E5}"/>
    <cellStyle name="SAPBEXHLevel2 5 2 4" xfId="10950" xr:uid="{5683756A-A268-4594-9359-85DCD92FEF3A}"/>
    <cellStyle name="SAPBEXHLevel2 5 2 4 2" xfId="21595" xr:uid="{CC294CD2-65E1-4CE6-ACA6-8D4C4AD8421C}"/>
    <cellStyle name="SAPBEXHLevel2 5 2 4 2 2" xfId="48009" xr:uid="{98D53C82-598D-48BA-B2B2-EC449DDA5C82}"/>
    <cellStyle name="SAPBEXHLevel2 5 2 4 3" xfId="28684" xr:uid="{7BB50971-53C7-4D4A-8260-C251A2310AF0}"/>
    <cellStyle name="SAPBEXHLevel2 5 2 4 3 2" xfId="55098" xr:uid="{CE0EBEB3-9CFD-4C1E-8E5C-FE7AB0D72C57}"/>
    <cellStyle name="SAPBEXHLevel2 5 2 4 4" xfId="37371" xr:uid="{E764E230-8711-44AC-BB91-7EF673E1A295}"/>
    <cellStyle name="SAPBEXHLevel2 5 2 5" xfId="8776" xr:uid="{EB8E19B8-E14C-44DA-A0DA-D7B98BDB9FE9}"/>
    <cellStyle name="SAPBEXHLevel2 5 2 5 2" xfId="19436" xr:uid="{E87F6C9C-0799-4D54-8312-8C9DB92A012D}"/>
    <cellStyle name="SAPBEXHLevel2 5 2 5 2 2" xfId="45850" xr:uid="{8357DE18-B3B3-467A-A165-A2282773D59A}"/>
    <cellStyle name="SAPBEXHLevel2 5 2 5 3" xfId="26631" xr:uid="{C7AA0BC2-DD9B-4FD4-B581-6ECABD2CCAB3}"/>
    <cellStyle name="SAPBEXHLevel2 5 2 5 3 2" xfId="53045" xr:uid="{FB98F0B3-C948-48F3-9B2A-A66B1948B86D}"/>
    <cellStyle name="SAPBEXHLevel2 5 2 5 4" xfId="35272" xr:uid="{3998434A-CF11-4347-98EC-2594D283EB4B}"/>
    <cellStyle name="SAPBEXHLevel2 5 2 6" xfId="14679" xr:uid="{59CFC259-7C2B-47BE-A038-E18889AA52B3}"/>
    <cellStyle name="SAPBEXHLevel2 5 2 6 2" xfId="41099" xr:uid="{E106E0A6-9C80-4B59-ADE7-C86F3D1B9893}"/>
    <cellStyle name="SAPBEXHLevel2 5 2 7" xfId="23153" xr:uid="{928D64E8-BEA7-4935-9DAF-B6D1561F9554}"/>
    <cellStyle name="SAPBEXHLevel2 5 2 7 2" xfId="49567" xr:uid="{FF031058-4E88-4EC5-B0E0-F16EEA151727}"/>
    <cellStyle name="SAPBEXHLevel2 5 2 8" xfId="30566" xr:uid="{E9B52CDA-B0C6-4019-B4ED-7A2E28EB7EF8}"/>
    <cellStyle name="SAPBEXHLevel2 5 3" xfId="4623" xr:uid="{344FFB1A-0223-4292-9DA0-311489A299F9}"/>
    <cellStyle name="SAPBEXHLevel2 5 3 2" xfId="9317" xr:uid="{A165C0BD-42D8-4C79-BDAD-6C1896C74BD4}"/>
    <cellStyle name="SAPBEXHLevel2 5 3 2 2" xfId="19977" xr:uid="{22D0E02C-1922-406A-9A39-33747CDD351B}"/>
    <cellStyle name="SAPBEXHLevel2 5 3 2 2 2" xfId="46391" xr:uid="{EF68931D-05FD-4A38-A76A-4D2F70D80B48}"/>
    <cellStyle name="SAPBEXHLevel2 5 3 2 3" xfId="11252" xr:uid="{A7C04BDE-BA86-4DE1-8456-C43704D769E8}"/>
    <cellStyle name="SAPBEXHLevel2 5 3 2 3 2" xfId="37673" xr:uid="{00D0077E-BDDF-4960-881B-041AB55E908D}"/>
    <cellStyle name="SAPBEXHLevel2 5 3 2 4" xfId="35813" xr:uid="{77B28C1A-D995-4821-B277-41C00D50582D}"/>
    <cellStyle name="SAPBEXHLevel2 5 3 3" xfId="15401" xr:uid="{9664BAB3-99E8-4E76-8AC7-B51E604F3C84}"/>
    <cellStyle name="SAPBEXHLevel2 5 3 3 2" xfId="41821" xr:uid="{B8A47C39-2FC7-4C0A-B8F0-799525932577}"/>
    <cellStyle name="SAPBEXHLevel2 5 3 4" xfId="24304" xr:uid="{F946A104-EFB2-4F00-9DDF-04A7089FD39C}"/>
    <cellStyle name="SAPBEXHLevel2 5 3 4 2" xfId="50718" xr:uid="{1AE9A543-087C-4761-8270-79D6DE0E8520}"/>
    <cellStyle name="SAPBEXHLevel2 5 3 5" xfId="31293" xr:uid="{0484300B-ABB4-47FA-AAEA-E11E3B60EB9C}"/>
    <cellStyle name="SAPBEXHLevel2 5 4" xfId="5201" xr:uid="{0793C9B1-F883-4EE0-AFCE-629FDA043EA9}"/>
    <cellStyle name="SAPBEXHLevel2 5 4 2" xfId="9985" xr:uid="{A6E9BEFD-4926-4EDF-B070-4CE5E174C76D}"/>
    <cellStyle name="SAPBEXHLevel2 5 4 2 2" xfId="20645" xr:uid="{8D219E43-B7FE-496F-8A02-45E025FB26D2}"/>
    <cellStyle name="SAPBEXHLevel2 5 4 2 2 2" xfId="47059" xr:uid="{EF38D587-D192-429B-BDE2-BC8FA7BF0DFF}"/>
    <cellStyle name="SAPBEXHLevel2 5 4 2 3" xfId="26457" xr:uid="{1A429452-4071-49BA-A227-9F36A7A4B661}"/>
    <cellStyle name="SAPBEXHLevel2 5 4 2 3 2" xfId="52871" xr:uid="{159BBC29-88FF-42C0-A8EF-DDDB4BF210E1}"/>
    <cellStyle name="SAPBEXHLevel2 5 4 2 4" xfId="36481" xr:uid="{19E539F4-ECE8-4673-8DB9-305B366D18A0}"/>
    <cellStyle name="SAPBEXHLevel2 5 4 3" xfId="15976" xr:uid="{1EC59F03-4F90-489F-B02D-C066A19AA131}"/>
    <cellStyle name="SAPBEXHLevel2 5 4 3 2" xfId="42395" xr:uid="{782901FD-CDAE-405E-B6E3-9D21AD737E9F}"/>
    <cellStyle name="SAPBEXHLevel2 5 4 4" xfId="26218" xr:uid="{D8624206-6181-4ED1-BA0D-2C9A2A72A4A3}"/>
    <cellStyle name="SAPBEXHLevel2 5 4 4 2" xfId="52632" xr:uid="{6B47577B-A17C-4DAC-B293-89D8C563A969}"/>
    <cellStyle name="SAPBEXHLevel2 5 4 5" xfId="31871" xr:uid="{0DDD0BAC-A6A3-46DF-9503-DD1B1839FF47}"/>
    <cellStyle name="SAPBEXHLevel2 5 5" xfId="5817" xr:uid="{7475119E-1F78-4BC9-B981-79DAB1C40D55}"/>
    <cellStyle name="SAPBEXHLevel2 5 5 2" xfId="10814" xr:uid="{6DAFE94C-7088-4D40-8C91-EDAB7050B8ED}"/>
    <cellStyle name="SAPBEXHLevel2 5 5 2 2" xfId="21459" xr:uid="{8483309E-EC11-437A-94C7-E2273EB813D5}"/>
    <cellStyle name="SAPBEXHLevel2 5 5 2 2 2" xfId="47873" xr:uid="{D59D17C9-7884-4E69-A8E9-0AB4D411A108}"/>
    <cellStyle name="SAPBEXHLevel2 5 5 2 3" xfId="28548" xr:uid="{D177E22A-26F5-4F25-ACE9-2D29256A2700}"/>
    <cellStyle name="SAPBEXHLevel2 5 5 2 3 2" xfId="54962" xr:uid="{42AA0ADF-E702-45E7-8181-BB445713740E}"/>
    <cellStyle name="SAPBEXHLevel2 5 5 2 4" xfId="37235" xr:uid="{919BB11E-9A3A-4ACA-8EC3-1FE14962A931}"/>
    <cellStyle name="SAPBEXHLevel2 5 5 3" xfId="16576" xr:uid="{50F7368C-3EAD-4E22-83B6-C5FF347D4479}"/>
    <cellStyle name="SAPBEXHLevel2 5 5 3 2" xfId="42994" xr:uid="{62AA4C68-A782-4A15-948A-5CAC292F27F7}"/>
    <cellStyle name="SAPBEXHLevel2 5 5 4" xfId="22112" xr:uid="{F540745A-E7BA-46D7-A281-E8F8BBF46D1D}"/>
    <cellStyle name="SAPBEXHLevel2 5 5 4 2" xfId="48526" xr:uid="{F27FF555-5748-4399-89D2-9C96ECD4F249}"/>
    <cellStyle name="SAPBEXHLevel2 5 5 5" xfId="32487" xr:uid="{7D73B0A3-D816-4DBB-A257-40DFBDF44A02}"/>
    <cellStyle name="SAPBEXHLevel2 5 6" xfId="6420" xr:uid="{E2984F4D-E70F-486D-8A6A-732CD42A0B46}"/>
    <cellStyle name="SAPBEXHLevel2 5 6 2" xfId="17156" xr:uid="{692F807C-C55C-43C4-A470-BEC2B91A4324}"/>
    <cellStyle name="SAPBEXHLevel2 5 6 2 2" xfId="43574" xr:uid="{732646A5-2FCF-4B92-9673-37BF3EB1E8D5}"/>
    <cellStyle name="SAPBEXHLevel2 5 6 3" xfId="23499" xr:uid="{4BDD32EA-6C4F-4C60-839B-211BC0665820}"/>
    <cellStyle name="SAPBEXHLevel2 5 6 3 2" xfId="49913" xr:uid="{28A3FD0D-8638-4784-BBF3-6C11D8C0258C}"/>
    <cellStyle name="SAPBEXHLevel2 5 6 4" xfId="33090" xr:uid="{A3E13793-4A86-4140-AE5E-25916C3C9B3D}"/>
    <cellStyle name="SAPBEXHLevel2 5 7" xfId="7035" xr:uid="{4B468F2B-0C30-4B91-91B0-D57ED7BDD253}"/>
    <cellStyle name="SAPBEXHLevel2 5 7 2" xfId="12073" xr:uid="{4E013CF6-F60A-45FE-895E-CE065F91443E}"/>
    <cellStyle name="SAPBEXHLevel2 5 7 2 2" xfId="38494" xr:uid="{08DDE9D0-1A84-4A4E-B66D-99DB0F70437D}"/>
    <cellStyle name="SAPBEXHLevel2 5 7 3" xfId="33705" xr:uid="{5D0D69D2-B00B-4204-926D-44215BFC8FC7}"/>
    <cellStyle name="SAPBEXHLevel2 5 8" xfId="7582" xr:uid="{7A622539-67FD-4E6D-A8E2-1DF3C55F3BE9}"/>
    <cellStyle name="SAPBEXHLevel2 5 8 2" xfId="18249" xr:uid="{5999F893-EAFE-47B4-AFB9-DE0DA6AD38CC}"/>
    <cellStyle name="SAPBEXHLevel2 5 8 2 2" xfId="44665" xr:uid="{2F6F3D11-282C-4472-A8D7-24B1E89CFEA5}"/>
    <cellStyle name="SAPBEXHLevel2 5 8 3" xfId="23075" xr:uid="{27BCABA7-D6A4-4E42-B39B-16A8B2764BD1}"/>
    <cellStyle name="SAPBEXHLevel2 5 8 3 2" xfId="49489" xr:uid="{B8002508-A774-4321-B9C2-26AEA36C0476}"/>
    <cellStyle name="SAPBEXHLevel2 5 8 4" xfId="34252" xr:uid="{39E65AF7-9876-49C2-B00E-D87A88C351D0}"/>
    <cellStyle name="SAPBEXHLevel2 5 9" xfId="7281" xr:uid="{F8CF024A-8097-4FEB-B542-3CB6F028C459}"/>
    <cellStyle name="SAPBEXHLevel2 5 9 2" xfId="17948" xr:uid="{98886B97-2A7C-46BC-9AA3-0C250BAC2ECC}"/>
    <cellStyle name="SAPBEXHLevel2 5 9 2 2" xfId="44365" xr:uid="{1EA3D756-3709-44B0-A2DA-AC890A6142BE}"/>
    <cellStyle name="SAPBEXHLevel2 5 9 3" xfId="26922" xr:uid="{C181BFC9-2F88-47C2-BC23-2D9E541D1662}"/>
    <cellStyle name="SAPBEXHLevel2 5 9 3 2" xfId="53336" xr:uid="{D9C10F3F-921C-4D1A-90EB-51730F1F4BD5}"/>
    <cellStyle name="SAPBEXHLevel2 5 9 4" xfId="33951" xr:uid="{FC08BE73-850B-4082-A036-35B876387FF2}"/>
    <cellStyle name="SAPBEXHLevel2 6" xfId="2105" xr:uid="{C1ABD34F-911F-44D6-BDFC-0E1D475DAF57}"/>
    <cellStyle name="SAPBEXHLevel2 6 10" xfId="8566" xr:uid="{BB779010-B606-4416-BB0A-960D4AFB400D}"/>
    <cellStyle name="SAPBEXHLevel2 6 10 2" xfId="19226" xr:uid="{4A0A0FA3-BCB7-4A50-AC4E-0AEB4E29255B}"/>
    <cellStyle name="SAPBEXHLevel2 6 10 2 2" xfId="45640" xr:uid="{6D14F1C7-CB0E-4967-AE32-5E63182F1C0B}"/>
    <cellStyle name="SAPBEXHLevel2 6 10 3" xfId="16881" xr:uid="{43255824-59E0-4716-BA9B-A82A39EE3B68}"/>
    <cellStyle name="SAPBEXHLevel2 6 10 3 2" xfId="43299" xr:uid="{EB5C7EDA-F5AF-4656-8149-378FD69EB118}"/>
    <cellStyle name="SAPBEXHLevel2 6 10 4" xfId="35062" xr:uid="{44AF68DA-1262-4B4C-AF7E-9A26654C84DD}"/>
    <cellStyle name="SAPBEXHLevel2 6 11" xfId="11495" xr:uid="{77DEFEE3-A1D2-4D69-88D3-4A38665CB938}"/>
    <cellStyle name="SAPBEXHLevel2 6 11 2" xfId="37916" xr:uid="{143E9405-8CC6-406D-87D8-B90B69CBC37C}"/>
    <cellStyle name="SAPBEXHLevel2 6 12" xfId="21764" xr:uid="{0B17ACDC-193A-403A-9E10-078033F86CC9}"/>
    <cellStyle name="SAPBEXHLevel2 6 12 2" xfId="48178" xr:uid="{D95856E4-93E8-45E4-AA1F-D70E7B9149DE}"/>
    <cellStyle name="SAPBEXHLevel2 6 2" xfId="4070" xr:uid="{F66FACE9-476D-4E8A-A921-FB4798B20B9A}"/>
    <cellStyle name="SAPBEXHLevel2 6 2 2" xfId="9170" xr:uid="{C54AE05C-FA25-496A-B9F0-13ED3940B705}"/>
    <cellStyle name="SAPBEXHLevel2 6 2 2 2" xfId="19830" xr:uid="{62951520-D833-4183-8AB3-9FC11837713A}"/>
    <cellStyle name="SAPBEXHLevel2 6 2 2 2 2" xfId="46244" xr:uid="{F6DF7826-9726-4C4A-B3D3-001AB4271375}"/>
    <cellStyle name="SAPBEXHLevel2 6 2 2 3" xfId="11796" xr:uid="{07070501-E6A0-4038-85AC-CC62ADFE986F}"/>
    <cellStyle name="SAPBEXHLevel2 6 2 2 3 2" xfId="38217" xr:uid="{A36DA4A2-B911-473B-8382-C504759B2A8B}"/>
    <cellStyle name="SAPBEXHLevel2 6 2 2 4" xfId="35666" xr:uid="{940303AC-C46E-41AB-ACF7-EAA9FCDA64A1}"/>
    <cellStyle name="SAPBEXHLevel2 6 2 3" xfId="14852" xr:uid="{389C3DAA-584F-43B2-879E-AA145FDB0372}"/>
    <cellStyle name="SAPBEXHLevel2 6 2 3 2" xfId="41272" xr:uid="{A24B5055-95DE-49B8-9807-BE5505788D39}"/>
    <cellStyle name="SAPBEXHLevel2 6 2 4" xfId="24755" xr:uid="{58D735D0-F7C7-486C-84DA-3C8A63619CEA}"/>
    <cellStyle name="SAPBEXHLevel2 6 2 4 2" xfId="51169" xr:uid="{AA4A7E34-4480-48E4-8AD8-0865B11F0FCB}"/>
    <cellStyle name="SAPBEXHLevel2 6 2 5" xfId="30740" xr:uid="{733C2EE5-0590-4AD3-8B2C-756FFA1590D1}"/>
    <cellStyle name="SAPBEXHLevel2 6 3" xfId="4798" xr:uid="{B15856C6-ECDD-4AC2-8BE1-8C0EF9A31790}"/>
    <cellStyle name="SAPBEXHLevel2 6 3 2" xfId="10358" xr:uid="{CF235A72-17EC-4931-85F3-E3EF70E3F098}"/>
    <cellStyle name="SAPBEXHLevel2 6 3 2 2" xfId="21018" xr:uid="{A75B4813-9074-4AA8-B82C-79BB557B95B9}"/>
    <cellStyle name="SAPBEXHLevel2 6 3 2 2 2" xfId="47432" xr:uid="{5E0E3665-9F9C-478D-AEC7-C6E3456513D6}"/>
    <cellStyle name="SAPBEXHLevel2 6 3 2 3" xfId="28283" xr:uid="{AC2E3BDA-3659-4DE1-9DAE-323CC155342D}"/>
    <cellStyle name="SAPBEXHLevel2 6 3 2 3 2" xfId="54697" xr:uid="{589FF59A-4FBF-4BDC-BB1B-3BA0194DE508}"/>
    <cellStyle name="SAPBEXHLevel2 6 3 2 4" xfId="36854" xr:uid="{30B0D30C-9AE2-4D74-8D27-C3006BBE841F}"/>
    <cellStyle name="SAPBEXHLevel2 6 3 3" xfId="15575" xr:uid="{240711F4-A40F-4A91-AE26-8A9F4C5D1A78}"/>
    <cellStyle name="SAPBEXHLevel2 6 3 3 2" xfId="41995" xr:uid="{BCBCAD8E-7E28-4001-BE85-05FC86290A07}"/>
    <cellStyle name="SAPBEXHLevel2 6 3 4" xfId="27604" xr:uid="{E2A1DBFA-A991-49D8-9B5A-D83B4E126C7A}"/>
    <cellStyle name="SAPBEXHLevel2 6 3 4 2" xfId="54018" xr:uid="{3E4D9775-36E7-407A-A40E-30D46D83C5E1}"/>
    <cellStyle name="SAPBEXHLevel2 6 3 5" xfId="31468" xr:uid="{9545BFF0-995B-4CE5-B413-B52000F97BFB}"/>
    <cellStyle name="SAPBEXHLevel2 6 4" xfId="5378" xr:uid="{F89E7B93-421D-4A01-AF99-E75CCCADE22C}"/>
    <cellStyle name="SAPBEXHLevel2 6 4 2" xfId="10864" xr:uid="{2EDB7A94-74F3-42DE-83D5-AFC5EF06FA13}"/>
    <cellStyle name="SAPBEXHLevel2 6 4 2 2" xfId="21509" xr:uid="{95F12F57-AD17-431C-A793-62B2297F598A}"/>
    <cellStyle name="SAPBEXHLevel2 6 4 2 2 2" xfId="47923" xr:uid="{0FF174F8-5CEB-4F26-B35B-792752BD07BD}"/>
    <cellStyle name="SAPBEXHLevel2 6 4 2 3" xfId="28598" xr:uid="{1D2E823A-19F4-4B04-AC29-473C597876B6}"/>
    <cellStyle name="SAPBEXHLevel2 6 4 2 3 2" xfId="55012" xr:uid="{4D143ABB-F42C-49CF-BB56-97B8545A7817}"/>
    <cellStyle name="SAPBEXHLevel2 6 4 2 4" xfId="37285" xr:uid="{66868F54-7725-4E99-9727-D1FC04A61B57}"/>
    <cellStyle name="SAPBEXHLevel2 6 4 3" xfId="16151" xr:uid="{19D9EA1D-B5EE-4B2E-8FE1-831DD4A9ABEB}"/>
    <cellStyle name="SAPBEXHLevel2 6 4 3 2" xfId="42570" xr:uid="{BA7F2D7D-5E18-44D0-B4A9-45D1F3143A70}"/>
    <cellStyle name="SAPBEXHLevel2 6 4 4" xfId="22359" xr:uid="{673DDCE7-FAF3-4991-AF52-3F7DE27D563E}"/>
    <cellStyle name="SAPBEXHLevel2 6 4 4 2" xfId="48773" xr:uid="{7D23D893-1A74-48A2-AA42-CB9FED35854C}"/>
    <cellStyle name="SAPBEXHLevel2 6 4 5" xfId="32048" xr:uid="{AA21FAB5-4350-4720-9752-44BB2C051656}"/>
    <cellStyle name="SAPBEXHLevel2 6 5" xfId="5985" xr:uid="{8A49C12B-3C3A-4BF9-976D-57AE4DCB7161}"/>
    <cellStyle name="SAPBEXHLevel2 6 5 2" xfId="16737" xr:uid="{65237105-6002-4D5D-B963-88103FD0BB97}"/>
    <cellStyle name="SAPBEXHLevel2 6 5 2 2" xfId="43155" xr:uid="{0FD76495-4AA9-4390-8FE9-C62B903DF8D4}"/>
    <cellStyle name="SAPBEXHLevel2 6 5 3" xfId="24395" xr:uid="{9F833DE7-17D6-47C1-88CA-E2E09BA4EB9A}"/>
    <cellStyle name="SAPBEXHLevel2 6 5 3 2" xfId="50809" xr:uid="{44BFDDA3-1ACA-4A8D-835C-F3B7A77BBF20}"/>
    <cellStyle name="SAPBEXHLevel2 6 5 4" xfId="32655" xr:uid="{E64BECCF-230D-46D4-B934-FA80A5D26A11}"/>
    <cellStyle name="SAPBEXHLevel2 6 6" xfId="6585" xr:uid="{DB8B3205-4B83-4B90-9AEB-5940B5F58A26}"/>
    <cellStyle name="SAPBEXHLevel2 6 6 2" xfId="17310" xr:uid="{4AE24409-916A-4EFD-984F-F2BC260E61BA}"/>
    <cellStyle name="SAPBEXHLevel2 6 6 2 2" xfId="43728" xr:uid="{FBCB18C2-4BB7-4C16-95BB-9B694A802917}"/>
    <cellStyle name="SAPBEXHLevel2 6 6 3" xfId="23728" xr:uid="{AD1B7675-16A3-4E92-BCA4-A19580A701A3}"/>
    <cellStyle name="SAPBEXHLevel2 6 6 3 2" xfId="50142" xr:uid="{E6A7C6C5-720F-4DEC-86AC-DA519D6E520C}"/>
    <cellStyle name="SAPBEXHLevel2 6 6 4" xfId="33255" xr:uid="{13DAEB83-B1E8-47B9-B749-325DDDCD98F5}"/>
    <cellStyle name="SAPBEXHLevel2 6 7" xfId="7157" xr:uid="{7361520F-78A8-4C9D-BCE1-CC8D5564F574}"/>
    <cellStyle name="SAPBEXHLevel2 6 7 2" xfId="21990" xr:uid="{C1B0DB5F-3EFB-4AD5-A9B7-85B4691E59C8}"/>
    <cellStyle name="SAPBEXHLevel2 6 7 2 2" xfId="48404" xr:uid="{1B0ADD1E-3EFC-4455-9707-39B82A466BF1}"/>
    <cellStyle name="SAPBEXHLevel2 6 7 3" xfId="33827" xr:uid="{B8F3F93E-CD88-4001-8799-7AA02779C334}"/>
    <cellStyle name="SAPBEXHLevel2 6 8" xfId="7716" xr:uid="{0F4A358B-B227-4AF6-B837-37BB666E09AC}"/>
    <cellStyle name="SAPBEXHLevel2 6 8 2" xfId="18383" xr:uid="{91F05E29-5D18-4F9A-962A-88D595249A61}"/>
    <cellStyle name="SAPBEXHLevel2 6 8 2 2" xfId="44799" xr:uid="{341FB979-4921-45E6-B66B-002BA5EDEB4E}"/>
    <cellStyle name="SAPBEXHLevel2 6 8 3" xfId="23100" xr:uid="{150BEDCB-8EEB-4947-916A-2738982507B7}"/>
    <cellStyle name="SAPBEXHLevel2 6 8 3 2" xfId="49514" xr:uid="{CF6D0F19-351A-43AD-B038-1A2EAB31F09E}"/>
    <cellStyle name="SAPBEXHLevel2 6 8 4" xfId="34386" xr:uid="{224D8285-B3EF-424F-BBED-AE2C38CA2B99}"/>
    <cellStyle name="SAPBEXHLevel2 6 9" xfId="7868" xr:uid="{8D362214-8DDA-4A22-B3D8-BD4AF2DD87D9}"/>
    <cellStyle name="SAPBEXHLevel2 6 9 2" xfId="18535" xr:uid="{168C32F6-7125-4F7E-BCDF-DD4054C2349D}"/>
    <cellStyle name="SAPBEXHLevel2 6 9 2 2" xfId="44950" xr:uid="{60C4790D-8EC7-442A-B2C4-B9CB7B62779E}"/>
    <cellStyle name="SAPBEXHLevel2 6 9 3" xfId="24042" xr:uid="{9DBDAACE-B3B9-4304-B046-443E1EE15D81}"/>
    <cellStyle name="SAPBEXHLevel2 6 9 3 2" xfId="50456" xr:uid="{F6A7DB71-6CFB-46C7-8523-03E1EF28FFB2}"/>
    <cellStyle name="SAPBEXHLevel2 6 9 4" xfId="34538" xr:uid="{6D23F4C2-CB27-4B40-97B6-049C873ECA01}"/>
    <cellStyle name="SAPBEXHLevel2 7" xfId="2379" xr:uid="{112EF57B-42B3-4DB5-B572-25EFF3B38A61}"/>
    <cellStyle name="SAPBEXHLevel2 7 10" xfId="13024" xr:uid="{66754CFF-3D1B-4A88-BBE0-52F83E274E29}"/>
    <cellStyle name="SAPBEXHLevel2 7 10 2" xfId="39445" xr:uid="{599477D1-B9EB-4A5D-8A08-7D35B9DC3D74}"/>
    <cellStyle name="SAPBEXHLevel2 7 11" xfId="25525" xr:uid="{4F955678-CEC0-48EE-AFCF-D2B4F44D7EF2}"/>
    <cellStyle name="SAPBEXHLevel2 7 11 2" xfId="51939" xr:uid="{D949805D-7267-405C-8C04-B721BD4EA99A}"/>
    <cellStyle name="SAPBEXHLevel2 7 2" xfId="4286" xr:uid="{4CC2AC07-968B-4276-81D4-B601F729EC71}"/>
    <cellStyle name="SAPBEXHLevel2 7 2 2" xfId="9812" xr:uid="{246AF254-70C6-4F80-8DA6-E80C42CD1CA0}"/>
    <cellStyle name="SAPBEXHLevel2 7 2 2 2" xfId="20472" xr:uid="{A1A5B5AF-70EA-4521-B8F2-E0B7A2E9F4D4}"/>
    <cellStyle name="SAPBEXHLevel2 7 2 2 2 2" xfId="46886" xr:uid="{7A4D9025-1A00-4B33-B770-3A70132F1A9A}"/>
    <cellStyle name="SAPBEXHLevel2 7 2 2 3" xfId="25903" xr:uid="{9721055C-A604-415D-A2D6-4E16CF494203}"/>
    <cellStyle name="SAPBEXHLevel2 7 2 2 3 2" xfId="52317" xr:uid="{0F5C63A6-B62D-4A3B-B78D-4A30CFCDDD81}"/>
    <cellStyle name="SAPBEXHLevel2 7 2 2 4" xfId="36308" xr:uid="{7EDDA127-FF64-4E3B-81B6-16DCBC7E990F}"/>
    <cellStyle name="SAPBEXHLevel2 7 2 3" xfId="15065" xr:uid="{E5F86C4D-98CB-4663-8257-0B200BFD6193}"/>
    <cellStyle name="SAPBEXHLevel2 7 2 3 2" xfId="41485" xr:uid="{A3CA29C2-B486-451B-A16D-D3BB3D63014C}"/>
    <cellStyle name="SAPBEXHLevel2 7 2 4" xfId="22857" xr:uid="{09A2CB60-ED65-499D-BAEE-883B8E77F851}"/>
    <cellStyle name="SAPBEXHLevel2 7 2 4 2" xfId="49271" xr:uid="{70D8C052-B39D-44B4-AE3E-062792F3AA93}"/>
    <cellStyle name="SAPBEXHLevel2 7 2 5" xfId="30956" xr:uid="{A510B610-7499-493E-A2A6-18CEC3C96639}"/>
    <cellStyle name="SAPBEXHLevel2 7 3" xfId="5013" xr:uid="{E9EF3756-1CB2-44F3-A79A-B58397E7ECC0}"/>
    <cellStyle name="SAPBEXHLevel2 7 3 2" xfId="10217" xr:uid="{1BB02D82-B291-4126-8A2C-00FB605CC708}"/>
    <cellStyle name="SAPBEXHLevel2 7 3 2 2" xfId="20877" xr:uid="{8EC613FC-97B9-4F7A-B714-4FACA98BF9E2}"/>
    <cellStyle name="SAPBEXHLevel2 7 3 2 2 2" xfId="47291" xr:uid="{53EB467A-2324-4004-B003-7856162114C8}"/>
    <cellStyle name="SAPBEXHLevel2 7 3 2 3" xfId="12238" xr:uid="{C4BCA0F4-1AD5-4820-B7D5-38E3BD8AB1F7}"/>
    <cellStyle name="SAPBEXHLevel2 7 3 2 3 2" xfId="38659" xr:uid="{D601DAA0-1C66-4F8A-A007-3CF00687FB42}"/>
    <cellStyle name="SAPBEXHLevel2 7 3 2 4" xfId="36713" xr:uid="{9EE5DE48-0E47-46ED-AE54-B4C2B9673035}"/>
    <cellStyle name="SAPBEXHLevel2 7 3 3" xfId="15790" xr:uid="{FBEB9E27-12B9-4BFB-822D-FD1FE0433C1A}"/>
    <cellStyle name="SAPBEXHLevel2 7 3 3 2" xfId="42209" xr:uid="{FE5CB9B2-EE50-4BCD-A674-E4AB7E613E11}"/>
    <cellStyle name="SAPBEXHLevel2 7 3 4" xfId="23599" xr:uid="{D009B721-C100-40AA-8BB9-C416D3CEB52A}"/>
    <cellStyle name="SAPBEXHLevel2 7 3 4 2" xfId="50013" xr:uid="{336C4300-8AF8-4EFC-A8F4-B0FC61A3DBE2}"/>
    <cellStyle name="SAPBEXHLevel2 7 3 5" xfId="31683" xr:uid="{62F222EC-7AD1-4B29-BD92-A815904B5A7F}"/>
    <cellStyle name="SAPBEXHLevel2 7 4" xfId="6202" xr:uid="{D22FD4C6-6D9E-4A41-912F-F4316E59D500}"/>
    <cellStyle name="SAPBEXHLevel2 7 4 2" xfId="10972" xr:uid="{B12BE6BF-E283-4480-9D5B-54722CF991AA}"/>
    <cellStyle name="SAPBEXHLevel2 7 4 2 2" xfId="21617" xr:uid="{63AEE8F6-4AFD-4F1B-ADC7-7F5C984CAB65}"/>
    <cellStyle name="SAPBEXHLevel2 7 4 2 2 2" xfId="48031" xr:uid="{8F573FDE-F09C-480D-B97F-B072D946D610}"/>
    <cellStyle name="SAPBEXHLevel2 7 4 2 3" xfId="28706" xr:uid="{5B0A10B9-2974-49B2-A9E3-3A5AF9C841FA}"/>
    <cellStyle name="SAPBEXHLevel2 7 4 2 3 2" xfId="55120" xr:uid="{1D7F6618-A581-42D9-B46F-4D9B7464459A}"/>
    <cellStyle name="SAPBEXHLevel2 7 4 2 4" xfId="37393" xr:uid="{DC3D28BA-BEA8-48C6-9D47-ABD28B6860EA}"/>
    <cellStyle name="SAPBEXHLevel2 7 4 3" xfId="16943" xr:uid="{8F930C67-A951-45F2-8B4F-2C5138735CC5}"/>
    <cellStyle name="SAPBEXHLevel2 7 4 3 2" xfId="43361" xr:uid="{75068CEF-3A0E-424B-A0D6-1170639FD490}"/>
    <cellStyle name="SAPBEXHLevel2 7 4 4" xfId="24904" xr:uid="{5935997E-1E51-4BEF-B45A-4A2C1452A414}"/>
    <cellStyle name="SAPBEXHLevel2 7 4 4 2" xfId="51318" xr:uid="{F54E8A7F-AB60-43E2-BC2D-5BE55C7CB894}"/>
    <cellStyle name="SAPBEXHLevel2 7 4 5" xfId="32872" xr:uid="{44900F04-D52F-4668-A1EE-402F89D93500}"/>
    <cellStyle name="SAPBEXHLevel2 7 5" xfId="6788" xr:uid="{5C3CFD6A-2A40-4D2B-B855-37BF9ACD3106}"/>
    <cellStyle name="SAPBEXHLevel2 7 5 2" xfId="17500" xr:uid="{AEAD4845-7883-4E74-A33C-2435130A7E62}"/>
    <cellStyle name="SAPBEXHLevel2 7 5 2 2" xfId="43917" xr:uid="{FDDAC299-D2B4-4282-BEE6-1665EB427DB1}"/>
    <cellStyle name="SAPBEXHLevel2 7 5 3" xfId="22054" xr:uid="{C912C53D-E7E4-495F-BDB7-04765831D0F2}"/>
    <cellStyle name="SAPBEXHLevel2 7 5 3 2" xfId="48468" xr:uid="{2A390B07-C9DB-44F8-92AA-896063EDD57F}"/>
    <cellStyle name="SAPBEXHLevel2 7 5 4" xfId="33458" xr:uid="{9B3E194F-93A0-440F-B449-ED252263F0EA}"/>
    <cellStyle name="SAPBEXHLevel2 7 6" xfId="7344" xr:uid="{72309DF7-1EF7-4F28-838B-6ADAD459AF19}"/>
    <cellStyle name="SAPBEXHLevel2 7 6 2" xfId="18011" xr:uid="{6D44368C-EE14-4ADD-9C09-E475C99D056B}"/>
    <cellStyle name="SAPBEXHLevel2 7 6 2 2" xfId="44427" xr:uid="{DA311F31-177C-464D-9B5A-FC2CE20EAA2F}"/>
    <cellStyle name="SAPBEXHLevel2 7 6 3" xfId="27085" xr:uid="{C97392A7-7270-42F2-9889-4FEA5EEA20AB}"/>
    <cellStyle name="SAPBEXHLevel2 7 6 3 2" xfId="53499" xr:uid="{0877DEC4-D0F4-46F9-A97B-4894A491351E}"/>
    <cellStyle name="SAPBEXHLevel2 7 6 4" xfId="34014" xr:uid="{1FA4227B-60C2-4191-920C-4129CFABA69E}"/>
    <cellStyle name="SAPBEXHLevel2 7 7" xfId="7988" xr:uid="{25FBCDF8-CF54-4785-A18D-3410FCB55FE7}"/>
    <cellStyle name="SAPBEXHLevel2 7 7 2" xfId="18655" xr:uid="{7BFD034B-A3FD-463A-8D7A-8C1A36592FFC}"/>
    <cellStyle name="SAPBEXHLevel2 7 7 2 2" xfId="45069" xr:uid="{30F74BC4-C8EC-4A5E-8EC6-C6C5242CE9EE}"/>
    <cellStyle name="SAPBEXHLevel2 7 7 3" xfId="12162" xr:uid="{1B00C44E-D15F-459F-9FA8-BD7D3DF99A2F}"/>
    <cellStyle name="SAPBEXHLevel2 7 7 3 2" xfId="38583" xr:uid="{545948C4-E7E8-4576-8703-F5DE60360D6F}"/>
    <cellStyle name="SAPBEXHLevel2 7 7 4" xfId="34594" xr:uid="{F9F0BAD6-D094-4B59-A149-8930EC750262}"/>
    <cellStyle name="SAPBEXHLevel2 7 8" xfId="8835" xr:uid="{D6B29CC5-F76F-4080-B49F-04A26BBC8AFD}"/>
    <cellStyle name="SAPBEXHLevel2 7 8 2" xfId="19495" xr:uid="{ED8D9061-D791-4377-A603-40E5A8D5EDF6}"/>
    <cellStyle name="SAPBEXHLevel2 7 8 2 2" xfId="45909" xr:uid="{BA6471C8-8EB4-4E71-912E-585AB5E4989D}"/>
    <cellStyle name="SAPBEXHLevel2 7 8 3" xfId="23218" xr:uid="{AC0DCD7D-04BE-4B68-979A-0C1EB7233FC7}"/>
    <cellStyle name="SAPBEXHLevel2 7 8 3 2" xfId="49632" xr:uid="{705A8C45-92AF-459A-954C-2C616CF656A0}"/>
    <cellStyle name="SAPBEXHLevel2 7 8 4" xfId="35331" xr:uid="{9AFFA131-921B-451D-BE00-E2CE7B692E62}"/>
    <cellStyle name="SAPBEXHLevel2 7 9" xfId="13176" xr:uid="{DB2FA7EB-C1ED-48C3-817A-3287850FD482}"/>
    <cellStyle name="SAPBEXHLevel2 7 9 2" xfId="39596" xr:uid="{85EB36EC-4092-4B69-912D-B55FA4C9703E}"/>
    <cellStyle name="SAPBEXHLevel2 8" xfId="3256" xr:uid="{6A9440BA-B044-4761-A994-1DA5C05F89AE}"/>
    <cellStyle name="SAPBEXHLevel2 8 2" xfId="9544" xr:uid="{0693A887-7FE4-4044-AEF6-98281E31C0E1}"/>
    <cellStyle name="SAPBEXHLevel2 8 2 2" xfId="20204" xr:uid="{D6E08FAB-5541-41EE-9F09-D80F5786F7B4}"/>
    <cellStyle name="SAPBEXHLevel2 8 2 2 2" xfId="46618" xr:uid="{70486E6C-0A25-47EC-A75F-351EEC648E0C}"/>
    <cellStyle name="SAPBEXHLevel2 8 2 3" xfId="12614" xr:uid="{4C065DBD-3854-4E13-A542-1322A73A1E9B}"/>
    <cellStyle name="SAPBEXHLevel2 8 2 3 2" xfId="39035" xr:uid="{6D42105A-0D1C-4A11-8826-5E461FFB245E}"/>
    <cellStyle name="SAPBEXHLevel2 8 2 4" xfId="36040" xr:uid="{54E2B136-A3EF-4437-88E4-C4DD96D6AB66}"/>
    <cellStyle name="SAPBEXHLevel2 8 3" xfId="14046" xr:uid="{15CA3FFA-5F5F-4515-B9A8-44DF74A614DC}"/>
    <cellStyle name="SAPBEXHLevel2 8 3 2" xfId="40466" xr:uid="{E2E93DD8-B962-4407-955E-85D847B32B3E}"/>
    <cellStyle name="SAPBEXHLevel2 8 4" xfId="24236" xr:uid="{A0D658D1-7337-4F8E-A5D5-17A49D04B71F}"/>
    <cellStyle name="SAPBEXHLevel2 8 4 2" xfId="50650" xr:uid="{F734358D-F6C6-48C4-BCD7-3605EA664DC8}"/>
    <cellStyle name="SAPBEXHLevel2 8 5" xfId="29926" xr:uid="{729CD0ED-4B6C-463F-A6B9-95C0F9849CF1}"/>
    <cellStyle name="SAPBEXHLevel2 9" xfId="5195" xr:uid="{07457ACF-5DA1-46A2-9DC6-A4313BE6A1D3}"/>
    <cellStyle name="SAPBEXHLevel2 9 2" xfId="9669" xr:uid="{B60D037A-7B7E-4DED-90BD-90D890659ACF}"/>
    <cellStyle name="SAPBEXHLevel2 9 2 2" xfId="20329" xr:uid="{BC61F616-8829-4BE6-AEC8-43863EEBDA8D}"/>
    <cellStyle name="SAPBEXHLevel2 9 2 2 2" xfId="46743" xr:uid="{773FDB01-94B8-400E-A688-8C1CB3FA60F2}"/>
    <cellStyle name="SAPBEXHLevel2 9 2 3" xfId="27834" xr:uid="{EF398628-6518-46F6-A65C-5010FE67D89B}"/>
    <cellStyle name="SAPBEXHLevel2 9 2 3 2" xfId="54248" xr:uid="{592A8F31-91B1-46AE-985B-B6896821F4B8}"/>
    <cellStyle name="SAPBEXHLevel2 9 2 4" xfId="36165" xr:uid="{5ED4C730-0EE8-41E3-A96E-4E4FBE6033FA}"/>
    <cellStyle name="SAPBEXHLevel2 9 3" xfId="15970" xr:uid="{73A0330B-9542-4668-8E03-017DF319C6CC}"/>
    <cellStyle name="SAPBEXHLevel2 9 3 2" xfId="42389" xr:uid="{72EB5378-4747-4868-8BBF-520313DDB7E5}"/>
    <cellStyle name="SAPBEXHLevel2 9 4" xfId="23278" xr:uid="{C87500DC-D95A-4A94-8439-A47C7152D77D}"/>
    <cellStyle name="SAPBEXHLevel2 9 4 2" xfId="49692" xr:uid="{D1DE1359-7439-4FA8-A47F-5AD63BE46168}"/>
    <cellStyle name="SAPBEXHLevel2 9 5" xfId="31865" xr:uid="{4759D831-529A-403A-892F-80545FE08EE2}"/>
    <cellStyle name="SAPBEXHLevel2_0910 GSO Capex RRP - Final (Detail) v2 220710" xfId="1236" xr:uid="{FB18FF02-BC07-4BB4-A482-E506FA276F5A}"/>
    <cellStyle name="SAPBEXHLevel2X" xfId="1237" xr:uid="{C88A9375-4DC8-428B-8AAD-3634439262A6}"/>
    <cellStyle name="SAPBEXHLevel2X 10" xfId="3258" xr:uid="{B1CBB7F7-0A37-4C48-9EC2-D061EB0523DE}"/>
    <cellStyle name="SAPBEXHLevel2X 10 2" xfId="14048" xr:uid="{C717E99A-DF6D-46E4-AA3E-F4C4E377E4CE}"/>
    <cellStyle name="SAPBEXHLevel2X 10 2 2" xfId="40468" xr:uid="{CE832D6B-F29F-4B46-AE1C-E6586EF97B29}"/>
    <cellStyle name="SAPBEXHLevel2X 10 3" xfId="27358" xr:uid="{DF324085-8998-43D3-A1B5-A919BFE04682}"/>
    <cellStyle name="SAPBEXHLevel2X 10 3 2" xfId="53772" xr:uid="{57F4D984-11B9-45D6-8CA0-8AEF5DD07BBA}"/>
    <cellStyle name="SAPBEXHLevel2X 10 4" xfId="29928" xr:uid="{3D17C761-5E11-40D7-9E46-238DABB81971}"/>
    <cellStyle name="SAPBEXHLevel2X 11" xfId="4886" xr:uid="{E2C7B308-408E-4CE3-A8E9-FBFCF371A88F}"/>
    <cellStyle name="SAPBEXHLevel2X 11 2" xfId="15663" xr:uid="{1C48413E-266E-4293-A09B-35FB4E5EFD26}"/>
    <cellStyle name="SAPBEXHLevel2X 11 2 2" xfId="42083" xr:uid="{A5D6C2F2-FC5E-4D4D-ACD2-60D1659CEB06}"/>
    <cellStyle name="SAPBEXHLevel2X 11 3" xfId="25175" xr:uid="{728E6EDA-D79B-4ACD-BC68-0CBB920405E2}"/>
    <cellStyle name="SAPBEXHLevel2X 11 3 2" xfId="51589" xr:uid="{5E067ED4-C764-4E81-9FCD-79E4B7B89C4B}"/>
    <cellStyle name="SAPBEXHLevel2X 11 4" xfId="31556" xr:uid="{F4653A71-859A-44B5-8701-2B88F4B2A6F9}"/>
    <cellStyle name="SAPBEXHLevel2X 12" xfId="4836" xr:uid="{18F291E7-A503-4E44-B676-01DF099F0ED2}"/>
    <cellStyle name="SAPBEXHLevel2X 12 2" xfId="15613" xr:uid="{5FAE6871-9A1F-4086-ACE6-261BF463CFAE}"/>
    <cellStyle name="SAPBEXHLevel2X 12 2 2" xfId="42033" xr:uid="{4E7C5644-3AFE-4438-909C-979E524AEA12}"/>
    <cellStyle name="SAPBEXHLevel2X 12 3" xfId="24623" xr:uid="{FD45332A-60AD-4ED4-BA96-53B836CD5698}"/>
    <cellStyle name="SAPBEXHLevel2X 12 3 2" xfId="51037" xr:uid="{958D1845-AF79-45E6-B679-72F134E0BFF1}"/>
    <cellStyle name="SAPBEXHLevel2X 12 4" xfId="31506" xr:uid="{763A6E9F-4E5B-4A76-8E93-7732864AD778}"/>
    <cellStyle name="SAPBEXHLevel2X 13" xfId="4907" xr:uid="{5E5E4ED2-2032-4777-B19D-2A60ADEEEE42}"/>
    <cellStyle name="SAPBEXHLevel2X 13 2" xfId="24370" xr:uid="{2D200DDB-1AE7-4327-A38B-5F510AABAE27}"/>
    <cellStyle name="SAPBEXHLevel2X 13 2 2" xfId="50784" xr:uid="{489B645C-7258-4181-9BF3-320A5B2390F6}"/>
    <cellStyle name="SAPBEXHLevel2X 13 3" xfId="31577" xr:uid="{8B5E0778-9D68-40E8-B6FE-FA7548A06E36}"/>
    <cellStyle name="SAPBEXHLevel2X 14" xfId="12123" xr:uid="{CF04C361-632A-4FAE-A7DF-336F92B2BBCF}"/>
    <cellStyle name="SAPBEXHLevel2X 14 2" xfId="38544" xr:uid="{70A61564-F76C-43A1-9930-254906BB037B}"/>
    <cellStyle name="SAPBEXHLevel2X 15" xfId="25528" xr:uid="{FEBDE520-4026-4FF3-9B17-B635BCFA8D56}"/>
    <cellStyle name="SAPBEXHLevel2X 15 2" xfId="51942" xr:uid="{A32D7575-32B9-407B-844F-6F956DCEF4D3}"/>
    <cellStyle name="SAPBEXHLevel2X 2" xfId="1238" xr:uid="{3B746194-E3CC-4E08-A431-C11600733DDE}"/>
    <cellStyle name="SAPBEXHLevel2X 2 10" xfId="5315" xr:uid="{583D8A8C-8800-40E9-91B5-0E80E1F07A6A}"/>
    <cellStyle name="SAPBEXHLevel2X 2 10 2" xfId="16089" xr:uid="{9A0640C6-C8E6-401E-BCCE-DBDEFACB632E}"/>
    <cellStyle name="SAPBEXHLevel2X 2 10 2 2" xfId="42508" xr:uid="{8E78689C-A76B-4728-8C4D-6A871A894337}"/>
    <cellStyle name="SAPBEXHLevel2X 2 10 3" xfId="24707" xr:uid="{EFDDF1EC-740E-4238-8F86-5BC056C97F2C}"/>
    <cellStyle name="SAPBEXHLevel2X 2 10 3 2" xfId="51121" xr:uid="{8FDB7853-CD5D-4D13-A378-022A5F7E2F35}"/>
    <cellStyle name="SAPBEXHLevel2X 2 10 4" xfId="31985" xr:uid="{6D08B16C-AE34-46C5-AD54-3464B4CE4CFF}"/>
    <cellStyle name="SAPBEXHLevel2X 2 11" xfId="6095" xr:uid="{E48C565F-503A-4653-B48B-D7F4EBB68EFF}"/>
    <cellStyle name="SAPBEXHLevel2X 2 11 2" xfId="22421" xr:uid="{CBC7CB8B-EFB2-4E2E-990C-A9089C278B51}"/>
    <cellStyle name="SAPBEXHLevel2X 2 11 2 2" xfId="48835" xr:uid="{A53E66F2-533F-4C48-8624-2D93C6337567}"/>
    <cellStyle name="SAPBEXHLevel2X 2 11 3" xfId="32765" xr:uid="{EDAAF183-0DD0-4846-9846-0CD95CC687DF}"/>
    <cellStyle name="SAPBEXHLevel2X 2 12" xfId="16353" xr:uid="{7BCA10BA-3535-4BD1-8610-727E55450A3F}"/>
    <cellStyle name="SAPBEXHLevel2X 2 12 2" xfId="42772" xr:uid="{01DC377A-4290-428A-A875-A3E8E73777A5}"/>
    <cellStyle name="SAPBEXHLevel2X 2 13" xfId="25130" xr:uid="{0B01D49E-74FB-4563-B8A4-82DD702C28CC}"/>
    <cellStyle name="SAPBEXHLevel2X 2 13 2" xfId="51544" xr:uid="{D0A2EED9-7D34-4B37-9A0D-9811AB91E912}"/>
    <cellStyle name="SAPBEXHLevel2X 2 2" xfId="1550" xr:uid="{7456769C-84C7-4E96-BC3C-2C0CDAA2EF7A}"/>
    <cellStyle name="SAPBEXHLevel2X 2 2 10" xfId="8442" xr:uid="{F30C4BC6-B1DA-409B-94DA-B97A8D1F3809}"/>
    <cellStyle name="SAPBEXHLevel2X 2 2 10 2" xfId="19102" xr:uid="{2F7DAC4D-419A-4A81-B898-7A257A4E796F}"/>
    <cellStyle name="SAPBEXHLevel2X 2 2 10 2 2" xfId="45516" xr:uid="{5E88483E-5D70-4495-81A0-F10718F266FC}"/>
    <cellStyle name="SAPBEXHLevel2X 2 2 10 3" xfId="17350" xr:uid="{125E2BD7-4532-4637-B0F7-8A2A091B260A}"/>
    <cellStyle name="SAPBEXHLevel2X 2 2 10 3 2" xfId="43768" xr:uid="{BA0E2638-553D-4554-9226-3BABA4C778FB}"/>
    <cellStyle name="SAPBEXHLevel2X 2 2 10 4" xfId="34938" xr:uid="{19EB8857-BEEF-4E85-947E-5DC644B49393}"/>
    <cellStyle name="SAPBEXHLevel2X 2 2 11" xfId="11993" xr:uid="{28934624-498B-4C5A-9459-6D044E42C292}"/>
    <cellStyle name="SAPBEXHLevel2X 2 2 11 2" xfId="38414" xr:uid="{397FE4ED-CED3-473E-A7D7-E9FCDC35A2D9}"/>
    <cellStyle name="SAPBEXHLevel2X 2 2 12" xfId="26541" xr:uid="{AF57CAB1-0482-4B36-8DC4-1ECC96F750E9}"/>
    <cellStyle name="SAPBEXHLevel2X 2 2 12 2" xfId="52955" xr:uid="{31E42BB9-05D2-4214-8C52-74EBA269E84B}"/>
    <cellStyle name="SAPBEXHLevel2X 2 2 2" xfId="3544" xr:uid="{6BD46B87-C9A7-40CD-8B7E-E7C0F8EE1B19}"/>
    <cellStyle name="SAPBEXHLevel2X 2 2 2 2" xfId="8980" xr:uid="{92A6C8C4-052C-43E5-B7C8-BAEF56BD6714}"/>
    <cellStyle name="SAPBEXHLevel2X 2 2 2 2 2" xfId="19640" xr:uid="{DC06882B-47F2-46FD-8E44-B656E9C306BD}"/>
    <cellStyle name="SAPBEXHLevel2X 2 2 2 2 2 2" xfId="46054" xr:uid="{0407D464-22E4-4E9E-B289-D055CD1CBAB9}"/>
    <cellStyle name="SAPBEXHLevel2X 2 2 2 2 3" xfId="11780" xr:uid="{097FE09C-F375-45F2-8096-13BE8ED3CA59}"/>
    <cellStyle name="SAPBEXHLevel2X 2 2 2 2 3 2" xfId="38201" xr:uid="{53D9278A-20CE-4782-979F-A8874E2D12EC}"/>
    <cellStyle name="SAPBEXHLevel2X 2 2 2 2 4" xfId="35476" xr:uid="{C96E0BEC-453E-4A8C-8E11-D434D180EA08}"/>
    <cellStyle name="SAPBEXHLevel2X 2 2 2 3" xfId="10340" xr:uid="{FDEA369F-A9B2-4AF2-9BC1-8A69B6AFA4C1}"/>
    <cellStyle name="SAPBEXHLevel2X 2 2 2 3 2" xfId="21000" xr:uid="{35C1EB6D-EA73-4035-B250-6C6E89D88366}"/>
    <cellStyle name="SAPBEXHLevel2X 2 2 2 3 2 2" xfId="47414" xr:uid="{F18E6FFC-8137-4296-8CF2-ECE5D642D536}"/>
    <cellStyle name="SAPBEXHLevel2X 2 2 2 3 3" xfId="28265" xr:uid="{E3BD96A9-3B36-4CF5-893F-E0E84111EC3C}"/>
    <cellStyle name="SAPBEXHLevel2X 2 2 2 3 3 2" xfId="54679" xr:uid="{A3B93F35-11E4-476D-AF45-52482DEFF587}"/>
    <cellStyle name="SAPBEXHLevel2X 2 2 2 3 4" xfId="36836" xr:uid="{F565489D-AC0F-43D2-BAA7-482B022C1982}"/>
    <cellStyle name="SAPBEXHLevel2X 2 2 2 4" xfId="8755" xr:uid="{806BD7A4-FB8C-4F0C-A9CB-630E917FDE93}"/>
    <cellStyle name="SAPBEXHLevel2X 2 2 2 4 2" xfId="19415" xr:uid="{269C646D-0574-42DA-BE42-8B364F910CDB}"/>
    <cellStyle name="SAPBEXHLevel2X 2 2 2 4 2 2" xfId="45829" xr:uid="{7F5EA703-BB61-49F6-B31A-AA8B1335A959}"/>
    <cellStyle name="SAPBEXHLevel2X 2 2 2 4 3" xfId="21916" xr:uid="{55EACA48-53E1-4255-83B4-19BF29CDC22C}"/>
    <cellStyle name="SAPBEXHLevel2X 2 2 2 4 3 2" xfId="48330" xr:uid="{62170880-0262-4CE4-8C6A-158CF36DEED1}"/>
    <cellStyle name="SAPBEXHLevel2X 2 2 2 4 4" xfId="35251" xr:uid="{F4FBE1BF-4EBD-4A14-B8C8-FA31DD7DC9F8}"/>
    <cellStyle name="SAPBEXHLevel2X 2 2 2 5" xfId="14329" xr:uid="{6FE98BEE-4945-40BC-8DB4-9D4FC3AC8A60}"/>
    <cellStyle name="SAPBEXHLevel2X 2 2 2 5 2" xfId="40749" xr:uid="{E734D223-C6EB-4F6D-8640-9C72490F2D48}"/>
    <cellStyle name="SAPBEXHLevel2X 2 2 2 6" xfId="25453" xr:uid="{8A931CFE-A519-4591-8187-C426B80E0826}"/>
    <cellStyle name="SAPBEXHLevel2X 2 2 2 6 2" xfId="51867" xr:uid="{EA7D7666-E26D-436B-A6E7-99C94F0CB7F8}"/>
    <cellStyle name="SAPBEXHLevel2X 2 2 2 7" xfId="30214" xr:uid="{5D68AE0E-738A-4BA9-824F-923982DCFF5E}"/>
    <cellStyle name="SAPBEXHLevel2X 2 2 3" xfId="2768" xr:uid="{D4561597-708D-4AE6-ACC4-248AF9C40107}"/>
    <cellStyle name="SAPBEXHLevel2X 2 2 3 2" xfId="9338" xr:uid="{0128AA86-7644-4FFB-8748-58402FE0CCDA}"/>
    <cellStyle name="SAPBEXHLevel2X 2 2 3 2 2" xfId="19998" xr:uid="{8A20CA43-CA53-42B6-B6B2-60EC50463794}"/>
    <cellStyle name="SAPBEXHLevel2X 2 2 3 2 2 2" xfId="46412" xr:uid="{A0B997CA-BA92-4369-86D6-DCB4F6BA6142}"/>
    <cellStyle name="SAPBEXHLevel2X 2 2 3 2 3" xfId="16864" xr:uid="{0543B36B-165D-4478-8A97-33E599B6995A}"/>
    <cellStyle name="SAPBEXHLevel2X 2 2 3 2 3 2" xfId="43282" xr:uid="{6D4122B2-9541-471A-A2E0-43B3CB5EDBCB}"/>
    <cellStyle name="SAPBEXHLevel2X 2 2 3 2 4" xfId="35834" xr:uid="{22FDAAAB-E06A-4AA0-8458-944248CE3065}"/>
    <cellStyle name="SAPBEXHLevel2X 2 2 3 3" xfId="13560" xr:uid="{311BDA45-6BCF-4DDC-BBF4-E24213A58B94}"/>
    <cellStyle name="SAPBEXHLevel2X 2 2 3 3 2" xfId="39980" xr:uid="{F1FDBE01-D53E-4E21-8000-2A2B617CC28F}"/>
    <cellStyle name="SAPBEXHLevel2X 2 2 3 4" xfId="24479" xr:uid="{5CD53742-2272-46AA-AC34-FF70B3942C9F}"/>
    <cellStyle name="SAPBEXHLevel2X 2 2 3 4 2" xfId="50893" xr:uid="{08C09832-91BB-43FF-A25E-604B2F4B0243}"/>
    <cellStyle name="SAPBEXHLevel2X 2 2 3 5" xfId="29438" xr:uid="{E2D99397-217F-46B5-9B78-CD999BBD6B94}"/>
    <cellStyle name="SAPBEXHLevel2X 2 2 4" xfId="2833" xr:uid="{A3A843FC-FFE5-49E4-B4C1-72B7BCFB7DCA}"/>
    <cellStyle name="SAPBEXHLevel2X 2 2 4 2" xfId="9988" xr:uid="{00097B7F-350F-4B1C-9025-25CD7E2EB0DD}"/>
    <cellStyle name="SAPBEXHLevel2X 2 2 4 2 2" xfId="20648" xr:uid="{B0ABFC0A-2E9B-4311-B6C5-0DF2802BBAE5}"/>
    <cellStyle name="SAPBEXHLevel2X 2 2 4 2 2 2" xfId="47062" xr:uid="{4FA79B0F-80C8-4D7D-A75A-BFF836C3EE78}"/>
    <cellStyle name="SAPBEXHLevel2X 2 2 4 2 3" xfId="26549" xr:uid="{9DA8CAF7-54BD-42C5-A6BD-7B1607A663A2}"/>
    <cellStyle name="SAPBEXHLevel2X 2 2 4 2 3 2" xfId="52963" xr:uid="{16599E0E-99CB-486C-9B63-1CB54555FFA0}"/>
    <cellStyle name="SAPBEXHLevel2X 2 2 4 2 4" xfId="36484" xr:uid="{00D9318A-116F-4348-B5B0-18D571D6585E}"/>
    <cellStyle name="SAPBEXHLevel2X 2 2 4 3" xfId="13625" xr:uid="{91BA88D9-65C9-42AF-AA8E-B883E9DEA8C9}"/>
    <cellStyle name="SAPBEXHLevel2X 2 2 4 3 2" xfId="40045" xr:uid="{4AAB93C7-CD88-458F-9CE4-8673F35FC8D0}"/>
    <cellStyle name="SAPBEXHLevel2X 2 2 4 4" xfId="23730" xr:uid="{5FADFB57-CE87-497B-97F0-3DD7360E5FCA}"/>
    <cellStyle name="SAPBEXHLevel2X 2 2 4 4 2" xfId="50144" xr:uid="{D123A375-8069-4FFE-A583-C765CEC7F192}"/>
    <cellStyle name="SAPBEXHLevel2X 2 2 4 5" xfId="29503" xr:uid="{DC11402C-3BBF-404A-9208-593DBE965852}"/>
    <cellStyle name="SAPBEXHLevel2X 2 2 5" xfId="3122" xr:uid="{9C1BEB40-5141-4A4C-8E22-99BB9902E3F0}"/>
    <cellStyle name="SAPBEXHLevel2X 2 2 5 2" xfId="13913" xr:uid="{FA86F56E-5A95-43FA-8EF1-2DAEAD5064D9}"/>
    <cellStyle name="SAPBEXHLevel2X 2 2 5 2 2" xfId="40333" xr:uid="{EFAF05DA-AA38-42A2-8092-099A3BAB3301}"/>
    <cellStyle name="SAPBEXHLevel2X 2 2 5 3" xfId="26439" xr:uid="{AFB829F6-A054-4910-99FA-524F13526F74}"/>
    <cellStyle name="SAPBEXHLevel2X 2 2 5 3 2" xfId="52853" xr:uid="{84409407-E0AB-4E87-8CBC-CD38E0424DA5}"/>
    <cellStyle name="SAPBEXHLevel2X 2 2 5 4" xfId="29792" xr:uid="{C193D8CD-DAB9-4601-87DD-772E16D01264}"/>
    <cellStyle name="SAPBEXHLevel2X 2 2 6" xfId="2973" xr:uid="{C82C6597-58EA-4398-A1DE-B31FA9B2B955}"/>
    <cellStyle name="SAPBEXHLevel2X 2 2 6 2" xfId="13765" xr:uid="{81DA7BCE-23B1-4043-ABD1-DAAEFF217386}"/>
    <cellStyle name="SAPBEXHLevel2X 2 2 6 2 2" xfId="40185" xr:uid="{7E697842-5A2E-4DCF-816B-C34FE505CE22}"/>
    <cellStyle name="SAPBEXHLevel2X 2 2 6 3" xfId="22463" xr:uid="{FDD24EAA-0597-44F5-8878-E1AA5C71D73E}"/>
    <cellStyle name="SAPBEXHLevel2X 2 2 6 3 2" xfId="48877" xr:uid="{778472D1-56D9-4B97-A1A9-E403119C0F70}"/>
    <cellStyle name="SAPBEXHLevel2X 2 2 6 4" xfId="29643" xr:uid="{872F732F-A67B-48F0-BEAE-D6FA9A044D7E}"/>
    <cellStyle name="SAPBEXHLevel2X 2 2 7" xfId="6660" xr:uid="{AC53211E-EA4D-4C64-BE1A-3A1F52019A30}"/>
    <cellStyle name="SAPBEXHLevel2X 2 2 7 2" xfId="12055" xr:uid="{8E01C1F1-F60E-46E5-B8A2-9E04F16043B5}"/>
    <cellStyle name="SAPBEXHLevel2X 2 2 7 2 2" xfId="38476" xr:uid="{8848B2C2-766F-4AA3-A0EB-C9813B2737A3}"/>
    <cellStyle name="SAPBEXHLevel2X 2 2 7 3" xfId="33330" xr:uid="{968BBEA0-B00F-4564-B31B-C9FD7CAFE91E}"/>
    <cellStyle name="SAPBEXHLevel2X 2 2 8" xfId="7220" xr:uid="{2B0FF752-789A-42FA-960C-1A31CDB90E28}"/>
    <cellStyle name="SAPBEXHLevel2X 2 2 8 2" xfId="17887" xr:uid="{52BA5E60-445C-49C3-9C14-92990C6954FC}"/>
    <cellStyle name="SAPBEXHLevel2X 2 2 8 2 2" xfId="44304" xr:uid="{480DB286-9CE6-4817-AB42-18A27D80B3BC}"/>
    <cellStyle name="SAPBEXHLevel2X 2 2 8 3" xfId="28010" xr:uid="{163BEC4A-9EFE-4F8F-A0A3-E4A66FA57954}"/>
    <cellStyle name="SAPBEXHLevel2X 2 2 8 3 2" xfId="54424" xr:uid="{DAC52656-FBCD-4D0C-9437-D015043D059B}"/>
    <cellStyle name="SAPBEXHLevel2X 2 2 8 4" xfId="33890" xr:uid="{0539CC69-E9F4-4F60-B933-CD36C8A3DFF2}"/>
    <cellStyle name="SAPBEXHLevel2X 2 2 9" xfId="6859" xr:uid="{7F9145F8-51CD-46EF-B115-AC68DC2B54A9}"/>
    <cellStyle name="SAPBEXHLevel2X 2 2 9 2" xfId="17564" xr:uid="{A5AA19D1-487E-4DF1-AD8C-A2FC310541F2}"/>
    <cellStyle name="SAPBEXHLevel2X 2 2 9 2 2" xfId="43981" xr:uid="{2D9AE038-7554-431A-A82B-60E1F2D3AD56}"/>
    <cellStyle name="SAPBEXHLevel2X 2 2 9 3" xfId="23934" xr:uid="{A05B8341-092F-4DE7-88DE-808CF8452156}"/>
    <cellStyle name="SAPBEXHLevel2X 2 2 9 3 2" xfId="50348" xr:uid="{1150451A-308A-4AA3-A3EA-2733A3E1E69F}"/>
    <cellStyle name="SAPBEXHLevel2X 2 2 9 4" xfId="33529" xr:uid="{46C8C368-2A10-4E8C-BD47-6EFCD4AD20B7}"/>
    <cellStyle name="SAPBEXHLevel2X 2 3" xfId="1663" xr:uid="{DFEC99D0-6685-4E25-8EA4-814EB2498785}"/>
    <cellStyle name="SAPBEXHLevel2X 2 3 10" xfId="8310" xr:uid="{C582B508-7C6D-4270-8051-029A138A9D73}"/>
    <cellStyle name="SAPBEXHLevel2X 2 3 10 2" xfId="18970" xr:uid="{84E1E301-4816-47EF-BCBB-3F3D1EA76D96}"/>
    <cellStyle name="SAPBEXHLevel2X 2 3 10 2 2" xfId="45384" xr:uid="{EC7FCE8C-F8DF-4280-BBC6-C1CDAC9E7CCE}"/>
    <cellStyle name="SAPBEXHLevel2X 2 3 10 3" xfId="13170" xr:uid="{E259CD0E-23CA-49E3-B4B6-D12734B47508}"/>
    <cellStyle name="SAPBEXHLevel2X 2 3 10 3 2" xfId="39590" xr:uid="{29EFC555-5F0B-494B-9A27-88E4A4E6DCF1}"/>
    <cellStyle name="SAPBEXHLevel2X 2 3 10 4" xfId="34806" xr:uid="{BC9E06ED-1E4D-4960-B1AC-CD1ED5CB72A3}"/>
    <cellStyle name="SAPBEXHLevel2X 2 3 11" xfId="13343" xr:uid="{CF0919A4-016F-4968-A12C-A489E66467DD}"/>
    <cellStyle name="SAPBEXHLevel2X 2 3 11 2" xfId="39763" xr:uid="{5DAF1807-E93B-4723-9B01-E6B2175C8A2F}"/>
    <cellStyle name="SAPBEXHLevel2X 2 3 12" xfId="27468" xr:uid="{BB4E2508-6A6B-42CE-9663-CB45E516DC54}"/>
    <cellStyle name="SAPBEXHLevel2X 2 3 12 2" xfId="53882" xr:uid="{48A90C5C-24EF-45A2-9998-A080919E0A0B}"/>
    <cellStyle name="SAPBEXHLevel2X 2 3 2" xfId="3656" xr:uid="{41F68A4B-302A-4C6A-BA40-C3696AB47965}"/>
    <cellStyle name="SAPBEXHLevel2X 2 3 2 2" xfId="9112" xr:uid="{E969184C-7808-4A00-A87D-EFCADEF01307}"/>
    <cellStyle name="SAPBEXHLevel2X 2 3 2 2 2" xfId="19772" xr:uid="{94E96DE3-325B-4EE3-84A8-1F43A385160D}"/>
    <cellStyle name="SAPBEXHLevel2X 2 3 2 2 2 2" xfId="46186" xr:uid="{CBA1EFD4-420E-4C57-9DE2-437A6F0DBDC3}"/>
    <cellStyle name="SAPBEXHLevel2X 2 3 2 2 3" xfId="25965" xr:uid="{D9DD5161-7DF1-428D-9625-7C7A040B889B}"/>
    <cellStyle name="SAPBEXHLevel2X 2 3 2 2 3 2" xfId="52379" xr:uid="{EEF2B5AC-1A24-4339-BFC9-08384454970F}"/>
    <cellStyle name="SAPBEXHLevel2X 2 3 2 2 4" xfId="35608" xr:uid="{26D458D5-2249-492C-981A-6E5A1196D8E4}"/>
    <cellStyle name="SAPBEXHLevel2X 2 3 2 3" xfId="10066" xr:uid="{73D0487F-665D-4EE6-AD16-CC11D14AF349}"/>
    <cellStyle name="SAPBEXHLevel2X 2 3 2 3 2" xfId="20726" xr:uid="{AB6DD065-8F86-48BE-B3FA-D97C46E86C76}"/>
    <cellStyle name="SAPBEXHLevel2X 2 3 2 3 2 2" xfId="47140" xr:uid="{5C2E5480-D418-4648-A318-5E8C91A875E9}"/>
    <cellStyle name="SAPBEXHLevel2X 2 3 2 3 3" xfId="13064" xr:uid="{13C2EC0F-DC37-416E-9B25-1F36AB2A09D3}"/>
    <cellStyle name="SAPBEXHLevel2X 2 3 2 3 3 2" xfId="39485" xr:uid="{EA01B996-3836-40E4-8F1E-6357BB0A0E87}"/>
    <cellStyle name="SAPBEXHLevel2X 2 3 2 3 4" xfId="36562" xr:uid="{89E12F83-E616-47F6-8CE7-0DFD4B2BFF95}"/>
    <cellStyle name="SAPBEXHLevel2X 2 3 2 4" xfId="8611" xr:uid="{877D0E4A-F145-48DA-AC42-B3EDB7D2213D}"/>
    <cellStyle name="SAPBEXHLevel2X 2 3 2 4 2" xfId="19271" xr:uid="{BCB6E692-EB71-4026-A1F0-B781FDE16E0D}"/>
    <cellStyle name="SAPBEXHLevel2X 2 3 2 4 2 2" xfId="45685" xr:uid="{62D3EEB9-48F4-4ABE-84E9-83B8E132CF3C}"/>
    <cellStyle name="SAPBEXHLevel2X 2 3 2 4 3" xfId="12202" xr:uid="{7D082C52-99AA-4CBE-A919-2B209B046C3C}"/>
    <cellStyle name="SAPBEXHLevel2X 2 3 2 4 3 2" xfId="38623" xr:uid="{1177B927-2F02-48C9-B9B9-FECA9A793EE0}"/>
    <cellStyle name="SAPBEXHLevel2X 2 3 2 4 4" xfId="35107" xr:uid="{3D6E0DF2-B4CA-4D0D-AE05-0A6C1AF167A8}"/>
    <cellStyle name="SAPBEXHLevel2X 2 3 2 5" xfId="14441" xr:uid="{90E6EAC4-5EA7-4FB9-8F93-6BA2BEBF8D2E}"/>
    <cellStyle name="SAPBEXHLevel2X 2 3 2 5 2" xfId="40861" xr:uid="{7A521AF3-F2BE-4A5E-AE35-4B905105AC7A}"/>
    <cellStyle name="SAPBEXHLevel2X 2 3 2 6" xfId="22349" xr:uid="{78D613CD-D2D6-484F-AD9C-7B48323DB0ED}"/>
    <cellStyle name="SAPBEXHLevel2X 2 3 2 6 2" xfId="48763" xr:uid="{1486AF1D-D896-46BD-BF3D-AB3743718B38}"/>
    <cellStyle name="SAPBEXHLevel2X 2 3 2 7" xfId="30326" xr:uid="{C428E8CF-8C6F-406C-9719-5F9DAC53AAF4}"/>
    <cellStyle name="SAPBEXHLevel2X 2 3 3" xfId="2593" xr:uid="{147583BB-F127-416A-AF45-2F9F83647F87}"/>
    <cellStyle name="SAPBEXHLevel2X 2 3 3 2" xfId="9481" xr:uid="{13437946-F351-48C7-972B-F97BD5814F67}"/>
    <cellStyle name="SAPBEXHLevel2X 2 3 3 2 2" xfId="20141" xr:uid="{87D5FE93-367A-4C1F-8B1E-D2A31FC23672}"/>
    <cellStyle name="SAPBEXHLevel2X 2 3 3 2 2 2" xfId="46555" xr:uid="{F2509695-096D-4783-AF1B-6CBF5A39E7E8}"/>
    <cellStyle name="SAPBEXHLevel2X 2 3 3 2 3" xfId="11583" xr:uid="{CAE64370-8F75-445B-8328-01692022FDB9}"/>
    <cellStyle name="SAPBEXHLevel2X 2 3 3 2 3 2" xfId="38004" xr:uid="{0E04A84A-77EF-48B2-BF86-13D835C5932E}"/>
    <cellStyle name="SAPBEXHLevel2X 2 3 3 2 4" xfId="35977" xr:uid="{DB326A8C-7C2E-4574-904F-14EF2522806B}"/>
    <cellStyle name="SAPBEXHLevel2X 2 3 3 3" xfId="13385" xr:uid="{33039E4D-4B5C-4123-882E-7E10B19167F0}"/>
    <cellStyle name="SAPBEXHLevel2X 2 3 3 3 2" xfId="39805" xr:uid="{2D6079C3-FCA5-462A-9CC1-BEB226CE9497}"/>
    <cellStyle name="SAPBEXHLevel2X 2 3 3 4" xfId="23749" xr:uid="{51E109B6-00EC-495A-8E5A-BA16AE658D19}"/>
    <cellStyle name="SAPBEXHLevel2X 2 3 3 4 2" xfId="50163" xr:uid="{23CAA3D2-BEB0-4176-B008-B7FCA854808B}"/>
    <cellStyle name="SAPBEXHLevel2X 2 3 3 5" xfId="29263" xr:uid="{9C05F4FE-ED55-462A-A5CB-4A085417CBD8}"/>
    <cellStyle name="SAPBEXHLevel2X 2 3 4" xfId="3092" xr:uid="{BCB21149-7D5E-429A-9281-F153656F16D2}"/>
    <cellStyle name="SAPBEXHLevel2X 2 3 4 2" xfId="10282" xr:uid="{9C44469E-09E3-47E5-BB1D-D134E3AED9D4}"/>
    <cellStyle name="SAPBEXHLevel2X 2 3 4 2 2" xfId="20942" xr:uid="{1CBF163F-039E-46F3-9822-4E4BC6FA6764}"/>
    <cellStyle name="SAPBEXHLevel2X 2 3 4 2 2 2" xfId="47356" xr:uid="{CE9D80FC-E993-4490-844F-749CBA35A7F4}"/>
    <cellStyle name="SAPBEXHLevel2X 2 3 4 2 3" xfId="17857" xr:uid="{8DEFBC30-DE69-4634-9B66-0CECF340E8B9}"/>
    <cellStyle name="SAPBEXHLevel2X 2 3 4 2 3 2" xfId="44274" xr:uid="{F03AAC19-5F77-4FFF-B71E-C79FA1DD7455}"/>
    <cellStyle name="SAPBEXHLevel2X 2 3 4 2 4" xfId="36778" xr:uid="{68A19149-D4F0-45FC-817E-E2656739A078}"/>
    <cellStyle name="SAPBEXHLevel2X 2 3 4 3" xfId="13884" xr:uid="{098AC432-F22C-4C8B-AB56-02E2821C6282}"/>
    <cellStyle name="SAPBEXHLevel2X 2 3 4 3 2" xfId="40304" xr:uid="{AB7C84C1-39A8-467D-BB48-F66E8ABFEFEE}"/>
    <cellStyle name="SAPBEXHLevel2X 2 3 4 4" xfId="24203" xr:uid="{C239D039-90DC-4AE9-A8A2-725597FD22B6}"/>
    <cellStyle name="SAPBEXHLevel2X 2 3 4 4 2" xfId="50617" xr:uid="{C7A57196-EC98-4F68-A46E-074B8FC28276}"/>
    <cellStyle name="SAPBEXHLevel2X 2 3 4 5" xfId="29762" xr:uid="{0026172E-9614-43A2-B9D2-76E596145D1F}"/>
    <cellStyle name="SAPBEXHLevel2X 2 3 5" xfId="2729" xr:uid="{40D368FF-0936-40F7-86BF-B7E476341F2E}"/>
    <cellStyle name="SAPBEXHLevel2X 2 3 5 2" xfId="13521" xr:uid="{081CDB40-5F8D-45CB-9A09-2DD828E39792}"/>
    <cellStyle name="SAPBEXHLevel2X 2 3 5 2 2" xfId="39941" xr:uid="{D9F7B072-A7AC-41CF-A80F-582D67F9416F}"/>
    <cellStyle name="SAPBEXHLevel2X 2 3 5 3" xfId="21809" xr:uid="{753438DA-0283-43AC-8DED-47E0178E6380}"/>
    <cellStyle name="SAPBEXHLevel2X 2 3 5 3 2" xfId="48223" xr:uid="{C66EBE4C-D43A-48FA-ACA1-323D81589CA9}"/>
    <cellStyle name="SAPBEXHLevel2X 2 3 5 4" xfId="29399" xr:uid="{61412FD0-B7CC-4AAE-AE32-3908BA782216}"/>
    <cellStyle name="SAPBEXHLevel2X 2 3 6" xfId="6044" xr:uid="{35534A98-5C36-4D8B-9F70-31E8FFF9480C}"/>
    <cellStyle name="SAPBEXHLevel2X 2 3 6 2" xfId="16795" xr:uid="{2CF79DB8-BF33-47A3-B9DC-5743B48F149E}"/>
    <cellStyle name="SAPBEXHLevel2X 2 3 6 2 2" xfId="43213" xr:uid="{817562A4-1757-4E2D-A3F0-E8CE1DF1DA54}"/>
    <cellStyle name="SAPBEXHLevel2X 2 3 6 3" xfId="26610" xr:uid="{A3689A5E-6016-4100-988E-E501E537CE16}"/>
    <cellStyle name="SAPBEXHLevel2X 2 3 6 3 2" xfId="53024" xr:uid="{DA93FEC2-55DB-487C-82D6-B0D0D22F2B2F}"/>
    <cellStyle name="SAPBEXHLevel2X 2 3 6 4" xfId="32714" xr:uid="{6DF28DBA-DDA7-4EAD-8A44-A2673D258847}"/>
    <cellStyle name="SAPBEXHLevel2X 2 3 7" xfId="6147" xr:uid="{C377BDF1-4D86-47EB-AE40-35A215B84A29}"/>
    <cellStyle name="SAPBEXHLevel2X 2 3 7 2" xfId="23375" xr:uid="{424BFFA1-37D5-41FC-8B0B-4E124B5F5B31}"/>
    <cellStyle name="SAPBEXHLevel2X 2 3 7 2 2" xfId="49789" xr:uid="{E6749BCF-9B3D-48F2-8B0D-F2F4633AFA96}"/>
    <cellStyle name="SAPBEXHLevel2X 2 3 7 3" xfId="32817" xr:uid="{3D9F9772-5E74-4DB1-B728-D918F1070D05}"/>
    <cellStyle name="SAPBEXHLevel2X 2 3 8" xfId="6070" xr:uid="{B011AFE1-FBD1-47CA-A817-4596E688611B}"/>
    <cellStyle name="SAPBEXHLevel2X 2 3 8 2" xfId="16821" xr:uid="{FBD6409D-E19B-4AB6-8BB5-038DC535DE1F}"/>
    <cellStyle name="SAPBEXHLevel2X 2 3 8 2 2" xfId="43239" xr:uid="{DAE195B9-5041-4030-96A4-FDF854D365CA}"/>
    <cellStyle name="SAPBEXHLevel2X 2 3 8 3" xfId="22065" xr:uid="{604E00ED-75C9-4765-8BE7-DA2C33403AC7}"/>
    <cellStyle name="SAPBEXHLevel2X 2 3 8 3 2" xfId="48479" xr:uid="{8004B0C9-9AA8-4162-90A2-68EC6442F20C}"/>
    <cellStyle name="SAPBEXHLevel2X 2 3 8 4" xfId="32740" xr:uid="{B4E91477-C3E6-408F-8B9D-850445D3453E}"/>
    <cellStyle name="SAPBEXHLevel2X 2 3 9" xfId="7639" xr:uid="{4C485721-DBD6-42B0-8166-D4B9614C999D}"/>
    <cellStyle name="SAPBEXHLevel2X 2 3 9 2" xfId="18306" xr:uid="{9B59441C-FF3C-4735-86E9-895B463D23AD}"/>
    <cellStyle name="SAPBEXHLevel2X 2 3 9 2 2" xfId="44722" xr:uid="{26597FDE-4A4C-4EE9-8F27-04870B179F52}"/>
    <cellStyle name="SAPBEXHLevel2X 2 3 9 3" xfId="27293" xr:uid="{0471056E-BF4F-43E8-BF84-4780D278566B}"/>
    <cellStyle name="SAPBEXHLevel2X 2 3 9 3 2" xfId="53707" xr:uid="{6205EAA1-4DCF-4F16-B89E-E74A44759A2B}"/>
    <cellStyle name="SAPBEXHLevel2X 2 3 9 4" xfId="34309" xr:uid="{31ADA20D-74EF-4983-A66E-6078C58AA844}"/>
    <cellStyle name="SAPBEXHLevel2X 2 4" xfId="1922" xr:uid="{AEE1CF25-4914-4962-861A-3DAE10121F04}"/>
    <cellStyle name="SAPBEXHLevel2X 2 4 10" xfId="8569" xr:uid="{95CEF0D9-38EB-475E-AF85-F3C88A565634}"/>
    <cellStyle name="SAPBEXHLevel2X 2 4 10 2" xfId="19229" xr:uid="{59470553-3DE9-45D6-8DCF-BBE9AE91F125}"/>
    <cellStyle name="SAPBEXHLevel2X 2 4 10 2 2" xfId="45643" xr:uid="{3C0E4D02-5FD7-4E2B-9F11-69CF78670CC2}"/>
    <cellStyle name="SAPBEXHLevel2X 2 4 10 3" xfId="12956" xr:uid="{98537496-9E4A-4883-B454-4BCE186F7AA6}"/>
    <cellStyle name="SAPBEXHLevel2X 2 4 10 3 2" xfId="39377" xr:uid="{F7C21881-3B26-4CB9-AC95-FA1BCB3DF619}"/>
    <cellStyle name="SAPBEXHLevel2X 2 4 10 4" xfId="35065" xr:uid="{86861144-F074-41BF-80BD-F1D5777E338B}"/>
    <cellStyle name="SAPBEXHLevel2X 2 4 11" xfId="11658" xr:uid="{276277FB-2173-44EB-BF32-E68F5285F88F}"/>
    <cellStyle name="SAPBEXHLevel2X 2 4 11 2" xfId="38079" xr:uid="{F921DE2D-1DA7-45CB-B348-EFD970E8A3C5}"/>
    <cellStyle name="SAPBEXHLevel2X 2 4 12" xfId="23040" xr:uid="{5518E536-8868-49CA-890C-779D239995AF}"/>
    <cellStyle name="SAPBEXHLevel2X 2 4 12 2" xfId="49454" xr:uid="{DA9C476F-045F-42EB-945D-A3ED14A44796}"/>
    <cellStyle name="SAPBEXHLevel2X 2 4 2" xfId="3899" xr:uid="{10345EE5-C924-427A-B1AC-4342A41B7A7B}"/>
    <cellStyle name="SAPBEXHLevel2X 2 4 2 2" xfId="9167" xr:uid="{1FF7540E-5342-4A7D-9213-4C30DFF48EC2}"/>
    <cellStyle name="SAPBEXHLevel2X 2 4 2 2 2" xfId="19827" xr:uid="{B35EEBC5-39F3-46EB-A28C-3EC6149852C2}"/>
    <cellStyle name="SAPBEXHLevel2X 2 4 2 2 2 2" xfId="46241" xr:uid="{9AC52AC6-7703-4E54-86D8-044312E53A5A}"/>
    <cellStyle name="SAPBEXHLevel2X 2 4 2 2 3" xfId="28237" xr:uid="{B5D15D23-99F7-4A12-80D8-1C77C1D092D9}"/>
    <cellStyle name="SAPBEXHLevel2X 2 4 2 2 3 2" xfId="54651" xr:uid="{7D9F3AC0-3968-48A5-9B19-8AE38C4A4D30}"/>
    <cellStyle name="SAPBEXHLevel2X 2 4 2 2 4" xfId="35663" xr:uid="{5947452C-DDFE-41EC-9646-C8C99AC0223E}"/>
    <cellStyle name="SAPBEXHLevel2X 2 4 2 3" xfId="14682" xr:uid="{51D89F9D-7B9C-49D9-919E-DE41C3DD7C7D}"/>
    <cellStyle name="SAPBEXHLevel2X 2 4 2 3 2" xfId="41102" xr:uid="{656B6C8F-19B6-4532-A90D-7459E3B3DB36}"/>
    <cellStyle name="SAPBEXHLevel2X 2 4 2 4" xfId="23349" xr:uid="{29C5083B-957C-48E0-BFB6-3746A3908AD7}"/>
    <cellStyle name="SAPBEXHLevel2X 2 4 2 4 2" xfId="49763" xr:uid="{FC17DF19-5A37-4FD2-A0B0-434C488389FC}"/>
    <cellStyle name="SAPBEXHLevel2X 2 4 2 5" xfId="30569" xr:uid="{D00E5117-0C2A-44D1-8ECA-3237E771FC82}"/>
    <cellStyle name="SAPBEXHLevel2X 2 4 3" xfId="4626" xr:uid="{8B6B434C-CE62-4CCA-9645-68343A25BD01}"/>
    <cellStyle name="SAPBEXHLevel2X 2 4 3 2" xfId="9643" xr:uid="{C072D293-635B-48BC-A115-8B7CB7FC72BC}"/>
    <cellStyle name="SAPBEXHLevel2X 2 4 3 2 2" xfId="20303" xr:uid="{A814663F-54AA-49F1-AC17-1E67ACF53C9C}"/>
    <cellStyle name="SAPBEXHLevel2X 2 4 3 2 2 2" xfId="46717" xr:uid="{DA3B4AD2-084B-4F59-8985-8820E2EBA252}"/>
    <cellStyle name="SAPBEXHLevel2X 2 4 3 2 3" xfId="13365" xr:uid="{8E608A7B-5E6F-43C8-86D4-BB1E8D872B00}"/>
    <cellStyle name="SAPBEXHLevel2X 2 4 3 2 3 2" xfId="39785" xr:uid="{F74AC6B5-40BD-4BD8-BF8E-46556CBACFEC}"/>
    <cellStyle name="SAPBEXHLevel2X 2 4 3 2 4" xfId="36139" xr:uid="{28EA0D5C-BF35-438F-ACD7-4B5446B47094}"/>
    <cellStyle name="SAPBEXHLevel2X 2 4 3 3" xfId="15404" xr:uid="{7B9ACE33-FE0B-4136-A19D-EE1FDF346688}"/>
    <cellStyle name="SAPBEXHLevel2X 2 4 3 3 2" xfId="41824" xr:uid="{E5C5A95E-D199-4C67-9E29-B2F145258BC6}"/>
    <cellStyle name="SAPBEXHLevel2X 2 4 3 4" xfId="23410" xr:uid="{84195913-EC3B-430D-AC6C-8B365C229303}"/>
    <cellStyle name="SAPBEXHLevel2X 2 4 3 4 2" xfId="49824" xr:uid="{A9815951-EA16-4078-AD0F-D133395A8CCA}"/>
    <cellStyle name="SAPBEXHLevel2X 2 4 3 5" xfId="31296" xr:uid="{F2B30CFF-0577-4E83-BF07-2F960F3BF2DB}"/>
    <cellStyle name="SAPBEXHLevel2X 2 4 4" xfId="5204" xr:uid="{B934FF0B-A902-4469-A381-7797EE990BCA}"/>
    <cellStyle name="SAPBEXHLevel2X 2 4 4 2" xfId="15979" xr:uid="{424A6CE3-11D0-4C81-A74F-D61ED0647C84}"/>
    <cellStyle name="SAPBEXHLevel2X 2 4 4 2 2" xfId="42398" xr:uid="{AFFFA37B-F641-4328-900C-453F1D3B0525}"/>
    <cellStyle name="SAPBEXHLevel2X 2 4 4 3" xfId="24801" xr:uid="{E0FD6845-1401-4A5E-8A3D-226CFD3F8760}"/>
    <cellStyle name="SAPBEXHLevel2X 2 4 4 3 2" xfId="51215" xr:uid="{C770994B-C8A9-4169-A980-D007AD665DBC}"/>
    <cellStyle name="SAPBEXHLevel2X 2 4 4 4" xfId="31874" xr:uid="{C99FB06E-2026-4B24-8A0B-63B92F937C1A}"/>
    <cellStyle name="SAPBEXHLevel2X 2 4 5" xfId="5820" xr:uid="{81C76917-467E-412A-821E-B0210C505DF9}"/>
    <cellStyle name="SAPBEXHLevel2X 2 4 5 2" xfId="16579" xr:uid="{772D2205-B607-4EEB-9A7D-1121110CF902}"/>
    <cellStyle name="SAPBEXHLevel2X 2 4 5 2 2" xfId="42997" xr:uid="{6D902D25-E7B9-401F-9A59-2EA57AC1D7DC}"/>
    <cellStyle name="SAPBEXHLevel2X 2 4 5 3" xfId="26951" xr:uid="{604A3208-E892-4C99-8656-00AA575B1668}"/>
    <cellStyle name="SAPBEXHLevel2X 2 4 5 3 2" xfId="53365" xr:uid="{3ABC4DFF-21FF-477C-9847-726BEDE72A0C}"/>
    <cellStyle name="SAPBEXHLevel2X 2 4 5 4" xfId="32490" xr:uid="{0BDA0501-31D4-4697-B2F3-B06DA51A16A4}"/>
    <cellStyle name="SAPBEXHLevel2X 2 4 6" xfId="6423" xr:uid="{9CB884C7-38BF-4DEC-91F3-5DE03150951C}"/>
    <cellStyle name="SAPBEXHLevel2X 2 4 6 2" xfId="17159" xr:uid="{912EA477-9356-4D9D-A86D-AF44A9A51284}"/>
    <cellStyle name="SAPBEXHLevel2X 2 4 6 2 2" xfId="43577" xr:uid="{0A306486-2726-45AF-BE6A-069A5DE03695}"/>
    <cellStyle name="SAPBEXHLevel2X 2 4 6 3" xfId="23563" xr:uid="{4C95283E-D1BE-4546-9B1F-118E7A468371}"/>
    <cellStyle name="SAPBEXHLevel2X 2 4 6 3 2" xfId="49977" xr:uid="{B929576A-1736-4C26-B1F4-BE429BE21F83}"/>
    <cellStyle name="SAPBEXHLevel2X 2 4 6 4" xfId="33093" xr:uid="{2B2777A7-EED9-4103-8A89-52648442BA02}"/>
    <cellStyle name="SAPBEXHLevel2X 2 4 7" xfId="7038" xr:uid="{7CB1FAA6-DEF4-4420-853D-BDE922A98ABC}"/>
    <cellStyle name="SAPBEXHLevel2X 2 4 7 2" xfId="24103" xr:uid="{874EE0F0-6FD7-4233-8D54-C55845BAC5B7}"/>
    <cellStyle name="SAPBEXHLevel2X 2 4 7 2 2" xfId="50517" xr:uid="{AA7B86A0-0BC6-4CE1-B937-64E8C435C114}"/>
    <cellStyle name="SAPBEXHLevel2X 2 4 7 3" xfId="33708" xr:uid="{CDF97FFD-3511-4405-A51C-9FAE2E67BA21}"/>
    <cellStyle name="SAPBEXHLevel2X 2 4 8" xfId="7585" xr:uid="{37BBB4F3-B333-419C-A213-10EFAB028B4E}"/>
    <cellStyle name="SAPBEXHLevel2X 2 4 8 2" xfId="18252" xr:uid="{B10E3BCC-74C0-4AF0-841B-66D1AFE1016E}"/>
    <cellStyle name="SAPBEXHLevel2X 2 4 8 2 2" xfId="44668" xr:uid="{43C33A57-3B86-42C9-B6FB-7E3299B16584}"/>
    <cellStyle name="SAPBEXHLevel2X 2 4 8 3" xfId="26926" xr:uid="{C27D6696-4250-43A9-BEA5-75C250B70268}"/>
    <cellStyle name="SAPBEXHLevel2X 2 4 8 3 2" xfId="53340" xr:uid="{7C42FF5C-46D4-4332-8248-6D09D88074E8}"/>
    <cellStyle name="SAPBEXHLevel2X 2 4 8 4" xfId="34255" xr:uid="{55E933CE-80A4-45AB-B6A2-2AC2D9A93342}"/>
    <cellStyle name="SAPBEXHLevel2X 2 4 9" xfId="7280" xr:uid="{0E17E6C3-C7D0-4617-8299-327F50E9A9D0}"/>
    <cellStyle name="SAPBEXHLevel2X 2 4 9 2" xfId="17947" xr:uid="{B2DF9DFE-A77F-4802-8F3C-93FA40CDED6B}"/>
    <cellStyle name="SAPBEXHLevel2X 2 4 9 2 2" xfId="44364" xr:uid="{4C289AAD-65FC-4DC6-A426-9ADE92CB5B4E}"/>
    <cellStyle name="SAPBEXHLevel2X 2 4 9 3" xfId="22168" xr:uid="{8D827CAD-EFEC-4713-B8F0-7ECFA4CAEFEE}"/>
    <cellStyle name="SAPBEXHLevel2X 2 4 9 3 2" xfId="48582" xr:uid="{24657CD4-DBBF-436B-B4A5-ADF98EEFCF05}"/>
    <cellStyle name="SAPBEXHLevel2X 2 4 9 4" xfId="33950" xr:uid="{08F0D3F9-D772-4090-8398-449FDFF1FDBA}"/>
    <cellStyle name="SAPBEXHLevel2X 2 5" xfId="2108" xr:uid="{5E00BB85-FA05-4F3E-88DC-5F26DA6580B2}"/>
    <cellStyle name="SAPBEXHLevel2X 2 5 10" xfId="8834" xr:uid="{896397A5-4631-4E3E-8376-9176DEB9E30B}"/>
    <cellStyle name="SAPBEXHLevel2X 2 5 10 2" xfId="19494" xr:uid="{12D2F2DF-A2AE-4432-AD7B-54EE51596EC1}"/>
    <cellStyle name="SAPBEXHLevel2X 2 5 10 2 2" xfId="45908" xr:uid="{F7ADCE62-92E0-40BC-BF5C-02752F9C3042}"/>
    <cellStyle name="SAPBEXHLevel2X 2 5 10 3" xfId="27217" xr:uid="{5232CC99-3EF3-4B05-BBC7-1C12B6A57A33}"/>
    <cellStyle name="SAPBEXHLevel2X 2 5 10 3 2" xfId="53631" xr:uid="{54B32820-A407-4417-96BA-B7D40BDCC141}"/>
    <cellStyle name="SAPBEXHLevel2X 2 5 10 4" xfId="35330" xr:uid="{7FA6361A-914B-496E-AC7D-E714AC7CFF82}"/>
    <cellStyle name="SAPBEXHLevel2X 2 5 11" xfId="11492" xr:uid="{63263BE6-743A-4EB1-9CB4-BC5D29350293}"/>
    <cellStyle name="SAPBEXHLevel2X 2 5 11 2" xfId="37913" xr:uid="{847F7147-F416-458D-BEFF-3B5B2C757B04}"/>
    <cellStyle name="SAPBEXHLevel2X 2 5 12" xfId="26689" xr:uid="{BEE4BE2E-F78B-48D9-BD7F-9AA6C9D41A92}"/>
    <cellStyle name="SAPBEXHLevel2X 2 5 12 2" xfId="53103" xr:uid="{6BD51438-5C50-496B-AAAB-89C1E571DE33}"/>
    <cellStyle name="SAPBEXHLevel2X 2 5 2" xfId="4073" xr:uid="{C6CA54F6-FA0D-4D02-9BAE-BE86F1C3FA7F}"/>
    <cellStyle name="SAPBEXHLevel2X 2 5 2 2" xfId="9811" xr:uid="{B1BE1BAB-20A4-41E4-8EEF-302BF64B23BF}"/>
    <cellStyle name="SAPBEXHLevel2X 2 5 2 2 2" xfId="20471" xr:uid="{EC95FA9D-1625-4BEA-8096-FFE4B42F7A9F}"/>
    <cellStyle name="SAPBEXHLevel2X 2 5 2 2 2 2" xfId="46885" xr:uid="{67D3E52D-EEDE-48AF-A168-1E375AD9FA08}"/>
    <cellStyle name="SAPBEXHLevel2X 2 5 2 2 3" xfId="17844" xr:uid="{04407F59-2063-4595-9554-E40C7D388B94}"/>
    <cellStyle name="SAPBEXHLevel2X 2 5 2 2 3 2" xfId="44261" xr:uid="{B6E9DC8D-2F55-4099-B0B2-02B97050064A}"/>
    <cellStyle name="SAPBEXHLevel2X 2 5 2 2 4" xfId="36307" xr:uid="{ADB3C1E7-9156-4E9A-AF94-47BF7021F130}"/>
    <cellStyle name="SAPBEXHLevel2X 2 5 2 3" xfId="14855" xr:uid="{AEA30983-E1D2-4A61-BC31-91291606B210}"/>
    <cellStyle name="SAPBEXHLevel2X 2 5 2 3 2" xfId="41275" xr:uid="{005F7D22-60D1-46F6-B97D-DFC91AD1FF4C}"/>
    <cellStyle name="SAPBEXHLevel2X 2 5 2 4" xfId="27475" xr:uid="{37C0B949-C566-47B9-94CC-CBF31E5B889A}"/>
    <cellStyle name="SAPBEXHLevel2X 2 5 2 4 2" xfId="53889" xr:uid="{2CD91B79-FCA1-4130-AA2E-6C13CD28C1C5}"/>
    <cellStyle name="SAPBEXHLevel2X 2 5 2 5" xfId="30743" xr:uid="{A143E0BA-5CFB-427F-86B6-6ADCEB2821CB}"/>
    <cellStyle name="SAPBEXHLevel2X 2 5 3" xfId="4801" xr:uid="{4EC9BD50-64BF-4A09-9337-1BF828B0987D}"/>
    <cellStyle name="SAPBEXHLevel2X 2 5 3 2" xfId="10091" xr:uid="{9688E679-BF7F-4EDB-93EF-2C75D77694F6}"/>
    <cellStyle name="SAPBEXHLevel2X 2 5 3 2 2" xfId="20751" xr:uid="{90C5E1BB-6AC4-417A-B2FF-0C7D52CFA216}"/>
    <cellStyle name="SAPBEXHLevel2X 2 5 3 2 2 2" xfId="47165" xr:uid="{731645CA-1E8C-472F-87E3-C03FE6288E14}"/>
    <cellStyle name="SAPBEXHLevel2X 2 5 3 2 3" xfId="16964" xr:uid="{8968C694-05B6-45D9-AB8E-A8B1C733FB31}"/>
    <cellStyle name="SAPBEXHLevel2X 2 5 3 2 3 2" xfId="43382" xr:uid="{5C18D68C-DC4C-45E4-83A4-77A8D7B4A90A}"/>
    <cellStyle name="SAPBEXHLevel2X 2 5 3 2 4" xfId="36587" xr:uid="{5B366CBE-5C3B-4BD4-9D38-DE7A581D6E2F}"/>
    <cellStyle name="SAPBEXHLevel2X 2 5 3 3" xfId="15578" xr:uid="{555E70B0-45E5-45F6-8FC6-7CBE02446F15}"/>
    <cellStyle name="SAPBEXHLevel2X 2 5 3 3 2" xfId="41998" xr:uid="{BCC6E10D-9FE4-400B-9ECB-48B9DD5912BF}"/>
    <cellStyle name="SAPBEXHLevel2X 2 5 3 4" xfId="21844" xr:uid="{9D83AB75-E62E-4E91-BF5F-D4B1DB11A48B}"/>
    <cellStyle name="SAPBEXHLevel2X 2 5 3 4 2" xfId="48258" xr:uid="{D60E7C04-E3EE-42A8-A888-F3D8201B0C09}"/>
    <cellStyle name="SAPBEXHLevel2X 2 5 3 5" xfId="31471" xr:uid="{FDAD5175-7D7D-4F3F-ADCC-B1F9E20CB4B9}"/>
    <cellStyle name="SAPBEXHLevel2X 2 5 4" xfId="5381" xr:uid="{537E6211-E0E5-4CC9-B432-FBDB51794F66}"/>
    <cellStyle name="SAPBEXHLevel2X 2 5 4 2" xfId="16154" xr:uid="{B2C9B0E0-39C0-48AF-BFDE-84D38B23DFC2}"/>
    <cellStyle name="SAPBEXHLevel2X 2 5 4 2 2" xfId="42573" xr:uid="{4E488A4B-7B76-428D-8F10-D60EDD837D9F}"/>
    <cellStyle name="SAPBEXHLevel2X 2 5 4 3" xfId="22819" xr:uid="{0A6C45DA-7AEC-4713-9F11-E561DEBED490}"/>
    <cellStyle name="SAPBEXHLevel2X 2 5 4 3 2" xfId="49233" xr:uid="{0DCF1CC0-3E25-4A49-ADFE-4BFE3E4F8989}"/>
    <cellStyle name="SAPBEXHLevel2X 2 5 4 4" xfId="32051" xr:uid="{E73E10D4-C922-4852-BB68-E71A7CDDEEE0}"/>
    <cellStyle name="SAPBEXHLevel2X 2 5 5" xfId="5988" xr:uid="{FC01CADE-A661-4D23-ADD8-058C064E7EC4}"/>
    <cellStyle name="SAPBEXHLevel2X 2 5 5 2" xfId="16740" xr:uid="{C82674B0-7DB0-4C88-B772-DD2707A619B4}"/>
    <cellStyle name="SAPBEXHLevel2X 2 5 5 2 2" xfId="43158" xr:uid="{4A79E77B-3641-4DE8-A5C2-B2649A3F2B0D}"/>
    <cellStyle name="SAPBEXHLevel2X 2 5 5 3" xfId="27950" xr:uid="{33119C2A-9408-41EE-97F0-1CCD7BE667B6}"/>
    <cellStyle name="SAPBEXHLevel2X 2 5 5 3 2" xfId="54364" xr:uid="{FA407721-1F47-4025-8148-B5B9EBFBAF2D}"/>
    <cellStyle name="SAPBEXHLevel2X 2 5 5 4" xfId="32658" xr:uid="{3DE8E50A-50C5-4C95-BA51-3A97D9D492FB}"/>
    <cellStyle name="SAPBEXHLevel2X 2 5 6" xfId="6588" xr:uid="{52C09F63-7967-4526-B83F-D2F72FB76EB6}"/>
    <cellStyle name="SAPBEXHLevel2X 2 5 6 2" xfId="17313" xr:uid="{C153E5AF-FFE5-43EA-850B-8A8E8387B317}"/>
    <cellStyle name="SAPBEXHLevel2X 2 5 6 2 2" xfId="43731" xr:uid="{DE3D1616-1695-4AC9-8041-F32F20C810B9}"/>
    <cellStyle name="SAPBEXHLevel2X 2 5 6 3" xfId="12052" xr:uid="{40B93DA1-57F3-414A-A4E9-4FB0A12272A3}"/>
    <cellStyle name="SAPBEXHLevel2X 2 5 6 3 2" xfId="38473" xr:uid="{09BA5DE2-50A4-44FB-BFC2-077C71AEF1B0}"/>
    <cellStyle name="SAPBEXHLevel2X 2 5 6 4" xfId="33258" xr:uid="{42538C80-6CFE-4405-AFF6-CEE390F94BC4}"/>
    <cellStyle name="SAPBEXHLevel2X 2 5 7" xfId="7160" xr:uid="{2845F531-87DF-4E60-907D-D929D50D6E7E}"/>
    <cellStyle name="SAPBEXHLevel2X 2 5 7 2" xfId="25826" xr:uid="{7423D97D-1BC6-4F9B-A903-EBC6A51971CE}"/>
    <cellStyle name="SAPBEXHLevel2X 2 5 7 2 2" xfId="52240" xr:uid="{54D0AE5E-F1A7-41D2-9B05-54B27C9877F2}"/>
    <cellStyle name="SAPBEXHLevel2X 2 5 7 3" xfId="33830" xr:uid="{C362B118-91AB-4D9C-B781-29A980B195B4}"/>
    <cellStyle name="SAPBEXHLevel2X 2 5 8" xfId="7719" xr:uid="{CE139AA2-E9C6-4D08-BD51-20C432223F44}"/>
    <cellStyle name="SAPBEXHLevel2X 2 5 8 2" xfId="18386" xr:uid="{F3987C3A-1F70-420A-8CD5-7CC8A74702BA}"/>
    <cellStyle name="SAPBEXHLevel2X 2 5 8 2 2" xfId="44802" xr:uid="{7036C3F5-24B9-4FDC-93D1-BF1E64ACA56C}"/>
    <cellStyle name="SAPBEXHLevel2X 2 5 8 3" xfId="23929" xr:uid="{02BDDEBF-4645-4C4E-989A-F73F83D961A4}"/>
    <cellStyle name="SAPBEXHLevel2X 2 5 8 3 2" xfId="50343" xr:uid="{57FAF20F-1F0C-4F90-9C9B-7B9D0124F14B}"/>
    <cellStyle name="SAPBEXHLevel2X 2 5 8 4" xfId="34389" xr:uid="{A8FF751B-AC37-4B79-B7BF-FAA939AC6068}"/>
    <cellStyle name="SAPBEXHLevel2X 2 5 9" xfId="7871" xr:uid="{D454BA63-CBBB-4393-8858-238F654055C1}"/>
    <cellStyle name="SAPBEXHLevel2X 2 5 9 2" xfId="18538" xr:uid="{B2F2E95D-014D-43FA-93EE-B22C0A2E966F}"/>
    <cellStyle name="SAPBEXHLevel2X 2 5 9 2 2" xfId="44953" xr:uid="{E64CA589-068E-4A94-8CF5-9F764B5A844D}"/>
    <cellStyle name="SAPBEXHLevel2X 2 5 9 3" xfId="27204" xr:uid="{8E242D06-576C-4FC3-8671-FDC5AFD486F3}"/>
    <cellStyle name="SAPBEXHLevel2X 2 5 9 3 2" xfId="53618" xr:uid="{3A84ECC8-28F5-4299-8F4E-1CB03FB16A88}"/>
    <cellStyle name="SAPBEXHLevel2X 2 5 9 4" xfId="34541" xr:uid="{86E63EA6-CCEE-4BB1-A947-B9AFB7022D6E}"/>
    <cellStyle name="SAPBEXHLevel2X 2 6" xfId="1701" xr:uid="{BB3807F7-A62A-41D2-8650-B71129A491E2}"/>
    <cellStyle name="SAPBEXHLevel2X 2 6 10" xfId="9541" xr:uid="{ACA551B6-9E83-4A47-AE5E-C45D2F2F910C}"/>
    <cellStyle name="SAPBEXHLevel2X 2 6 10 2" xfId="20201" xr:uid="{D9FB3084-866A-4AC8-AC3B-0863EABBA710}"/>
    <cellStyle name="SAPBEXHLevel2X 2 6 10 2 2" xfId="46615" xr:uid="{9D2A6DC1-68CD-4792-A340-D0231E5EFCD5}"/>
    <cellStyle name="SAPBEXHLevel2X 2 6 10 3" xfId="11827" xr:uid="{23523D09-1341-475F-BB4F-4629BAEFB710}"/>
    <cellStyle name="SAPBEXHLevel2X 2 6 10 3 2" xfId="38248" xr:uid="{1AC0E637-3AD6-45BF-BF84-64E47D031FF5}"/>
    <cellStyle name="SAPBEXHLevel2X 2 6 10 4" xfId="36037" xr:uid="{79EBD62F-214F-4ED2-B08F-697B9DE24518}"/>
    <cellStyle name="SAPBEXHLevel2X 2 6 11" xfId="11869" xr:uid="{1022B461-DACB-4643-90D2-AD4A03A466EA}"/>
    <cellStyle name="SAPBEXHLevel2X 2 6 11 2" xfId="38290" xr:uid="{E1CC1BAF-9DF3-40BA-B2D5-4A79B47586D3}"/>
    <cellStyle name="SAPBEXHLevel2X 2 6 12" xfId="22909" xr:uid="{1DAA2184-4BEF-4803-94C6-335582D9E64D}"/>
    <cellStyle name="SAPBEXHLevel2X 2 6 12 2" xfId="49323" xr:uid="{3FE728DD-9B01-44DB-8FAA-60E3C5076C5E}"/>
    <cellStyle name="SAPBEXHLevel2X 2 6 2" xfId="3693" xr:uid="{A4800EB8-76BC-4BBA-92F4-C8F48BEC6455}"/>
    <cellStyle name="SAPBEXHLevel2X 2 6 2 2" xfId="10679" xr:uid="{7F435AFF-583F-4103-B898-4D6B7F21ED6C}"/>
    <cellStyle name="SAPBEXHLevel2X 2 6 2 2 2" xfId="21324" xr:uid="{D3B89FC0-E79C-4E01-8ED9-8D26E06FB524}"/>
    <cellStyle name="SAPBEXHLevel2X 2 6 2 2 2 2" xfId="47738" xr:uid="{DC49F481-EC86-4445-8A8A-8148FC88E6D6}"/>
    <cellStyle name="SAPBEXHLevel2X 2 6 2 2 3" xfId="28422" xr:uid="{0DCC3676-F18F-4CC2-9860-325114AE9BEE}"/>
    <cellStyle name="SAPBEXHLevel2X 2 6 2 2 3 2" xfId="54836" xr:uid="{38C6B25A-B5DA-4DC8-B28B-EA618F792731}"/>
    <cellStyle name="SAPBEXHLevel2X 2 6 2 2 4" xfId="37103" xr:uid="{94E12D83-5F37-4B7C-A0BD-1E3177B2B730}"/>
    <cellStyle name="SAPBEXHLevel2X 2 6 2 3" xfId="14478" xr:uid="{F3FAB082-D19E-4791-B89D-300EB3AD6590}"/>
    <cellStyle name="SAPBEXHLevel2X 2 6 2 3 2" xfId="40898" xr:uid="{CA4DC143-1951-443E-AA03-E4E44747443F}"/>
    <cellStyle name="SAPBEXHLevel2X 2 6 2 4" xfId="25057" xr:uid="{1027EB30-D980-4D02-B161-4CF82B98E512}"/>
    <cellStyle name="SAPBEXHLevel2X 2 6 2 4 2" xfId="51471" xr:uid="{6DB1133B-0219-4A47-8C63-3BAAF304D1DD}"/>
    <cellStyle name="SAPBEXHLevel2X 2 6 2 5" xfId="30363" xr:uid="{5B7DD77E-22A2-4556-BF7A-56355331A2FF}"/>
    <cellStyle name="SAPBEXHLevel2X 2 6 3" xfId="2641" xr:uid="{CA8F9399-F3FE-46CD-A188-04BE97A7F0C8}"/>
    <cellStyle name="SAPBEXHLevel2X 2 6 3 2" xfId="13433" xr:uid="{BBAD591D-42A2-4EAE-B67C-390E1441B8FC}"/>
    <cellStyle name="SAPBEXHLevel2X 2 6 3 2 2" xfId="39853" xr:uid="{CFC95F3F-FB8F-4C9E-84F0-D8FCFF3B8935}"/>
    <cellStyle name="SAPBEXHLevel2X 2 6 3 3" xfId="25069" xr:uid="{EC05B10D-6D63-4AD7-ABB2-62B992C27D26}"/>
    <cellStyle name="SAPBEXHLevel2X 2 6 3 3 2" xfId="51483" xr:uid="{28B7C45D-99B4-4C89-AB92-72BDBC8FD70C}"/>
    <cellStyle name="SAPBEXHLevel2X 2 6 3 4" xfId="29311" xr:uid="{A4974CE3-6975-4667-A6CE-38A6B2C9D851}"/>
    <cellStyle name="SAPBEXHLevel2X 2 6 4" xfId="3114" xr:uid="{536A20E5-48B0-4988-9B6A-E7825C5AF039}"/>
    <cellStyle name="SAPBEXHLevel2X 2 6 4 2" xfId="13906" xr:uid="{D2EC86EB-829D-4E8E-8BD3-2CE2B92D3A70}"/>
    <cellStyle name="SAPBEXHLevel2X 2 6 4 2 2" xfId="40326" xr:uid="{F2AA7CD5-47C3-4EC4-89EE-EFA6A903E12E}"/>
    <cellStyle name="SAPBEXHLevel2X 2 6 4 3" xfId="25041" xr:uid="{7205000E-CE94-4FD8-9A2F-C43A23E87987}"/>
    <cellStyle name="SAPBEXHLevel2X 2 6 4 3 2" xfId="51455" xr:uid="{86ABCAEF-C7CB-45C6-BD5E-F96684D73031}"/>
    <cellStyle name="SAPBEXHLevel2X 2 6 4 4" xfId="29784" xr:uid="{4BB94ABE-041F-4CC9-821E-520CF25C299A}"/>
    <cellStyle name="SAPBEXHLevel2X 2 6 5" xfId="4004" xr:uid="{8F6E56A4-3483-43DB-8198-BA5C0D7F2BD3}"/>
    <cellStyle name="SAPBEXHLevel2X 2 6 5 2" xfId="14787" xr:uid="{D187F375-5E03-4DC4-BA24-E9A98E8AF96C}"/>
    <cellStyle name="SAPBEXHLevel2X 2 6 5 2 2" xfId="41207" xr:uid="{81328356-E404-42AE-915F-0F791C27A8DB}"/>
    <cellStyle name="SAPBEXHLevel2X 2 6 5 3" xfId="23420" xr:uid="{90584490-AB59-4CA8-90B2-8BA348B0D286}"/>
    <cellStyle name="SAPBEXHLevel2X 2 6 5 3 2" xfId="49834" xr:uid="{8735B5A9-735E-4987-B8E9-854EE1154383}"/>
    <cellStyle name="SAPBEXHLevel2X 2 6 5 4" xfId="30674" xr:uid="{36F0B8D7-6D5D-42A0-87AE-2A2E6DEECB48}"/>
    <cellStyle name="SAPBEXHLevel2X 2 6 6" xfId="4483" xr:uid="{9512FA90-BE62-4294-8E80-E8D13816CDED}"/>
    <cellStyle name="SAPBEXHLevel2X 2 6 6 2" xfId="15261" xr:uid="{8B370430-A0AB-4D5B-93D7-1A0FECDEE091}"/>
    <cellStyle name="SAPBEXHLevel2X 2 6 6 2 2" xfId="41681" xr:uid="{FE3B5137-1CA6-4CF3-9879-03A798B4DC4D}"/>
    <cellStyle name="SAPBEXHLevel2X 2 6 6 3" xfId="22852" xr:uid="{87B1821D-90C5-49FB-A1C6-52BD619B75F6}"/>
    <cellStyle name="SAPBEXHLevel2X 2 6 6 3 2" xfId="49266" xr:uid="{19E07CA4-75A9-4F8A-92E8-D12588A3F496}"/>
    <cellStyle name="SAPBEXHLevel2X 2 6 6 4" xfId="31153" xr:uid="{62302E3E-E5E8-4224-81BD-2C8EA190C412}"/>
    <cellStyle name="SAPBEXHLevel2X 2 6 7" xfId="6168" xr:uid="{026B2C5E-58EF-4EB7-A1F6-3416A113F7C1}"/>
    <cellStyle name="SAPBEXHLevel2X 2 6 7 2" xfId="22063" xr:uid="{92BD7E3C-7289-4533-8AC6-937BFDC355B0}"/>
    <cellStyle name="SAPBEXHLevel2X 2 6 7 2 2" xfId="48477" xr:uid="{1C7A72D5-2643-4E83-B731-0AF6BC1007D6}"/>
    <cellStyle name="SAPBEXHLevel2X 2 6 7 3" xfId="32838" xr:uid="{3D207785-2092-4D56-AE18-9A622615874C}"/>
    <cellStyle name="SAPBEXHLevel2X 2 6 8" xfId="3022" xr:uid="{FB411F7B-865D-41A7-BAFB-869C59A88BA5}"/>
    <cellStyle name="SAPBEXHLevel2X 2 6 8 2" xfId="13814" xr:uid="{3B8054FB-A4C7-4C19-A5A7-0D5EDAA0B7D8}"/>
    <cellStyle name="SAPBEXHLevel2X 2 6 8 2 2" xfId="40234" xr:uid="{198560FC-8759-4AF4-959C-87CAC308208C}"/>
    <cellStyle name="SAPBEXHLevel2X 2 6 8 3" xfId="24204" xr:uid="{67315FEF-C8C8-454C-807D-326811B8F3FF}"/>
    <cellStyle name="SAPBEXHLevel2X 2 6 8 3 2" xfId="50618" xr:uid="{69C9582B-872B-4A7C-AFDE-5A38A8DD8F1D}"/>
    <cellStyle name="SAPBEXHLevel2X 2 6 8 4" xfId="29692" xr:uid="{23BE2DE7-59DF-470D-A8E2-70CD54489AB5}"/>
    <cellStyle name="SAPBEXHLevel2X 2 6 9" xfId="7771" xr:uid="{2FBB742A-C902-4621-BDBD-20403335456D}"/>
    <cellStyle name="SAPBEXHLevel2X 2 6 9 2" xfId="18438" xr:uid="{81A272D2-8162-4DD9-84A3-1087E53AE137}"/>
    <cellStyle name="SAPBEXHLevel2X 2 6 9 2 2" xfId="44853" xr:uid="{DB1E48AF-D1E5-4083-B6DC-D1FB47B1BF0F}"/>
    <cellStyle name="SAPBEXHLevel2X 2 6 9 3" xfId="26379" xr:uid="{A5DDB191-68D0-44BE-9C73-01A545EE6767}"/>
    <cellStyle name="SAPBEXHLevel2X 2 6 9 3 2" xfId="52793" xr:uid="{35C9530E-931E-44C0-9C80-CA8A883F840D}"/>
    <cellStyle name="SAPBEXHLevel2X 2 6 9 4" xfId="34441" xr:uid="{D2C64373-A59C-45A6-84D3-C47A42ED1DD3}"/>
    <cellStyle name="SAPBEXHLevel2X 2 7" xfId="2507" xr:uid="{B7D95CF2-4454-4A94-9DC2-6FCC236337F9}"/>
    <cellStyle name="SAPBEXHLevel2X 2 7 10" xfId="25720" xr:uid="{78F43611-F10B-4017-9BA1-D68394008F99}"/>
    <cellStyle name="SAPBEXHLevel2X 2 7 10 2" xfId="52134" xr:uid="{52823BAC-B766-495B-B460-A61A92AC3915}"/>
    <cellStyle name="SAPBEXHLevel2X 2 7 2" xfId="4402" xr:uid="{D51D2082-D362-4862-9068-FD27D4298183}"/>
    <cellStyle name="SAPBEXHLevel2X 2 7 2 2" xfId="15180" xr:uid="{92D24108-5136-40CD-89E3-AA03DF0ED95D}"/>
    <cellStyle name="SAPBEXHLevel2X 2 7 2 2 2" xfId="41600" xr:uid="{80802339-468D-4826-9EB5-31C30E82EF91}"/>
    <cellStyle name="SAPBEXHLevel2X 2 7 2 3" xfId="27049" xr:uid="{36763BFA-1756-4722-9308-1389B6C4FCD2}"/>
    <cellStyle name="SAPBEXHLevel2X 2 7 2 3 2" xfId="53463" xr:uid="{93FA77BA-42EC-4974-A70A-3D0AABB7F759}"/>
    <cellStyle name="SAPBEXHLevel2X 2 7 2 4" xfId="31072" xr:uid="{7C730CA1-B018-49E5-823C-95B3EFA73084}"/>
    <cellStyle name="SAPBEXHLevel2X 2 7 3" xfId="5135" xr:uid="{2AEAF161-CD1D-41AA-8656-D420B4463784}"/>
    <cellStyle name="SAPBEXHLevel2X 2 7 3 2" xfId="15912" xr:uid="{AEB4D447-C7D8-4D64-92F9-1B0221581FB0}"/>
    <cellStyle name="SAPBEXHLevel2X 2 7 3 2 2" xfId="42331" xr:uid="{4D9F3D51-374B-4280-93DD-3987A4FEFFBB}"/>
    <cellStyle name="SAPBEXHLevel2X 2 7 3 3" xfId="27428" xr:uid="{AE21062B-5214-4B45-AAC7-F9A481C71555}"/>
    <cellStyle name="SAPBEXHLevel2X 2 7 3 3 2" xfId="53842" xr:uid="{50470414-25BF-4DF5-92D8-3D64DFF4A2C2}"/>
    <cellStyle name="SAPBEXHLevel2X 2 7 3 4" xfId="31805" xr:uid="{23BF133F-FD2A-46EC-B97A-F619755177CE}"/>
    <cellStyle name="SAPBEXHLevel2X 2 7 4" xfId="6317" xr:uid="{75D77658-6EF3-472B-A998-6EAA582C0A6A}"/>
    <cellStyle name="SAPBEXHLevel2X 2 7 4 2" xfId="17056" xr:uid="{07DE0DBD-EFF7-4D58-B2F1-5CDEAB2E28D6}"/>
    <cellStyle name="SAPBEXHLevel2X 2 7 4 2 2" xfId="43474" xr:uid="{58F16E63-4031-4BA8-9CDF-B7F0A2A1E22F}"/>
    <cellStyle name="SAPBEXHLevel2X 2 7 4 3" xfId="23386" xr:uid="{C003157F-066B-4C10-ACB8-CE960BB6E9C9}"/>
    <cellStyle name="SAPBEXHLevel2X 2 7 4 3 2" xfId="49800" xr:uid="{1B435528-03A5-4CC7-A204-623102179069}"/>
    <cellStyle name="SAPBEXHLevel2X 2 7 4 4" xfId="32987" xr:uid="{DA15705E-BE9E-4BB3-9609-EEEE4D042F1A}"/>
    <cellStyle name="SAPBEXHLevel2X 2 7 5" xfId="6893" xr:uid="{604F01F1-E869-4A46-8E6A-9F4724709E7C}"/>
    <cellStyle name="SAPBEXHLevel2X 2 7 5 2" xfId="17598" xr:uid="{89646F1F-3351-484B-BAB5-6A487B9A8056}"/>
    <cellStyle name="SAPBEXHLevel2X 2 7 5 2 2" xfId="44015" xr:uid="{F7A38EA3-C690-4013-99CC-DFF087FB1777}"/>
    <cellStyle name="SAPBEXHLevel2X 2 7 5 3" xfId="23530" xr:uid="{41C61684-3D38-4CE3-B5BD-C2E8153EA7A0}"/>
    <cellStyle name="SAPBEXHLevel2X 2 7 5 3 2" xfId="49944" xr:uid="{3892FCEB-AEDA-4421-ADD7-C84A091E1066}"/>
    <cellStyle name="SAPBEXHLevel2X 2 7 5 4" xfId="33563" xr:uid="{5AFF6BA3-279A-4B83-BCB9-8EEE33CAE3B2}"/>
    <cellStyle name="SAPBEXHLevel2X 2 7 6" xfId="7417" xr:uid="{9BC9CECC-E543-48BD-B802-25F3CCD47B0D}"/>
    <cellStyle name="SAPBEXHLevel2X 2 7 6 2" xfId="18084" xr:uid="{D06871D2-03DC-482E-9B86-646C3C2C39F0}"/>
    <cellStyle name="SAPBEXHLevel2X 2 7 6 2 2" xfId="44500" xr:uid="{1E153689-E9D7-412A-8030-5FF29D7874E1}"/>
    <cellStyle name="SAPBEXHLevel2X 2 7 6 3" xfId="22770" xr:uid="{000AC813-E9A9-4124-9E04-83371DABEA55}"/>
    <cellStyle name="SAPBEXHLevel2X 2 7 6 3 2" xfId="49184" xr:uid="{48256331-1FFA-4A87-891C-96B832A01000}"/>
    <cellStyle name="SAPBEXHLevel2X 2 7 6 4" xfId="34087" xr:uid="{D09B1EDA-26AD-4E4E-883D-FD20FA109D55}"/>
    <cellStyle name="SAPBEXHLevel2X 2 7 7" xfId="8040" xr:uid="{6F6D2CE1-55B2-4187-B38E-43FC3C627701}"/>
    <cellStyle name="SAPBEXHLevel2X 2 7 7 2" xfId="18707" xr:uid="{9A21303F-3E77-4096-91D9-E59717EF1D1C}"/>
    <cellStyle name="SAPBEXHLevel2X 2 7 7 2 2" xfId="45121" xr:uid="{50D634C6-84D9-43B6-AC1D-6D1F118D733E}"/>
    <cellStyle name="SAPBEXHLevel2X 2 7 7 3" xfId="12170" xr:uid="{00B41FA6-0CCB-4781-82FD-2B299A519056}"/>
    <cellStyle name="SAPBEXHLevel2X 2 7 7 3 2" xfId="38591" xr:uid="{ACBCF38B-CF4C-4545-9529-A6B1D72A5CF4}"/>
    <cellStyle name="SAPBEXHLevel2X 2 7 7 4" xfId="34644" xr:uid="{856B7609-39DC-497A-9CD1-0EC2053B3D6C}"/>
    <cellStyle name="SAPBEXHLevel2X 2 7 8" xfId="13303" xr:uid="{3131E610-D974-4CD5-9277-75A0BF2F37CF}"/>
    <cellStyle name="SAPBEXHLevel2X 2 7 8 2" xfId="39723" xr:uid="{8520CB1A-0E29-4A1F-AFA3-5E95D47CA102}"/>
    <cellStyle name="SAPBEXHLevel2X 2 7 9" xfId="11223" xr:uid="{CF9B1A80-E126-4128-8E52-6A0C0EBBD860}"/>
    <cellStyle name="SAPBEXHLevel2X 2 7 9 2" xfId="37644" xr:uid="{EADF5AF5-072C-482C-9859-54C3E61DB408}"/>
    <cellStyle name="SAPBEXHLevel2X 2 8" xfId="3259" xr:uid="{0486201D-411F-42FA-9437-492728E54632}"/>
    <cellStyle name="SAPBEXHLevel2X 2 8 2" xfId="14049" xr:uid="{168BE97D-916F-4692-AD0B-E6880595D48F}"/>
    <cellStyle name="SAPBEXHLevel2X 2 8 2 2" xfId="40469" xr:uid="{D8A13F38-DCD1-4136-A56C-7D6023E898CF}"/>
    <cellStyle name="SAPBEXHLevel2X 2 8 3" xfId="22273" xr:uid="{3E1C9CF9-537B-4CD9-AAB5-94CE6DF81196}"/>
    <cellStyle name="SAPBEXHLevel2X 2 8 3 2" xfId="48687" xr:uid="{6BE4C3AE-E7A3-477C-9835-1506F92D67FF}"/>
    <cellStyle name="SAPBEXHLevel2X 2 8 4" xfId="29929" xr:uid="{E5001FB7-A190-43DB-B434-193D97C3E0DA}"/>
    <cellStyle name="SAPBEXHLevel2X 2 9" xfId="4885" xr:uid="{1C9190D4-C43D-4330-982F-B4CE7C8D110F}"/>
    <cellStyle name="SAPBEXHLevel2X 2 9 2" xfId="15662" xr:uid="{E4127954-8FDF-4C8E-A899-872359559435}"/>
    <cellStyle name="SAPBEXHLevel2X 2 9 2 2" xfId="42082" xr:uid="{5911312B-C961-43EF-AA1D-B36BB37219C9}"/>
    <cellStyle name="SAPBEXHLevel2X 2 9 3" xfId="25584" xr:uid="{1E3C72CE-D42D-4FB8-8C6E-203DAD027901}"/>
    <cellStyle name="SAPBEXHLevel2X 2 9 3 2" xfId="51998" xr:uid="{99F9DAF3-722F-4FA9-BEE4-D54DA8BD024A}"/>
    <cellStyle name="SAPBEXHLevel2X 2 9 4" xfId="31555" xr:uid="{95343150-5BF8-4805-91C3-AF62836DE3B1}"/>
    <cellStyle name="SAPBEXHLevel2X 3" xfId="1239" xr:uid="{E652F68C-774B-4229-A515-CAA081959C94}"/>
    <cellStyle name="SAPBEXHLevel2X 3 10" xfId="1664" xr:uid="{B074640C-D0ED-45C4-96CE-6FB4100C1F83}"/>
    <cellStyle name="SAPBEXHLevel2X 3 10 10" xfId="8309" xr:uid="{80F5DD5C-F6CC-459D-B985-F17A072D5EA5}"/>
    <cellStyle name="SAPBEXHLevel2X 3 10 10 2" xfId="18969" xr:uid="{B44F3AF8-5E5A-4ED8-94D1-E0E71F6555D1}"/>
    <cellStyle name="SAPBEXHLevel2X 3 10 10 2 2" xfId="45383" xr:uid="{9DA00974-35D2-4DC8-A00A-B0CE836E4CF2}"/>
    <cellStyle name="SAPBEXHLevel2X 3 10 10 3" xfId="17351" xr:uid="{224437BD-0AE0-472A-9B84-C538DBA87123}"/>
    <cellStyle name="SAPBEXHLevel2X 3 10 10 3 2" xfId="43769" xr:uid="{325E2BC0-5776-41FE-8ADA-0E7789EB4F33}"/>
    <cellStyle name="SAPBEXHLevel2X 3 10 10 4" xfId="34805" xr:uid="{7938B2A3-48E6-4342-B976-8F5E23FA517D}"/>
    <cellStyle name="SAPBEXHLevel2X 3 10 11" xfId="11903" xr:uid="{0ECF19D3-3CCB-4E09-8221-2667C82E3887}"/>
    <cellStyle name="SAPBEXHLevel2X 3 10 11 2" xfId="38324" xr:uid="{3033C41D-1A15-4CA6-ACF1-B5393D48654D}"/>
    <cellStyle name="SAPBEXHLevel2X 3 10 12" xfId="23446" xr:uid="{1B2844CF-BF0B-4441-9436-13660222FED8}"/>
    <cellStyle name="SAPBEXHLevel2X 3 10 12 2" xfId="49860" xr:uid="{E26ABF4F-2A04-4D77-ACBA-6E41AF753CB5}"/>
    <cellStyle name="SAPBEXHLevel2X 3 10 2" xfId="3657" xr:uid="{7F484E9B-2774-4579-B5D0-976F6E473EA7}"/>
    <cellStyle name="SAPBEXHLevel2X 3 10 2 2" xfId="9113" xr:uid="{B198922A-053F-4052-9717-B1A1BD649654}"/>
    <cellStyle name="SAPBEXHLevel2X 3 10 2 2 2" xfId="19773" xr:uid="{E750E240-B764-4092-AFB0-30D3DD3EF76C}"/>
    <cellStyle name="SAPBEXHLevel2X 3 10 2 2 2 2" xfId="46187" xr:uid="{9914A60C-93A3-4ADF-9BB3-82AEFAA9A0D2}"/>
    <cellStyle name="SAPBEXHLevel2X 3 10 2 2 3" xfId="28242" xr:uid="{CA4B31D7-76EC-4632-80CE-394E598E5B1B}"/>
    <cellStyle name="SAPBEXHLevel2X 3 10 2 2 3 2" xfId="54656" xr:uid="{0623DB5F-E17E-40AD-8C9C-902F6B8B590F}"/>
    <cellStyle name="SAPBEXHLevel2X 3 10 2 2 4" xfId="35609" xr:uid="{5AFED1DD-9058-4BEA-B2F7-F75C70BEDEBC}"/>
    <cellStyle name="SAPBEXHLevel2X 3 10 2 3" xfId="9494" xr:uid="{17AD2486-A8EA-49AD-A5C8-A9051DF2F46D}"/>
    <cellStyle name="SAPBEXHLevel2X 3 10 2 3 2" xfId="20154" xr:uid="{B60C1FBD-47E2-4283-9D5F-8001C9FF79AB}"/>
    <cellStyle name="SAPBEXHLevel2X 3 10 2 3 2 2" xfId="46568" xr:uid="{E64956B8-4C2E-42CE-A360-A01FE804E626}"/>
    <cellStyle name="SAPBEXHLevel2X 3 10 2 3 3" xfId="28210" xr:uid="{52486D5A-31AC-482A-8F98-F3A8BB21D4A7}"/>
    <cellStyle name="SAPBEXHLevel2X 3 10 2 3 3 2" xfId="54624" xr:uid="{F982BB9B-4E61-433C-87BF-716E0E3ECD32}"/>
    <cellStyle name="SAPBEXHLevel2X 3 10 2 3 4" xfId="35990" xr:uid="{CB5AD55A-4BC4-4CA8-AE16-4DD8846DD9D9}"/>
    <cellStyle name="SAPBEXHLevel2X 3 10 2 4" xfId="8610" xr:uid="{3BBCFBEC-BA21-4952-9F8E-BC30BD5073E7}"/>
    <cellStyle name="SAPBEXHLevel2X 3 10 2 4 2" xfId="19270" xr:uid="{3FCFF263-8FA5-4AA4-8F1E-E24EF4890B2D}"/>
    <cellStyle name="SAPBEXHLevel2X 3 10 2 4 2 2" xfId="45684" xr:uid="{6C7BEE1C-106B-4C19-BF3A-29241212323B}"/>
    <cellStyle name="SAPBEXHLevel2X 3 10 2 4 3" xfId="17549" xr:uid="{A24C6334-97BB-49D3-9E89-64ECA0EE2058}"/>
    <cellStyle name="SAPBEXHLevel2X 3 10 2 4 3 2" xfId="43966" xr:uid="{B2A1915F-5DB0-4D64-87B8-34D4B4B45C52}"/>
    <cellStyle name="SAPBEXHLevel2X 3 10 2 4 4" xfId="35106" xr:uid="{83620A0D-5DE5-4EC1-ADF0-A1AC76318AB0}"/>
    <cellStyle name="SAPBEXHLevel2X 3 10 2 5" xfId="14442" xr:uid="{502103F9-8726-4973-805C-DBC0EAA00D07}"/>
    <cellStyle name="SAPBEXHLevel2X 3 10 2 5 2" xfId="40862" xr:uid="{30DD1480-0D75-490C-8F59-5E63DBB09BD8}"/>
    <cellStyle name="SAPBEXHLevel2X 3 10 2 6" xfId="27719" xr:uid="{58033901-A8D0-4853-99BD-87944D3A5801}"/>
    <cellStyle name="SAPBEXHLevel2X 3 10 2 6 2" xfId="54133" xr:uid="{EE4DCED0-3C36-4B50-B924-279EC5AACD23}"/>
    <cellStyle name="SAPBEXHLevel2X 3 10 2 7" xfId="30327" xr:uid="{67534A28-379B-47BB-9CE3-89F3B8B666FD}"/>
    <cellStyle name="SAPBEXHLevel2X 3 10 3" xfId="2594" xr:uid="{7649F824-1AE6-4187-944A-C9A0076A21E7}"/>
    <cellStyle name="SAPBEXHLevel2X 3 10 3 2" xfId="9482" xr:uid="{FFAC30BC-B730-452F-822F-D5D73BDD2013}"/>
    <cellStyle name="SAPBEXHLevel2X 3 10 3 2 2" xfId="20142" xr:uid="{D27E21C3-3533-4FB9-A69E-6BB6C90AF7B6}"/>
    <cellStyle name="SAPBEXHLevel2X 3 10 3 2 2 2" xfId="46556" xr:uid="{3E9B7D8D-B359-4F4A-A79F-C314A70C4266}"/>
    <cellStyle name="SAPBEXHLevel2X 3 10 3 2 3" xfId="12390" xr:uid="{001C41B5-A084-4F47-A75C-67D085664272}"/>
    <cellStyle name="SAPBEXHLevel2X 3 10 3 2 3 2" xfId="38811" xr:uid="{20C773F1-C60C-44A8-99F8-4847731C69A8}"/>
    <cellStyle name="SAPBEXHLevel2X 3 10 3 2 4" xfId="35978" xr:uid="{5E450135-D9C2-4C57-8D63-5B8512E695C5}"/>
    <cellStyle name="SAPBEXHLevel2X 3 10 3 3" xfId="13386" xr:uid="{608DFA86-E805-4930-B4A0-A770C89CC444}"/>
    <cellStyle name="SAPBEXHLevel2X 3 10 3 3 2" xfId="39806" xr:uid="{BB63545F-1B86-4A98-825B-E3A04F57BACD}"/>
    <cellStyle name="SAPBEXHLevel2X 3 10 3 4" xfId="27421" xr:uid="{A45655E8-487D-4B97-9C39-2C9079CD9B55}"/>
    <cellStyle name="SAPBEXHLevel2X 3 10 3 4 2" xfId="53835" xr:uid="{75F0570E-C4A2-4258-9A3C-64F6FA09171A}"/>
    <cellStyle name="SAPBEXHLevel2X 3 10 3 5" xfId="29264" xr:uid="{4EAB00E3-EA58-4C30-B09D-05F367745389}"/>
    <cellStyle name="SAPBEXHLevel2X 3 10 4" xfId="3093" xr:uid="{26A57DF7-189E-4B4F-A554-51E9ABA4AB0B}"/>
    <cellStyle name="SAPBEXHLevel2X 3 10 4 2" xfId="10027" xr:uid="{B5485257-D998-4A19-9C0A-2ACE7D50DE1B}"/>
    <cellStyle name="SAPBEXHLevel2X 3 10 4 2 2" xfId="20687" xr:uid="{73BB2616-7A83-485C-8559-DD508780086C}"/>
    <cellStyle name="SAPBEXHLevel2X 3 10 4 2 2 2" xfId="47101" xr:uid="{2B0649A8-CC3B-4DE4-8178-2D9F63226964}"/>
    <cellStyle name="SAPBEXHLevel2X 3 10 4 2 3" xfId="12755" xr:uid="{B6DDE6E0-08AA-411C-8E81-EBD4B890A052}"/>
    <cellStyle name="SAPBEXHLevel2X 3 10 4 2 3 2" xfId="39176" xr:uid="{73D3CD36-02D4-4756-9E90-01E1C760E769}"/>
    <cellStyle name="SAPBEXHLevel2X 3 10 4 2 4" xfId="36523" xr:uid="{18DDF82C-69B0-4CCD-8B07-0E1B238F801F}"/>
    <cellStyle name="SAPBEXHLevel2X 3 10 4 3" xfId="13885" xr:uid="{40AC952D-3F94-4B3A-99EA-B647703579AD}"/>
    <cellStyle name="SAPBEXHLevel2X 3 10 4 3 2" xfId="40305" xr:uid="{B431DADA-E9DC-42ED-90E9-4836B52875F7}"/>
    <cellStyle name="SAPBEXHLevel2X 3 10 4 4" xfId="23742" xr:uid="{9A815ADF-2F54-4EDE-A5A9-CE9A3E9A26AF}"/>
    <cellStyle name="SAPBEXHLevel2X 3 10 4 4 2" xfId="50156" xr:uid="{68B21049-E76B-4177-AD85-4CA439C17D36}"/>
    <cellStyle name="SAPBEXHLevel2X 3 10 4 5" xfId="29763" xr:uid="{42283C44-4427-4019-8892-A22B2D5BB219}"/>
    <cellStyle name="SAPBEXHLevel2X 3 10 5" xfId="4443" xr:uid="{1EB6E7D3-CBF3-4929-BF60-BEE0A0433CD0}"/>
    <cellStyle name="SAPBEXHLevel2X 3 10 5 2" xfId="15221" xr:uid="{945CE938-2956-49C8-906E-CB88F2A3031E}"/>
    <cellStyle name="SAPBEXHLevel2X 3 10 5 2 2" xfId="41641" xr:uid="{16A9DC29-AF8B-43B2-BEA6-4933E7D71FD8}"/>
    <cellStyle name="SAPBEXHLevel2X 3 10 5 3" xfId="23191" xr:uid="{83F15F87-1783-449F-8033-3F6C1DE56012}"/>
    <cellStyle name="SAPBEXHLevel2X 3 10 5 3 2" xfId="49605" xr:uid="{C78422C2-68AC-4B0B-95CF-F14DDFE1D01D}"/>
    <cellStyle name="SAPBEXHLevel2X 3 10 5 4" xfId="31113" xr:uid="{977D2D8A-D201-4651-ABFB-8F9D1295499C}"/>
    <cellStyle name="SAPBEXHLevel2X 3 10 6" xfId="5535" xr:uid="{6F6E34E6-673A-4A54-996C-5BA560710555}"/>
    <cellStyle name="SAPBEXHLevel2X 3 10 6 2" xfId="16306" xr:uid="{0BD7B56A-B530-4B46-BADA-C3124764E577}"/>
    <cellStyle name="SAPBEXHLevel2X 3 10 6 2 2" xfId="42725" xr:uid="{3A58376B-9783-421F-A852-05BB620E70E8}"/>
    <cellStyle name="SAPBEXHLevel2X 3 10 6 3" xfId="26598" xr:uid="{851312B7-4AF7-4E88-94BD-2F5D678D4181}"/>
    <cellStyle name="SAPBEXHLevel2X 3 10 6 3 2" xfId="53012" xr:uid="{B172D822-803C-461E-A977-85D589283538}"/>
    <cellStyle name="SAPBEXHLevel2X 3 10 6 4" xfId="32205" xr:uid="{CFE5D014-2A73-4112-9D7E-FADCA4CCABBF}"/>
    <cellStyle name="SAPBEXHLevel2X 3 10 7" xfId="4475" xr:uid="{4B67804F-EAFF-4E65-8842-E45BC6C5535E}"/>
    <cellStyle name="SAPBEXHLevel2X 3 10 7 2" xfId="25180" xr:uid="{61AD75D7-63B5-4A5F-8EF3-93CF096C5566}"/>
    <cellStyle name="SAPBEXHLevel2X 3 10 7 2 2" xfId="51594" xr:uid="{AEA2DE95-7C62-4175-B1D3-EE74001AF420}"/>
    <cellStyle name="SAPBEXHLevel2X 3 10 7 3" xfId="31145" xr:uid="{A1FB1713-A151-47F0-8D07-76D4EFDCE1CA}"/>
    <cellStyle name="SAPBEXHLevel2X 3 10 8" xfId="6069" xr:uid="{449C72C4-3FAF-427E-9E14-48E3C040E859}"/>
    <cellStyle name="SAPBEXHLevel2X 3 10 8 2" xfId="16820" xr:uid="{D24FA8F5-880F-4B6D-A98B-6E726BABB071}"/>
    <cellStyle name="SAPBEXHLevel2X 3 10 8 2 2" xfId="43238" xr:uid="{1DBB7645-B118-4043-A05E-1CCA4A621847}"/>
    <cellStyle name="SAPBEXHLevel2X 3 10 8 3" xfId="27221" xr:uid="{8B82EC9A-2557-4B84-8F86-A9A0083BD7EA}"/>
    <cellStyle name="SAPBEXHLevel2X 3 10 8 3 2" xfId="53635" xr:uid="{EC84D070-BDBB-4925-9BC7-AE696CB1EEDF}"/>
    <cellStyle name="SAPBEXHLevel2X 3 10 8 4" xfId="32739" xr:uid="{10F9C1CC-82DF-4B2F-B540-E580277B4128}"/>
    <cellStyle name="SAPBEXHLevel2X 3 10 9" xfId="2917" xr:uid="{A152C7AA-CF95-4767-8230-891606B97DE9}"/>
    <cellStyle name="SAPBEXHLevel2X 3 10 9 2" xfId="13709" xr:uid="{F39EE5E5-1257-4AAE-9435-CCB540942C87}"/>
    <cellStyle name="SAPBEXHLevel2X 3 10 9 2 2" xfId="40129" xr:uid="{A9AF12DF-B7AF-4322-87AA-EC6D6EDEB76C}"/>
    <cellStyle name="SAPBEXHLevel2X 3 10 9 3" xfId="25058" xr:uid="{BB3A892A-A4E0-4637-A2F7-402F59A00E53}"/>
    <cellStyle name="SAPBEXHLevel2X 3 10 9 3 2" xfId="51472" xr:uid="{9895DA1C-E859-4A71-8231-482D5A236F25}"/>
    <cellStyle name="SAPBEXHLevel2X 3 10 9 4" xfId="29587" xr:uid="{D1F72359-F958-40E7-BD8A-6A1F48090F90}"/>
    <cellStyle name="SAPBEXHLevel2X 3 11" xfId="1923" xr:uid="{757930A4-12C0-474E-898E-961C796671FE}"/>
    <cellStyle name="SAPBEXHLevel2X 3 11 10" xfId="8570" xr:uid="{08D4D6E1-3913-469C-9E55-5DBB49AA1414}"/>
    <cellStyle name="SAPBEXHLevel2X 3 11 10 2" xfId="19230" xr:uid="{4CF956EA-5856-4650-A6B1-EB343E18862A}"/>
    <cellStyle name="SAPBEXHLevel2X 3 11 10 2 2" xfId="45644" xr:uid="{C3584FDD-A82E-4BCC-8972-D7E4DF4310F4}"/>
    <cellStyle name="SAPBEXHLevel2X 3 11 10 3" xfId="17824" xr:uid="{F8E6050B-6245-447B-B320-366847C9FF8E}"/>
    <cellStyle name="SAPBEXHLevel2X 3 11 10 3 2" xfId="44241" xr:uid="{4E554C7D-F1EB-446E-B5D4-B7AEAC52FB16}"/>
    <cellStyle name="SAPBEXHLevel2X 3 11 10 4" xfId="35066" xr:uid="{2DB9D169-96F4-48E6-AD1D-8C20602D118D}"/>
    <cellStyle name="SAPBEXHLevel2X 3 11 11" xfId="11657" xr:uid="{D0859F10-8EE1-4E02-B9B0-9C0810045D5C}"/>
    <cellStyle name="SAPBEXHLevel2X 3 11 11 2" xfId="38078" xr:uid="{545A4956-F236-4943-8884-C80662500D6C}"/>
    <cellStyle name="SAPBEXHLevel2X 3 11 12" xfId="25722" xr:uid="{35823C18-97B8-4FFB-86B3-AC442B29C93F}"/>
    <cellStyle name="SAPBEXHLevel2X 3 11 12 2" xfId="52136" xr:uid="{5135BB84-309A-4E48-BB08-B4F77AA0D33F}"/>
    <cellStyle name="SAPBEXHLevel2X 3 11 2" xfId="3900" xr:uid="{5B94C5C0-4A54-42F6-8CED-C433F6B801D6}"/>
    <cellStyle name="SAPBEXHLevel2X 3 11 2 2" xfId="9166" xr:uid="{9BBB2469-8001-4BEE-A592-933067256439}"/>
    <cellStyle name="SAPBEXHLevel2X 3 11 2 2 2" xfId="19826" xr:uid="{55022455-D663-4AD3-B462-A89BFE69D039}"/>
    <cellStyle name="SAPBEXHLevel2X 3 11 2 2 2 2" xfId="46240" xr:uid="{A959AFF4-6009-4C8B-B5BC-4A9DE34BB7F3}"/>
    <cellStyle name="SAPBEXHLevel2X 3 11 2 2 3" xfId="25961" xr:uid="{10A4118D-149B-41C1-8D6C-125DF97E8F9D}"/>
    <cellStyle name="SAPBEXHLevel2X 3 11 2 2 3 2" xfId="52375" xr:uid="{65C2E8DF-975D-4755-BB8F-2531D3879A84}"/>
    <cellStyle name="SAPBEXHLevel2X 3 11 2 2 4" xfId="35662" xr:uid="{4EC2BD11-9336-4A8C-A9E3-09F8E5A741D7}"/>
    <cellStyle name="SAPBEXHLevel2X 3 11 2 3" xfId="14683" xr:uid="{320114F2-CDE6-4403-B91F-C49E6B81204B}"/>
    <cellStyle name="SAPBEXHLevel2X 3 11 2 3 2" xfId="41103" xr:uid="{ED747BFE-84B4-428A-ACE1-F53584F49537}"/>
    <cellStyle name="SAPBEXHLevel2X 3 11 2 4" xfId="26871" xr:uid="{251F5EF8-415D-498F-B9E9-F2D5128E606E}"/>
    <cellStyle name="SAPBEXHLevel2X 3 11 2 4 2" xfId="53285" xr:uid="{657F2621-1FCD-4E30-A08E-A847C8B68350}"/>
    <cellStyle name="SAPBEXHLevel2X 3 11 2 5" xfId="30570" xr:uid="{B6689E2D-B225-48EB-927A-73FA50961608}"/>
    <cellStyle name="SAPBEXHLevel2X 3 11 3" xfId="4627" xr:uid="{25A6ED12-E416-44BA-8097-1356C1C23003}"/>
    <cellStyle name="SAPBEXHLevel2X 3 11 3 2" xfId="9940" xr:uid="{2411A9EE-FD07-492D-8B21-59F928B578BB}"/>
    <cellStyle name="SAPBEXHLevel2X 3 11 3 2 2" xfId="20600" xr:uid="{54C9FBC1-0EF8-46C2-AF1D-ACB3B8192AE8}"/>
    <cellStyle name="SAPBEXHLevel2X 3 11 3 2 2 2" xfId="47014" xr:uid="{1A7D86DC-2CBE-4C03-89D9-026F06197E15}"/>
    <cellStyle name="SAPBEXHLevel2X 3 11 3 2 3" xfId="24942" xr:uid="{259426A2-B572-40A3-98D2-476BCFDE9095}"/>
    <cellStyle name="SAPBEXHLevel2X 3 11 3 2 3 2" xfId="51356" xr:uid="{05821009-B761-49AB-BCA8-69B4EE62F294}"/>
    <cellStyle name="SAPBEXHLevel2X 3 11 3 2 4" xfId="36436" xr:uid="{E399F352-DE40-4677-855E-1E67A54AC7B5}"/>
    <cellStyle name="SAPBEXHLevel2X 3 11 3 3" xfId="15405" xr:uid="{00B0AA46-2FFC-4C25-AB37-CD4B58A43822}"/>
    <cellStyle name="SAPBEXHLevel2X 3 11 3 3 2" xfId="41825" xr:uid="{F48BC536-4A78-4E92-9947-45E12BA3D73D}"/>
    <cellStyle name="SAPBEXHLevel2X 3 11 3 4" xfId="27268" xr:uid="{B271D1A3-DBDD-434A-97DB-EB53AA0F4C34}"/>
    <cellStyle name="SAPBEXHLevel2X 3 11 3 4 2" xfId="53682" xr:uid="{F7B08CE2-D23F-497F-B9C6-AB1695FB52E1}"/>
    <cellStyle name="SAPBEXHLevel2X 3 11 3 5" xfId="31297" xr:uid="{0D368170-7BF4-4ACD-983B-F3B6964E63F1}"/>
    <cellStyle name="SAPBEXHLevel2X 3 11 4" xfId="5205" xr:uid="{A6A3CF99-F411-402E-A5BD-F3563AAAC485}"/>
    <cellStyle name="SAPBEXHLevel2X 3 11 4 2" xfId="15980" xr:uid="{F5435D17-7BB6-48AD-B431-F04275208DBC}"/>
    <cellStyle name="SAPBEXHLevel2X 3 11 4 2 2" xfId="42399" xr:uid="{87909091-ACB3-4CA5-83D3-09CF6976545D}"/>
    <cellStyle name="SAPBEXHLevel2X 3 11 4 3" xfId="24372" xr:uid="{0F53DFC9-E9DE-412B-A2F3-370C539CCE3D}"/>
    <cellStyle name="SAPBEXHLevel2X 3 11 4 3 2" xfId="50786" xr:uid="{425CB043-DDFE-4087-A10A-BE0CB89A1D70}"/>
    <cellStyle name="SAPBEXHLevel2X 3 11 4 4" xfId="31875" xr:uid="{062D2FAB-4266-4F3F-A648-6E6428813575}"/>
    <cellStyle name="SAPBEXHLevel2X 3 11 5" xfId="5821" xr:uid="{FD2CD870-5879-4537-A8E1-2B9E3CE5B14E}"/>
    <cellStyle name="SAPBEXHLevel2X 3 11 5 2" xfId="16580" xr:uid="{E2120923-817D-4BA2-9EB0-FEDABA25FD37}"/>
    <cellStyle name="SAPBEXHLevel2X 3 11 5 2 2" xfId="42998" xr:uid="{5A4226A2-FEA1-4CDA-A0CB-898C55FBF6F7}"/>
    <cellStyle name="SAPBEXHLevel2X 3 11 5 3" xfId="21794" xr:uid="{188D0BEC-EC96-41ED-8D8A-FF215C7AC0E4}"/>
    <cellStyle name="SAPBEXHLevel2X 3 11 5 3 2" xfId="48208" xr:uid="{7452748D-4FC9-4F09-A788-ED09455CF008}"/>
    <cellStyle name="SAPBEXHLevel2X 3 11 5 4" xfId="32491" xr:uid="{99A76251-A0AF-43D6-BF54-4BC8A0266601}"/>
    <cellStyle name="SAPBEXHLevel2X 3 11 6" xfId="6424" xr:uid="{4AD8BFD0-9C0B-4D2F-8E75-91D361F2F0AD}"/>
    <cellStyle name="SAPBEXHLevel2X 3 11 6 2" xfId="17160" xr:uid="{A09C18EC-1FC2-43D9-8D35-EE462A4FD218}"/>
    <cellStyle name="SAPBEXHLevel2X 3 11 6 2 2" xfId="43578" xr:uid="{B699C52C-6520-488F-BA9A-1F3748FBBFDC}"/>
    <cellStyle name="SAPBEXHLevel2X 3 11 6 3" xfId="22998" xr:uid="{75A4B9B0-E131-4A9C-8E2A-F648C9CA59AC}"/>
    <cellStyle name="SAPBEXHLevel2X 3 11 6 3 2" xfId="49412" xr:uid="{14B60F99-C2A5-4597-9287-583EF8F06EFA}"/>
    <cellStyle name="SAPBEXHLevel2X 3 11 6 4" xfId="33094" xr:uid="{3D932D8C-19C6-4529-91C2-10CB4041B962}"/>
    <cellStyle name="SAPBEXHLevel2X 3 11 7" xfId="7039" xr:uid="{6FB4E1A1-A2AF-43A9-B7E8-75A882FF6629}"/>
    <cellStyle name="SAPBEXHLevel2X 3 11 7 2" xfId="22004" xr:uid="{DFE267CD-5921-4716-B3C2-007E56F24055}"/>
    <cellStyle name="SAPBEXHLevel2X 3 11 7 2 2" xfId="48418" xr:uid="{4F87F7DA-4BC4-489A-AF5F-246FDED80E97}"/>
    <cellStyle name="SAPBEXHLevel2X 3 11 7 3" xfId="33709" xr:uid="{2D921E1F-8717-4809-9CD5-0118C4577015}"/>
    <cellStyle name="SAPBEXHLevel2X 3 11 8" xfId="7586" xr:uid="{134D5992-CAF1-4CAA-A7C1-5D482F6F3C08}"/>
    <cellStyle name="SAPBEXHLevel2X 3 11 8 2" xfId="18253" xr:uid="{68C4A217-319C-4D2C-A352-B41DA3BDD75E}"/>
    <cellStyle name="SAPBEXHLevel2X 3 11 8 2 2" xfId="44669" xr:uid="{4F3301D4-8CC0-4822-9D35-730D28CC9930}"/>
    <cellStyle name="SAPBEXHLevel2X 3 11 8 3" xfId="23234" xr:uid="{434DEE1F-4C75-4A04-9789-A96F805D6C01}"/>
    <cellStyle name="SAPBEXHLevel2X 3 11 8 3 2" xfId="49648" xr:uid="{C4A1F268-8006-4C3E-8869-BACCC2833DC1}"/>
    <cellStyle name="SAPBEXHLevel2X 3 11 8 4" xfId="34256" xr:uid="{3FEC986A-4C72-40F8-9220-A77F6E8F6EE4}"/>
    <cellStyle name="SAPBEXHLevel2X 3 11 9" xfId="7285" xr:uid="{F884F12D-DF26-48D2-9E88-D623F93C8A43}"/>
    <cellStyle name="SAPBEXHLevel2X 3 11 9 2" xfId="17952" xr:uid="{881D7122-4AD5-4780-9EF5-B1D755E2D7B1}"/>
    <cellStyle name="SAPBEXHLevel2X 3 11 9 2 2" xfId="44369" xr:uid="{13259DAA-8107-42CC-A272-C8B99AC4C4BD}"/>
    <cellStyle name="SAPBEXHLevel2X 3 11 9 3" xfId="27646" xr:uid="{04FF420C-DC15-4DEC-B9C0-5023297CCA43}"/>
    <cellStyle name="SAPBEXHLevel2X 3 11 9 3 2" xfId="54060" xr:uid="{0B7BEC81-D797-450B-BDDE-260E7218749D}"/>
    <cellStyle name="SAPBEXHLevel2X 3 11 9 4" xfId="33955" xr:uid="{CE8ED48F-4BF2-409D-A929-A1DB934348A2}"/>
    <cellStyle name="SAPBEXHLevel2X 3 12" xfId="2109" xr:uid="{23FE337B-517D-4046-A56C-695B228B809B}"/>
    <cellStyle name="SAPBEXHLevel2X 3 12 10" xfId="8857" xr:uid="{CBB02C1B-A783-413C-8987-0F5FD79DAA1C}"/>
    <cellStyle name="SAPBEXHLevel2X 3 12 10 2" xfId="19517" xr:uid="{90606AD0-55E8-4DBF-9F94-9359C05FC42B}"/>
    <cellStyle name="SAPBEXHLevel2X 3 12 10 2 2" xfId="45931" xr:uid="{48652F9C-9F39-4249-8C1D-801C4C0328C7}"/>
    <cellStyle name="SAPBEXHLevel2X 3 12 10 3" xfId="23936" xr:uid="{6FD4F3ED-A2AC-472C-B7B5-174BDE3F99A1}"/>
    <cellStyle name="SAPBEXHLevel2X 3 12 10 3 2" xfId="50350" xr:uid="{99B533F7-ADEB-4F08-88D6-34D510464AEC}"/>
    <cellStyle name="SAPBEXHLevel2X 3 12 10 4" xfId="35353" xr:uid="{C76977C6-459E-444D-B541-6C2CEC497DA4}"/>
    <cellStyle name="SAPBEXHLevel2X 3 12 11" xfId="11491" xr:uid="{DE6F1B03-4E68-4A7D-A5F2-69CC33677EDB}"/>
    <cellStyle name="SAPBEXHLevel2X 3 12 11 2" xfId="37912" xr:uid="{F6500F50-1C10-4704-A78F-1D1FD396A95A}"/>
    <cellStyle name="SAPBEXHLevel2X 3 12 12" xfId="22556" xr:uid="{090E666F-14D2-4FB0-83F3-39E870E42958}"/>
    <cellStyle name="SAPBEXHLevel2X 3 12 12 2" xfId="48970" xr:uid="{2AF65616-C393-484C-8D2B-5AA71F811232}"/>
    <cellStyle name="SAPBEXHLevel2X 3 12 2" xfId="4074" xr:uid="{63442495-35EC-45F9-9E13-09A3C5035E04}"/>
    <cellStyle name="SAPBEXHLevel2X 3 12 2 2" xfId="9839" xr:uid="{1F484652-B6D3-47A6-813B-8FD99FA6C1D1}"/>
    <cellStyle name="SAPBEXHLevel2X 3 12 2 2 2" xfId="20499" xr:uid="{5B1CB9BD-EBC8-4425-9164-12FBF75B0CBA}"/>
    <cellStyle name="SAPBEXHLevel2X 3 12 2 2 2 2" xfId="46913" xr:uid="{1305677E-D139-4E1B-9A53-F7F700B8F184}"/>
    <cellStyle name="SAPBEXHLevel2X 3 12 2 2 3" xfId="12258" xr:uid="{52B5E9FE-3B2E-40AE-BC81-F5F7F87CD58F}"/>
    <cellStyle name="SAPBEXHLevel2X 3 12 2 2 3 2" xfId="38679" xr:uid="{F7AB1E8D-C381-495D-8504-7D0CB527CA30}"/>
    <cellStyle name="SAPBEXHLevel2X 3 12 2 2 4" xfId="36335" xr:uid="{688B8B15-60F1-4BFE-92D2-136F95E5EBA8}"/>
    <cellStyle name="SAPBEXHLevel2X 3 12 2 3" xfId="14856" xr:uid="{CE25645E-CEE5-47AE-AA0D-74C178B17AD9}"/>
    <cellStyle name="SAPBEXHLevel2X 3 12 2 3 2" xfId="41276" xr:uid="{0A12E262-5B33-4A81-86AD-13A2AE9A7A4C}"/>
    <cellStyle name="SAPBEXHLevel2X 3 12 2 4" xfId="23419" xr:uid="{645D76FA-461D-43F8-8013-ADA4ED7C2F48}"/>
    <cellStyle name="SAPBEXHLevel2X 3 12 2 4 2" xfId="49833" xr:uid="{A04455C8-B43A-436E-AB73-687F64E3CBE0}"/>
    <cellStyle name="SAPBEXHLevel2X 3 12 2 5" xfId="30744" xr:uid="{FC73F877-A797-4B71-A96A-01ADCAAD082B}"/>
    <cellStyle name="SAPBEXHLevel2X 3 12 3" xfId="4802" xr:uid="{63A426E3-DCA5-4DAD-A3F0-8BEE5BF59B65}"/>
    <cellStyle name="SAPBEXHLevel2X 3 12 3 2" xfId="10350" xr:uid="{55442B2B-BB81-48FA-815C-C7AF6CF42945}"/>
    <cellStyle name="SAPBEXHLevel2X 3 12 3 2 2" xfId="21010" xr:uid="{4C662E49-5AC5-40C8-AE38-5202A8F05A76}"/>
    <cellStyle name="SAPBEXHLevel2X 3 12 3 2 2 2" xfId="47424" xr:uid="{9063E5A0-F0A1-4387-B1D0-8DBF32B9A8B9}"/>
    <cellStyle name="SAPBEXHLevel2X 3 12 3 2 3" xfId="28275" xr:uid="{14C17A12-0F98-4EC2-9AE6-48FE5F83C82B}"/>
    <cellStyle name="SAPBEXHLevel2X 3 12 3 2 3 2" xfId="54689" xr:uid="{1AA74CD5-8CA1-40AE-8CE6-131A5AE63C30}"/>
    <cellStyle name="SAPBEXHLevel2X 3 12 3 2 4" xfId="36846" xr:uid="{6B4EAF44-A282-4EAD-95F9-7DEF74984436}"/>
    <cellStyle name="SAPBEXHLevel2X 3 12 3 3" xfId="15579" xr:uid="{566C3B11-9BDD-4499-8BD5-D8FBD156D32F}"/>
    <cellStyle name="SAPBEXHLevel2X 3 12 3 3 2" xfId="41999" xr:uid="{3A9A9DC7-E71F-43C7-BBBF-299C4A807BFA}"/>
    <cellStyle name="SAPBEXHLevel2X 3 12 3 4" xfId="26414" xr:uid="{03ECAB23-2486-420F-ACCF-2980E01B81A7}"/>
    <cellStyle name="SAPBEXHLevel2X 3 12 3 4 2" xfId="52828" xr:uid="{EFC881EA-DD8D-4528-BDC0-F8E9C4D6533A}"/>
    <cellStyle name="SAPBEXHLevel2X 3 12 3 5" xfId="31472" xr:uid="{DC98725B-1BBC-444E-9F1E-A0F6A7401304}"/>
    <cellStyle name="SAPBEXHLevel2X 3 12 4" xfId="5382" xr:uid="{EBBBB919-4E5A-4960-BAC1-82073F814BAC}"/>
    <cellStyle name="SAPBEXHLevel2X 3 12 4 2" xfId="16155" xr:uid="{41331B0A-1D8C-4969-B2AB-1AAF26EF2F74}"/>
    <cellStyle name="SAPBEXHLevel2X 3 12 4 2 2" xfId="42574" xr:uid="{4873CB2F-AAE2-4D0A-9CB9-ACD3708F279B}"/>
    <cellStyle name="SAPBEXHLevel2X 3 12 4 3" xfId="27168" xr:uid="{B74186B9-1376-4BF5-A140-E89B7BE768B6}"/>
    <cellStyle name="SAPBEXHLevel2X 3 12 4 3 2" xfId="53582" xr:uid="{88A2B815-26DD-4547-8C93-898C9B06F00A}"/>
    <cellStyle name="SAPBEXHLevel2X 3 12 4 4" xfId="32052" xr:uid="{6155C3A1-9E87-4836-B864-E50473502CE1}"/>
    <cellStyle name="SAPBEXHLevel2X 3 12 5" xfId="5989" xr:uid="{1AE91183-AE17-4D8D-8148-9585A5772947}"/>
    <cellStyle name="SAPBEXHLevel2X 3 12 5 2" xfId="16741" xr:uid="{A69AC0CC-3EAB-4BE3-A562-4BC82E666FBF}"/>
    <cellStyle name="SAPBEXHLevel2X 3 12 5 2 2" xfId="43159" xr:uid="{A8187BD2-609B-4337-95C4-BB8A501B9107}"/>
    <cellStyle name="SAPBEXHLevel2X 3 12 5 3" xfId="22129" xr:uid="{76FBE708-1BE5-47E9-A65B-60C0C0C160F3}"/>
    <cellStyle name="SAPBEXHLevel2X 3 12 5 3 2" xfId="48543" xr:uid="{FDDC9B2D-E65C-439E-AFD3-C821ABACA50D}"/>
    <cellStyle name="SAPBEXHLevel2X 3 12 5 4" xfId="32659" xr:uid="{4AF42EF6-DF99-40F1-BA8A-0872051864DD}"/>
    <cellStyle name="SAPBEXHLevel2X 3 12 6" xfId="6589" xr:uid="{23FACAD2-8719-4542-A24D-927AB9A1B155}"/>
    <cellStyle name="SAPBEXHLevel2X 3 12 6 2" xfId="17314" xr:uid="{1E66B3C8-816A-4F9C-A0F6-55ACB0088872}"/>
    <cellStyle name="SAPBEXHLevel2X 3 12 6 2 2" xfId="43732" xr:uid="{03E01C2D-843B-4660-928C-8DFD2C5CC8CF}"/>
    <cellStyle name="SAPBEXHLevel2X 3 12 6 3" xfId="25759" xr:uid="{BE7F5E20-C742-4E5A-BAB6-8941F85B9EF1}"/>
    <cellStyle name="SAPBEXHLevel2X 3 12 6 3 2" xfId="52173" xr:uid="{D47A1A91-A842-4E84-8992-9BED6E7135CD}"/>
    <cellStyle name="SAPBEXHLevel2X 3 12 6 4" xfId="33259" xr:uid="{0B371A36-6B04-4FBA-82B4-A017179EC742}"/>
    <cellStyle name="SAPBEXHLevel2X 3 12 7" xfId="7161" xr:uid="{33D3859B-AE98-4488-9CDB-E01BAFE7D229}"/>
    <cellStyle name="SAPBEXHLevel2X 3 12 7 2" xfId="25370" xr:uid="{F6C24555-06B0-435E-B1B0-77B456AD8DBA}"/>
    <cellStyle name="SAPBEXHLevel2X 3 12 7 2 2" xfId="51784" xr:uid="{4B361C63-AD18-4BAB-8872-E72BEA8E4281}"/>
    <cellStyle name="SAPBEXHLevel2X 3 12 7 3" xfId="33831" xr:uid="{C3F79407-CA9E-4CB8-98E0-3831F5296F28}"/>
    <cellStyle name="SAPBEXHLevel2X 3 12 8" xfId="7720" xr:uid="{60FCCB08-BC63-4540-B455-2B9E4492CEF1}"/>
    <cellStyle name="SAPBEXHLevel2X 3 12 8 2" xfId="18387" xr:uid="{89D7C522-A2EF-47CF-8FB4-F06BAEDE06DB}"/>
    <cellStyle name="SAPBEXHLevel2X 3 12 8 2 2" xfId="44803" xr:uid="{177C43AF-B4B5-4F6C-BA6A-72683294E907}"/>
    <cellStyle name="SAPBEXHLevel2X 3 12 8 3" xfId="24008" xr:uid="{12F75D92-3C51-432B-A55A-D8C985E97F53}"/>
    <cellStyle name="SAPBEXHLevel2X 3 12 8 3 2" xfId="50422" xr:uid="{2D2AEFC7-4C42-48D4-82E6-92C88F281046}"/>
    <cellStyle name="SAPBEXHLevel2X 3 12 8 4" xfId="34390" xr:uid="{F646A487-EA16-41C6-A911-28464E199EBA}"/>
    <cellStyle name="SAPBEXHLevel2X 3 12 9" xfId="7872" xr:uid="{BE141B02-AF5C-4129-87FF-29F977FD13B4}"/>
    <cellStyle name="SAPBEXHLevel2X 3 12 9 2" xfId="18539" xr:uid="{6E577A96-D853-406D-839E-556B56831996}"/>
    <cellStyle name="SAPBEXHLevel2X 3 12 9 2 2" xfId="44954" xr:uid="{245BA76D-5D3F-4E4E-9F44-CF87FAFECC58}"/>
    <cellStyle name="SAPBEXHLevel2X 3 12 9 3" xfId="22161" xr:uid="{B287A1A0-ED48-4D43-91BF-0156BAB73224}"/>
    <cellStyle name="SAPBEXHLevel2X 3 12 9 3 2" xfId="48575" xr:uid="{5BA6187E-192E-460F-A31D-50C4666A03A2}"/>
    <cellStyle name="SAPBEXHLevel2X 3 12 9 4" xfId="34542" xr:uid="{E8532730-8716-435B-990E-5F9E5B3BE4E4}"/>
    <cellStyle name="SAPBEXHLevel2X 3 13" xfId="1848" xr:uid="{91B3DAB1-9A68-42D8-9070-E254F0CF57BD}"/>
    <cellStyle name="SAPBEXHLevel2X 3 13 10" xfId="9540" xr:uid="{B50F88EE-65B9-4EA8-B776-037D6BF4A204}"/>
    <cellStyle name="SAPBEXHLevel2X 3 13 10 2" xfId="20200" xr:uid="{81CD83BE-B27E-483A-BDAD-9FBB1631DC7F}"/>
    <cellStyle name="SAPBEXHLevel2X 3 13 10 2 2" xfId="46614" xr:uid="{78523A50-5625-400C-9D6A-7B1D30E6949B}"/>
    <cellStyle name="SAPBEXHLevel2X 3 13 10 3" xfId="27846" xr:uid="{16891ABB-1E7A-4853-B510-04E99097F2AD}"/>
    <cellStyle name="SAPBEXHLevel2X 3 13 10 3 2" xfId="54260" xr:uid="{B8E03BBA-540F-4814-A6FA-D9D650E44D85}"/>
    <cellStyle name="SAPBEXHLevel2X 3 13 10 4" xfId="36036" xr:uid="{AEFE5F3C-8802-442E-B35E-305179A7B967}"/>
    <cellStyle name="SAPBEXHLevel2X 3 13 11" xfId="11732" xr:uid="{105E9BA3-0C2E-4944-A216-E9A573A1F245}"/>
    <cellStyle name="SAPBEXHLevel2X 3 13 11 2" xfId="38153" xr:uid="{AE5ECAFE-C3AB-4FE0-A6BB-FA1D38CB7CDF}"/>
    <cellStyle name="SAPBEXHLevel2X 3 13 12" xfId="22292" xr:uid="{714A442B-3D73-425B-B6BB-2F518C9F3E3D}"/>
    <cellStyle name="SAPBEXHLevel2X 3 13 12 2" xfId="48706" xr:uid="{41EE727C-28BB-4150-9B2C-0049F7F8397F}"/>
    <cellStyle name="SAPBEXHLevel2X 3 13 2" xfId="3825" xr:uid="{7A0DC171-05A2-4296-9B8F-E053D0BEC9FB}"/>
    <cellStyle name="SAPBEXHLevel2X 3 13 2 2" xfId="10678" xr:uid="{C1911CA1-BE82-4D9A-9786-4878FE990365}"/>
    <cellStyle name="SAPBEXHLevel2X 3 13 2 2 2" xfId="21323" xr:uid="{5021A4EE-2542-4F7E-90E3-5D9186A4233A}"/>
    <cellStyle name="SAPBEXHLevel2X 3 13 2 2 2 2" xfId="47737" xr:uid="{985562CD-863C-4684-90ED-8A169F1AEAF6}"/>
    <cellStyle name="SAPBEXHLevel2X 3 13 2 2 3" xfId="28421" xr:uid="{2295E828-491F-4876-B2CF-B8E8BF3A1866}"/>
    <cellStyle name="SAPBEXHLevel2X 3 13 2 2 3 2" xfId="54835" xr:uid="{9F21556E-A04E-4D16-9C44-881490D3C6D9}"/>
    <cellStyle name="SAPBEXHLevel2X 3 13 2 2 4" xfId="37102" xr:uid="{1A4DC04E-5F07-4B60-A677-408EA9CB93E4}"/>
    <cellStyle name="SAPBEXHLevel2X 3 13 2 3" xfId="14608" xr:uid="{E8B21D9F-2C24-4A22-AF77-64EFCCCDA73B}"/>
    <cellStyle name="SAPBEXHLevel2X 3 13 2 3 2" xfId="41028" xr:uid="{6FD357B5-F5C5-46C4-805F-CF9C34791659}"/>
    <cellStyle name="SAPBEXHLevel2X 3 13 2 4" xfId="25561" xr:uid="{01457CC2-2601-4D41-A64C-2C0226CFD7DC}"/>
    <cellStyle name="SAPBEXHLevel2X 3 13 2 4 2" xfId="51975" xr:uid="{5684A5E6-B7EE-4CE0-8A69-DD21FED8E77F}"/>
    <cellStyle name="SAPBEXHLevel2X 3 13 2 5" xfId="30495" xr:uid="{A8467549-A319-4908-BE5E-E664B5BD4DBC}"/>
    <cellStyle name="SAPBEXHLevel2X 3 13 3" xfId="4552" xr:uid="{4B404E38-1EA0-41B6-AA89-6FACDBC70C93}"/>
    <cellStyle name="SAPBEXHLevel2X 3 13 3 2" xfId="15330" xr:uid="{3ED08D0B-E10C-49BD-B6D8-8DDB072FE617}"/>
    <cellStyle name="SAPBEXHLevel2X 3 13 3 2 2" xfId="41750" xr:uid="{3F45A783-611B-4160-B5AD-6A134549625D}"/>
    <cellStyle name="SAPBEXHLevel2X 3 13 3 3" xfId="25590" xr:uid="{996E704C-5E0F-4802-B675-37A24F5F3FF1}"/>
    <cellStyle name="SAPBEXHLevel2X 3 13 3 3 2" xfId="52004" xr:uid="{FE970021-57F0-4B34-A21C-2915B0F35225}"/>
    <cellStyle name="SAPBEXHLevel2X 3 13 3 4" xfId="31222" xr:uid="{7204052F-C40E-4E31-B4B0-B89D16F7FC45}"/>
    <cellStyle name="SAPBEXHLevel2X 3 13 4" xfId="3198" xr:uid="{BF832A7A-CFFE-4D79-9AB4-9502276B1F64}"/>
    <cellStyle name="SAPBEXHLevel2X 3 13 4 2" xfId="13988" xr:uid="{342201D5-59D2-496F-A0C2-6766CB411429}"/>
    <cellStyle name="SAPBEXHLevel2X 3 13 4 2 2" xfId="40408" xr:uid="{2FE0EFF0-64D8-4897-9059-80DE2181DC6C}"/>
    <cellStyle name="SAPBEXHLevel2X 3 13 4 3" xfId="23172" xr:uid="{40FE54AA-AB64-4E3D-B477-28885DBE5738}"/>
    <cellStyle name="SAPBEXHLevel2X 3 13 4 3 2" xfId="49586" xr:uid="{83894D5C-E7F3-4742-B8BA-E1F3B4EC60B6}"/>
    <cellStyle name="SAPBEXHLevel2X 3 13 4 4" xfId="29868" xr:uid="{E9810377-B0E8-427D-829F-B14C25A431E3}"/>
    <cellStyle name="SAPBEXHLevel2X 3 13 5" xfId="3986" xr:uid="{28AD2C24-EA9B-44D0-A49D-E585B3777F53}"/>
    <cellStyle name="SAPBEXHLevel2X 3 13 5 2" xfId="14769" xr:uid="{13CFBF9A-D64E-49FC-A34B-9E48F85DEF82}"/>
    <cellStyle name="SAPBEXHLevel2X 3 13 5 2 2" xfId="41189" xr:uid="{44D8E1AB-BCF2-44C6-9C75-CCE25B05C97E}"/>
    <cellStyle name="SAPBEXHLevel2X 3 13 5 3" xfId="23117" xr:uid="{C975E8A9-6915-48E7-BA7F-C33735BB8676}"/>
    <cellStyle name="SAPBEXHLevel2X 3 13 5 3 2" xfId="49531" xr:uid="{B6EE4406-309D-47C9-8EC0-8BCD50B64ECE}"/>
    <cellStyle name="SAPBEXHLevel2X 3 13 5 4" xfId="30656" xr:uid="{C882DB8F-9A9A-4BB5-9177-513A5827832C}"/>
    <cellStyle name="SAPBEXHLevel2X 3 13 6" xfId="6032" xr:uid="{0DFCD769-4A52-4BBE-941A-787F73233C3B}"/>
    <cellStyle name="SAPBEXHLevel2X 3 13 6 2" xfId="16783" xr:uid="{81558DBE-CD7D-48E6-BE01-EFCDD100235C}"/>
    <cellStyle name="SAPBEXHLevel2X 3 13 6 2 2" xfId="43201" xr:uid="{9BF5F3BE-1AB8-4C5D-B869-0FD84DECD8B2}"/>
    <cellStyle name="SAPBEXHLevel2X 3 13 6 3" xfId="25474" xr:uid="{430BE954-B668-498B-8E4F-B66A5CA105C8}"/>
    <cellStyle name="SAPBEXHLevel2X 3 13 6 3 2" xfId="51888" xr:uid="{D02F5A0E-42DF-4130-8905-966B70F25CB4}"/>
    <cellStyle name="SAPBEXHLevel2X 3 13 6 4" xfId="32702" xr:uid="{9AA2AE73-6CE0-45B7-B394-27C97A86E667}"/>
    <cellStyle name="SAPBEXHLevel2X 3 13 7" xfId="6964" xr:uid="{1F7B43CA-C77E-420B-9686-6585F1C47799}"/>
    <cellStyle name="SAPBEXHLevel2X 3 13 7 2" xfId="25735" xr:uid="{DC94D94D-C395-4B31-9B8E-E629D9154A7D}"/>
    <cellStyle name="SAPBEXHLevel2X 3 13 7 2 2" xfId="52149" xr:uid="{80A762AE-81F1-4FC9-A592-046271AC85A4}"/>
    <cellStyle name="SAPBEXHLevel2X 3 13 7 3" xfId="33634" xr:uid="{D0214478-86F7-4AD9-9384-6A9652973B93}"/>
    <cellStyle name="SAPBEXHLevel2X 3 13 8" xfId="7511" xr:uid="{8F708C9F-8538-4F20-BBD6-9FD5947443E8}"/>
    <cellStyle name="SAPBEXHLevel2X 3 13 8 2" xfId="18178" xr:uid="{5EB91589-CFE2-48C3-BAF1-E215AE5358B9}"/>
    <cellStyle name="SAPBEXHLevel2X 3 13 8 2 2" xfId="44594" xr:uid="{1C9E0DB7-2A52-4205-9B61-4F87153E2514}"/>
    <cellStyle name="SAPBEXHLevel2X 3 13 8 3" xfId="26373" xr:uid="{750AF53D-DD31-47C7-B9D9-2F604DFBF64B}"/>
    <cellStyle name="SAPBEXHLevel2X 3 13 8 3 2" xfId="52787" xr:uid="{FBB19B0A-A209-4688-B120-F192F9AD0E85}"/>
    <cellStyle name="SAPBEXHLevel2X 3 13 8 4" xfId="34181" xr:uid="{4921FE9A-F1DB-4F47-A6E6-B0A1822E672D}"/>
    <cellStyle name="SAPBEXHLevel2X 3 13 9" xfId="7447" xr:uid="{0466A829-EA65-49BE-9E4A-7517CB71BFD9}"/>
    <cellStyle name="SAPBEXHLevel2X 3 13 9 2" xfId="18114" xr:uid="{73C4051C-01B6-4E9D-8DFA-95305F5CBC26}"/>
    <cellStyle name="SAPBEXHLevel2X 3 13 9 2 2" xfId="44530" xr:uid="{EA09BE0A-2694-4219-9ABE-B7888ECF9559}"/>
    <cellStyle name="SAPBEXHLevel2X 3 13 9 3" xfId="27113" xr:uid="{934275E4-85E9-4128-8B55-58554527CDFC}"/>
    <cellStyle name="SAPBEXHLevel2X 3 13 9 3 2" xfId="53527" xr:uid="{A0C8D94C-D5A1-4022-BA22-59B68E85A1C5}"/>
    <cellStyle name="SAPBEXHLevel2X 3 13 9 4" xfId="34117" xr:uid="{26E970C0-00C9-457E-AB80-E05850FA7C82}"/>
    <cellStyle name="SAPBEXHLevel2X 3 14" xfId="2508" xr:uid="{61409F1C-AC38-4E02-A160-98499C8F8588}"/>
    <cellStyle name="SAPBEXHLevel2X 3 14 10" xfId="25617" xr:uid="{9074E6BD-04B7-44C1-A7AA-A5CC3623057D}"/>
    <cellStyle name="SAPBEXHLevel2X 3 14 10 2" xfId="52031" xr:uid="{037EF354-A418-40D1-8234-43D59FF66BC6}"/>
    <cellStyle name="SAPBEXHLevel2X 3 14 2" xfId="4403" xr:uid="{78E00996-6818-4197-8AA4-6021CB48F515}"/>
    <cellStyle name="SAPBEXHLevel2X 3 14 2 2" xfId="15181" xr:uid="{CCA6BC65-FD25-4888-A521-4929DEF233EF}"/>
    <cellStyle name="SAPBEXHLevel2X 3 14 2 2 2" xfId="41601" xr:uid="{2C2E0178-2D23-4CBB-A3A2-1AB3C385E5EF}"/>
    <cellStyle name="SAPBEXHLevel2X 3 14 2 3" xfId="25695" xr:uid="{AD1B1A0A-9B21-418E-8D7B-72CB86EB2A92}"/>
    <cellStyle name="SAPBEXHLevel2X 3 14 2 3 2" xfId="52109" xr:uid="{BBA11F81-A14A-4587-805A-E1EBEFC60456}"/>
    <cellStyle name="SAPBEXHLevel2X 3 14 2 4" xfId="31073" xr:uid="{33232D37-13BC-4373-8799-19A5305879C1}"/>
    <cellStyle name="SAPBEXHLevel2X 3 14 3" xfId="5136" xr:uid="{B9AADCAA-D995-4C45-B5EA-B935C60FC8E8}"/>
    <cellStyle name="SAPBEXHLevel2X 3 14 3 2" xfId="15913" xr:uid="{09CD8CC9-3B8C-4C2E-953B-81426321A7CF}"/>
    <cellStyle name="SAPBEXHLevel2X 3 14 3 2 2" xfId="42332" xr:uid="{B600EDF7-2525-4754-9E76-91A9175C2A61}"/>
    <cellStyle name="SAPBEXHLevel2X 3 14 3 3" xfId="26658" xr:uid="{289E33FB-1A93-44BF-A0F3-A970412228C9}"/>
    <cellStyle name="SAPBEXHLevel2X 3 14 3 3 2" xfId="53072" xr:uid="{202F4DD7-6C63-4744-B013-592DFE3E0AB4}"/>
    <cellStyle name="SAPBEXHLevel2X 3 14 3 4" xfId="31806" xr:uid="{912C8AD4-E0BD-461C-991C-77D3CD8A27FA}"/>
    <cellStyle name="SAPBEXHLevel2X 3 14 4" xfId="6318" xr:uid="{71FB17E4-6F20-45EF-902D-CDA7D5EF5959}"/>
    <cellStyle name="SAPBEXHLevel2X 3 14 4 2" xfId="17057" xr:uid="{81DF3566-7E3A-4429-9BFD-C83B21BA8E71}"/>
    <cellStyle name="SAPBEXHLevel2X 3 14 4 2 2" xfId="43475" xr:uid="{B9818FB5-73BF-41B7-8522-B6A51899AF73}"/>
    <cellStyle name="SAPBEXHLevel2X 3 14 4 3" xfId="25776" xr:uid="{37EBEBDE-A752-4643-95CA-27815D4AF4E3}"/>
    <cellStyle name="SAPBEXHLevel2X 3 14 4 3 2" xfId="52190" xr:uid="{53959D70-657C-4CB8-AE33-8930646CB821}"/>
    <cellStyle name="SAPBEXHLevel2X 3 14 4 4" xfId="32988" xr:uid="{F39E0010-2966-4C25-945F-7125A9E0F8B8}"/>
    <cellStyle name="SAPBEXHLevel2X 3 14 5" xfId="6894" xr:uid="{FEE13F64-B2E5-405C-B838-FEEC80F82990}"/>
    <cellStyle name="SAPBEXHLevel2X 3 14 5 2" xfId="17599" xr:uid="{B408633E-996C-4E94-AC94-5D518208ECE4}"/>
    <cellStyle name="SAPBEXHLevel2X 3 14 5 2 2" xfId="44016" xr:uid="{8B4C4377-8818-47BB-BA64-A2B980C4EEE2}"/>
    <cellStyle name="SAPBEXHLevel2X 3 14 5 3" xfId="22966" xr:uid="{BC917790-0ECD-4A46-B1A9-4E55BC7713D1}"/>
    <cellStyle name="SAPBEXHLevel2X 3 14 5 3 2" xfId="49380" xr:uid="{60E907D7-B880-4FDF-9DD8-E862FFC12BD0}"/>
    <cellStyle name="SAPBEXHLevel2X 3 14 5 4" xfId="33564" xr:uid="{10E085EE-CABC-4089-94CA-AC7F15FBE662}"/>
    <cellStyle name="SAPBEXHLevel2X 3 14 6" xfId="7418" xr:uid="{5FA0702B-A874-4F77-ABD3-B9E63D7CED34}"/>
    <cellStyle name="SAPBEXHLevel2X 3 14 6 2" xfId="18085" xr:uid="{9E6623C4-0230-4715-BD4D-D2B0625B3CC0}"/>
    <cellStyle name="SAPBEXHLevel2X 3 14 6 2 2" xfId="44501" xr:uid="{E5E50C08-7B64-4453-91A8-F7F119DC38C4}"/>
    <cellStyle name="SAPBEXHLevel2X 3 14 6 3" xfId="28041" xr:uid="{36B9A0AC-5B08-4D68-9E68-4BD198D0FB7E}"/>
    <cellStyle name="SAPBEXHLevel2X 3 14 6 3 2" xfId="54455" xr:uid="{9F019BBB-3B2F-4933-A978-E900A5E09661}"/>
    <cellStyle name="SAPBEXHLevel2X 3 14 6 4" xfId="34088" xr:uid="{16F08A3A-DDD3-4A04-931E-1754C25CA0EE}"/>
    <cellStyle name="SAPBEXHLevel2X 3 14 7" xfId="8041" xr:uid="{F21FFEBE-B714-490E-8DAA-174634E5E087}"/>
    <cellStyle name="SAPBEXHLevel2X 3 14 7 2" xfId="18708" xr:uid="{80B1FE11-EE00-40F7-AE96-FE9A00008F0A}"/>
    <cellStyle name="SAPBEXHLevel2X 3 14 7 2 2" xfId="45122" xr:uid="{75606B2B-F57E-470B-897F-2CE40BCAC3A5}"/>
    <cellStyle name="SAPBEXHLevel2X 3 14 7 3" xfId="11451" xr:uid="{27CF7E03-D99B-4580-9560-57ACF5A1264C}"/>
    <cellStyle name="SAPBEXHLevel2X 3 14 7 3 2" xfId="37872" xr:uid="{DF98D917-C5BE-439C-B73F-0328B37C6881}"/>
    <cellStyle name="SAPBEXHLevel2X 3 14 7 4" xfId="34645" xr:uid="{0DDE8E5E-4F1C-49DE-8C38-8500DC7E09E6}"/>
    <cellStyle name="SAPBEXHLevel2X 3 14 8" xfId="13304" xr:uid="{A4B5A323-85F5-477B-82FF-A5A803F933D8}"/>
    <cellStyle name="SAPBEXHLevel2X 3 14 8 2" xfId="39724" xr:uid="{B789B806-0323-401F-AD94-360861550D8E}"/>
    <cellStyle name="SAPBEXHLevel2X 3 14 9" xfId="11222" xr:uid="{1A82D2A5-5EF3-4016-A5D4-C11EDD30DD0A}"/>
    <cellStyle name="SAPBEXHLevel2X 3 14 9 2" xfId="37643" xr:uid="{ABE1A1CD-393B-4D59-BC8A-B8612D717766}"/>
    <cellStyle name="SAPBEXHLevel2X 3 15" xfId="3260" xr:uid="{AB819035-6D36-4CF1-B3FB-C9436CEF8391}"/>
    <cellStyle name="SAPBEXHLevel2X 3 15 2" xfId="14050" xr:uid="{70A88D84-41D1-412B-B34F-290FA1DAB667}"/>
    <cellStyle name="SAPBEXHLevel2X 3 15 2 2" xfId="40470" xr:uid="{A585C897-6BB5-4447-A172-857E2E462399}"/>
    <cellStyle name="SAPBEXHLevel2X 3 15 3" xfId="26862" xr:uid="{FAB79385-D839-4285-80E5-F9FDDF9C1A8C}"/>
    <cellStyle name="SAPBEXHLevel2X 3 15 3 2" xfId="53276" xr:uid="{7B9F57FF-250D-4648-B31E-F7C708A607E8}"/>
    <cellStyle name="SAPBEXHLevel2X 3 15 4" xfId="29930" xr:uid="{6141DC31-9E21-43B9-B25C-F602C4C50CBF}"/>
    <cellStyle name="SAPBEXHLevel2X 3 16" xfId="2855" xr:uid="{1D9F2C19-B50A-4205-A2F4-9ED5BF56F4E7}"/>
    <cellStyle name="SAPBEXHLevel2X 3 16 2" xfId="13647" xr:uid="{D8999455-CDE9-4614-9CD1-C2973D90D2FA}"/>
    <cellStyle name="SAPBEXHLevel2X 3 16 2 2" xfId="40067" xr:uid="{419EFBB9-D1AC-41F2-8D25-169784F8235B}"/>
    <cellStyle name="SAPBEXHLevel2X 3 16 3" xfId="24330" xr:uid="{BC684670-D118-45C9-B67F-D1035895C289}"/>
    <cellStyle name="SAPBEXHLevel2X 3 16 3 2" xfId="50744" xr:uid="{8099D5ED-3E5E-44C8-A92A-B330387F57AC}"/>
    <cellStyle name="SAPBEXHLevel2X 3 16 4" xfId="29525" xr:uid="{3E87C726-B3A3-47CA-AFCA-43C5DDBD96B2}"/>
    <cellStyle name="SAPBEXHLevel2X 3 17" xfId="3729" xr:uid="{123FF9FF-54B7-42B7-BC42-02FBF1ADC4AD}"/>
    <cellStyle name="SAPBEXHLevel2X 3 17 2" xfId="14512" xr:uid="{0A5EFE94-34F2-493A-9CF3-772484435D11}"/>
    <cellStyle name="SAPBEXHLevel2X 3 17 2 2" xfId="40932" xr:uid="{EDF02B4E-8FC2-412C-91C9-F751B8EE5BFC}"/>
    <cellStyle name="SAPBEXHLevel2X 3 17 3" xfId="23334" xr:uid="{2A5F6A4F-5DEC-47E2-8DCB-28DCE7264DC1}"/>
    <cellStyle name="SAPBEXHLevel2X 3 17 3 2" xfId="49748" xr:uid="{E672E1C7-CFE7-462A-94E6-105090099EC8}"/>
    <cellStyle name="SAPBEXHLevel2X 3 17 4" xfId="30399" xr:uid="{F70A1661-CE19-4B08-8B8E-D8C13B849F10}"/>
    <cellStyle name="SAPBEXHLevel2X 3 18" xfId="3316" xr:uid="{D8BE4331-1BF4-46EE-AF7E-414E94C35C7A}"/>
    <cellStyle name="SAPBEXHLevel2X 3 18 2" xfId="26984" xr:uid="{946EAC6B-53BB-402F-9CA3-6D4794C320A5}"/>
    <cellStyle name="SAPBEXHLevel2X 3 18 2 2" xfId="53398" xr:uid="{136784DE-31F9-49E4-A59F-0040C28C7ABF}"/>
    <cellStyle name="SAPBEXHLevel2X 3 18 3" xfId="29986" xr:uid="{B2BA311B-77D0-406D-8152-A58BA0FF671C}"/>
    <cellStyle name="SAPBEXHLevel2X 3 19" xfId="13940" xr:uid="{2F1F84EB-9514-46A1-8124-12AE0C321C38}"/>
    <cellStyle name="SAPBEXHLevel2X 3 19 2" xfId="40360" xr:uid="{5E8F82EB-139D-434B-8C69-1E0B97FAC544}"/>
    <cellStyle name="SAPBEXHLevel2X 3 2" xfId="1240" xr:uid="{E09FCF51-44CA-41C3-B4EF-2E17308832F2}"/>
    <cellStyle name="SAPBEXHLevel2X 3 2 10" xfId="5101" xr:uid="{3CB66808-1A97-40F6-BE2F-F9C48E73D78D}"/>
    <cellStyle name="SAPBEXHLevel2X 3 2 10 2" xfId="15878" xr:uid="{C3235167-55BA-4E94-877C-13BDA48E029A}"/>
    <cellStyle name="SAPBEXHLevel2X 3 2 10 2 2" xfId="42297" xr:uid="{29261BE5-E193-4E6A-9208-B2A4C004FF10}"/>
    <cellStyle name="SAPBEXHLevel2X 3 2 10 3" xfId="23840" xr:uid="{4247286E-69CD-42E3-AFCF-2266424B595B}"/>
    <cellStyle name="SAPBEXHLevel2X 3 2 10 3 2" xfId="50254" xr:uid="{DC53395B-38EB-4B41-B07F-E0D600039709}"/>
    <cellStyle name="SAPBEXHLevel2X 3 2 10 4" xfId="31771" xr:uid="{39C709AF-AB35-4711-AF42-464617936574}"/>
    <cellStyle name="SAPBEXHLevel2X 3 2 11" xfId="6509" xr:uid="{C450EE25-A6D5-43BD-961A-3929B411BFA7}"/>
    <cellStyle name="SAPBEXHLevel2X 3 2 11 2" xfId="24453" xr:uid="{59D31CF3-B7B4-4E73-8B7A-FB360E6FECDF}"/>
    <cellStyle name="SAPBEXHLevel2X 3 2 11 2 2" xfId="50867" xr:uid="{762852E9-682D-47C9-9753-FB79D04E8BAB}"/>
    <cellStyle name="SAPBEXHLevel2X 3 2 11 3" xfId="33179" xr:uid="{CC315B65-4889-4861-BA6A-F99210E383A0}"/>
    <cellStyle name="SAPBEXHLevel2X 3 2 12" xfId="12399" xr:uid="{9EC9EE10-AFFC-4146-BC55-05BE43DC3266}"/>
    <cellStyle name="SAPBEXHLevel2X 3 2 12 2" xfId="38820" xr:uid="{497177B8-0EB2-4052-A98A-B65E43F50EA5}"/>
    <cellStyle name="SAPBEXHLevel2X 3 2 13" xfId="24215" xr:uid="{E86E39F8-515A-4CB1-92A3-500478C9DA17}"/>
    <cellStyle name="SAPBEXHLevel2X 3 2 13 2" xfId="50629" xr:uid="{BC2192DB-E301-45AB-BE7F-5ED5E22413E7}"/>
    <cellStyle name="SAPBEXHLevel2X 3 2 2" xfId="1552" xr:uid="{FAFC55C9-30A1-4243-BCD9-575209F22A5B}"/>
    <cellStyle name="SAPBEXHLevel2X 3 2 2 10" xfId="8444" xr:uid="{FFF566FC-70DB-43AF-ADE3-3C87D06473F1}"/>
    <cellStyle name="SAPBEXHLevel2X 3 2 2 10 2" xfId="19104" xr:uid="{B048CE49-791A-4F14-A934-7A9FA6F9B82F}"/>
    <cellStyle name="SAPBEXHLevel2X 3 2 2 10 2 2" xfId="45518" xr:uid="{D91305F3-FC33-4FAF-8739-C021A6E537F3}"/>
    <cellStyle name="SAPBEXHLevel2X 3 2 2 10 3" xfId="17552" xr:uid="{CF1BFABB-4AC6-4C69-A3B1-17A83F793F25}"/>
    <cellStyle name="SAPBEXHLevel2X 3 2 2 10 3 2" xfId="43969" xr:uid="{899CF693-9AC0-4C60-BA46-1A76C9986F7E}"/>
    <cellStyle name="SAPBEXHLevel2X 3 2 2 10 4" xfId="34940" xr:uid="{768EC7C9-F426-40AB-A539-932FB3712941}"/>
    <cellStyle name="SAPBEXHLevel2X 3 2 2 11" xfId="11991" xr:uid="{E0B07B49-8BC9-42B4-98A1-3EDA2C885CAD}"/>
    <cellStyle name="SAPBEXHLevel2X 3 2 2 11 2" xfId="38412" xr:uid="{3051B647-723C-4454-97CC-37B2E5F076FD}"/>
    <cellStyle name="SAPBEXHLevel2X 3 2 2 12" xfId="26223" xr:uid="{3115CDD9-F845-47EA-AE46-4C602A86FAF6}"/>
    <cellStyle name="SAPBEXHLevel2X 3 2 2 12 2" xfId="52637" xr:uid="{437587D8-99CE-4B39-B9C2-0AB8E7F6C720}"/>
    <cellStyle name="SAPBEXHLevel2X 3 2 2 2" xfId="3546" xr:uid="{DBB4F298-1D3E-499E-9F2B-85CBEC36F735}"/>
    <cellStyle name="SAPBEXHLevel2X 3 2 2 2 2" xfId="8978" xr:uid="{6E1E4232-BD69-4EDD-8EBB-7B95BD3ECB8D}"/>
    <cellStyle name="SAPBEXHLevel2X 3 2 2 2 2 2" xfId="19638" xr:uid="{3A23792B-7BD2-4C49-84DB-5D778254A3EC}"/>
    <cellStyle name="SAPBEXHLevel2X 3 2 2 2 2 2 2" xfId="46052" xr:uid="{2BEC135F-FEFA-4CEB-BB6B-807114BEF95C}"/>
    <cellStyle name="SAPBEXHLevel2X 3 2 2 2 2 3" xfId="18762" xr:uid="{769FF6AA-3338-4F2F-98F4-7FADCCA0A001}"/>
    <cellStyle name="SAPBEXHLevel2X 3 2 2 2 2 3 2" xfId="45176" xr:uid="{A5B0A681-B21C-471B-BCD3-D5ADCB3B821E}"/>
    <cellStyle name="SAPBEXHLevel2X 3 2 2 2 2 4" xfId="35474" xr:uid="{2F298A1C-F362-45E6-93DF-52062B0DF5BB}"/>
    <cellStyle name="SAPBEXHLevel2X 3 2 2 2 3" xfId="10371" xr:uid="{7404FD08-DFA7-40EE-853D-B37F4E0FC90E}"/>
    <cellStyle name="SAPBEXHLevel2X 3 2 2 2 3 2" xfId="21031" xr:uid="{89F02428-1BF3-47EA-9AAB-56D0169C1C6F}"/>
    <cellStyle name="SAPBEXHLevel2X 3 2 2 2 3 2 2" xfId="47445" xr:uid="{3A9E4ADA-78A6-4796-8C1D-0D47C41ACB95}"/>
    <cellStyle name="SAPBEXHLevel2X 3 2 2 2 3 3" xfId="28296" xr:uid="{5F431CB0-1D87-4F33-99A1-2E44EAA6C963}"/>
    <cellStyle name="SAPBEXHLevel2X 3 2 2 2 3 3 2" xfId="54710" xr:uid="{8C59A78A-750F-4798-A24D-B08482BFE8E3}"/>
    <cellStyle name="SAPBEXHLevel2X 3 2 2 2 3 4" xfId="36867" xr:uid="{FB91694B-82CC-4D2A-B7CF-FA58FA5F8AE5}"/>
    <cellStyle name="SAPBEXHLevel2X 3 2 2 2 4" xfId="8757" xr:uid="{A4E6EDB5-7FC3-4A74-A0F4-A01BD94F4975}"/>
    <cellStyle name="SAPBEXHLevel2X 3 2 2 2 4 2" xfId="19417" xr:uid="{5E105BBD-9B07-434B-B092-C6509D7FC668}"/>
    <cellStyle name="SAPBEXHLevel2X 3 2 2 2 4 2 2" xfId="45831" xr:uid="{5B819072-5F17-4B11-AB15-C1ED1AF151AB}"/>
    <cellStyle name="SAPBEXHLevel2X 3 2 2 2 4 3" xfId="22286" xr:uid="{6EF718BF-7643-469D-A5FD-A139A8DB0B84}"/>
    <cellStyle name="SAPBEXHLevel2X 3 2 2 2 4 3 2" xfId="48700" xr:uid="{F34B8D0E-3196-456B-B326-AF1F32D62E51}"/>
    <cellStyle name="SAPBEXHLevel2X 3 2 2 2 4 4" xfId="35253" xr:uid="{1A19B71F-81B8-4FE8-AC95-246834F24C7D}"/>
    <cellStyle name="SAPBEXHLevel2X 3 2 2 2 5" xfId="14331" xr:uid="{4C1C1656-B7AE-4BB0-BFF3-C647E6A21A8D}"/>
    <cellStyle name="SAPBEXHLevel2X 3 2 2 2 5 2" xfId="40751" xr:uid="{DF8A1E6D-E766-413B-AB8E-DFC19B2F4C9E}"/>
    <cellStyle name="SAPBEXHLevel2X 3 2 2 2 6" xfId="24352" xr:uid="{259F97B2-CC55-4583-A470-F47617C935E2}"/>
    <cellStyle name="SAPBEXHLevel2X 3 2 2 2 6 2" xfId="50766" xr:uid="{A64D7BD9-4BF4-4A21-9DC7-130C35663AF6}"/>
    <cellStyle name="SAPBEXHLevel2X 3 2 2 2 7" xfId="30216" xr:uid="{051C61FE-715C-4FE9-8A80-A9CFDDDB5456}"/>
    <cellStyle name="SAPBEXHLevel2X 3 2 2 3" xfId="2766" xr:uid="{6690124E-D12C-46A1-84E0-57419F84EF3C}"/>
    <cellStyle name="SAPBEXHLevel2X 3 2 2 3 2" xfId="9336" xr:uid="{773F778B-98E3-41C0-8CFD-300791A247DA}"/>
    <cellStyle name="SAPBEXHLevel2X 3 2 2 3 2 2" xfId="19996" xr:uid="{1CCDB0F2-4092-497E-859F-D1DB396CF560}"/>
    <cellStyle name="SAPBEXHLevel2X 3 2 2 3 2 2 2" xfId="46410" xr:uid="{2CD6AAAA-2069-4E91-8B1D-99E84660A571}"/>
    <cellStyle name="SAPBEXHLevel2X 3 2 2 3 2 3" xfId="26774" xr:uid="{29B25F85-ACC0-4064-8115-3A809E566F0E}"/>
    <cellStyle name="SAPBEXHLevel2X 3 2 2 3 2 3 2" xfId="53188" xr:uid="{E82197CA-23D8-44D6-9150-9EF8EE269EDE}"/>
    <cellStyle name="SAPBEXHLevel2X 3 2 2 3 2 4" xfId="35832" xr:uid="{5F695733-7A0A-4A12-905B-A8104D9F9053}"/>
    <cellStyle name="SAPBEXHLevel2X 3 2 2 3 3" xfId="13558" xr:uid="{13CC1B3D-3351-474D-BD9F-0347345B11C4}"/>
    <cellStyle name="SAPBEXHLevel2X 3 2 2 3 3 2" xfId="39978" xr:uid="{7ED4DB4F-ECA8-4051-8B66-71659B15584A}"/>
    <cellStyle name="SAPBEXHLevel2X 3 2 2 3 4" xfId="24936" xr:uid="{3F2E4C02-477B-4890-9BC9-5132BCEFB67B}"/>
    <cellStyle name="SAPBEXHLevel2X 3 2 2 3 4 2" xfId="51350" xr:uid="{AD8F6248-F80A-41B5-9D12-E0226BF45E0D}"/>
    <cellStyle name="SAPBEXHLevel2X 3 2 2 3 5" xfId="29436" xr:uid="{922F52F9-0D0E-462C-AFF4-26265186D39F}"/>
    <cellStyle name="SAPBEXHLevel2X 3 2 2 4" xfId="5046" xr:uid="{7759A92C-D612-4AD7-97AC-D423F0DA4CB5}"/>
    <cellStyle name="SAPBEXHLevel2X 3 2 2 4 2" xfId="10163" xr:uid="{93DB134F-4516-47DC-898B-C66A40E1EAD5}"/>
    <cellStyle name="SAPBEXHLevel2X 3 2 2 4 2 2" xfId="20823" xr:uid="{BFB970B3-0093-4EDE-842A-C492B23EDDA3}"/>
    <cellStyle name="SAPBEXHLevel2X 3 2 2 4 2 2 2" xfId="47237" xr:uid="{72E13E54-F93C-466E-8489-89986769403C}"/>
    <cellStyle name="SAPBEXHLevel2X 3 2 2 4 2 3" xfId="27770" xr:uid="{78D969D8-D233-4EA3-B1C4-58DC5EC61572}"/>
    <cellStyle name="SAPBEXHLevel2X 3 2 2 4 2 3 2" xfId="54184" xr:uid="{5A0B1D7C-A681-4AF7-A85B-F5F39AE5F047}"/>
    <cellStyle name="SAPBEXHLevel2X 3 2 2 4 2 4" xfId="36659" xr:uid="{1E8B0D77-02B9-4F3C-B8D0-2E6FE9434DE9}"/>
    <cellStyle name="SAPBEXHLevel2X 3 2 2 4 3" xfId="15823" xr:uid="{32B03FF7-FA62-4A4E-BE16-77CDA8D7D51B}"/>
    <cellStyle name="SAPBEXHLevel2X 3 2 2 4 3 2" xfId="42242" xr:uid="{FE5E51CD-15B0-4852-957F-840AC0E934F4}"/>
    <cellStyle name="SAPBEXHLevel2X 3 2 2 4 4" xfId="23825" xr:uid="{3D8BC9FB-E31B-4C7F-8200-482DCA1163A8}"/>
    <cellStyle name="SAPBEXHLevel2X 3 2 2 4 4 2" xfId="50239" xr:uid="{21D35C98-882B-401C-A7EE-FE046B29D33C}"/>
    <cellStyle name="SAPBEXHLevel2X 3 2 2 4 5" xfId="31716" xr:uid="{32B04E42-125F-4E27-B2F1-A5F38475DF1C}"/>
    <cellStyle name="SAPBEXHLevel2X 3 2 2 5" xfId="5078" xr:uid="{31627381-0EBA-47DE-BED6-3AD430E2E685}"/>
    <cellStyle name="SAPBEXHLevel2X 3 2 2 5 2" xfId="15855" xr:uid="{46C51103-E024-412B-BA03-7EA145A05BF8}"/>
    <cellStyle name="SAPBEXHLevel2X 3 2 2 5 2 2" xfId="42274" xr:uid="{DA3136DD-6B34-4F8C-A81E-3F2435CEDD8C}"/>
    <cellStyle name="SAPBEXHLevel2X 3 2 2 5 3" xfId="24036" xr:uid="{662CFC2C-58CA-4D41-A416-1E1A28330EE5}"/>
    <cellStyle name="SAPBEXHLevel2X 3 2 2 5 3 2" xfId="50450" xr:uid="{03EE9BB0-0899-40BE-86B3-2183AF29F2BF}"/>
    <cellStyle name="SAPBEXHLevel2X 3 2 2 5 4" xfId="31748" xr:uid="{11E636A4-C708-44B9-A261-32E3AF067466}"/>
    <cellStyle name="SAPBEXHLevel2X 3 2 2 6" xfId="5436" xr:uid="{DBFA297D-1C13-4EB3-BA18-4E25BFEC2DBB}"/>
    <cellStyle name="SAPBEXHLevel2X 3 2 2 6 2" xfId="16209" xr:uid="{AE81811A-F27B-41FF-8ED9-9290B7F5A595}"/>
    <cellStyle name="SAPBEXHLevel2X 3 2 2 6 2 2" xfId="42628" xr:uid="{22AEA722-CB91-4191-A30B-7EC12C092ECF}"/>
    <cellStyle name="SAPBEXHLevel2X 3 2 2 6 3" xfId="26548" xr:uid="{B50E5327-BCD7-4FDA-9271-2D9D93DD3398}"/>
    <cellStyle name="SAPBEXHLevel2X 3 2 2 6 3 2" xfId="52962" xr:uid="{69CA3D5E-4AA8-4274-8845-EDDB8CA03525}"/>
    <cellStyle name="SAPBEXHLevel2X 3 2 2 6 4" xfId="32106" xr:uid="{FDE4E5CC-0D51-41C6-A0C6-825E77706231}"/>
    <cellStyle name="SAPBEXHLevel2X 3 2 2 7" xfId="6659" xr:uid="{2F9291A6-7583-4C7A-B142-7D2F30BBD6AD}"/>
    <cellStyle name="SAPBEXHLevel2X 3 2 2 7 2" xfId="22402" xr:uid="{8FEA708C-D30E-4D91-B81A-F7FC753393FE}"/>
    <cellStyle name="SAPBEXHLevel2X 3 2 2 7 2 2" xfId="48816" xr:uid="{2DDEB635-B188-4203-83F7-A7DD6DB22612}"/>
    <cellStyle name="SAPBEXHLevel2X 3 2 2 7 3" xfId="33329" xr:uid="{1BA392F6-60C0-4F41-9C8B-D199C9015433}"/>
    <cellStyle name="SAPBEXHLevel2X 3 2 2 8" xfId="5933" xr:uid="{23CEBE2D-8DDE-4C9F-AAA4-394B6F6A640D}"/>
    <cellStyle name="SAPBEXHLevel2X 3 2 2 8 2" xfId="16685" xr:uid="{24353353-275C-4723-B60E-C91C0385877E}"/>
    <cellStyle name="SAPBEXHLevel2X 3 2 2 8 2 2" xfId="43103" xr:uid="{55637FDD-7E83-4423-8FBA-E187A9A26F9A}"/>
    <cellStyle name="SAPBEXHLevel2X 3 2 2 8 3" xfId="24914" xr:uid="{17918AD4-0DD0-4D27-AEBF-F81954603CBB}"/>
    <cellStyle name="SAPBEXHLevel2X 3 2 2 8 3 2" xfId="51328" xr:uid="{96F6E987-A2B9-4E9B-85F2-ADD18F3A2B59}"/>
    <cellStyle name="SAPBEXHLevel2X 3 2 2 8 4" xfId="32603" xr:uid="{CC53A42A-35FA-42BF-92B4-7E2AA90CC0C5}"/>
    <cellStyle name="SAPBEXHLevel2X 3 2 2 9" xfId="3156" xr:uid="{04529140-C79C-4329-9384-91B346A2B270}"/>
    <cellStyle name="SAPBEXHLevel2X 3 2 2 9 2" xfId="13946" xr:uid="{C9409D19-52C6-4DF8-A545-74ECC2F02A5F}"/>
    <cellStyle name="SAPBEXHLevel2X 3 2 2 9 2 2" xfId="40366" xr:uid="{8AAF3692-94C8-4498-9A66-ABA794FFFD0E}"/>
    <cellStyle name="SAPBEXHLevel2X 3 2 2 9 3" xfId="22873" xr:uid="{97230CA5-2054-4F93-8DCC-B84987CCE938}"/>
    <cellStyle name="SAPBEXHLevel2X 3 2 2 9 3 2" xfId="49287" xr:uid="{EB7A9DFC-D429-4A4E-B5DA-11974ED2E838}"/>
    <cellStyle name="SAPBEXHLevel2X 3 2 2 9 4" xfId="29826" xr:uid="{9C4D54AB-0A1C-428E-8D9E-122000B36051}"/>
    <cellStyle name="SAPBEXHLevel2X 3 2 3" xfId="1665" xr:uid="{FABD9E47-182C-4214-A14C-5766BE317C9A}"/>
    <cellStyle name="SAPBEXHLevel2X 3 2 3 10" xfId="8308" xr:uid="{2F50C90A-42AF-4745-B325-D9AA05957D9C}"/>
    <cellStyle name="SAPBEXHLevel2X 3 2 3 10 2" xfId="18968" xr:uid="{4DBBE878-2F88-4042-8DF5-537DDB1BDB2F}"/>
    <cellStyle name="SAPBEXHLevel2X 3 2 3 10 2 2" xfId="45382" xr:uid="{19236EB3-29EC-4BE5-A6BB-5608A5B92843}"/>
    <cellStyle name="SAPBEXHLevel2X 3 2 3 10 3" xfId="12710" xr:uid="{A58776E8-7EEF-4FFF-BE3D-44F4BA88B824}"/>
    <cellStyle name="SAPBEXHLevel2X 3 2 3 10 3 2" xfId="39131" xr:uid="{AAFC55A8-02D0-4BB3-8921-E70337A1E09F}"/>
    <cellStyle name="SAPBEXHLevel2X 3 2 3 10 4" xfId="34804" xr:uid="{D3B376F0-7DE5-480B-B547-05D10DAB140B}"/>
    <cellStyle name="SAPBEXHLevel2X 3 2 3 11" xfId="11902" xr:uid="{40ACEBB7-FACE-4A1D-B381-3E3E33370419}"/>
    <cellStyle name="SAPBEXHLevel2X 3 2 3 11 2" xfId="38323" xr:uid="{5FD9B0EB-0AB9-410A-BF60-011C5ED9526C}"/>
    <cellStyle name="SAPBEXHLevel2X 3 2 3 12" xfId="27241" xr:uid="{0B126386-4098-4F1B-8FC3-D62EC81DD4F7}"/>
    <cellStyle name="SAPBEXHLevel2X 3 2 3 12 2" xfId="53655" xr:uid="{F3D6CF7C-5397-467B-9B2D-F7F564F28B0E}"/>
    <cellStyle name="SAPBEXHLevel2X 3 2 3 2" xfId="3658" xr:uid="{430F6697-A971-4603-9C3A-84AB12B61743}"/>
    <cellStyle name="SAPBEXHLevel2X 3 2 3 2 2" xfId="9114" xr:uid="{BFD24222-400D-4A32-A04D-D1EAF2B00FBC}"/>
    <cellStyle name="SAPBEXHLevel2X 3 2 3 2 2 2" xfId="19774" xr:uid="{A806A328-D812-467F-85B4-D14AE8398C15}"/>
    <cellStyle name="SAPBEXHLevel2X 3 2 3 2 2 2 2" xfId="46188" xr:uid="{47E64452-61DD-41CE-B8EF-EE668CE3A404}"/>
    <cellStyle name="SAPBEXHLevel2X 3 2 3 2 2 3" xfId="21197" xr:uid="{19E32F6E-EEAB-418E-A138-49BDF6A5AA7C}"/>
    <cellStyle name="SAPBEXHLevel2X 3 2 3 2 2 3 2" xfId="47611" xr:uid="{64CC7879-B980-4497-9900-46FE6C5FC121}"/>
    <cellStyle name="SAPBEXHLevel2X 3 2 3 2 2 4" xfId="35610" xr:uid="{548E216F-B7D5-47EA-9279-E1B23DB82DBD}"/>
    <cellStyle name="SAPBEXHLevel2X 3 2 3 2 3" xfId="9729" xr:uid="{E8590493-75AE-485E-81B3-3A629EC524BF}"/>
    <cellStyle name="SAPBEXHLevel2X 3 2 3 2 3 2" xfId="20389" xr:uid="{6BD20CD2-7697-426F-B123-E3BB5B2A659A}"/>
    <cellStyle name="SAPBEXHLevel2X 3 2 3 2 3 2 2" xfId="46803" xr:uid="{8AE60392-2F64-44AB-962F-9A3E149A0E05}"/>
    <cellStyle name="SAPBEXHLevel2X 3 2 3 2 3 3" xfId="17546" xr:uid="{08EA93DF-03F7-4AB4-ADC5-AA5E2412DC2F}"/>
    <cellStyle name="SAPBEXHLevel2X 3 2 3 2 3 3 2" xfId="43963" xr:uid="{86576EEE-761F-4BEE-85D7-7DA3A53BF6FA}"/>
    <cellStyle name="SAPBEXHLevel2X 3 2 3 2 3 4" xfId="36225" xr:uid="{50F4D77F-2887-419E-8D7A-4AE13141F444}"/>
    <cellStyle name="SAPBEXHLevel2X 3 2 3 2 4" xfId="8609" xr:uid="{9662EA2F-EBC4-45C4-9CC0-22AEE3F17845}"/>
    <cellStyle name="SAPBEXHLevel2X 3 2 3 2 4 2" xfId="19269" xr:uid="{8D900D8A-384A-4864-BF1B-27AC9BA96D1D}"/>
    <cellStyle name="SAPBEXHLevel2X 3 2 3 2 4 2 2" xfId="45683" xr:uid="{5ADA9FFB-E081-49A2-B176-B5B3D5A7EACF}"/>
    <cellStyle name="SAPBEXHLevel2X 3 2 3 2 4 3" xfId="12201" xr:uid="{6BE4CECA-93D0-4410-A544-9E8B06AE5A9F}"/>
    <cellStyle name="SAPBEXHLevel2X 3 2 3 2 4 3 2" xfId="38622" xr:uid="{9361ED09-DD2C-4E2F-A633-2ED044E538BA}"/>
    <cellStyle name="SAPBEXHLevel2X 3 2 3 2 4 4" xfId="35105" xr:uid="{81010B4E-6BBE-4D46-B6CB-8EC7120F5678}"/>
    <cellStyle name="SAPBEXHLevel2X 3 2 3 2 5" xfId="14443" xr:uid="{294C2EE5-5F57-4ADC-81AE-76E205B8095B}"/>
    <cellStyle name="SAPBEXHLevel2X 3 2 3 2 5 2" xfId="40863" xr:uid="{8FAF28B5-F0D0-4055-ADFD-66F6ED225DBF}"/>
    <cellStyle name="SAPBEXHLevel2X 3 2 3 2 6" xfId="12272" xr:uid="{6C8464E2-C0DC-4724-BC99-CC498E155FA2}"/>
    <cellStyle name="SAPBEXHLevel2X 3 2 3 2 6 2" xfId="38693" xr:uid="{F8F815B0-6136-43CD-9885-4EB3B7BD5C59}"/>
    <cellStyle name="SAPBEXHLevel2X 3 2 3 2 7" xfId="30328" xr:uid="{123EA6D6-2161-46C9-AFCF-1FA3694ECBF1}"/>
    <cellStyle name="SAPBEXHLevel2X 3 2 3 3" xfId="2677" xr:uid="{BE8908A7-9C06-4DB8-AA59-C792ABC930C2}"/>
    <cellStyle name="SAPBEXHLevel2X 3 2 3 3 2" xfId="9483" xr:uid="{110A076A-F119-451C-99CF-4A47EAD75908}"/>
    <cellStyle name="SAPBEXHLevel2X 3 2 3 3 2 2" xfId="20143" xr:uid="{FE366FFF-7E97-4EAC-AC0E-8B7CCD94FF0A}"/>
    <cellStyle name="SAPBEXHLevel2X 3 2 3 3 2 2 2" xfId="46557" xr:uid="{49363C0E-73D8-4B9D-8E8C-E325DD28A62D}"/>
    <cellStyle name="SAPBEXHLevel2X 3 2 3 3 2 3" xfId="12579" xr:uid="{27A4AF3C-B971-44C8-9A47-FF455949AAFE}"/>
    <cellStyle name="SAPBEXHLevel2X 3 2 3 3 2 3 2" xfId="39000" xr:uid="{8CC713EB-CE7E-49FA-9C59-EB4D71D3F79A}"/>
    <cellStyle name="SAPBEXHLevel2X 3 2 3 3 2 4" xfId="35979" xr:uid="{774AFA68-A437-4B6C-BDFA-62F2543AEB21}"/>
    <cellStyle name="SAPBEXHLevel2X 3 2 3 3 3" xfId="13469" xr:uid="{837F2BA1-AC2E-4E3E-B478-23EA05D9A88F}"/>
    <cellStyle name="SAPBEXHLevel2X 3 2 3 3 3 2" xfId="39889" xr:uid="{3B83ACC0-61B5-4CB6-B71B-502F84C94169}"/>
    <cellStyle name="SAPBEXHLevel2X 3 2 3 3 4" xfId="22100" xr:uid="{4F7479BE-9DF0-4D42-A09E-5406E78F2B06}"/>
    <cellStyle name="SAPBEXHLevel2X 3 2 3 3 4 2" xfId="48514" xr:uid="{940FC604-7DF7-41BA-BDED-27B15799DD61}"/>
    <cellStyle name="SAPBEXHLevel2X 3 2 3 3 5" xfId="29347" xr:uid="{E871FD7E-C576-4724-B8A4-3C928A0E5B27}"/>
    <cellStyle name="SAPBEXHLevel2X 3 2 3 4" xfId="3094" xr:uid="{198EDBE9-64E2-40F2-8994-F5B188ED6C77}"/>
    <cellStyle name="SAPBEXHLevel2X 3 2 3 4 2" xfId="9705" xr:uid="{D1061CE6-F844-4B55-881B-5614276DA304}"/>
    <cellStyle name="SAPBEXHLevel2X 3 2 3 4 2 2" xfId="20365" xr:uid="{ABA01EF1-5D53-4156-A6F2-49B6755E9C4E}"/>
    <cellStyle name="SAPBEXHLevel2X 3 2 3 4 2 2 2" xfId="46779" xr:uid="{18934CF7-3BB5-4008-8FC6-D5552BE9D6E0}"/>
    <cellStyle name="SAPBEXHLevel2X 3 2 3 4 2 3" xfId="21164" xr:uid="{B71C3C37-53EB-46B1-B124-41D83049ABAD}"/>
    <cellStyle name="SAPBEXHLevel2X 3 2 3 4 2 3 2" xfId="47578" xr:uid="{22D26316-C9EE-48E4-AFDA-D643F05FD98F}"/>
    <cellStyle name="SAPBEXHLevel2X 3 2 3 4 2 4" xfId="36201" xr:uid="{B77CDEEC-708B-44F5-9093-A5C844D222D8}"/>
    <cellStyle name="SAPBEXHLevel2X 3 2 3 4 3" xfId="13886" xr:uid="{FA0CE476-AEFC-4C52-BFAD-28C519627B16}"/>
    <cellStyle name="SAPBEXHLevel2X 3 2 3 4 3 2" xfId="40306" xr:uid="{A5D02413-AACA-4549-A1FA-82BE2B0DE854}"/>
    <cellStyle name="SAPBEXHLevel2X 3 2 3 4 4" xfId="27004" xr:uid="{8B4D81C0-44C5-45DD-B790-46DFB74F7DEA}"/>
    <cellStyle name="SAPBEXHLevel2X 3 2 3 4 4 2" xfId="53418" xr:uid="{A7EEA211-7BDB-40A9-ACA5-C44B1EDD89EC}"/>
    <cellStyle name="SAPBEXHLevel2X 3 2 3 4 5" xfId="29764" xr:uid="{F9296EF8-FFF6-489C-927E-5D3E6418B845}"/>
    <cellStyle name="SAPBEXHLevel2X 3 2 3 5" xfId="3736" xr:uid="{8D81CF82-C7CC-4B08-89CD-6284D02B912F}"/>
    <cellStyle name="SAPBEXHLevel2X 3 2 3 5 2" xfId="14519" xr:uid="{7514F229-E8BB-4544-AB7F-4B3A6C568650}"/>
    <cellStyle name="SAPBEXHLevel2X 3 2 3 5 2 2" xfId="40939" xr:uid="{2BC92EA0-578D-4F56-BF60-20136EB67F0F}"/>
    <cellStyle name="SAPBEXHLevel2X 3 2 3 5 3" xfId="26083" xr:uid="{0BFB0C7D-D5B6-4801-AC9F-ADAEC2974B89}"/>
    <cellStyle name="SAPBEXHLevel2X 3 2 3 5 3 2" xfId="52497" xr:uid="{109F52A8-E060-4040-9FE0-51635CE1A336}"/>
    <cellStyle name="SAPBEXHLevel2X 3 2 3 5 4" xfId="30406" xr:uid="{5A18972E-DB03-4835-888E-CDD2F0BEB5F8}"/>
    <cellStyle name="SAPBEXHLevel2X 3 2 3 6" xfId="5536" xr:uid="{22FF996D-C86E-4111-89DE-77CD61CA0997}"/>
    <cellStyle name="SAPBEXHLevel2X 3 2 3 6 2" xfId="16307" xr:uid="{2A824961-08E7-4E59-9E13-682800EABEB8}"/>
    <cellStyle name="SAPBEXHLevel2X 3 2 3 6 2 2" xfId="42726" xr:uid="{13EC2008-21EA-436C-89F2-F6FCAFCC0512}"/>
    <cellStyle name="SAPBEXHLevel2X 3 2 3 6 3" xfId="22437" xr:uid="{04E612FF-62DF-4AC7-827B-7BC6955FEA72}"/>
    <cellStyle name="SAPBEXHLevel2X 3 2 3 6 3 2" xfId="48851" xr:uid="{56331ACD-2021-4487-99B7-6E11191621F0}"/>
    <cellStyle name="SAPBEXHLevel2X 3 2 3 6 4" xfId="32206" xr:uid="{404DEEC8-666C-4670-BB02-C3532B0DB743}"/>
    <cellStyle name="SAPBEXHLevel2X 3 2 3 7" xfId="5472" xr:uid="{B5EEF4E1-523E-4BF3-BBE7-8012142B6F79}"/>
    <cellStyle name="SAPBEXHLevel2X 3 2 3 7 2" xfId="24695" xr:uid="{E37CD967-3380-4C58-BB34-22C5F3C8E9DC}"/>
    <cellStyle name="SAPBEXHLevel2X 3 2 3 7 2 2" xfId="51109" xr:uid="{ACF8DA2E-9190-4ADD-A308-00449F0ADB78}"/>
    <cellStyle name="SAPBEXHLevel2X 3 2 3 7 3" xfId="32142" xr:uid="{335A035E-433C-4306-9A94-EE2FEFB21897}"/>
    <cellStyle name="SAPBEXHLevel2X 3 2 3 8" xfId="5678" xr:uid="{A3F0C3D8-650F-4C84-B8D0-E61492350A51}"/>
    <cellStyle name="SAPBEXHLevel2X 3 2 3 8 2" xfId="16442" xr:uid="{EF50FFF0-33F9-416B-865E-F8E03A797BB0}"/>
    <cellStyle name="SAPBEXHLevel2X 3 2 3 8 2 2" xfId="42860" xr:uid="{179E1A59-849D-46E8-AB64-13F07A7297DC}"/>
    <cellStyle name="SAPBEXHLevel2X 3 2 3 8 3" xfId="26105" xr:uid="{A6A1EA36-8C91-4144-B8D5-8A91AF6042DE}"/>
    <cellStyle name="SAPBEXHLevel2X 3 2 3 8 3 2" xfId="52519" xr:uid="{25272BE4-6642-4F43-8BCD-9E346D666B11}"/>
    <cellStyle name="SAPBEXHLevel2X 3 2 3 8 4" xfId="32348" xr:uid="{6FE3DF74-667E-4CFC-A878-C40DD5254D56}"/>
    <cellStyle name="SAPBEXHLevel2X 3 2 3 9" xfId="3964" xr:uid="{EA1A2395-2A4A-4E6B-90B2-39CC7B9C1E93}"/>
    <cellStyle name="SAPBEXHLevel2X 3 2 3 9 2" xfId="14747" xr:uid="{B4357383-3448-4BCE-B976-BC56911658C0}"/>
    <cellStyle name="SAPBEXHLevel2X 3 2 3 9 2 2" xfId="41167" xr:uid="{A6CAE983-21EF-4258-9380-476ED822CADB}"/>
    <cellStyle name="SAPBEXHLevel2X 3 2 3 9 3" xfId="24845" xr:uid="{904F6AB0-40BE-429B-A015-7A2D23327913}"/>
    <cellStyle name="SAPBEXHLevel2X 3 2 3 9 3 2" xfId="51259" xr:uid="{64943D3E-41D4-48BA-96C6-5F85B0261D3A}"/>
    <cellStyle name="SAPBEXHLevel2X 3 2 3 9 4" xfId="30634" xr:uid="{5A71A490-5F94-4157-8045-CEEBB76F076F}"/>
    <cellStyle name="SAPBEXHLevel2X 3 2 4" xfId="1924" xr:uid="{1B629012-0E98-4399-95D5-0EB0CBC67155}"/>
    <cellStyle name="SAPBEXHLevel2X 3 2 4 10" xfId="8571" xr:uid="{5FCC65EB-0EF8-4195-A12C-1FF1D84E4261}"/>
    <cellStyle name="SAPBEXHLevel2X 3 2 4 10 2" xfId="19231" xr:uid="{FDCCDF73-07B1-4279-992E-2AA7543429A4}"/>
    <cellStyle name="SAPBEXHLevel2X 3 2 4 10 2 2" xfId="45645" xr:uid="{A0FAFECB-BB22-425C-AB4D-D0DAADD93D8B}"/>
    <cellStyle name="SAPBEXHLevel2X 3 2 4 10 3" xfId="12735" xr:uid="{033FA7BB-9571-4AA4-A9BB-1197ACB00843}"/>
    <cellStyle name="SAPBEXHLevel2X 3 2 4 10 3 2" xfId="39156" xr:uid="{451DC570-AF92-4B65-BA04-F814691C9075}"/>
    <cellStyle name="SAPBEXHLevel2X 3 2 4 10 4" xfId="35067" xr:uid="{0D3A37D7-E94B-4F3D-AF31-AF6427C108C9}"/>
    <cellStyle name="SAPBEXHLevel2X 3 2 4 11" xfId="11656" xr:uid="{1528ACF0-5D04-45E4-AB34-8842FA4DC71C}"/>
    <cellStyle name="SAPBEXHLevel2X 3 2 4 11 2" xfId="38077" xr:uid="{AAAA5058-5F7B-4019-86FE-16BBB130BFA3}"/>
    <cellStyle name="SAPBEXHLevel2X 3 2 4 12" xfId="25620" xr:uid="{C2A520AC-08E7-4519-9D50-5DCB706B7481}"/>
    <cellStyle name="SAPBEXHLevel2X 3 2 4 12 2" xfId="52034" xr:uid="{7CB6A928-3440-4908-8687-977C63F68C26}"/>
    <cellStyle name="SAPBEXHLevel2X 3 2 4 2" xfId="3901" xr:uid="{439C357B-C047-4C02-811C-F962AFA9A91A}"/>
    <cellStyle name="SAPBEXHLevel2X 3 2 4 2 2" xfId="9165" xr:uid="{EB74BE9C-A54B-4512-9F8B-ABC3E3B2BB6D}"/>
    <cellStyle name="SAPBEXHLevel2X 3 2 4 2 2 2" xfId="19825" xr:uid="{A6EDFE34-1520-4694-BE90-FB341F1AC073}"/>
    <cellStyle name="SAPBEXHLevel2X 3 2 4 2 2 2 2" xfId="46239" xr:uid="{9F68F6DE-5AEC-4F49-BF52-30119BF9F582}"/>
    <cellStyle name="SAPBEXHLevel2X 3 2 4 2 2 3" xfId="17668" xr:uid="{629A9C60-B73D-421E-B8AD-527333F1CDC3}"/>
    <cellStyle name="SAPBEXHLevel2X 3 2 4 2 2 3 2" xfId="44085" xr:uid="{10BD0992-D613-485F-9D7E-85C388D014AF}"/>
    <cellStyle name="SAPBEXHLevel2X 3 2 4 2 2 4" xfId="35661" xr:uid="{63AD5EC8-0E16-4605-AA4E-DEA97DAACEFB}"/>
    <cellStyle name="SAPBEXHLevel2X 3 2 4 2 3" xfId="14684" xr:uid="{D588D7FD-F57A-4B0F-BCFC-094EDA27B020}"/>
    <cellStyle name="SAPBEXHLevel2X 3 2 4 2 3 2" xfId="41104" xr:uid="{A73E1F1D-1DD9-4557-9E2B-B38A12F0418D}"/>
    <cellStyle name="SAPBEXHLevel2X 3 2 4 2 4" xfId="21836" xr:uid="{834B03AD-5FB0-44BB-9526-249AF44CE129}"/>
    <cellStyle name="SAPBEXHLevel2X 3 2 4 2 4 2" xfId="48250" xr:uid="{52079344-927A-4E2E-9DF4-07AA7AD03815}"/>
    <cellStyle name="SAPBEXHLevel2X 3 2 4 2 5" xfId="30571" xr:uid="{371573F5-B788-4AD8-AFF1-22B4E507E0DE}"/>
    <cellStyle name="SAPBEXHLevel2X 3 2 4 3" xfId="4628" xr:uid="{A62838F1-A83F-4F4B-921B-E9840AC61AFC}"/>
    <cellStyle name="SAPBEXHLevel2X 3 2 4 3 2" xfId="10062" xr:uid="{2579C46A-3698-428D-8FEB-9E73E925D878}"/>
    <cellStyle name="SAPBEXHLevel2X 3 2 4 3 2 2" xfId="20722" xr:uid="{6EFF2ECC-4CFB-45A8-A087-152E401AB947}"/>
    <cellStyle name="SAPBEXHLevel2X 3 2 4 3 2 2 2" xfId="47136" xr:uid="{B6F52B11-C222-4CF2-8232-7F4609013862}"/>
    <cellStyle name="SAPBEXHLevel2X 3 2 4 3 2 3" xfId="27810" xr:uid="{E7B6BFA4-50E5-4724-B389-C1F331730FD1}"/>
    <cellStyle name="SAPBEXHLevel2X 3 2 4 3 2 3 2" xfId="54224" xr:uid="{49FE32B1-73FA-465C-B98E-D1C8D73E9F7A}"/>
    <cellStyle name="SAPBEXHLevel2X 3 2 4 3 2 4" xfId="36558" xr:uid="{5F3C391A-0FCA-4F22-A8C7-7A6DA358C3CE}"/>
    <cellStyle name="SAPBEXHLevel2X 3 2 4 3 3" xfId="15406" xr:uid="{D648033D-B28B-4670-AF98-CAE9B8BF9D92}"/>
    <cellStyle name="SAPBEXHLevel2X 3 2 4 3 3 2" xfId="41826" xr:uid="{B3328952-CC95-45FF-8BD9-B2285CF93DE8}"/>
    <cellStyle name="SAPBEXHLevel2X 3 2 4 3 4" xfId="22851" xr:uid="{11474AC1-979F-4CCF-9223-BC568E433625}"/>
    <cellStyle name="SAPBEXHLevel2X 3 2 4 3 4 2" xfId="49265" xr:uid="{957189E4-4854-4EF9-966E-EB19C719664F}"/>
    <cellStyle name="SAPBEXHLevel2X 3 2 4 3 5" xfId="31298" xr:uid="{B5FB8941-3470-476C-B8D6-FC8F295C0870}"/>
    <cellStyle name="SAPBEXHLevel2X 3 2 4 4" xfId="5206" xr:uid="{947DA3B3-C6B9-4DEC-A7CF-318AA749FE0D}"/>
    <cellStyle name="SAPBEXHLevel2X 3 2 4 4 2" xfId="15981" xr:uid="{25CE50D1-2D2F-4DFB-97EF-A15946E8CC8D}"/>
    <cellStyle name="SAPBEXHLevel2X 3 2 4 4 2 2" xfId="42400" xr:uid="{8B3EEF48-A1DC-4D67-9224-E35149301930}"/>
    <cellStyle name="SAPBEXHLevel2X 3 2 4 4 3" xfId="27978" xr:uid="{6680203A-C4ED-4C20-92B9-0C8183461C4A}"/>
    <cellStyle name="SAPBEXHLevel2X 3 2 4 4 3 2" xfId="54392" xr:uid="{2A8E2C60-CE6E-4F64-825D-3E2C39D59DF6}"/>
    <cellStyle name="SAPBEXHLevel2X 3 2 4 4 4" xfId="31876" xr:uid="{7D4CD2EF-FC1A-4792-B8DE-4D828BBDB3E3}"/>
    <cellStyle name="SAPBEXHLevel2X 3 2 4 5" xfId="5822" xr:uid="{787B90E6-10C0-418B-B05D-A1DCE69C270C}"/>
    <cellStyle name="SAPBEXHLevel2X 3 2 4 5 2" xfId="16581" xr:uid="{5507AE71-3128-457F-8922-33B8B6B1143E}"/>
    <cellStyle name="SAPBEXHLevel2X 3 2 4 5 2 2" xfId="42999" xr:uid="{D64AD0DF-7B48-4F98-992D-5151CE165D94}"/>
    <cellStyle name="SAPBEXHLevel2X 3 2 4 5 3" xfId="26347" xr:uid="{B960104C-4C34-4996-A857-F84E95AD4045}"/>
    <cellStyle name="SAPBEXHLevel2X 3 2 4 5 3 2" xfId="52761" xr:uid="{5BC8356F-3D57-4C7F-8D9B-9558B8E7BC5C}"/>
    <cellStyle name="SAPBEXHLevel2X 3 2 4 5 4" xfId="32492" xr:uid="{5C25F683-7111-4EDD-8F98-63C9F7FB76CF}"/>
    <cellStyle name="SAPBEXHLevel2X 3 2 4 6" xfId="6425" xr:uid="{0F2FF68C-87E7-437F-9BBB-6752DCA336A6}"/>
    <cellStyle name="SAPBEXHLevel2X 3 2 4 6 2" xfId="17161" xr:uid="{E5886BD8-1EB1-4E8F-98D8-062545D2647C}"/>
    <cellStyle name="SAPBEXHLevel2X 3 2 4 6 2 2" xfId="43579" xr:uid="{7B6739CB-773C-4C57-A348-1099F6237AB1}"/>
    <cellStyle name="SAPBEXHLevel2X 3 2 4 6 3" xfId="11298" xr:uid="{2042C217-443D-4A8A-80F6-2C66BBE329C0}"/>
    <cellStyle name="SAPBEXHLevel2X 3 2 4 6 3 2" xfId="37719" xr:uid="{033F8222-86D8-4EC0-8573-D1B346452C63}"/>
    <cellStyle name="SAPBEXHLevel2X 3 2 4 6 4" xfId="33095" xr:uid="{F890E065-9325-456C-9B39-FCE7A5334E62}"/>
    <cellStyle name="SAPBEXHLevel2X 3 2 4 7" xfId="7040" xr:uid="{CB0D6A2F-9D59-4685-A2F5-F9ACF3C09207}"/>
    <cellStyle name="SAPBEXHLevel2X 3 2 4 7 2" xfId="22820" xr:uid="{641AB09D-4500-40E2-9646-A7A65128F234}"/>
    <cellStyle name="SAPBEXHLevel2X 3 2 4 7 2 2" xfId="49234" xr:uid="{11D9080A-6D04-4D1D-A001-B0A69891AE47}"/>
    <cellStyle name="SAPBEXHLevel2X 3 2 4 7 3" xfId="33710" xr:uid="{74E4756D-EA5C-408E-8390-A88F2E121AD7}"/>
    <cellStyle name="SAPBEXHLevel2X 3 2 4 8" xfId="7587" xr:uid="{7004C57A-D443-4EDE-8277-95CC4E7D2EA4}"/>
    <cellStyle name="SAPBEXHLevel2X 3 2 4 8 2" xfId="18254" xr:uid="{D32F4B80-C482-4E7B-923E-C0CC063781B1}"/>
    <cellStyle name="SAPBEXHLevel2X 3 2 4 8 2 2" xfId="44670" xr:uid="{9363C646-E4F0-4106-A4D8-1E93D4A3CAE5}"/>
    <cellStyle name="SAPBEXHLevel2X 3 2 4 8 3" xfId="26372" xr:uid="{C9E3AD00-BF87-4F23-8705-4E86B058795E}"/>
    <cellStyle name="SAPBEXHLevel2X 3 2 4 8 3 2" xfId="52786" xr:uid="{2E162EA4-C07A-4352-9163-355DAC5E9AE4}"/>
    <cellStyle name="SAPBEXHLevel2X 3 2 4 8 4" xfId="34257" xr:uid="{C57575DE-5550-46E1-B6A8-AD1B44482908}"/>
    <cellStyle name="SAPBEXHLevel2X 3 2 4 9" xfId="7288" xr:uid="{B427586E-3B75-46AD-9B46-0333AE020BBD}"/>
    <cellStyle name="SAPBEXHLevel2X 3 2 4 9 2" xfId="17955" xr:uid="{7FDC6617-248A-4F07-8FE4-BDA2D4ACDCD0}"/>
    <cellStyle name="SAPBEXHLevel2X 3 2 4 9 2 2" xfId="44372" xr:uid="{366BAE21-248D-4C2F-A109-4CF36F97E225}"/>
    <cellStyle name="SAPBEXHLevel2X 3 2 4 9 3" xfId="26134" xr:uid="{A3E6C380-DF12-4FB1-9852-3A5A90CE2E54}"/>
    <cellStyle name="SAPBEXHLevel2X 3 2 4 9 3 2" xfId="52548" xr:uid="{B759A1B6-4CED-41F7-A17F-20981EAFA2A6}"/>
    <cellStyle name="SAPBEXHLevel2X 3 2 4 9 4" xfId="33958" xr:uid="{A2CF2F3A-248F-4A83-9391-B8170748807F}"/>
    <cellStyle name="SAPBEXHLevel2X 3 2 5" xfId="2110" xr:uid="{2DC3AA51-47D1-43FC-B2E3-79E8575EACE7}"/>
    <cellStyle name="SAPBEXHLevel2X 3 2 5 10" xfId="8897" xr:uid="{E99EF2E2-8ADF-4D77-921E-62D4ED5D68C7}"/>
    <cellStyle name="SAPBEXHLevel2X 3 2 5 10 2" xfId="19557" xr:uid="{3DFA510E-0988-4591-B9CA-FA7FB56F524B}"/>
    <cellStyle name="SAPBEXHLevel2X 3 2 5 10 2 2" xfId="45971" xr:uid="{86DC8C10-FDCE-4F19-B7AD-4CADA32F30D5}"/>
    <cellStyle name="SAPBEXHLevel2X 3 2 5 10 3" xfId="25871" xr:uid="{8FCC8374-FBA3-41E7-9611-429FFC00FE7F}"/>
    <cellStyle name="SAPBEXHLevel2X 3 2 5 10 3 2" xfId="52285" xr:uid="{FC03BF22-1FA2-467E-B29C-195D604D4F77}"/>
    <cellStyle name="SAPBEXHLevel2X 3 2 5 10 4" xfId="35393" xr:uid="{8A1907E8-4ACA-44C3-A512-69DC2630EDA3}"/>
    <cellStyle name="SAPBEXHLevel2X 3 2 5 11" xfId="11490" xr:uid="{A1D2C2CE-CCEF-4A07-8ACD-A7633CBAF635}"/>
    <cellStyle name="SAPBEXHLevel2X 3 2 5 11 2" xfId="37911" xr:uid="{95D63AF9-4B87-4AAF-965E-59A331B63697}"/>
    <cellStyle name="SAPBEXHLevel2X 3 2 5 12" xfId="26072" xr:uid="{70A1B06C-5860-43A5-A17F-44D25D69B4EF}"/>
    <cellStyle name="SAPBEXHLevel2X 3 2 5 12 2" xfId="52486" xr:uid="{E09F7388-3408-4A97-B52E-9D61127D8F06}"/>
    <cellStyle name="SAPBEXHLevel2X 3 2 5 2" xfId="4075" xr:uid="{030669B1-BB66-4590-96FF-9B6A44B3884F}"/>
    <cellStyle name="SAPBEXHLevel2X 3 2 5 2 2" xfId="9894" xr:uid="{493ADC22-9043-4348-A29E-10CBAB1E0237}"/>
    <cellStyle name="SAPBEXHLevel2X 3 2 5 2 2 2" xfId="20554" xr:uid="{45D49C08-DF35-4D0D-91E2-56967C1EA55C}"/>
    <cellStyle name="SAPBEXHLevel2X 3 2 5 2 2 2 2" xfId="46968" xr:uid="{91C4E64F-0B26-4446-AAC1-F39AEC66070F}"/>
    <cellStyle name="SAPBEXHLevel2X 3 2 5 2 2 3" xfId="28143" xr:uid="{12E95004-394D-4569-82BE-2296F2D04B89}"/>
    <cellStyle name="SAPBEXHLevel2X 3 2 5 2 2 3 2" xfId="54557" xr:uid="{5A322D28-F99A-415D-BD31-0AB60908459B}"/>
    <cellStyle name="SAPBEXHLevel2X 3 2 5 2 2 4" xfId="36390" xr:uid="{DB6DFAAC-9393-472C-BF29-E47D78ABDA6E}"/>
    <cellStyle name="SAPBEXHLevel2X 3 2 5 2 3" xfId="14857" xr:uid="{7F16700B-B49E-4C52-8FBF-87330394E23D}"/>
    <cellStyle name="SAPBEXHLevel2X 3 2 5 2 3 2" xfId="41277" xr:uid="{91C31140-43C3-4822-89AD-54F183915B75}"/>
    <cellStyle name="SAPBEXHLevel2X 3 2 5 2 4" xfId="27235" xr:uid="{1A380A8B-949A-45D7-9A55-88A393DD5E5B}"/>
    <cellStyle name="SAPBEXHLevel2X 3 2 5 2 4 2" xfId="53649" xr:uid="{9790F774-6B1E-4CF5-8F06-52269552B790}"/>
    <cellStyle name="SAPBEXHLevel2X 3 2 5 2 5" xfId="30745" xr:uid="{5A6BB410-933F-4E67-AF83-8BEB7D542F04}"/>
    <cellStyle name="SAPBEXHLevel2X 3 2 5 3" xfId="4803" xr:uid="{40DD19A0-E73C-45E2-85E7-D25E043A3C10}"/>
    <cellStyle name="SAPBEXHLevel2X 3 2 5 3 2" xfId="10355" xr:uid="{462B47F0-9601-4C0F-9AA8-58E23FB7EC09}"/>
    <cellStyle name="SAPBEXHLevel2X 3 2 5 3 2 2" xfId="21015" xr:uid="{3DA27550-4949-4D20-8DB0-51F134DA43F4}"/>
    <cellStyle name="SAPBEXHLevel2X 3 2 5 3 2 2 2" xfId="47429" xr:uid="{02D19B97-6EE7-4795-9181-2BE5C53B850C}"/>
    <cellStyle name="SAPBEXHLevel2X 3 2 5 3 2 3" xfId="28280" xr:uid="{51D5F4C7-9350-43F6-BCCB-FC7BB0446BA7}"/>
    <cellStyle name="SAPBEXHLevel2X 3 2 5 3 2 3 2" xfId="54694" xr:uid="{31E358F1-E78E-4CA2-B023-4DCEC18370FD}"/>
    <cellStyle name="SAPBEXHLevel2X 3 2 5 3 2 4" xfId="36851" xr:uid="{F00731B9-C669-48EA-BB17-A489D397CCA3}"/>
    <cellStyle name="SAPBEXHLevel2X 3 2 5 3 3" xfId="15580" xr:uid="{95F24E54-6701-4B85-8B36-92AB5447F8AD}"/>
    <cellStyle name="SAPBEXHLevel2X 3 2 5 3 3 2" xfId="42000" xr:uid="{E169CA48-747F-4D3F-8376-EAD129FA2EC6}"/>
    <cellStyle name="SAPBEXHLevel2X 3 2 5 3 4" xfId="28132" xr:uid="{2DE297F6-3564-4C0A-BF7A-8DB665D1CA6B}"/>
    <cellStyle name="SAPBEXHLevel2X 3 2 5 3 4 2" xfId="54546" xr:uid="{9EC97915-F488-4F90-A1E9-E77D71128644}"/>
    <cellStyle name="SAPBEXHLevel2X 3 2 5 3 5" xfId="31473" xr:uid="{57BDD99A-DCC9-4933-B574-4B2F5493BCB4}"/>
    <cellStyle name="SAPBEXHLevel2X 3 2 5 4" xfId="5383" xr:uid="{73601129-8390-4EB2-98AA-4E20635F2E86}"/>
    <cellStyle name="SAPBEXHLevel2X 3 2 5 4 2" xfId="16156" xr:uid="{83B06F78-C597-4282-9F41-0B10F7A9DFB2}"/>
    <cellStyle name="SAPBEXHLevel2X 3 2 5 4 2 2" xfId="42575" xr:uid="{454B7867-D50E-4821-B5CB-3F2F4674E85B}"/>
    <cellStyle name="SAPBEXHLevel2X 3 2 5 4 3" xfId="22945" xr:uid="{ACBD55E3-BC2A-4010-990D-BF46C4D345D3}"/>
    <cellStyle name="SAPBEXHLevel2X 3 2 5 4 3 2" xfId="49359" xr:uid="{89901D1A-9774-428C-B585-21EE69EAFA6F}"/>
    <cellStyle name="SAPBEXHLevel2X 3 2 5 4 4" xfId="32053" xr:uid="{257A64DB-244D-455A-99E1-449A8FCD80AF}"/>
    <cellStyle name="SAPBEXHLevel2X 3 2 5 5" xfId="5990" xr:uid="{7E681FAA-482D-4AD5-9179-76DEF37F192B}"/>
    <cellStyle name="SAPBEXHLevel2X 3 2 5 5 2" xfId="16742" xr:uid="{D83997A1-5ADD-4A28-883E-51AF393B77C2}"/>
    <cellStyle name="SAPBEXHLevel2X 3 2 5 5 2 2" xfId="43160" xr:uid="{E11F283C-D78A-49C8-8BC0-47849D289FB0}"/>
    <cellStyle name="SAPBEXHLevel2X 3 2 5 5 3" xfId="27114" xr:uid="{8D3139A2-A71D-4495-817B-08FEC7BD6C45}"/>
    <cellStyle name="SAPBEXHLevel2X 3 2 5 5 3 2" xfId="53528" xr:uid="{9C71D466-0198-49B1-9983-A474003F7D5C}"/>
    <cellStyle name="SAPBEXHLevel2X 3 2 5 5 4" xfId="32660" xr:uid="{E043E0BF-B69F-4A43-9878-10D9D4F85DDB}"/>
    <cellStyle name="SAPBEXHLevel2X 3 2 5 6" xfId="6590" xr:uid="{B38A1D7A-AB8F-409D-9F67-F8325ADA29D4}"/>
    <cellStyle name="SAPBEXHLevel2X 3 2 5 6 2" xfId="17315" xr:uid="{5B026EB2-3B16-4391-BBA2-023626F95FE4}"/>
    <cellStyle name="SAPBEXHLevel2X 3 2 5 6 2 2" xfId="43733" xr:uid="{933A7E7B-2981-40E8-9F97-3358ECDD90FE}"/>
    <cellStyle name="SAPBEXHLevel2X 3 2 5 6 3" xfId="24880" xr:uid="{1D91D8EB-EA25-4154-8665-635A949181A3}"/>
    <cellStyle name="SAPBEXHLevel2X 3 2 5 6 3 2" xfId="51294" xr:uid="{7E487AD7-BDB6-4FBD-97E9-A1A85E008B2F}"/>
    <cellStyle name="SAPBEXHLevel2X 3 2 5 6 4" xfId="33260" xr:uid="{52EE0BF1-F205-4F20-A855-B67E6797F40A}"/>
    <cellStyle name="SAPBEXHLevel2X 3 2 5 7" xfId="7162" xr:uid="{01878D25-A7C1-437D-98EB-3D185B48F596}"/>
    <cellStyle name="SAPBEXHLevel2X 3 2 5 7 2" xfId="24998" xr:uid="{D3CC054E-83A1-479A-AC3D-B42F7C062956}"/>
    <cellStyle name="SAPBEXHLevel2X 3 2 5 7 2 2" xfId="51412" xr:uid="{17AC2A1F-746F-4B9E-8809-93CCA3188FC8}"/>
    <cellStyle name="SAPBEXHLevel2X 3 2 5 7 3" xfId="33832" xr:uid="{01C45605-A7DB-4920-A685-AB096D6FDE89}"/>
    <cellStyle name="SAPBEXHLevel2X 3 2 5 8" xfId="7721" xr:uid="{7535CF77-A66C-416C-8EA2-3D3C3D1741A8}"/>
    <cellStyle name="SAPBEXHLevel2X 3 2 5 8 2" xfId="18388" xr:uid="{ABC07BF0-42BB-4220-A610-B087A2D90014}"/>
    <cellStyle name="SAPBEXHLevel2X 3 2 5 8 2 2" xfId="44804" xr:uid="{19EB6D5A-694C-46D5-8BDA-5AFE9A0BD44A}"/>
    <cellStyle name="SAPBEXHLevel2X 3 2 5 8 3" xfId="22808" xr:uid="{1ECABE6D-A19F-43A6-AD94-23E67E805DDF}"/>
    <cellStyle name="SAPBEXHLevel2X 3 2 5 8 3 2" xfId="49222" xr:uid="{2B345B55-A075-466E-B697-0958C7CF67E7}"/>
    <cellStyle name="SAPBEXHLevel2X 3 2 5 8 4" xfId="34391" xr:uid="{A4F94627-68F1-4C04-B44A-1F5CB57353FB}"/>
    <cellStyle name="SAPBEXHLevel2X 3 2 5 9" xfId="7873" xr:uid="{A2541F3F-AEA8-4CEC-95AF-D7481962F682}"/>
    <cellStyle name="SAPBEXHLevel2X 3 2 5 9 2" xfId="18540" xr:uid="{FB7B5690-C3C6-435B-AB07-872CE63A0DA7}"/>
    <cellStyle name="SAPBEXHLevel2X 3 2 5 9 2 2" xfId="44955" xr:uid="{562462A1-EEF9-4982-9F7D-1F9613F00A9B}"/>
    <cellStyle name="SAPBEXHLevel2X 3 2 5 9 3" xfId="26929" xr:uid="{424D564F-18F1-4D24-A263-D374297D4FEF}"/>
    <cellStyle name="SAPBEXHLevel2X 3 2 5 9 3 2" xfId="53343" xr:uid="{DE98051E-35AF-434E-A3FA-09F03B4E5F30}"/>
    <cellStyle name="SAPBEXHLevel2X 3 2 5 9 4" xfId="34543" xr:uid="{DB591D18-A16E-4E7F-9C6D-B4425E846A79}"/>
    <cellStyle name="SAPBEXHLevel2X 3 2 6" xfId="1849" xr:uid="{E4F86618-8BEB-4287-9995-5CFCD4B815CF}"/>
    <cellStyle name="SAPBEXHLevel2X 3 2 6 10" xfId="9539" xr:uid="{DFB2FFD7-E052-42BF-B2DB-6DE77E23B9CB}"/>
    <cellStyle name="SAPBEXHLevel2X 3 2 6 10 2" xfId="20199" xr:uid="{8E8FEB3F-5CB4-4513-BDD4-898EED2610E8}"/>
    <cellStyle name="SAPBEXHLevel2X 3 2 6 10 2 2" xfId="46613" xr:uid="{A72CD0E1-1873-4FD3-AC63-D06C56C3EDD1}"/>
    <cellStyle name="SAPBEXHLevel2X 3 2 6 10 3" xfId="21182" xr:uid="{AE12BD3B-1599-44C5-820A-943C7FADEEC2}"/>
    <cellStyle name="SAPBEXHLevel2X 3 2 6 10 3 2" xfId="47596" xr:uid="{E6447601-233D-447A-8CFC-89424B33AE7D}"/>
    <cellStyle name="SAPBEXHLevel2X 3 2 6 10 4" xfId="36035" xr:uid="{7EFC3880-7616-4FFD-97D4-CD786A170474}"/>
    <cellStyle name="SAPBEXHLevel2X 3 2 6 11" xfId="11731" xr:uid="{AAAAD45D-CA9A-4EC9-B6E9-82F4765BC8AC}"/>
    <cellStyle name="SAPBEXHLevel2X 3 2 6 11 2" xfId="38152" xr:uid="{1B4FBBFF-0DFD-4191-B6B7-0243F7407CE0}"/>
    <cellStyle name="SAPBEXHLevel2X 3 2 6 12" xfId="23262" xr:uid="{1784A06C-2576-4D20-9599-00AA3979D282}"/>
    <cellStyle name="SAPBEXHLevel2X 3 2 6 12 2" xfId="49676" xr:uid="{52F72823-5717-432D-B523-78E7048DDF0F}"/>
    <cellStyle name="SAPBEXHLevel2X 3 2 6 2" xfId="3826" xr:uid="{026B6E83-F77B-48AA-96ED-B884E571BB5A}"/>
    <cellStyle name="SAPBEXHLevel2X 3 2 6 2 2" xfId="10677" xr:uid="{E63AE9F4-C8AE-49C1-BF4A-F28A9BE8A1AF}"/>
    <cellStyle name="SAPBEXHLevel2X 3 2 6 2 2 2" xfId="21322" xr:uid="{C83BFCDD-ADA2-437F-833F-4FE29FE67446}"/>
    <cellStyle name="SAPBEXHLevel2X 3 2 6 2 2 2 2" xfId="47736" xr:uid="{9C0BB5A5-D298-4D89-AA6B-567F99AFB541}"/>
    <cellStyle name="SAPBEXHLevel2X 3 2 6 2 2 3" xfId="28420" xr:uid="{9E6EA14C-8ABD-4264-B905-097A2BC6DEC3}"/>
    <cellStyle name="SAPBEXHLevel2X 3 2 6 2 2 3 2" xfId="54834" xr:uid="{E7A0003F-BA6C-4E09-B663-378937212932}"/>
    <cellStyle name="SAPBEXHLevel2X 3 2 6 2 2 4" xfId="37101" xr:uid="{6C937E06-0FD3-4B91-9ADA-CCD36A9186F4}"/>
    <cellStyle name="SAPBEXHLevel2X 3 2 6 2 3" xfId="14609" xr:uid="{E10C02BD-4524-48B5-9A59-35A07B770E04}"/>
    <cellStyle name="SAPBEXHLevel2X 3 2 6 2 3 2" xfId="41029" xr:uid="{27C0F69A-553C-415B-A761-C3163D1E3714}"/>
    <cellStyle name="SAPBEXHLevel2X 3 2 6 2 4" xfId="24585" xr:uid="{DBEE74D2-F550-4BE0-848E-D1C719887C72}"/>
    <cellStyle name="SAPBEXHLevel2X 3 2 6 2 4 2" xfId="50999" xr:uid="{23AB99E3-36AE-468C-8088-0727EC9F46E5}"/>
    <cellStyle name="SAPBEXHLevel2X 3 2 6 2 5" xfId="30496" xr:uid="{60D6F4B8-B766-43B0-BD2B-61C666DE6D37}"/>
    <cellStyle name="SAPBEXHLevel2X 3 2 6 3" xfId="4553" xr:uid="{43393507-673B-410F-88B3-89A9FED7BA23}"/>
    <cellStyle name="SAPBEXHLevel2X 3 2 6 3 2" xfId="15331" xr:uid="{4AB348E8-BC2F-46AE-9F17-748190ED9C13}"/>
    <cellStyle name="SAPBEXHLevel2X 3 2 6 3 2 2" xfId="41751" xr:uid="{629CE754-BAA2-468E-865F-E605357B60F0}"/>
    <cellStyle name="SAPBEXHLevel2X 3 2 6 3 3" xfId="25181" xr:uid="{8814E49A-D924-4E7E-A8A0-9C1096278ADD}"/>
    <cellStyle name="SAPBEXHLevel2X 3 2 6 3 3 2" xfId="51595" xr:uid="{8AE06532-1216-41D5-9661-0A96CDB58796}"/>
    <cellStyle name="SAPBEXHLevel2X 3 2 6 3 4" xfId="31223" xr:uid="{64C9DCA7-E1BC-45AE-8FBD-CA31B47B01A4}"/>
    <cellStyle name="SAPBEXHLevel2X 3 2 6 4" xfId="3341" xr:uid="{27FF0785-9C8D-48C6-9FD2-978C2A53A704}"/>
    <cellStyle name="SAPBEXHLevel2X 3 2 6 4 2" xfId="14128" xr:uid="{1560FC0C-63E2-4F11-BF10-94D91E0D6E9F}"/>
    <cellStyle name="SAPBEXHLevel2X 3 2 6 4 2 2" xfId="40548" xr:uid="{59DD8937-DD49-4D78-867A-4BFAEE89B51A}"/>
    <cellStyle name="SAPBEXHLevel2X 3 2 6 4 3" xfId="25843" xr:uid="{004B27BE-85F6-498E-85E5-5FDA44DFC299}"/>
    <cellStyle name="SAPBEXHLevel2X 3 2 6 4 3 2" xfId="52257" xr:uid="{62BAEE2E-3E73-45F0-9821-DA78BFE783E0}"/>
    <cellStyle name="SAPBEXHLevel2X 3 2 6 4 4" xfId="30011" xr:uid="{81EDCDDC-5110-45C4-9E29-DC57E21DAD45}"/>
    <cellStyle name="SAPBEXHLevel2X 3 2 6 5" xfId="3391" xr:uid="{67388A8D-1F96-4BEF-9C08-0AFA657407AA}"/>
    <cellStyle name="SAPBEXHLevel2X 3 2 6 5 2" xfId="14177" xr:uid="{8189CCBC-0D71-4616-A009-5DDAC12B20B1}"/>
    <cellStyle name="SAPBEXHLevel2X 3 2 6 5 2 2" xfId="40597" xr:uid="{4959056A-E478-48D5-B710-C2F927AF8F2C}"/>
    <cellStyle name="SAPBEXHLevel2X 3 2 6 5 3" xfId="22548" xr:uid="{A62095B0-7228-434E-919A-5E264E4FF8DA}"/>
    <cellStyle name="SAPBEXHLevel2X 3 2 6 5 3 2" xfId="48962" xr:uid="{33E2FE9D-5516-43C8-AC41-FE71BC908524}"/>
    <cellStyle name="SAPBEXHLevel2X 3 2 6 5 4" xfId="30061" xr:uid="{3950D655-2F02-4EBD-8771-C0D37FEF2A1F}"/>
    <cellStyle name="SAPBEXHLevel2X 3 2 6 6" xfId="5623" xr:uid="{3804C97A-6895-40E3-887E-C1FD4326BC66}"/>
    <cellStyle name="SAPBEXHLevel2X 3 2 6 6 2" xfId="16387" xr:uid="{D262F29B-1205-410D-A04C-808B3473F53C}"/>
    <cellStyle name="SAPBEXHLevel2X 3 2 6 6 2 2" xfId="42805" xr:uid="{2DA6E483-AF30-425D-89EF-2817DC02EAB2}"/>
    <cellStyle name="SAPBEXHLevel2X 3 2 6 6 3" xfId="27059" xr:uid="{4B9B2822-7628-4B14-B96F-46CF46F847C7}"/>
    <cellStyle name="SAPBEXHLevel2X 3 2 6 6 3 2" xfId="53473" xr:uid="{784B085D-07E2-4EEC-BA45-FFB084BBB150}"/>
    <cellStyle name="SAPBEXHLevel2X 3 2 6 6 4" xfId="32293" xr:uid="{DCE1414A-2839-4397-B1EC-0A7147547A5A}"/>
    <cellStyle name="SAPBEXHLevel2X 3 2 6 7" xfId="6965" xr:uid="{504B0928-0783-44EA-B831-54D32D314542}"/>
    <cellStyle name="SAPBEXHLevel2X 3 2 6 7 2" xfId="24855" xr:uid="{FFE136B5-EBC2-4DBC-8854-37FE7B310AEA}"/>
    <cellStyle name="SAPBEXHLevel2X 3 2 6 7 2 2" xfId="51269" xr:uid="{C11D9C50-973D-4218-8142-C784CA623C5B}"/>
    <cellStyle name="SAPBEXHLevel2X 3 2 6 7 3" xfId="33635" xr:uid="{1DB9FE98-08E2-4D0E-A6F3-44920308A971}"/>
    <cellStyle name="SAPBEXHLevel2X 3 2 6 8" xfId="7512" xr:uid="{3AEE80F6-995F-4FA9-AB86-6F36A372DF39}"/>
    <cellStyle name="SAPBEXHLevel2X 3 2 6 8 2" xfId="18179" xr:uid="{66DF3335-6860-449C-B7DB-FD9D74E71136}"/>
    <cellStyle name="SAPBEXHLevel2X 3 2 6 8 2 2" xfId="44595" xr:uid="{65A2EFDA-60A3-43D2-857A-6F6F6D1FB5ED}"/>
    <cellStyle name="SAPBEXHLevel2X 3 2 6 8 3" xfId="28098" xr:uid="{22B62219-A64A-4B96-B5A9-95311C6EC214}"/>
    <cellStyle name="SAPBEXHLevel2X 3 2 6 8 3 2" xfId="54512" xr:uid="{6C4BA48B-5968-4714-8E43-FCEE2D3F3425}"/>
    <cellStyle name="SAPBEXHLevel2X 3 2 6 8 4" xfId="34182" xr:uid="{3CF3F64C-36D2-48B4-B2E5-C063C13C3D21}"/>
    <cellStyle name="SAPBEXHLevel2X 3 2 6 9" xfId="6531" xr:uid="{D3016C06-49AC-4C56-93F7-BF4D1E5BD191}"/>
    <cellStyle name="SAPBEXHLevel2X 3 2 6 9 2" xfId="17256" xr:uid="{8A5F7E62-E669-44C7-8472-C8DAC08B75C2}"/>
    <cellStyle name="SAPBEXHLevel2X 3 2 6 9 2 2" xfId="43674" xr:uid="{A55F2D24-CF7B-4C56-BB3D-6BE7E1EC8FC5}"/>
    <cellStyle name="SAPBEXHLevel2X 3 2 6 9 3" xfId="12049" xr:uid="{7CC7F72A-21C5-4617-923B-EE7B24C41170}"/>
    <cellStyle name="SAPBEXHLevel2X 3 2 6 9 3 2" xfId="38470" xr:uid="{D20D6ED3-C4CE-4D49-A7BB-5947C64E8ADF}"/>
    <cellStyle name="SAPBEXHLevel2X 3 2 6 9 4" xfId="33201" xr:uid="{CF27A190-08E9-4A60-AE81-3F258FAD993E}"/>
    <cellStyle name="SAPBEXHLevel2X 3 2 7" xfId="2509" xr:uid="{9A15D75F-E9F8-4FD0-A3AF-686F7D8591C9}"/>
    <cellStyle name="SAPBEXHLevel2X 3 2 7 10" xfId="25209" xr:uid="{FD780F13-F8AC-4FCC-A785-97C2D4570EF5}"/>
    <cellStyle name="SAPBEXHLevel2X 3 2 7 10 2" xfId="51623" xr:uid="{A6C779E5-FF59-40A6-AAC9-B6180A6442C7}"/>
    <cellStyle name="SAPBEXHLevel2X 3 2 7 2" xfId="4404" xr:uid="{8F9394EF-321A-4A5B-A372-0D22DFE70A3D}"/>
    <cellStyle name="SAPBEXHLevel2X 3 2 7 2 2" xfId="15182" xr:uid="{5FB8D54A-D0C5-4E2D-8A26-0B56031DBD44}"/>
    <cellStyle name="SAPBEXHLevel2X 3 2 7 2 2 2" xfId="41602" xr:uid="{34FFCD57-3C4E-4FEC-93AB-7982881BA64C}"/>
    <cellStyle name="SAPBEXHLevel2X 3 2 7 2 3" xfId="25592" xr:uid="{98C1DCF9-1ACC-4291-829F-6215E1A8CFDD}"/>
    <cellStyle name="SAPBEXHLevel2X 3 2 7 2 3 2" xfId="52006" xr:uid="{DB53F5DA-29B1-4001-BAF4-152718EBF099}"/>
    <cellStyle name="SAPBEXHLevel2X 3 2 7 2 4" xfId="31074" xr:uid="{22372274-6569-488D-B548-275F74BAAF21}"/>
    <cellStyle name="SAPBEXHLevel2X 3 2 7 3" xfId="5137" xr:uid="{0B548DAE-E495-4AE4-96B3-19B3280D3658}"/>
    <cellStyle name="SAPBEXHLevel2X 3 2 7 3 2" xfId="15914" xr:uid="{269BEACC-9A0E-40CF-B62D-CA750885E3EA}"/>
    <cellStyle name="SAPBEXHLevel2X 3 2 7 3 2 2" xfId="42333" xr:uid="{A99C81D1-3185-42F8-8410-54E09E7901B8}"/>
    <cellStyle name="SAPBEXHLevel2X 3 2 7 3 3" xfId="22523" xr:uid="{9BB1054C-7F4B-4143-928B-A05D554A3E8E}"/>
    <cellStyle name="SAPBEXHLevel2X 3 2 7 3 3 2" xfId="48937" xr:uid="{E9C1F015-65AC-41DC-83A6-07A4FDEBCFF9}"/>
    <cellStyle name="SAPBEXHLevel2X 3 2 7 3 4" xfId="31807" xr:uid="{F2D881F6-04EC-4BFD-A770-E0D4C62BDED0}"/>
    <cellStyle name="SAPBEXHLevel2X 3 2 7 4" xfId="6319" xr:uid="{BF906621-D90B-4A08-91B4-0D9A169476BD}"/>
    <cellStyle name="SAPBEXHLevel2X 3 2 7 4 2" xfId="17058" xr:uid="{BFDB422D-8ECE-4E92-8D24-79AB0174F4AD}"/>
    <cellStyle name="SAPBEXHLevel2X 3 2 7 4 2 2" xfId="43476" xr:uid="{B12453E4-1B80-47E0-92AF-F9DB4DB9D05B}"/>
    <cellStyle name="SAPBEXHLevel2X 3 2 7 4 3" xfId="24897" xr:uid="{AE2AF00A-7115-493B-8FA3-AF3432416BFB}"/>
    <cellStyle name="SAPBEXHLevel2X 3 2 7 4 3 2" xfId="51311" xr:uid="{7919095F-D013-4372-A832-37CA93EDDE06}"/>
    <cellStyle name="SAPBEXHLevel2X 3 2 7 4 4" xfId="32989" xr:uid="{5F0A3A95-E4EB-49D7-B15D-42FF68E92194}"/>
    <cellStyle name="SAPBEXHLevel2X 3 2 7 5" xfId="6895" xr:uid="{F06F416B-D20D-403F-BD96-EC838C6B016A}"/>
    <cellStyle name="SAPBEXHLevel2X 3 2 7 5 2" xfId="17600" xr:uid="{2B398D34-F798-44AD-BB9B-12D3073CBC9A}"/>
    <cellStyle name="SAPBEXHLevel2X 3 2 7 5 2 2" xfId="44017" xr:uid="{EB0B39A8-74EB-4A17-B7A7-C45215C4E342}"/>
    <cellStyle name="SAPBEXHLevel2X 3 2 7 5 3" xfId="18755" xr:uid="{C869CB96-04CA-40B2-8227-04D73522EC9F}"/>
    <cellStyle name="SAPBEXHLevel2X 3 2 7 5 3 2" xfId="45169" xr:uid="{D2A8C720-89D2-4F52-B370-D812CE55D90A}"/>
    <cellStyle name="SAPBEXHLevel2X 3 2 7 5 4" xfId="33565" xr:uid="{BC9B406A-D6B0-4A71-ACC3-B4AFD29C0CB2}"/>
    <cellStyle name="SAPBEXHLevel2X 3 2 7 6" xfId="7419" xr:uid="{97FD94A8-56E0-4F93-A189-298DA28845ED}"/>
    <cellStyle name="SAPBEXHLevel2X 3 2 7 6 2" xfId="18086" xr:uid="{61B7374F-4D4A-4641-895B-C4832A9EFBE4}"/>
    <cellStyle name="SAPBEXHLevel2X 3 2 7 6 2 2" xfId="44502" xr:uid="{41742EA3-A95A-42DE-B353-6A497475EB7F}"/>
    <cellStyle name="SAPBEXHLevel2X 3 2 7 6 3" xfId="22948" xr:uid="{C7D088FA-8A29-4156-B203-90E2B0BD1B08}"/>
    <cellStyle name="SAPBEXHLevel2X 3 2 7 6 3 2" xfId="49362" xr:uid="{4D2D0225-10B3-489E-A332-41779867545F}"/>
    <cellStyle name="SAPBEXHLevel2X 3 2 7 6 4" xfId="34089" xr:uid="{B9614B4A-2237-4804-981A-AEDD30735524}"/>
    <cellStyle name="SAPBEXHLevel2X 3 2 7 7" xfId="8042" xr:uid="{17E7FB72-5ADE-4133-A17C-D80236D11FD9}"/>
    <cellStyle name="SAPBEXHLevel2X 3 2 7 7 2" xfId="18709" xr:uid="{7242D2C2-8AA6-4023-84FB-86E583C626C6}"/>
    <cellStyle name="SAPBEXHLevel2X 3 2 7 7 2 2" xfId="45123" xr:uid="{FC54786B-45A0-41EF-899B-D9EE3C1E06A4}"/>
    <cellStyle name="SAPBEXHLevel2X 3 2 7 7 3" xfId="12171" xr:uid="{B4C18C4C-03FB-4E7F-90EF-29DF1DFCAA5C}"/>
    <cellStyle name="SAPBEXHLevel2X 3 2 7 7 3 2" xfId="38592" xr:uid="{3BBF1E90-4F2E-4297-AC68-8A5922B2BB62}"/>
    <cellStyle name="SAPBEXHLevel2X 3 2 7 7 4" xfId="34646" xr:uid="{2ABCCD10-C50C-41FB-BB99-7860AF046605}"/>
    <cellStyle name="SAPBEXHLevel2X 3 2 7 8" xfId="13305" xr:uid="{C059EB71-1A0A-45C1-A5B6-C28818D08248}"/>
    <cellStyle name="SAPBEXHLevel2X 3 2 7 8 2" xfId="39725" xr:uid="{CA74F72B-A5FD-4DBD-8D19-B610045B8FFC}"/>
    <cellStyle name="SAPBEXHLevel2X 3 2 7 9" xfId="11221" xr:uid="{CE694D44-ABFB-4EF9-B4ED-FBB9FA6FBD38}"/>
    <cellStyle name="SAPBEXHLevel2X 3 2 7 9 2" xfId="37642" xr:uid="{C06AADBC-31E5-44E8-8970-A99053ADD0EA}"/>
    <cellStyle name="SAPBEXHLevel2X 3 2 8" xfId="3261" xr:uid="{35C0F65E-63F0-46C1-8062-5BD75E05236B}"/>
    <cellStyle name="SAPBEXHLevel2X 3 2 8 2" xfId="14051" xr:uid="{6B189B69-1B52-4356-8938-034F8F415D3F}"/>
    <cellStyle name="SAPBEXHLevel2X 3 2 8 2 2" xfId="40471" xr:uid="{7484B080-ABC5-4C1C-AF4D-34471A5683EB}"/>
    <cellStyle name="SAPBEXHLevel2X 3 2 8 3" xfId="21830" xr:uid="{74B103C9-5EFD-40FB-8961-A7B3289BD907}"/>
    <cellStyle name="SAPBEXHLevel2X 3 2 8 3 2" xfId="48244" xr:uid="{97C4A91F-57B1-41DE-8CB7-44B498BD3A69}"/>
    <cellStyle name="SAPBEXHLevel2X 3 2 8 4" xfId="29931" xr:uid="{9F2D1268-DFA1-45A5-B984-48386BAA4457}"/>
    <cellStyle name="SAPBEXHLevel2X 3 2 9" xfId="5093" xr:uid="{1DE5909F-2138-4075-B0C1-C9EEFF8C39AB}"/>
    <cellStyle name="SAPBEXHLevel2X 3 2 9 2" xfId="15870" xr:uid="{5E3BB8A0-E70E-495D-B0C4-33DE275D9CE9}"/>
    <cellStyle name="SAPBEXHLevel2X 3 2 9 2 2" xfId="42289" xr:uid="{0D6D0730-1DEB-4CBB-835F-C36420D111C2}"/>
    <cellStyle name="SAPBEXHLevel2X 3 2 9 3" xfId="27275" xr:uid="{4CA3E538-11FF-4D21-B546-1E4CC614FB51}"/>
    <cellStyle name="SAPBEXHLevel2X 3 2 9 3 2" xfId="53689" xr:uid="{C1C6C94C-F695-4AAD-AA6E-2634A579B134}"/>
    <cellStyle name="SAPBEXHLevel2X 3 2 9 4" xfId="31763" xr:uid="{E95630FE-146A-4991-AD20-27FB922789F8}"/>
    <cellStyle name="SAPBEXHLevel2X 3 20" xfId="24661" xr:uid="{4086F5A9-8C14-4900-A1A5-71F4C28FCD2D}"/>
    <cellStyle name="SAPBEXHLevel2X 3 20 2" xfId="51075" xr:uid="{F766CE9F-E76F-46BE-914F-D568BAC52FB0}"/>
    <cellStyle name="SAPBEXHLevel2X 3 3" xfId="1241" xr:uid="{923A223E-D685-40F3-92C6-4DE50F33D255}"/>
    <cellStyle name="SAPBEXHLevel2X 3 3 10" xfId="5463" xr:uid="{515DF714-0713-4A48-8CCC-89D105B1F4D4}"/>
    <cellStyle name="SAPBEXHLevel2X 3 3 10 2" xfId="16236" xr:uid="{5A6106EB-D4BD-4BC1-A55B-85ACB1E09B38}"/>
    <cellStyle name="SAPBEXHLevel2X 3 3 10 2 2" xfId="42655" xr:uid="{283D38B0-3ABB-4642-A7D7-957214F2754C}"/>
    <cellStyle name="SAPBEXHLevel2X 3 3 10 3" xfId="26893" xr:uid="{F8055F3B-A257-4318-97A1-21DAF33040E9}"/>
    <cellStyle name="SAPBEXHLevel2X 3 3 10 3 2" xfId="53307" xr:uid="{7727920A-20F9-4BB3-B6D8-F7ABA340727F}"/>
    <cellStyle name="SAPBEXHLevel2X 3 3 10 4" xfId="32133" xr:uid="{6CCDFA73-646B-4FE4-B6A7-EC53B27AD16D}"/>
    <cellStyle name="SAPBEXHLevel2X 3 3 11" xfId="5896" xr:uid="{A50BB352-8D23-4CD8-BB7A-0F7CA0DDD75D}"/>
    <cellStyle name="SAPBEXHLevel2X 3 3 11 2" xfId="23616" xr:uid="{57AAD1FD-CD49-40BA-8DF3-1B31DAD5B94C}"/>
    <cellStyle name="SAPBEXHLevel2X 3 3 11 2 2" xfId="50030" xr:uid="{4DEAA52C-0997-4817-A2F9-FE18E52FFEDA}"/>
    <cellStyle name="SAPBEXHLevel2X 3 3 11 3" xfId="32566" xr:uid="{942697C8-0634-4038-93C9-142D2BFED6C5}"/>
    <cellStyle name="SAPBEXHLevel2X 3 3 12" xfId="17224" xr:uid="{C8AA2211-A2E4-4B91-9547-056CAEFA8E4B}"/>
    <cellStyle name="SAPBEXHLevel2X 3 3 12 2" xfId="43642" xr:uid="{E90D84BB-B18B-4F6C-BEAD-8100B51CCAB9}"/>
    <cellStyle name="SAPBEXHLevel2X 3 3 13" xfId="23753" xr:uid="{2DEED6C9-0587-4711-A6AB-06FCB80CAEAF}"/>
    <cellStyle name="SAPBEXHLevel2X 3 3 13 2" xfId="50167" xr:uid="{27230D21-7DDD-48D6-B5FE-F3A9EC392A03}"/>
    <cellStyle name="SAPBEXHLevel2X 3 3 2" xfId="1553" xr:uid="{540F6FF9-1EEA-42FC-8190-F5B1ACFB8F7D}"/>
    <cellStyle name="SAPBEXHLevel2X 3 3 2 10" xfId="8445" xr:uid="{D1522F97-D1CB-42E1-8A79-93985A2703A9}"/>
    <cellStyle name="SAPBEXHLevel2X 3 3 2 10 2" xfId="19105" xr:uid="{C3DAC16F-5328-4B7B-940D-D1ED92607106}"/>
    <cellStyle name="SAPBEXHLevel2X 3 3 2 10 2 2" xfId="45519" xr:uid="{C3B2A241-594B-4515-A9A9-F9785A59B068}"/>
    <cellStyle name="SAPBEXHLevel2X 3 3 2 10 3" xfId="12460" xr:uid="{0CB1B648-9DBE-4A9E-A15A-E216C423F36C}"/>
    <cellStyle name="SAPBEXHLevel2X 3 3 2 10 3 2" xfId="38881" xr:uid="{2B535F2C-A33E-48FD-908C-D9656CDA3685}"/>
    <cellStyle name="SAPBEXHLevel2X 3 3 2 10 4" xfId="34941" xr:uid="{5133B30B-E079-4FC9-9757-5212EBADD581}"/>
    <cellStyle name="SAPBEXHLevel2X 3 3 2 11" xfId="11990" xr:uid="{F7AB5FB2-B305-45FE-BF8F-FA3C3568B792}"/>
    <cellStyle name="SAPBEXHLevel2X 3 3 2 11 2" xfId="38411" xr:uid="{8DD9D069-4DE5-41AC-853E-50175DCF6757}"/>
    <cellStyle name="SAPBEXHLevel2X 3 3 2 12" xfId="25554" xr:uid="{A3D19969-D801-4D41-A0FE-837B44C4DAF7}"/>
    <cellStyle name="SAPBEXHLevel2X 3 3 2 12 2" xfId="51968" xr:uid="{74EF69D8-9863-4783-9D14-3BF4D8C2C117}"/>
    <cellStyle name="SAPBEXHLevel2X 3 3 2 2" xfId="3547" xr:uid="{5D93DB9C-3F1B-4A77-A9E4-C34E193A1A54}"/>
    <cellStyle name="SAPBEXHLevel2X 3 3 2 2 2" xfId="8977" xr:uid="{0D7F9D4F-7819-4B1F-A2B7-785665E3A3BC}"/>
    <cellStyle name="SAPBEXHLevel2X 3 3 2 2 2 2" xfId="19637" xr:uid="{E97274CE-E1C5-4D33-AA63-E6124BA9E434}"/>
    <cellStyle name="SAPBEXHLevel2X 3 3 2 2 2 2 2" xfId="46051" xr:uid="{213F7B34-CE3E-4353-82D0-A5D784474FC0}"/>
    <cellStyle name="SAPBEXHLevel2X 3 3 2 2 2 3" xfId="28252" xr:uid="{961D38CC-663C-4003-907E-1A4BD6370FB7}"/>
    <cellStyle name="SAPBEXHLevel2X 3 3 2 2 2 3 2" xfId="54666" xr:uid="{03EA0B12-DB52-4212-8C58-0E4B6E043192}"/>
    <cellStyle name="SAPBEXHLevel2X 3 3 2 2 2 4" xfId="35473" xr:uid="{DC722941-91DE-4EFA-B9AC-BF445990F3AB}"/>
    <cellStyle name="SAPBEXHLevel2X 3 3 2 2 3" xfId="10202" xr:uid="{ED824198-7703-4C68-B56A-DB793D1F2F8A}"/>
    <cellStyle name="SAPBEXHLevel2X 3 3 2 2 3 2" xfId="20862" xr:uid="{EDEA2C39-507F-4FF9-8521-13ADB0D77D36}"/>
    <cellStyle name="SAPBEXHLevel2X 3 3 2 2 3 2 2" xfId="47276" xr:uid="{5A81F4E6-38DA-44C7-9DB4-660FB9818F2F}"/>
    <cellStyle name="SAPBEXHLevel2X 3 3 2 2 3 3" xfId="16855" xr:uid="{A4AFC09C-94F4-4FB5-9F8E-D725E5C96BE8}"/>
    <cellStyle name="SAPBEXHLevel2X 3 3 2 2 3 3 2" xfId="43273" xr:uid="{F6B81120-87D7-4A01-8F65-67F71C4DC7D5}"/>
    <cellStyle name="SAPBEXHLevel2X 3 3 2 2 3 4" xfId="36698" xr:uid="{E556DFC3-8A0D-4529-8571-F79083AE5B3F}"/>
    <cellStyle name="SAPBEXHLevel2X 3 3 2 2 4" xfId="8758" xr:uid="{F90FD28B-870C-4A8C-A970-52BEC84E8DE4}"/>
    <cellStyle name="SAPBEXHLevel2X 3 3 2 2 4 2" xfId="19418" xr:uid="{6DE405C6-14A2-458F-87CF-1038E1946278}"/>
    <cellStyle name="SAPBEXHLevel2X 3 3 2 2 4 2 2" xfId="45832" xr:uid="{A292FCE5-BFF6-4E2F-AC11-E7B8E555D1C2}"/>
    <cellStyle name="SAPBEXHLevel2X 3 3 2 2 4 3" xfId="27353" xr:uid="{7668A7D5-F75B-49E0-A598-665D46E8EC70}"/>
    <cellStyle name="SAPBEXHLevel2X 3 3 2 2 4 3 2" xfId="53767" xr:uid="{FB4D028B-4EA6-4F1A-93B0-710CD6A9AF31}"/>
    <cellStyle name="SAPBEXHLevel2X 3 3 2 2 4 4" xfId="35254" xr:uid="{8818621B-2C28-4728-9585-2AEADCBC3D21}"/>
    <cellStyle name="SAPBEXHLevel2X 3 3 2 2 5" xfId="14332" xr:uid="{C19D3A5D-6BE0-4F87-BC70-18C309D695F0}"/>
    <cellStyle name="SAPBEXHLevel2X 3 3 2 2 5 2" xfId="40752" xr:uid="{CE499D76-2893-461F-9772-32A534565FE7}"/>
    <cellStyle name="SAPBEXHLevel2X 3 3 2 2 6" xfId="21910" xr:uid="{69249E39-73AA-4E91-857E-69639570BF60}"/>
    <cellStyle name="SAPBEXHLevel2X 3 3 2 2 6 2" xfId="48324" xr:uid="{C998CC64-DFAC-4E6A-839A-F3163C054BFB}"/>
    <cellStyle name="SAPBEXHLevel2X 3 3 2 2 7" xfId="30217" xr:uid="{097B953F-5460-4515-B0DF-A3879E47FB21}"/>
    <cellStyle name="SAPBEXHLevel2X 3 3 2 3" xfId="4135" xr:uid="{332293D9-F187-4920-83C1-A6F3F51FD382}"/>
    <cellStyle name="SAPBEXHLevel2X 3 3 2 3 2" xfId="9335" xr:uid="{BEB128D4-86AE-4D5E-8EA3-67DFF1EB614D}"/>
    <cellStyle name="SAPBEXHLevel2X 3 3 2 3 2 2" xfId="19995" xr:uid="{16308415-151C-4608-9DAB-57678242D4BC}"/>
    <cellStyle name="SAPBEXHLevel2X 3 3 2 3 2 2 2" xfId="46409" xr:uid="{3EDB6BF3-8025-4105-881A-21EA3A3BF4E1}"/>
    <cellStyle name="SAPBEXHLevel2X 3 3 2 3 2 3" xfId="11806" xr:uid="{55B79FE4-50BF-4A15-B843-9906C5D0A377}"/>
    <cellStyle name="SAPBEXHLevel2X 3 3 2 3 2 3 2" xfId="38227" xr:uid="{73B3903B-A95C-47C1-9EAE-BA9BFC25F9AA}"/>
    <cellStyle name="SAPBEXHLevel2X 3 3 2 3 2 4" xfId="35831" xr:uid="{E38C399D-6BB6-4561-9DD5-34B8C3995519}"/>
    <cellStyle name="SAPBEXHLevel2X 3 3 2 3 3" xfId="14917" xr:uid="{733E0B4C-A76C-4EAE-AF39-3418E6CAAA72}"/>
    <cellStyle name="SAPBEXHLevel2X 3 3 2 3 3 2" xfId="41337" xr:uid="{39FF05EA-328C-4A1F-AB9F-3462627F5336}"/>
    <cellStyle name="SAPBEXHLevel2X 3 3 2 3 4" xfId="22670" xr:uid="{F56BF587-FA89-4F95-94B1-2C5FD3B7F182}"/>
    <cellStyle name="SAPBEXHLevel2X 3 3 2 3 4 2" xfId="49084" xr:uid="{204B91CF-E985-4DC0-819B-F332575AA6E3}"/>
    <cellStyle name="SAPBEXHLevel2X 3 3 2 3 5" xfId="30805" xr:uid="{FB76119F-645E-4CCB-9C69-13054631087B}"/>
    <cellStyle name="SAPBEXHLevel2X 3 3 2 4" xfId="2614" xr:uid="{C873B4E7-3C54-4AE1-A88B-F945C94E8FB7}"/>
    <cellStyle name="SAPBEXHLevel2X 3 3 2 4 2" xfId="10436" xr:uid="{6A7D764F-5E29-4D8C-A77F-09EF9E390140}"/>
    <cellStyle name="SAPBEXHLevel2X 3 3 2 4 2 2" xfId="21096" xr:uid="{592048CC-5BEE-4F63-B481-96848762A31F}"/>
    <cellStyle name="SAPBEXHLevel2X 3 3 2 4 2 2 2" xfId="47510" xr:uid="{4724D8EB-082B-486F-B40B-7BBA7826C13E}"/>
    <cellStyle name="SAPBEXHLevel2X 3 3 2 4 2 3" xfId="28360" xr:uid="{E200BE61-48CA-4CF0-AFB2-CCE8150DA56D}"/>
    <cellStyle name="SAPBEXHLevel2X 3 3 2 4 2 3 2" xfId="54774" xr:uid="{774C58EC-66C6-4D93-8398-5A62EB914CC1}"/>
    <cellStyle name="SAPBEXHLevel2X 3 3 2 4 2 4" xfId="36932" xr:uid="{E7DCCE4C-802B-42C7-AAFF-314045D5A5C2}"/>
    <cellStyle name="SAPBEXHLevel2X 3 3 2 4 3" xfId="13406" xr:uid="{67425187-CDFD-47BD-9965-93F11A6291ED}"/>
    <cellStyle name="SAPBEXHLevel2X 3 3 2 4 3 2" xfId="39826" xr:uid="{191FA4FE-9481-473E-9F8F-FBAF35E9D001}"/>
    <cellStyle name="SAPBEXHLevel2X 3 3 2 4 4" xfId="24279" xr:uid="{3DA4EF5B-18E0-4554-9470-09E3C20C50D3}"/>
    <cellStyle name="SAPBEXHLevel2X 3 3 2 4 4 2" xfId="50693" xr:uid="{203BD4BC-59E9-4D68-90F6-40168C6C2A0A}"/>
    <cellStyle name="SAPBEXHLevel2X 3 3 2 4 5" xfId="29284" xr:uid="{EF6601AB-81A2-4EEB-8A1E-415BA8322E3D}"/>
    <cellStyle name="SAPBEXHLevel2X 3 3 2 5" xfId="2811" xr:uid="{982B3415-DE98-43AC-A636-7DDF9C67DA06}"/>
    <cellStyle name="SAPBEXHLevel2X 3 3 2 5 2" xfId="13603" xr:uid="{06CA4F73-9496-4235-A983-5CD9E331F76F}"/>
    <cellStyle name="SAPBEXHLevel2X 3 3 2 5 2 2" xfId="40023" xr:uid="{7C0FE1BB-9EEE-4107-BDCB-851537D90AA2}"/>
    <cellStyle name="SAPBEXHLevel2X 3 3 2 5 3" xfId="26309" xr:uid="{C526B2AD-3E85-4829-B3DA-D50B7A32EAD3}"/>
    <cellStyle name="SAPBEXHLevel2X 3 3 2 5 3 2" xfId="52723" xr:uid="{E59EE07B-71A4-46EE-B644-22E7B3AC4EAD}"/>
    <cellStyle name="SAPBEXHLevel2X 3 3 2 5 4" xfId="29481" xr:uid="{341BD1F2-0B67-4803-A817-45A43DDB8448}"/>
    <cellStyle name="SAPBEXHLevel2X 3 3 2 6" xfId="5871" xr:uid="{BF7662F9-ECEE-440D-B4DF-AA633A98064F}"/>
    <cellStyle name="SAPBEXHLevel2X 3 3 2 6 2" xfId="16626" xr:uid="{BF93258B-35F9-424B-9700-D20DFD193C03}"/>
    <cellStyle name="SAPBEXHLevel2X 3 3 2 6 2 2" xfId="43044" xr:uid="{87307610-07F6-4A74-A060-4E7356C0744A}"/>
    <cellStyle name="SAPBEXHLevel2X 3 3 2 6 3" xfId="22834" xr:uid="{F67D0F56-6D19-4B11-95D0-4EAA6B4095C3}"/>
    <cellStyle name="SAPBEXHLevel2X 3 3 2 6 3 2" xfId="49248" xr:uid="{B77872F6-2F24-4E79-8280-75BF21D068F0}"/>
    <cellStyle name="SAPBEXHLevel2X 3 3 2 6 4" xfId="32541" xr:uid="{38A349D4-68DB-4121-800B-8E0F0EC428DE}"/>
    <cellStyle name="SAPBEXHLevel2X 3 3 2 7" xfId="5578" xr:uid="{0F92B58D-D806-431C-812A-591C1CDD8A55}"/>
    <cellStyle name="SAPBEXHLevel2X 3 3 2 7 2" xfId="26393" xr:uid="{1A136A76-E3E4-43D4-B5C9-AF3287897CEF}"/>
    <cellStyle name="SAPBEXHLevel2X 3 3 2 7 2 2" xfId="52807" xr:uid="{50EF2400-684C-405C-96F9-EBF5EA8E6F03}"/>
    <cellStyle name="SAPBEXHLevel2X 3 3 2 7 3" xfId="32248" xr:uid="{1DAB7D25-B123-4303-BEF6-5C00C2A83351}"/>
    <cellStyle name="SAPBEXHLevel2X 3 3 2 8" xfId="6938" xr:uid="{5BE930D8-964C-4C08-9375-133CC7165D52}"/>
    <cellStyle name="SAPBEXHLevel2X 3 3 2 8 2" xfId="17643" xr:uid="{2975B1B2-76C8-4BBE-AE2E-C3300ECBB714}"/>
    <cellStyle name="SAPBEXHLevel2X 3 3 2 8 2 2" xfId="44060" xr:uid="{C840DBB2-11DF-4386-9533-3B93A07E8DD6}"/>
    <cellStyle name="SAPBEXHLevel2X 3 3 2 8 3" xfId="24390" xr:uid="{176F222F-1824-43CC-A6EA-C6EACFB4DD34}"/>
    <cellStyle name="SAPBEXHLevel2X 3 3 2 8 3 2" xfId="50804" xr:uid="{C09D67E1-9CDE-43A6-B404-3BC218523844}"/>
    <cellStyle name="SAPBEXHLevel2X 3 3 2 8 4" xfId="33608" xr:uid="{5398B70C-B474-4B3E-AB31-615067B79CBB}"/>
    <cellStyle name="SAPBEXHLevel2X 3 3 2 9" xfId="7791" xr:uid="{5627241E-EA66-452B-8908-804A7E3939F9}"/>
    <cellStyle name="SAPBEXHLevel2X 3 3 2 9 2" xfId="18458" xr:uid="{509DC7A0-5331-4084-B918-2A39A4C11ECF}"/>
    <cellStyle name="SAPBEXHLevel2X 3 3 2 9 2 2" xfId="44873" xr:uid="{58AA4762-5CA7-4D2A-827B-F9F7C4A7108C}"/>
    <cellStyle name="SAPBEXHLevel2X 3 3 2 9 3" xfId="23670" xr:uid="{B762BD65-6E0B-44E5-AA9C-D2E590D53A41}"/>
    <cellStyle name="SAPBEXHLevel2X 3 3 2 9 3 2" xfId="50084" xr:uid="{415DFFE1-DDCF-4BF8-82D2-650119E11E1E}"/>
    <cellStyle name="SAPBEXHLevel2X 3 3 2 9 4" xfId="34461" xr:uid="{73B304BA-A4A0-49E3-A9D4-4747D55B9E1B}"/>
    <cellStyle name="SAPBEXHLevel2X 3 3 3" xfId="1666" xr:uid="{A4B547D0-055F-4E1B-B9A4-A69DA5444D39}"/>
    <cellStyle name="SAPBEXHLevel2X 3 3 3 10" xfId="8307" xr:uid="{4EC5D776-F6D3-4F1A-BC3A-D36AA5E2789E}"/>
    <cellStyle name="SAPBEXHLevel2X 3 3 3 10 2" xfId="18967" xr:uid="{148AB266-392D-48D5-AF91-789C2E99F60C}"/>
    <cellStyle name="SAPBEXHLevel2X 3 3 3 10 2 2" xfId="45381" xr:uid="{9724DCE6-61F5-41EC-8854-F07BED3636B8}"/>
    <cellStyle name="SAPBEXHLevel2X 3 3 3 10 3" xfId="17801" xr:uid="{652C618B-3CB4-4CEE-90A4-82FC85DD16F1}"/>
    <cellStyle name="SAPBEXHLevel2X 3 3 3 10 3 2" xfId="44218" xr:uid="{40335C3E-338E-4E41-9C07-F2747822BD40}"/>
    <cellStyle name="SAPBEXHLevel2X 3 3 3 10 4" xfId="34803" xr:uid="{66261B18-E137-40C2-8FC0-7CADD89622BF}"/>
    <cellStyle name="SAPBEXHLevel2X 3 3 3 11" xfId="11901" xr:uid="{451B16E7-E1FC-4479-AB83-33CBAE06EC8F}"/>
    <cellStyle name="SAPBEXHLevel2X 3 3 3 11 2" xfId="38322" xr:uid="{E3C98D4F-00C4-441F-8644-C7927D0BC164}"/>
    <cellStyle name="SAPBEXHLevel2X 3 3 3 12" xfId="22888" xr:uid="{7FA63ED2-4CE8-4EB9-9C5C-981B4B9EA314}"/>
    <cellStyle name="SAPBEXHLevel2X 3 3 3 12 2" xfId="49302" xr:uid="{FAAFB48B-4E21-4EF0-A337-B33966D4D170}"/>
    <cellStyle name="SAPBEXHLevel2X 3 3 3 2" xfId="3659" xr:uid="{1293DE86-4219-4C15-B14A-7A9DEFD513FB}"/>
    <cellStyle name="SAPBEXHLevel2X 3 3 3 2 2" xfId="9115" xr:uid="{979BEC98-1129-45D1-9BDD-25307204CAAF}"/>
    <cellStyle name="SAPBEXHLevel2X 3 3 3 2 2 2" xfId="19775" xr:uid="{3B567D8A-F024-4B52-BF41-F24F0A40C091}"/>
    <cellStyle name="SAPBEXHLevel2X 3 3 3 2 2 2 2" xfId="46189" xr:uid="{B860C196-3DC3-441F-BB1C-E8E89414924A}"/>
    <cellStyle name="SAPBEXHLevel2X 3 3 3 2 2 3" xfId="27883" xr:uid="{ECCACBD6-6599-4394-9575-870B141C8587}"/>
    <cellStyle name="SAPBEXHLevel2X 3 3 3 2 2 3 2" xfId="54297" xr:uid="{63E3A2A7-DC57-445D-B69D-95C3BF5ED8E0}"/>
    <cellStyle name="SAPBEXHLevel2X 3 3 3 2 2 4" xfId="35611" xr:uid="{B1E6672C-6D47-4452-93E7-B9EF235C795D}"/>
    <cellStyle name="SAPBEXHLevel2X 3 3 3 2 3" xfId="10395" xr:uid="{566C66A7-797E-4454-A3B2-5A70ECE7BED5}"/>
    <cellStyle name="SAPBEXHLevel2X 3 3 3 2 3 2" xfId="21055" xr:uid="{BE6E9BA4-F8AB-4327-9744-37078A520F65}"/>
    <cellStyle name="SAPBEXHLevel2X 3 3 3 2 3 2 2" xfId="47469" xr:uid="{BA7927AD-80E9-4C02-A581-E185E6D041B7}"/>
    <cellStyle name="SAPBEXHLevel2X 3 3 3 2 3 3" xfId="28320" xr:uid="{BA2B56F7-C40F-4048-ABCE-0CAC5A1F0737}"/>
    <cellStyle name="SAPBEXHLevel2X 3 3 3 2 3 3 2" xfId="54734" xr:uid="{A5D40221-419D-4433-8CD5-C58B6F8185E8}"/>
    <cellStyle name="SAPBEXHLevel2X 3 3 3 2 3 4" xfId="36891" xr:uid="{23E9D9FB-2F91-45BD-BD97-5FA1C5D79987}"/>
    <cellStyle name="SAPBEXHLevel2X 3 3 3 2 4" xfId="8608" xr:uid="{7E9FF144-59C5-4E3A-898C-8C120148AA99}"/>
    <cellStyle name="SAPBEXHLevel2X 3 3 3 2 4 2" xfId="19268" xr:uid="{213DAEC1-3BBB-4254-8CDC-3B5D850AB5BA}"/>
    <cellStyle name="SAPBEXHLevel2X 3 3 3 2 4 2 2" xfId="45682" xr:uid="{6CC7115D-8FB2-49B1-9AB4-730E8F1254D0}"/>
    <cellStyle name="SAPBEXHLevel2X 3 3 3 2 4 3" xfId="17658" xr:uid="{2A11F6B6-AF14-4E40-A76B-F5D5FCE28DE6}"/>
    <cellStyle name="SAPBEXHLevel2X 3 3 3 2 4 3 2" xfId="44075" xr:uid="{64DABDDB-CF14-49F3-84C9-FCF54C1E5A9C}"/>
    <cellStyle name="SAPBEXHLevel2X 3 3 3 2 4 4" xfId="35104" xr:uid="{6F4F930A-74ED-4DFE-97F8-A38A2BCD037E}"/>
    <cellStyle name="SAPBEXHLevel2X 3 3 3 2 5" xfId="14444" xr:uid="{F9EFC1B4-D864-49E7-B2CC-0563228DD63F}"/>
    <cellStyle name="SAPBEXHLevel2X 3 3 3 2 5 2" xfId="40864" xr:uid="{D41F3D02-74BD-4006-8BB3-E579C9F84724}"/>
    <cellStyle name="SAPBEXHLevel2X 3 3 3 2 6" xfId="26979" xr:uid="{43E36601-7CDC-43F5-AE79-FC4EB63B049F}"/>
    <cellStyle name="SAPBEXHLevel2X 3 3 3 2 6 2" xfId="53393" xr:uid="{E01BFA98-E07F-466A-95FD-0C2B683A5FA5}"/>
    <cellStyle name="SAPBEXHLevel2X 3 3 3 2 7" xfId="30329" xr:uid="{A5741ED7-F2A5-43AC-BDF7-63F7B905D755}"/>
    <cellStyle name="SAPBEXHLevel2X 3 3 3 3" xfId="2676" xr:uid="{05AEDD9D-45C5-40EE-96D5-4F378FA82549}"/>
    <cellStyle name="SAPBEXHLevel2X 3 3 3 3 2" xfId="9484" xr:uid="{080D9B3A-C674-4068-A6A5-BAF309C0FBD5}"/>
    <cellStyle name="SAPBEXHLevel2X 3 3 3 3 2 2" xfId="20144" xr:uid="{00A96741-C8FE-49CA-9100-C0C30BF2C886}"/>
    <cellStyle name="SAPBEXHLevel2X 3 3 3 3 2 2 2" xfId="46558" xr:uid="{F068494C-4EE0-468D-9659-CC6C94BCF3E8}"/>
    <cellStyle name="SAPBEXHLevel2X 3 3 3 3 2 3" xfId="25935" xr:uid="{3D32D9DD-199E-4A96-B1D1-323B0E13FA1A}"/>
    <cellStyle name="SAPBEXHLevel2X 3 3 3 3 2 3 2" xfId="52349" xr:uid="{CDD46CFF-8AC7-4415-9978-5215192711D0}"/>
    <cellStyle name="SAPBEXHLevel2X 3 3 3 3 2 4" xfId="35980" xr:uid="{24E2EB88-400F-4418-9962-A28D7443B2B4}"/>
    <cellStyle name="SAPBEXHLevel2X 3 3 3 3 3" xfId="13468" xr:uid="{54C2FEDD-762E-49A7-A5B1-2EE5C3C49D94}"/>
    <cellStyle name="SAPBEXHLevel2X 3 3 3 3 3 2" xfId="39888" xr:uid="{722DBA25-2673-4EC3-AE5F-71ADB3F1C7BE}"/>
    <cellStyle name="SAPBEXHLevel2X 3 3 3 3 4" xfId="27393" xr:uid="{0ACBC137-481C-4028-8AE6-4670829ECB5E}"/>
    <cellStyle name="SAPBEXHLevel2X 3 3 3 3 4 2" xfId="53807" xr:uid="{8D2F3956-D5D0-446A-BDD4-6D19C311AF0B}"/>
    <cellStyle name="SAPBEXHLevel2X 3 3 3 3 5" xfId="29346" xr:uid="{FD178094-C26F-479F-9B0D-5DDEB5FA7590}"/>
    <cellStyle name="SAPBEXHLevel2X 3 3 3 4" xfId="3095" xr:uid="{E26632DC-8A26-4F25-B27B-11EB0368F5A9}"/>
    <cellStyle name="SAPBEXHLevel2X 3 3 3 4 2" xfId="10455" xr:uid="{E3707B56-2A98-48DA-BF65-2E1F475E8AC9}"/>
    <cellStyle name="SAPBEXHLevel2X 3 3 3 4 2 2" xfId="21115" xr:uid="{6F821737-EB0B-49B0-B4CF-FB68EF08F083}"/>
    <cellStyle name="SAPBEXHLevel2X 3 3 3 4 2 2 2" xfId="47529" xr:uid="{64D2DDDD-84D0-44D4-9F8E-CCCB886FF6ED}"/>
    <cellStyle name="SAPBEXHLevel2X 3 3 3 4 2 3" xfId="28379" xr:uid="{E3E5991B-C837-4F7F-8E53-1A3FEFCABE6D}"/>
    <cellStyle name="SAPBEXHLevel2X 3 3 3 4 2 3 2" xfId="54793" xr:uid="{A7B39CDD-B5F6-4476-8A50-3F0D3139BA22}"/>
    <cellStyle name="SAPBEXHLevel2X 3 3 3 4 2 4" xfId="36951" xr:uid="{FCD53D0A-ACDD-43D0-8B39-77FECAE7A472}"/>
    <cellStyle name="SAPBEXHLevel2X 3 3 3 4 3" xfId="13887" xr:uid="{E5CBD317-9ADE-43A0-8296-3517D6A7E789}"/>
    <cellStyle name="SAPBEXHLevel2X 3 3 3 4 3 2" xfId="40307" xr:uid="{2D14335A-563B-4A77-9E0E-96127D45B346}"/>
    <cellStyle name="SAPBEXHLevel2X 3 3 3 4 4" xfId="23309" xr:uid="{12F0F695-1D2A-424B-990C-06BCC3B55A7C}"/>
    <cellStyle name="SAPBEXHLevel2X 3 3 3 4 4 2" xfId="49723" xr:uid="{4F8EE653-3C90-4E05-A827-6ACE53F0CF42}"/>
    <cellStyle name="SAPBEXHLevel2X 3 3 3 4 5" xfId="29765" xr:uid="{869C1B48-7AEF-428D-A9EA-EA94708D2256}"/>
    <cellStyle name="SAPBEXHLevel2X 3 3 3 5" xfId="5446" xr:uid="{9BE9CDD0-40DF-4EA3-82EF-371EEA5404CD}"/>
    <cellStyle name="SAPBEXHLevel2X 3 3 3 5 2" xfId="16219" xr:uid="{813741C8-4CA6-42BC-8A51-01698C95B1E2}"/>
    <cellStyle name="SAPBEXHLevel2X 3 3 3 5 2 2" xfId="42638" xr:uid="{CCED9057-660A-4246-860B-3D794C537CBD}"/>
    <cellStyle name="SAPBEXHLevel2X 3 3 3 5 3" xfId="23735" xr:uid="{4C27415C-1C4C-438A-85B9-97BCCA711989}"/>
    <cellStyle name="SAPBEXHLevel2X 3 3 3 5 3 2" xfId="50149" xr:uid="{8DE4034F-9B69-4B9E-AE61-581EC6E22D36}"/>
    <cellStyle name="SAPBEXHLevel2X 3 3 3 5 4" xfId="32116" xr:uid="{028C29B1-461F-4A3B-94D9-0BD6F1172D75}"/>
    <cellStyle name="SAPBEXHLevel2X 3 3 3 6" xfId="5532" xr:uid="{967DDF2B-649F-4906-B6D9-5904ABE859CF}"/>
    <cellStyle name="SAPBEXHLevel2X 3 3 3 6 2" xfId="16303" xr:uid="{C21534B4-9D6F-4843-AA36-532E314F0509}"/>
    <cellStyle name="SAPBEXHLevel2X 3 3 3 6 2 2" xfId="42722" xr:uid="{7B6CA8E0-A7E3-4AE4-AADB-B00BF607FAA9}"/>
    <cellStyle name="SAPBEXHLevel2X 3 3 3 6 3" xfId="21855" xr:uid="{F1EE3F49-0886-48AB-AC2F-88EDE7CFF050}"/>
    <cellStyle name="SAPBEXHLevel2X 3 3 3 6 3 2" xfId="48269" xr:uid="{9ED75F5F-182D-46A8-BA9B-91B7B26D243B}"/>
    <cellStyle name="SAPBEXHLevel2X 3 3 3 6 4" xfId="32202" xr:uid="{5B6F47E7-0BAD-4307-8637-F936BF29F135}"/>
    <cellStyle name="SAPBEXHLevel2X 3 3 3 7" xfId="6149" xr:uid="{ED5D5B6E-D053-467E-AEA3-53883C4B9DCC}"/>
    <cellStyle name="SAPBEXHLevel2X 3 3 3 7 2" xfId="13010" xr:uid="{0809A3D2-2AE2-4118-A3E4-E1ED72A1B304}"/>
    <cellStyle name="SAPBEXHLevel2X 3 3 3 7 2 2" xfId="39431" xr:uid="{5B44ADCA-4BEB-4AED-8E37-BFD1DFD2C060}"/>
    <cellStyle name="SAPBEXHLevel2X 3 3 3 7 3" xfId="32819" xr:uid="{602ED99A-83BC-4EB2-9056-92BA01349893}"/>
    <cellStyle name="SAPBEXHLevel2X 3 3 3 8" xfId="6779" xr:uid="{3754D113-95FB-4D66-80BB-1EE23A86A429}"/>
    <cellStyle name="SAPBEXHLevel2X 3 3 3 8 2" xfId="17491" xr:uid="{3596C153-E58F-4297-B725-EA5F155ABFA9}"/>
    <cellStyle name="SAPBEXHLevel2X 3 3 3 8 2 2" xfId="43908" xr:uid="{7256A721-0319-4519-8ED9-FB46CADD264E}"/>
    <cellStyle name="SAPBEXHLevel2X 3 3 3 8 3" xfId="25746" xr:uid="{D2264DFD-E241-4E46-B8FD-1521AC772028}"/>
    <cellStyle name="SAPBEXHLevel2X 3 3 3 8 3 2" xfId="52160" xr:uid="{D975DBD8-E720-406D-89F3-2B864700233B}"/>
    <cellStyle name="SAPBEXHLevel2X 3 3 3 8 4" xfId="33449" xr:uid="{0EFFDE50-569A-46CC-A985-4618C2971F19}"/>
    <cellStyle name="SAPBEXHLevel2X 3 3 3 9" xfId="7778" xr:uid="{30B59D7B-BC78-4CFB-ACD0-0720AED33411}"/>
    <cellStyle name="SAPBEXHLevel2X 3 3 3 9 2" xfId="18445" xr:uid="{8DAA4C9F-A698-407F-8DA2-E8E722FAE58F}"/>
    <cellStyle name="SAPBEXHLevel2X 3 3 3 9 2 2" xfId="44860" xr:uid="{7AA20E0A-C76D-44C8-B78E-E40AE13A30EA}"/>
    <cellStyle name="SAPBEXHLevel2X 3 3 3 9 3" xfId="24121" xr:uid="{F253A245-48D6-402E-97D0-780EC4588F05}"/>
    <cellStyle name="SAPBEXHLevel2X 3 3 3 9 3 2" xfId="50535" xr:uid="{298F2F80-89DD-4510-80F3-96685F706C38}"/>
    <cellStyle name="SAPBEXHLevel2X 3 3 3 9 4" xfId="34448" xr:uid="{D594A0D9-3F97-41DC-8A1C-9673F7F92FF7}"/>
    <cellStyle name="SAPBEXHLevel2X 3 3 4" xfId="1925" xr:uid="{FD59DEDF-A2D5-432D-BD39-B0D11D85E84C}"/>
    <cellStyle name="SAPBEXHLevel2X 3 3 4 10" xfId="8572" xr:uid="{C92A7C7D-F5A0-490B-AB13-F8A275DDDD78}"/>
    <cellStyle name="SAPBEXHLevel2X 3 3 4 10 2" xfId="19232" xr:uid="{59586EE9-6F1F-42EC-8337-B95CA9B14242}"/>
    <cellStyle name="SAPBEXHLevel2X 3 3 4 10 2 2" xfId="45646" xr:uid="{CAE2881A-7AD0-4EA2-85DB-5BF778A79659}"/>
    <cellStyle name="SAPBEXHLevel2X 3 3 4 10 3" xfId="17664" xr:uid="{A9F3E6DB-D7CB-4BDE-B441-4B2F323D50EA}"/>
    <cellStyle name="SAPBEXHLevel2X 3 3 4 10 3 2" xfId="44081" xr:uid="{FDE23F87-E358-4C87-AA19-AED9B56211DC}"/>
    <cellStyle name="SAPBEXHLevel2X 3 3 4 10 4" xfId="35068" xr:uid="{E8AE619F-7CEA-4CEF-86B0-B1285A54F958}"/>
    <cellStyle name="SAPBEXHLevel2X 3 3 4 11" xfId="11655" xr:uid="{EB01608E-31C4-418B-BB33-235203B53318}"/>
    <cellStyle name="SAPBEXHLevel2X 3 3 4 11 2" xfId="38076" xr:uid="{E2B2E3D2-381B-46EF-A16E-D0A0176CE533}"/>
    <cellStyle name="SAPBEXHLevel2X 3 3 4 12" xfId="25211" xr:uid="{945A9B2B-7D50-4CAC-9C4F-00D42D795642}"/>
    <cellStyle name="SAPBEXHLevel2X 3 3 4 12 2" xfId="51625" xr:uid="{D0B3BEBE-4ABF-41DD-9944-DE24A222C6CC}"/>
    <cellStyle name="SAPBEXHLevel2X 3 3 4 2" xfId="3902" xr:uid="{AC8E4DAA-0474-4714-9CC9-90BE3E529F3B}"/>
    <cellStyle name="SAPBEXHLevel2X 3 3 4 2 2" xfId="9164" xr:uid="{70AA8177-8AA8-471B-995E-66D78CC1AC4B}"/>
    <cellStyle name="SAPBEXHLevel2X 3 3 4 2 2 2" xfId="19824" xr:uid="{BF81F0FD-B3A9-4CAB-84EE-AC51F058EAB2}"/>
    <cellStyle name="SAPBEXHLevel2X 3 3 4 2 2 2 2" xfId="46238" xr:uid="{F8BF4635-99BE-41C6-A145-335BFAE538E7}"/>
    <cellStyle name="SAPBEXHLevel2X 3 3 4 2 2 3" xfId="13356" xr:uid="{9FC28E13-C890-4CBB-B915-F67E146E7D8E}"/>
    <cellStyle name="SAPBEXHLevel2X 3 3 4 2 2 3 2" xfId="39776" xr:uid="{72855FE2-C33C-4DDD-B2BE-6FA640964027}"/>
    <cellStyle name="SAPBEXHLevel2X 3 3 4 2 2 4" xfId="35660" xr:uid="{249883CB-E386-40AE-A9B4-83052CED1684}"/>
    <cellStyle name="SAPBEXHLevel2X 3 3 4 2 3" xfId="14685" xr:uid="{B7443FAC-2629-450F-AE39-A39479650996}"/>
    <cellStyle name="SAPBEXHLevel2X 3 3 4 2 3 2" xfId="41105" xr:uid="{995EA1F2-7F3B-48BA-8979-AF213AE3054D}"/>
    <cellStyle name="SAPBEXHLevel2X 3 3 4 2 4" xfId="26428" xr:uid="{4E07E9BC-7D3B-4473-B3A9-CAC68B90CF70}"/>
    <cellStyle name="SAPBEXHLevel2X 3 3 4 2 4 2" xfId="52842" xr:uid="{066841D1-12F8-4717-98B7-A89C9593FF10}"/>
    <cellStyle name="SAPBEXHLevel2X 3 3 4 2 5" xfId="30572" xr:uid="{6E0EEAD9-FC1A-401F-9196-B10C51CE6D3D}"/>
    <cellStyle name="SAPBEXHLevel2X 3 3 4 3" xfId="4629" xr:uid="{4C34A0F9-6439-4EBC-A9C4-C91527D48CF3}"/>
    <cellStyle name="SAPBEXHLevel2X 3 3 4 3 2" xfId="10317" xr:uid="{D1644E5C-DE76-42C1-BBC6-4A9724501F5B}"/>
    <cellStyle name="SAPBEXHLevel2X 3 3 4 3 2 2" xfId="20977" xr:uid="{4C178EB6-81B5-49EC-8964-BAC536D7EC4E}"/>
    <cellStyle name="SAPBEXHLevel2X 3 3 4 3 2 2 2" xfId="47391" xr:uid="{62347B6F-9D8A-4666-8DF4-087A6969461F}"/>
    <cellStyle name="SAPBEXHLevel2X 3 3 4 3 2 3" xfId="16859" xr:uid="{745FDFAB-55F9-45C4-A3DE-78282B17EE63}"/>
    <cellStyle name="SAPBEXHLevel2X 3 3 4 3 2 3 2" xfId="43277" xr:uid="{6ACE8488-9E8F-487D-892D-8D9506134BD4}"/>
    <cellStyle name="SAPBEXHLevel2X 3 3 4 3 2 4" xfId="36813" xr:uid="{831C3F92-1EEA-4CAF-A16C-1C0D6F12DD91}"/>
    <cellStyle name="SAPBEXHLevel2X 3 3 4 3 3" xfId="15407" xr:uid="{9B27A802-3112-4D9C-8468-34042D67E68C}"/>
    <cellStyle name="SAPBEXHLevel2X 3 3 4 3 3 2" xfId="41827" xr:uid="{E4775E5D-F041-4672-8580-4CCAD819CC04}"/>
    <cellStyle name="SAPBEXHLevel2X 3 3 4 3 4" xfId="25281" xr:uid="{288EE742-DB09-425E-B3A9-C2E95E3BE176}"/>
    <cellStyle name="SAPBEXHLevel2X 3 3 4 3 4 2" xfId="51695" xr:uid="{D34B2CF3-DDF0-4990-AC32-A96D0D2E5544}"/>
    <cellStyle name="SAPBEXHLevel2X 3 3 4 3 5" xfId="31299" xr:uid="{C0FE1138-057E-4769-9C6E-50BF743E818C}"/>
    <cellStyle name="SAPBEXHLevel2X 3 3 4 4" xfId="5207" xr:uid="{047B5FED-27C3-4AE4-AB2D-8613E894C7EC}"/>
    <cellStyle name="SAPBEXHLevel2X 3 3 4 4 2" xfId="15982" xr:uid="{BB671E4C-E228-43C5-9213-D8FBD5C197C7}"/>
    <cellStyle name="SAPBEXHLevel2X 3 3 4 4 2 2" xfId="42401" xr:uid="{EFFC3447-A1AF-4FCB-8DD3-8E1E03E18753}"/>
    <cellStyle name="SAPBEXHLevel2X 3 3 4 4 3" xfId="23171" xr:uid="{93B43B57-4387-4A83-B734-48B571476189}"/>
    <cellStyle name="SAPBEXHLevel2X 3 3 4 4 3 2" xfId="49585" xr:uid="{5A0EB786-AA4B-451B-BD44-9945C155EC9B}"/>
    <cellStyle name="SAPBEXHLevel2X 3 3 4 4 4" xfId="31877" xr:uid="{A61EC388-D486-4197-BFF4-CEF2D256A45F}"/>
    <cellStyle name="SAPBEXHLevel2X 3 3 4 5" xfId="5823" xr:uid="{E5F19058-025B-4BAA-BD95-99792149E26D}"/>
    <cellStyle name="SAPBEXHLevel2X 3 3 4 5 2" xfId="16582" xr:uid="{CD6FFC19-3022-4A13-94B4-E5C6BCB01F07}"/>
    <cellStyle name="SAPBEXHLevel2X 3 3 4 5 2 2" xfId="43000" xr:uid="{043F9ACD-28EA-4BE5-B2FC-E8C346FAA4E1}"/>
    <cellStyle name="SAPBEXHLevel2X 3 3 4 5 3" xfId="27341" xr:uid="{CCE6072C-C9B5-4E99-A269-9ADAFE49CF5E}"/>
    <cellStyle name="SAPBEXHLevel2X 3 3 4 5 3 2" xfId="53755" xr:uid="{FB1B411B-F80A-4FA5-8349-3CF882F557E8}"/>
    <cellStyle name="SAPBEXHLevel2X 3 3 4 5 4" xfId="32493" xr:uid="{F062EC3E-FBAF-412B-BAF3-124F1E3CB89A}"/>
    <cellStyle name="SAPBEXHLevel2X 3 3 4 6" xfId="6426" xr:uid="{A16A208A-9AE4-4921-9F93-02D6413D1016}"/>
    <cellStyle name="SAPBEXHLevel2X 3 3 4 6 2" xfId="17162" xr:uid="{A67B31E9-94F5-4553-9578-35F46ADB1CAB}"/>
    <cellStyle name="SAPBEXHLevel2X 3 3 4 6 2 2" xfId="43580" xr:uid="{5B403D71-0D16-4CC9-B2EC-A0B7CECB916E}"/>
    <cellStyle name="SAPBEXHLevel2X 3 3 4 6 3" xfId="22596" xr:uid="{73179268-13EA-4C4D-BB2E-DB49869B69E9}"/>
    <cellStyle name="SAPBEXHLevel2X 3 3 4 6 3 2" xfId="49010" xr:uid="{2A84CB56-D829-404B-A6EE-CACE89D6D622}"/>
    <cellStyle name="SAPBEXHLevel2X 3 3 4 6 4" xfId="33096" xr:uid="{44AB6F7B-D4D9-40CB-B8CA-19C57EE43E98}"/>
    <cellStyle name="SAPBEXHLevel2X 3 3 4 7" xfId="7041" xr:uid="{4B8E1F40-6AFB-46CB-9D0D-0F11262AC4C1}"/>
    <cellStyle name="SAPBEXHLevel2X 3 3 4 7 2" xfId="16996" xr:uid="{B9E86F34-C4CF-46BC-91A4-D273579B0D2F}"/>
    <cellStyle name="SAPBEXHLevel2X 3 3 4 7 2 2" xfId="43414" xr:uid="{C2A236BC-D1F8-4FC5-95D4-F0A4A765622E}"/>
    <cellStyle name="SAPBEXHLevel2X 3 3 4 7 3" xfId="33711" xr:uid="{CA948B78-860C-4840-88BC-099D85324302}"/>
    <cellStyle name="SAPBEXHLevel2X 3 3 4 8" xfId="7588" xr:uid="{2BA295BD-C1D0-49CC-B03E-F39019AF8762}"/>
    <cellStyle name="SAPBEXHLevel2X 3 3 4 8 2" xfId="18255" xr:uid="{6205FA91-97B3-4871-8386-9F3186E4F4AA}"/>
    <cellStyle name="SAPBEXHLevel2X 3 3 4 8 2 2" xfId="44671" xr:uid="{DB94AF1B-7147-4583-82CD-B8D1F0A1BD3E}"/>
    <cellStyle name="SAPBEXHLevel2X 3 3 4 8 3" xfId="28097" xr:uid="{CADDC8E8-60B2-42C6-9E82-3C86DB084E49}"/>
    <cellStyle name="SAPBEXHLevel2X 3 3 4 8 3 2" xfId="54511" xr:uid="{783B91F5-BB8C-4E70-944C-CE710BEC9567}"/>
    <cellStyle name="SAPBEXHLevel2X 3 3 4 8 4" xfId="34258" xr:uid="{E6666CF6-305E-4340-A899-B9DBC002F53B}"/>
    <cellStyle name="SAPBEXHLevel2X 3 3 4 9" xfId="7287" xr:uid="{30C91DD8-2959-4E83-8897-D7BC6CD6ED33}"/>
    <cellStyle name="SAPBEXHLevel2X 3 3 4 9 2" xfId="17954" xr:uid="{F75019AF-CC75-41B4-BA52-178B02152518}"/>
    <cellStyle name="SAPBEXHLevel2X 3 3 4 9 2 2" xfId="44371" xr:uid="{66F56292-35A7-4287-B8F9-72CF08D45E1B}"/>
    <cellStyle name="SAPBEXHLevel2X 3 3 4 9 3" xfId="22667" xr:uid="{DB1D723C-6DB6-4DC2-98BE-5FC5F1AE1BE4}"/>
    <cellStyle name="SAPBEXHLevel2X 3 3 4 9 3 2" xfId="49081" xr:uid="{3DCD9E10-9CBF-4207-8BC5-5318CA70DF29}"/>
    <cellStyle name="SAPBEXHLevel2X 3 3 4 9 4" xfId="33957" xr:uid="{8F4491D5-2F6F-4E3C-8A9E-E8F665DB725A}"/>
    <cellStyle name="SAPBEXHLevel2X 3 3 5" xfId="2111" xr:uid="{CD32B562-5373-4C20-8C3D-B584118607A3}"/>
    <cellStyle name="SAPBEXHLevel2X 3 3 5 10" xfId="8856" xr:uid="{658EF4A2-5DA3-446B-B413-0079D655A6B2}"/>
    <cellStyle name="SAPBEXHLevel2X 3 3 5 10 2" xfId="19516" xr:uid="{EDDF3162-37B1-446F-8178-F6992FD016F3}"/>
    <cellStyle name="SAPBEXHLevel2X 3 3 5 10 2 2" xfId="45930" xr:uid="{E410E193-123B-484C-A593-196FF7FDAB13}"/>
    <cellStyle name="SAPBEXHLevel2X 3 3 5 10 3" xfId="25346" xr:uid="{D5F10F32-2346-4CE5-B276-E5E71258C316}"/>
    <cellStyle name="SAPBEXHLevel2X 3 3 5 10 3 2" xfId="51760" xr:uid="{BFBC1928-B109-4E38-9A2B-EF4CDC7A8CF1}"/>
    <cellStyle name="SAPBEXHLevel2X 3 3 5 10 4" xfId="35352" xr:uid="{9F1A59A2-C460-423B-9249-A72A8ABE77C8}"/>
    <cellStyle name="SAPBEXHLevel2X 3 3 5 11" xfId="11489" xr:uid="{3D238533-A1FA-4732-8C7C-BA65329ECD12}"/>
    <cellStyle name="SAPBEXHLevel2X 3 3 5 11 2" xfId="37910" xr:uid="{3CB28566-93E0-41AB-8BC9-994BD6E65883}"/>
    <cellStyle name="SAPBEXHLevel2X 3 3 5 12" xfId="25221" xr:uid="{793B3E50-D672-40F6-8D33-ABB41D7A044D}"/>
    <cellStyle name="SAPBEXHLevel2X 3 3 5 12 2" xfId="51635" xr:uid="{56465C88-C28D-4846-A428-E8F7B3D4D348}"/>
    <cellStyle name="SAPBEXHLevel2X 3 3 5 2" xfId="4076" xr:uid="{BD5E5D27-CD6A-40AA-912B-543228DF5DC7}"/>
    <cellStyle name="SAPBEXHLevel2X 3 3 5 2 2" xfId="9838" xr:uid="{2A035FDC-3655-4F61-B803-48A276AF58C5}"/>
    <cellStyle name="SAPBEXHLevel2X 3 3 5 2 2 2" xfId="20498" xr:uid="{44C3D1E6-E143-4AED-9217-7BDFEDA73908}"/>
    <cellStyle name="SAPBEXHLevel2X 3 3 5 2 2 2 2" xfId="46912" xr:uid="{014137CC-2C12-4241-B5B4-EC20A9A9A69D}"/>
    <cellStyle name="SAPBEXHLevel2X 3 3 5 2 2 3" xfId="12611" xr:uid="{67028B81-B008-4532-A71C-A0AE35EC5273}"/>
    <cellStyle name="SAPBEXHLevel2X 3 3 5 2 2 3 2" xfId="39032" xr:uid="{4A7AF5E1-825F-47FE-A2D3-E0C472F81D3D}"/>
    <cellStyle name="SAPBEXHLevel2X 3 3 5 2 2 4" xfId="36334" xr:uid="{17097E0F-336C-476E-BD1D-4477BCAC8616}"/>
    <cellStyle name="SAPBEXHLevel2X 3 3 5 2 3" xfId="14858" xr:uid="{F5FC1F0E-783F-4EA4-8341-C4B33DCFE859}"/>
    <cellStyle name="SAPBEXHLevel2X 3 3 5 2 3 2" xfId="41278" xr:uid="{4A0DB5F7-ED37-4C2C-B365-A061CE4AF802}"/>
    <cellStyle name="SAPBEXHLevel2X 3 3 5 2 4" xfId="22860" xr:uid="{08B7790F-A010-4415-B74F-A2D96551E876}"/>
    <cellStyle name="SAPBEXHLevel2X 3 3 5 2 4 2" xfId="49274" xr:uid="{2FC0A3A4-BF88-4EAA-87EE-CEDE252D7392}"/>
    <cellStyle name="SAPBEXHLevel2X 3 3 5 2 5" xfId="30746" xr:uid="{A21B4466-518A-453F-9E7C-FCC7E48F5A7F}"/>
    <cellStyle name="SAPBEXHLevel2X 3 3 5 3" xfId="4804" xr:uid="{EDA65B8C-6A9A-49ED-BE7C-8CC92C5288BB}"/>
    <cellStyle name="SAPBEXHLevel2X 3 3 5 3 2" xfId="10094" xr:uid="{15E39696-BC92-453D-A477-6648F42570AC}"/>
    <cellStyle name="SAPBEXHLevel2X 3 3 5 3 2 2" xfId="20754" xr:uid="{7A12B03F-B580-40E3-BFAD-DCFAD4FF66B8}"/>
    <cellStyle name="SAPBEXHLevel2X 3 3 5 3 2 2 2" xfId="47168" xr:uid="{175052CA-05CC-4529-B15F-FD411F6FDDBD}"/>
    <cellStyle name="SAPBEXHLevel2X 3 3 5 3 2 3" xfId="27780" xr:uid="{1ADE8A82-3BBF-4202-9D05-66ECA874B2FC}"/>
    <cellStyle name="SAPBEXHLevel2X 3 3 5 3 2 3 2" xfId="54194" xr:uid="{70011330-1775-4BDA-9771-D7C2C84634D3}"/>
    <cellStyle name="SAPBEXHLevel2X 3 3 5 3 2 4" xfId="36590" xr:uid="{7001C49B-B11D-4B8E-8457-13BAB410ED74}"/>
    <cellStyle name="SAPBEXHLevel2X 3 3 5 3 3" xfId="15581" xr:uid="{AE6EEEAF-A138-4AA4-B7A0-00A7BADE1D86}"/>
    <cellStyle name="SAPBEXHLevel2X 3 3 5 3 3 2" xfId="42001" xr:uid="{53D8D018-CD23-4B8F-B798-77A5418046B5}"/>
    <cellStyle name="SAPBEXHLevel2X 3 3 5 3 4" xfId="27207" xr:uid="{737EB20B-99E0-4260-B188-C940A9AF575D}"/>
    <cellStyle name="SAPBEXHLevel2X 3 3 5 3 4 2" xfId="53621" xr:uid="{0B1440D6-2FCE-4FF4-9F2D-DEE0978B3ACC}"/>
    <cellStyle name="SAPBEXHLevel2X 3 3 5 3 5" xfId="31474" xr:uid="{3A04B3B3-45AB-48AC-82BC-89CFB9CAC45B}"/>
    <cellStyle name="SAPBEXHLevel2X 3 3 5 4" xfId="5384" xr:uid="{96D011D2-DA52-48F1-90FF-DB26349BF253}"/>
    <cellStyle name="SAPBEXHLevel2X 3 3 5 4 2" xfId="16157" xr:uid="{146B38AB-748C-4DC9-9170-3F71B5A3C548}"/>
    <cellStyle name="SAPBEXHLevel2X 3 3 5 4 2 2" xfId="42576" xr:uid="{73052803-3D56-4CB9-96BA-5DD0D4872BA5}"/>
    <cellStyle name="SAPBEXHLevel2X 3 3 5 4 3" xfId="26892" xr:uid="{F54C6A21-1D7E-43B8-A8C4-01609562B2C9}"/>
    <cellStyle name="SAPBEXHLevel2X 3 3 5 4 3 2" xfId="53306" xr:uid="{DB11826F-129C-4760-B631-7023284CA11E}"/>
    <cellStyle name="SAPBEXHLevel2X 3 3 5 4 4" xfId="32054" xr:uid="{5D017297-4E5F-4BA4-A2FE-3B8BC8E6737D}"/>
    <cellStyle name="SAPBEXHLevel2X 3 3 5 5" xfId="5991" xr:uid="{86EA13B5-C62E-4965-9542-B2645BA89AD4}"/>
    <cellStyle name="SAPBEXHLevel2X 3 3 5 5 2" xfId="16743" xr:uid="{9829BBB6-9A59-4D40-A676-06E3315B9BF0}"/>
    <cellStyle name="SAPBEXHLevel2X 3 3 5 5 2 2" xfId="43161" xr:uid="{EA45EC81-9B23-48AB-9E39-57AB6A0B57B4}"/>
    <cellStyle name="SAPBEXHLevel2X 3 3 5 5 3" xfId="22066" xr:uid="{54BA4E0A-A444-4798-A3CD-D02F19947BBC}"/>
    <cellStyle name="SAPBEXHLevel2X 3 3 5 5 3 2" xfId="48480" xr:uid="{FB793B1B-A4A2-40F5-AEC0-66DA7F333DD7}"/>
    <cellStyle name="SAPBEXHLevel2X 3 3 5 5 4" xfId="32661" xr:uid="{9D7F38E6-1C9E-4FB1-A068-1A26D9867833}"/>
    <cellStyle name="SAPBEXHLevel2X 3 3 5 6" xfId="6591" xr:uid="{75F4E08D-5C53-4312-ADBE-D655056B4C84}"/>
    <cellStyle name="SAPBEXHLevel2X 3 3 5 6 2" xfId="17316" xr:uid="{33BC95DF-E9DF-4B9D-BD6B-21A2D7FFC856}"/>
    <cellStyle name="SAPBEXHLevel2X 3 3 5 6 2 2" xfId="43734" xr:uid="{5C55A133-F009-419C-A0D7-D6C1FE636C71}"/>
    <cellStyle name="SAPBEXHLevel2X 3 3 5 6 3" xfId="23553" xr:uid="{62CF08EA-C3D2-4412-8042-D886261C13B2}"/>
    <cellStyle name="SAPBEXHLevel2X 3 3 5 6 3 2" xfId="49967" xr:uid="{7255A5A9-3420-4BC8-8823-0011E8CDA971}"/>
    <cellStyle name="SAPBEXHLevel2X 3 3 5 6 4" xfId="33261" xr:uid="{CAE87DB7-4805-46AD-A4A6-08981A974AF4}"/>
    <cellStyle name="SAPBEXHLevel2X 3 3 5 7" xfId="7163" xr:uid="{AB85048A-6B19-4A32-A842-5D036F08964C}"/>
    <cellStyle name="SAPBEXHLevel2X 3 3 5 7 2" xfId="24545" xr:uid="{6C49870A-6E46-4517-9887-FFDD62EB4D7C}"/>
    <cellStyle name="SAPBEXHLevel2X 3 3 5 7 2 2" xfId="50959" xr:uid="{19A53B3D-67B9-4883-8624-7841FB091A4A}"/>
    <cellStyle name="SAPBEXHLevel2X 3 3 5 7 3" xfId="33833" xr:uid="{64B5DEF0-4AA0-43F7-A452-27FAFAB30A14}"/>
    <cellStyle name="SAPBEXHLevel2X 3 3 5 8" xfId="7722" xr:uid="{263F8A7B-7DBB-4AA1-B321-5114BD146EA5}"/>
    <cellStyle name="SAPBEXHLevel2X 3 3 5 8 2" xfId="18389" xr:uid="{715FA752-0DF2-4413-9A90-45492E0BF46E}"/>
    <cellStyle name="SAPBEXHLevel2X 3 3 5 8 2 2" xfId="44805" xr:uid="{D4935A92-93C4-489D-9F15-E382EC3157D7}"/>
    <cellStyle name="SAPBEXHLevel2X 3 3 5 8 3" xfId="28037" xr:uid="{FB0B0C6A-F4D0-42BD-A4FF-C242E14AB8A9}"/>
    <cellStyle name="SAPBEXHLevel2X 3 3 5 8 3 2" xfId="54451" xr:uid="{8BEA0A9E-45D0-4A1A-9919-1F4C10295941}"/>
    <cellStyle name="SAPBEXHLevel2X 3 3 5 8 4" xfId="34392" xr:uid="{AAD0243C-4889-44AC-BD1E-01B328D8FF17}"/>
    <cellStyle name="SAPBEXHLevel2X 3 3 5 9" xfId="7874" xr:uid="{AC168461-BFC7-45A9-95CB-343161C5DEC8}"/>
    <cellStyle name="SAPBEXHLevel2X 3 3 5 9 2" xfId="18541" xr:uid="{07628F27-31D6-49C2-ADB5-80A6D3EC8E29}"/>
    <cellStyle name="SAPBEXHLevel2X 3 3 5 9 2 2" xfId="44956" xr:uid="{63C335AA-0022-4A8A-8FCD-FB3C4C388615}"/>
    <cellStyle name="SAPBEXHLevel2X 3 3 5 9 3" xfId="23231" xr:uid="{529E5561-76F7-4852-85E3-C208EB254AEA}"/>
    <cellStyle name="SAPBEXHLevel2X 3 3 5 9 3 2" xfId="49645" xr:uid="{57990B47-3EB9-41A2-BBB4-5459FFE4AF29}"/>
    <cellStyle name="SAPBEXHLevel2X 3 3 5 9 4" xfId="34544" xr:uid="{6A629F2E-517C-4BCA-8D3E-F1ED55C94DF0}"/>
    <cellStyle name="SAPBEXHLevel2X 3 3 6" xfId="1850" xr:uid="{1CB7A7D0-1192-4329-BB6C-9D2A66270DF3}"/>
    <cellStyle name="SAPBEXHLevel2X 3 3 6 10" xfId="9538" xr:uid="{C3FF9B2D-E581-4BB9-8C16-C93E3F15335D}"/>
    <cellStyle name="SAPBEXHLevel2X 3 3 6 10 2" xfId="20198" xr:uid="{40F9A76E-1779-4229-A066-5370781FCCF5}"/>
    <cellStyle name="SAPBEXHLevel2X 3 3 6 10 2 2" xfId="46612" xr:uid="{B40B3CDE-8825-4020-93C9-E373EE136F4F}"/>
    <cellStyle name="SAPBEXHLevel2X 3 3 6 10 3" xfId="28206" xr:uid="{082910B3-8AB1-42A5-9A29-8BB4C74E4D15}"/>
    <cellStyle name="SAPBEXHLevel2X 3 3 6 10 3 2" xfId="54620" xr:uid="{08D2B339-6872-4308-87C5-1F315CD26902}"/>
    <cellStyle name="SAPBEXHLevel2X 3 3 6 10 4" xfId="36034" xr:uid="{16206770-B7DB-4B34-9709-BBBCB7D0CB51}"/>
    <cellStyle name="SAPBEXHLevel2X 3 3 6 11" xfId="11730" xr:uid="{2388B7C8-17D2-49A8-BD94-46EB1F96A193}"/>
    <cellStyle name="SAPBEXHLevel2X 3 3 6 11 2" xfId="38151" xr:uid="{0EFBE07F-8FB8-4744-BAD3-156BF725F68F}"/>
    <cellStyle name="SAPBEXHLevel2X 3 3 6 12" xfId="27909" xr:uid="{D59A1292-6510-4B22-A26D-CD2F3DC05B15}"/>
    <cellStyle name="SAPBEXHLevel2X 3 3 6 12 2" xfId="54323" xr:uid="{C53D5E5A-643D-4B11-BF26-569C09FFCA6C}"/>
    <cellStyle name="SAPBEXHLevel2X 3 3 6 2" xfId="3827" xr:uid="{322BE7D5-B442-4332-9846-0D4220B0E2E1}"/>
    <cellStyle name="SAPBEXHLevel2X 3 3 6 2 2" xfId="10676" xr:uid="{2091C808-FE9A-40F6-9E54-395E9AE8E2D0}"/>
    <cellStyle name="SAPBEXHLevel2X 3 3 6 2 2 2" xfId="21321" xr:uid="{8ECBD50E-4AFE-48CE-AD53-F8FB211BD409}"/>
    <cellStyle name="SAPBEXHLevel2X 3 3 6 2 2 2 2" xfId="47735" xr:uid="{B5A1E17E-526F-4B65-A515-6373D18FFFA5}"/>
    <cellStyle name="SAPBEXHLevel2X 3 3 6 2 2 3" xfId="28419" xr:uid="{755B29CB-A6DB-466C-A652-0CB4D187F4D9}"/>
    <cellStyle name="SAPBEXHLevel2X 3 3 6 2 2 3 2" xfId="54833" xr:uid="{D01AD9BD-5C92-4FC1-A83B-767B1BDFCED2}"/>
    <cellStyle name="SAPBEXHLevel2X 3 3 6 2 2 4" xfId="37100" xr:uid="{B132A68C-9BAB-41FE-8A47-8429ECC4B034}"/>
    <cellStyle name="SAPBEXHLevel2X 3 3 6 2 3" xfId="14610" xr:uid="{18169634-67C1-4D28-AB01-AE623423459A}"/>
    <cellStyle name="SAPBEXHLevel2X 3 3 6 2 3 2" xfId="41030" xr:uid="{8F3E8CED-F14F-4DA4-B29E-97F5891BF0F2}"/>
    <cellStyle name="SAPBEXHLevel2X 3 3 6 2 4" xfId="24594" xr:uid="{EFD8844A-1AAC-4A39-B15F-A4F68534E6DA}"/>
    <cellStyle name="SAPBEXHLevel2X 3 3 6 2 4 2" xfId="51008" xr:uid="{D1795045-5106-4039-97F1-3D4C7523AE4D}"/>
    <cellStyle name="SAPBEXHLevel2X 3 3 6 2 5" xfId="30497" xr:uid="{1052ECB2-764F-4322-929B-5E16F5EA14F0}"/>
    <cellStyle name="SAPBEXHLevel2X 3 3 6 3" xfId="4554" xr:uid="{13643E45-4B16-43BD-B132-78E8AA8BF936}"/>
    <cellStyle name="SAPBEXHLevel2X 3 3 6 3 2" xfId="15332" xr:uid="{BA350BCF-CA90-4A42-AAB9-B61BEB185AED}"/>
    <cellStyle name="SAPBEXHLevel2X 3 3 6 3 2 2" xfId="41752" xr:uid="{CAE2EAAC-6B22-4063-9421-72DA058CBE62}"/>
    <cellStyle name="SAPBEXHLevel2X 3 3 6 3 3" xfId="24748" xr:uid="{29BD624E-3D78-48B6-820A-EB8EE5A0E25C}"/>
    <cellStyle name="SAPBEXHLevel2X 3 3 6 3 3 2" xfId="51162" xr:uid="{1083D282-96CE-4544-8DBF-30B87FBF53BE}"/>
    <cellStyle name="SAPBEXHLevel2X 3 3 6 3 4" xfId="31224" xr:uid="{53826FEE-B6BA-4A4C-93CF-255231F73622}"/>
    <cellStyle name="SAPBEXHLevel2X 3 3 6 4" xfId="3199" xr:uid="{ABEA43D6-1BBB-4804-84AE-AE7AFF504416}"/>
    <cellStyle name="SAPBEXHLevel2X 3 3 6 4 2" xfId="13989" xr:uid="{43251E77-FBCB-4E49-AB9C-D06897A391FF}"/>
    <cellStyle name="SAPBEXHLevel2X 3 3 6 4 2 2" xfId="40409" xr:uid="{DDF13348-A8C4-4BC0-905B-82D5547ACD47}"/>
    <cellStyle name="SAPBEXHLevel2X 3 3 6 4 3" xfId="21813" xr:uid="{F91793F1-388B-41A6-9437-653D5A5E5E37}"/>
    <cellStyle name="SAPBEXHLevel2X 3 3 6 4 3 2" xfId="48227" xr:uid="{7CE1723A-FAD9-437B-8291-7C13BABFA78C}"/>
    <cellStyle name="SAPBEXHLevel2X 3 3 6 4 4" xfId="29869" xr:uid="{7D51E233-FBDA-4D91-B63C-EF9BF056CF64}"/>
    <cellStyle name="SAPBEXHLevel2X 3 3 6 5" xfId="2866" xr:uid="{324EAD63-34D9-4CF7-8D6A-1258187A024D}"/>
    <cellStyle name="SAPBEXHLevel2X 3 3 6 5 2" xfId="13658" xr:uid="{C863653C-146E-44AF-80EE-FC07CBAB5B15}"/>
    <cellStyle name="SAPBEXHLevel2X 3 3 6 5 2 2" xfId="40078" xr:uid="{935A1721-588C-4B6A-A9AE-3F743E115BEE}"/>
    <cellStyle name="SAPBEXHLevel2X 3 3 6 5 3" xfId="24206" xr:uid="{0716C4C0-ABC1-42CD-8A3D-66B790AE982E}"/>
    <cellStyle name="SAPBEXHLevel2X 3 3 6 5 3 2" xfId="50620" xr:uid="{5349CDCE-454C-495E-9CD6-DDD118091EC5}"/>
    <cellStyle name="SAPBEXHLevel2X 3 3 6 5 4" xfId="29536" xr:uid="{15B5F547-7DD9-4C1A-8E5B-A7EE7DCE193F}"/>
    <cellStyle name="SAPBEXHLevel2X 3 3 6 6" xfId="5624" xr:uid="{045FFE23-4602-46FF-9379-3922B906F045}"/>
    <cellStyle name="SAPBEXHLevel2X 3 3 6 6 2" xfId="16388" xr:uid="{05D328A5-B489-4447-AACF-758254ED0B2C}"/>
    <cellStyle name="SAPBEXHLevel2X 3 3 6 6 2 2" xfId="42806" xr:uid="{84815DE4-2AEE-4EB1-BD10-079D381F8164}"/>
    <cellStyle name="SAPBEXHLevel2X 3 3 6 6 3" xfId="22196" xr:uid="{5368B019-2D54-4B3B-98B5-B501A88D7EE4}"/>
    <cellStyle name="SAPBEXHLevel2X 3 3 6 6 3 2" xfId="48610" xr:uid="{093313B9-CF64-49E3-8902-C7D1A5CA01B2}"/>
    <cellStyle name="SAPBEXHLevel2X 3 3 6 6 4" xfId="32294" xr:uid="{24B61ADF-4F68-4454-839B-BA9B453EED72}"/>
    <cellStyle name="SAPBEXHLevel2X 3 3 6 7" xfId="6966" xr:uid="{27D0544E-0231-4890-84C2-4E255F158B4E}"/>
    <cellStyle name="SAPBEXHLevel2X 3 3 6 7 2" xfId="23525" xr:uid="{FE64DBDD-DE79-4BB1-8040-AC02A249AC47}"/>
    <cellStyle name="SAPBEXHLevel2X 3 3 6 7 2 2" xfId="49939" xr:uid="{4900D4B7-FA84-419A-B41A-6B2793174136}"/>
    <cellStyle name="SAPBEXHLevel2X 3 3 6 7 3" xfId="33636" xr:uid="{62AB677F-5E15-4F9F-A890-7814033A4628}"/>
    <cellStyle name="SAPBEXHLevel2X 3 3 6 8" xfId="7513" xr:uid="{A481FE6D-5A74-47FE-9233-8D8BF8C8160F}"/>
    <cellStyle name="SAPBEXHLevel2X 3 3 6 8 2" xfId="18180" xr:uid="{47233FBC-AE45-4F58-8E28-DFD63C14ADE9}"/>
    <cellStyle name="SAPBEXHLevel2X 3 3 6 8 2 2" xfId="44596" xr:uid="{5DF6F070-BF46-4BFA-AEC3-A7EAC3BCD1DC}"/>
    <cellStyle name="SAPBEXHLevel2X 3 3 6 8 3" xfId="27433" xr:uid="{CDCCBCE4-FBA8-4D9A-8340-5310A6494B14}"/>
    <cellStyle name="SAPBEXHLevel2X 3 3 6 8 3 2" xfId="53847" xr:uid="{19C528D4-55C0-4D40-918F-9BCD84B74C18}"/>
    <cellStyle name="SAPBEXHLevel2X 3 3 6 8 4" xfId="34183" xr:uid="{56897CC1-16AC-4F8B-A6E7-1042F7F5EF3E}"/>
    <cellStyle name="SAPBEXHLevel2X 3 3 6 9" xfId="7250" xr:uid="{949ED262-DBC7-4E96-A986-326945A040EF}"/>
    <cellStyle name="SAPBEXHLevel2X 3 3 6 9 2" xfId="17917" xr:uid="{6B1D2FD2-980C-4021-911C-0EA62220B1C4}"/>
    <cellStyle name="SAPBEXHLevel2X 3 3 6 9 2 2" xfId="44334" xr:uid="{D8068217-B079-41C0-90A6-FE07545404BB}"/>
    <cellStyle name="SAPBEXHLevel2X 3 3 6 9 3" xfId="27071" xr:uid="{6B676898-315F-49AF-B525-EA8CD83E2238}"/>
    <cellStyle name="SAPBEXHLevel2X 3 3 6 9 3 2" xfId="53485" xr:uid="{6984A0F7-78DD-4691-874F-59BCB806D15A}"/>
    <cellStyle name="SAPBEXHLevel2X 3 3 6 9 4" xfId="33920" xr:uid="{FF98D0DC-F2C9-4CA2-B66F-113026079041}"/>
    <cellStyle name="SAPBEXHLevel2X 3 3 7" xfId="2510" xr:uid="{C46BC6E9-FD5B-4B97-B852-4CF60312A610}"/>
    <cellStyle name="SAPBEXHLevel2X 3 3 7 10" xfId="24776" xr:uid="{13A6DE9A-96EB-41DB-AF30-336654F10E9D}"/>
    <cellStyle name="SAPBEXHLevel2X 3 3 7 10 2" xfId="51190" xr:uid="{520C8DFE-A131-4A68-97BB-C93C364FDD32}"/>
    <cellStyle name="SAPBEXHLevel2X 3 3 7 2" xfId="4405" xr:uid="{0D1C2B15-6962-42FE-9E54-2E2FF0115EF2}"/>
    <cellStyle name="SAPBEXHLevel2X 3 3 7 2 2" xfId="15183" xr:uid="{E0BEB113-609F-4FA0-9C1D-8BF4AA05F807}"/>
    <cellStyle name="SAPBEXHLevel2X 3 3 7 2 2 2" xfId="41603" xr:uid="{3EABAC63-5638-47CA-B976-5606329E61D0}"/>
    <cellStyle name="SAPBEXHLevel2X 3 3 7 2 3" xfId="25183" xr:uid="{D2CC58BC-33D6-42A4-B9EE-8D23E4303F24}"/>
    <cellStyle name="SAPBEXHLevel2X 3 3 7 2 3 2" xfId="51597" xr:uid="{7E221434-56EE-4FA3-B326-25D76555D622}"/>
    <cellStyle name="SAPBEXHLevel2X 3 3 7 2 4" xfId="31075" xr:uid="{83AE5729-AC00-4608-BCA6-0F341EF6958A}"/>
    <cellStyle name="SAPBEXHLevel2X 3 3 7 3" xfId="5138" xr:uid="{E4AE551A-B062-4CB5-B7FD-10941FCE8C7E}"/>
    <cellStyle name="SAPBEXHLevel2X 3 3 7 3 2" xfId="15915" xr:uid="{C4451286-21CF-45BB-9B58-BC220007B4C2}"/>
    <cellStyle name="SAPBEXHLevel2X 3 3 7 3 2 2" xfId="42334" xr:uid="{6BAFCD37-9124-4E62-9EF6-BF3CCC5E02E3}"/>
    <cellStyle name="SAPBEXHLevel2X 3 3 7 3 3" xfId="26099" xr:uid="{08F2ACE4-233E-4885-B7D7-BDA9602ABFD0}"/>
    <cellStyle name="SAPBEXHLevel2X 3 3 7 3 3 2" xfId="52513" xr:uid="{A241ED62-D8A8-4002-A765-9181090F5DAB}"/>
    <cellStyle name="SAPBEXHLevel2X 3 3 7 3 4" xfId="31808" xr:uid="{4E6A3E92-82B0-4850-8266-45D5C41793A5}"/>
    <cellStyle name="SAPBEXHLevel2X 3 3 7 4" xfId="6320" xr:uid="{E0052EBC-D2D4-4A71-A939-F431CAFC65A3}"/>
    <cellStyle name="SAPBEXHLevel2X 3 3 7 4 2" xfId="17059" xr:uid="{5178259A-7603-414A-BE41-919B74E9535C}"/>
    <cellStyle name="SAPBEXHLevel2X 3 3 7 4 2 2" xfId="43477" xr:uid="{2B6E508A-001A-4D70-A2B4-BAC7D588613C}"/>
    <cellStyle name="SAPBEXHLevel2X 3 3 7 4 3" xfId="23570" xr:uid="{2689C7B6-C6CD-4408-9A47-E7C7ACAF2372}"/>
    <cellStyle name="SAPBEXHLevel2X 3 3 7 4 3 2" xfId="49984" xr:uid="{A8B3296B-37C9-4CDF-A79C-64F4D661E7A2}"/>
    <cellStyle name="SAPBEXHLevel2X 3 3 7 4 4" xfId="32990" xr:uid="{2BE0ED45-D326-4CEE-B7E0-63254EF8C4BA}"/>
    <cellStyle name="SAPBEXHLevel2X 3 3 7 5" xfId="6896" xr:uid="{4E78E8A2-A2BC-4834-8237-2E174D2EA7B6}"/>
    <cellStyle name="SAPBEXHLevel2X 3 3 7 5 2" xfId="17601" xr:uid="{A5EA07E3-0305-454F-BAED-47A2228D2516}"/>
    <cellStyle name="SAPBEXHLevel2X 3 3 7 5 2 2" xfId="44018" xr:uid="{9D3A40EF-0542-4B05-A6B6-4B1D574FF7FC}"/>
    <cellStyle name="SAPBEXHLevel2X 3 3 7 5 3" xfId="23079" xr:uid="{162D127B-6F8C-4F42-A4C2-E99F75872067}"/>
    <cellStyle name="SAPBEXHLevel2X 3 3 7 5 3 2" xfId="49493" xr:uid="{4B026B27-8B4D-4A32-8F43-2C0BB1E0B222}"/>
    <cellStyle name="SAPBEXHLevel2X 3 3 7 5 4" xfId="33566" xr:uid="{FC66A939-2F6B-4C80-879A-128D83689DFF}"/>
    <cellStyle name="SAPBEXHLevel2X 3 3 7 6" xfId="7420" xr:uid="{73227E5A-6B7C-4B88-813B-A17F4FF5833C}"/>
    <cellStyle name="SAPBEXHLevel2X 3 3 7 6 2" xfId="18087" xr:uid="{567F80F4-CE75-40EC-A1BD-EC2938F7C091}"/>
    <cellStyle name="SAPBEXHLevel2X 3 3 7 6 2 2" xfId="44503" xr:uid="{5797A0A1-342C-45BA-90D2-C9FFCF5F8B45}"/>
    <cellStyle name="SAPBEXHLevel2X 3 3 7 6 3" xfId="27380" xr:uid="{FCB6E6F9-8885-48DE-A096-32FE4D54B113}"/>
    <cellStyle name="SAPBEXHLevel2X 3 3 7 6 3 2" xfId="53794" xr:uid="{44F48AE9-592D-4BE7-AC37-436B620AD36B}"/>
    <cellStyle name="SAPBEXHLevel2X 3 3 7 6 4" xfId="34090" xr:uid="{8DE677B0-A80D-4777-B18A-646063E3945E}"/>
    <cellStyle name="SAPBEXHLevel2X 3 3 7 7" xfId="8043" xr:uid="{2527C8C6-8A4C-40AA-B39F-70505BCF190B}"/>
    <cellStyle name="SAPBEXHLevel2X 3 3 7 7 2" xfId="18710" xr:uid="{C7A22376-6B91-4E7F-BAA7-B81FB39E9927}"/>
    <cellStyle name="SAPBEXHLevel2X 3 3 7 7 2 2" xfId="45124" xr:uid="{1BCAC8A1-9F72-4DC8-8281-E98DB3DEF8E4}"/>
    <cellStyle name="SAPBEXHLevel2X 3 3 7 7 3" xfId="12292" xr:uid="{2A49493F-F8A1-4F65-8804-721C1896635E}"/>
    <cellStyle name="SAPBEXHLevel2X 3 3 7 7 3 2" xfId="38713" xr:uid="{47CC6862-1238-44B3-8516-104E8F007D27}"/>
    <cellStyle name="SAPBEXHLevel2X 3 3 7 7 4" xfId="34647" xr:uid="{4D797555-3DE2-4F96-B0EF-D9BD849A39D7}"/>
    <cellStyle name="SAPBEXHLevel2X 3 3 7 8" xfId="13306" xr:uid="{C77DAE45-9C8F-47A9-8E8D-2A1DDC31AB75}"/>
    <cellStyle name="SAPBEXHLevel2X 3 3 7 8 2" xfId="39726" xr:uid="{C7A70DB9-7864-4AE5-AF54-D856FA08D43D}"/>
    <cellStyle name="SAPBEXHLevel2X 3 3 7 9" xfId="11220" xr:uid="{6DE1851D-558D-435C-A686-4925C068A939}"/>
    <cellStyle name="SAPBEXHLevel2X 3 3 7 9 2" xfId="37641" xr:uid="{7DB0F381-8D8B-4C49-B1FA-156409DF3228}"/>
    <cellStyle name="SAPBEXHLevel2X 3 3 8" xfId="3262" xr:uid="{158AA65E-33E0-49C2-9C83-2032092C2741}"/>
    <cellStyle name="SAPBEXHLevel2X 3 3 8 2" xfId="14052" xr:uid="{1CD02C0C-BC63-4450-B4DE-D37341658049}"/>
    <cellStyle name="SAPBEXHLevel2X 3 3 8 2 2" xfId="40472" xr:uid="{30F97E02-F9C8-4C7B-BAC8-151F46FC2123}"/>
    <cellStyle name="SAPBEXHLevel2X 3 3 8 3" xfId="26437" xr:uid="{740D3242-7B5A-4C1A-A6EB-8C1D3F45DD3A}"/>
    <cellStyle name="SAPBEXHLevel2X 3 3 8 3 2" xfId="52851" xr:uid="{04C36A35-307D-4038-A6D9-8F083BA77472}"/>
    <cellStyle name="SAPBEXHLevel2X 3 3 8 4" xfId="29932" xr:uid="{752A1A7A-EF25-48F3-8A27-66E6FF6AF8AE}"/>
    <cellStyle name="SAPBEXHLevel2X 3 3 9" xfId="4495" xr:uid="{6AE9FBAA-53D6-42D9-84AB-93B23D2AEE8F}"/>
    <cellStyle name="SAPBEXHLevel2X 3 3 9 2" xfId="15273" xr:uid="{6A8384B4-E496-41F7-A8EE-524200C93346}"/>
    <cellStyle name="SAPBEXHLevel2X 3 3 9 2 2" xfId="41693" xr:uid="{4FCBED4B-F5EC-460F-A6A8-40B80D05CABF}"/>
    <cellStyle name="SAPBEXHLevel2X 3 3 9 3" xfId="26398" xr:uid="{A6AD5BED-F73E-4553-A58E-8E9D9BB0F63E}"/>
    <cellStyle name="SAPBEXHLevel2X 3 3 9 3 2" xfId="52812" xr:uid="{BA30928B-50FC-460A-B498-FE22865900FC}"/>
    <cellStyle name="SAPBEXHLevel2X 3 3 9 4" xfId="31165" xr:uid="{DCEACAB2-F1CC-43B0-AE0A-264B6F9D9E71}"/>
    <cellStyle name="SAPBEXHLevel2X 3 4" xfId="1242" xr:uid="{7DC98090-696C-4CAA-B98A-F68169241D6F}"/>
    <cellStyle name="SAPBEXHLevel2X 3 4 10" xfId="3158" xr:uid="{AE5B562B-033A-465B-A814-EAF536560600}"/>
    <cellStyle name="SAPBEXHLevel2X 3 4 10 2" xfId="13948" xr:uid="{15532380-BFEC-4EEE-91DF-6DA5A9ABB902}"/>
    <cellStyle name="SAPBEXHLevel2X 3 4 10 2 2" xfId="40368" xr:uid="{8B50886C-F775-4B23-8651-8228A84D414A}"/>
    <cellStyle name="SAPBEXHLevel2X 3 4 10 3" xfId="25293" xr:uid="{56CBF1BD-99D3-4281-A724-6B470ED9535B}"/>
    <cellStyle name="SAPBEXHLevel2X 3 4 10 3 2" xfId="51707" xr:uid="{CC074C89-85FF-44D8-A785-6402BA9ED828}"/>
    <cellStyle name="SAPBEXHLevel2X 3 4 10 4" xfId="29828" xr:uid="{C57108F5-3061-4C39-A250-E5A7C508E5CB}"/>
    <cellStyle name="SAPBEXHLevel2X 3 4 11" xfId="6841" xr:uid="{E2C8853A-1C6A-4C73-AB7B-C19E25E6C0B0}"/>
    <cellStyle name="SAPBEXHLevel2X 3 4 11 2" xfId="23519" xr:uid="{460F2C40-BC7B-469C-BA72-426060CA79CC}"/>
    <cellStyle name="SAPBEXHLevel2X 3 4 11 2 2" xfId="49933" xr:uid="{A03637A7-C99B-4DEA-B1D5-987F5C3BF6BB}"/>
    <cellStyle name="SAPBEXHLevel2X 3 4 11 3" xfId="33511" xr:uid="{761907E9-0AF6-423B-8DFA-DE1C603CED5D}"/>
    <cellStyle name="SAPBEXHLevel2X 3 4 12" xfId="16468" xr:uid="{2BEA53C7-CF65-4406-A3A6-DCFC09E4F640}"/>
    <cellStyle name="SAPBEXHLevel2X 3 4 12 2" xfId="42886" xr:uid="{B19E5756-67A2-4763-A8B0-81570D2CB968}"/>
    <cellStyle name="SAPBEXHLevel2X 3 4 13" xfId="27422" xr:uid="{F7CA8243-0B0A-41FD-A75A-80D9038CF901}"/>
    <cellStyle name="SAPBEXHLevel2X 3 4 13 2" xfId="53836" xr:uid="{3EEC504D-E892-4621-8AE6-BBEBE0927D9E}"/>
    <cellStyle name="SAPBEXHLevel2X 3 4 2" xfId="1554" xr:uid="{1644AE51-A6C1-4C8C-A9FB-7FFEA3F2222F}"/>
    <cellStyle name="SAPBEXHLevel2X 3 4 2 10" xfId="8446" xr:uid="{C78DA30B-2BDA-40DC-874B-934B1AFCF09A}"/>
    <cellStyle name="SAPBEXHLevel2X 3 4 2 10 2" xfId="19106" xr:uid="{F6535C3F-7705-4CA6-8765-CA0A89C611D8}"/>
    <cellStyle name="SAPBEXHLevel2X 3 4 2 10 2 2" xfId="45520" xr:uid="{A94C4F74-EFC6-469A-B6C0-984AB4870F96}"/>
    <cellStyle name="SAPBEXHLevel2X 3 4 2 10 3" xfId="16350" xr:uid="{56E9D3A2-F172-4FF5-8D00-DA5B86170EFF}"/>
    <cellStyle name="SAPBEXHLevel2X 3 4 2 10 3 2" xfId="42769" xr:uid="{6982EB09-6E74-43C0-AA07-5115712209EE}"/>
    <cellStyle name="SAPBEXHLevel2X 3 4 2 10 4" xfId="34942" xr:uid="{337B2353-8435-499C-97AF-899AB4E9067B}"/>
    <cellStyle name="SAPBEXHLevel2X 3 4 2 11" xfId="11989" xr:uid="{B3A9F444-B235-473E-81C9-D1DCB6C75C29}"/>
    <cellStyle name="SAPBEXHLevel2X 3 4 2 11 2" xfId="38410" xr:uid="{662CF5A2-B400-441F-89E0-A617BA1B63C6}"/>
    <cellStyle name="SAPBEXHLevel2X 3 4 2 12" xfId="24532" xr:uid="{EF263C7E-D3A6-4AEF-BFC9-D0CC81CD97EB}"/>
    <cellStyle name="SAPBEXHLevel2X 3 4 2 12 2" xfId="50946" xr:uid="{9DCFCAA6-CA8C-48FC-90D3-EDC5F1F1E57D}"/>
    <cellStyle name="SAPBEXHLevel2X 3 4 2 2" xfId="3548" xr:uid="{1D1D8366-9E71-4D0E-BEDC-9FD1B2A839A8}"/>
    <cellStyle name="SAPBEXHLevel2X 3 4 2 2 2" xfId="8976" xr:uid="{476C9AE3-3F6B-476B-8097-14F380493DD9}"/>
    <cellStyle name="SAPBEXHLevel2X 3 4 2 2 2 2" xfId="19636" xr:uid="{09E42B93-BE12-435F-86E8-574A28D97D8A}"/>
    <cellStyle name="SAPBEXHLevel2X 3 4 2 2 2 2 2" xfId="46050" xr:uid="{DE38CA9C-A716-4EDC-82E8-D09BD72342AC}"/>
    <cellStyle name="SAPBEXHLevel2X 3 4 2 2 2 3" xfId="25975" xr:uid="{D17DF107-03F3-4D99-A2D7-D8A4105F5B6E}"/>
    <cellStyle name="SAPBEXHLevel2X 3 4 2 2 2 3 2" xfId="52389" xr:uid="{984045A8-9E3A-40B5-B001-9C89E5B566C5}"/>
    <cellStyle name="SAPBEXHLevel2X 3 4 2 2 2 4" xfId="35472" xr:uid="{F0D31150-83D5-422F-B682-827F33ECFA3D}"/>
    <cellStyle name="SAPBEXHLevel2X 3 4 2 2 3" xfId="10459" xr:uid="{BE04EC83-D832-44CD-8903-8C6F1DBB0957}"/>
    <cellStyle name="SAPBEXHLevel2X 3 4 2 2 3 2" xfId="21119" xr:uid="{83889C2E-82A7-4B23-91D3-2FEE987CD47F}"/>
    <cellStyle name="SAPBEXHLevel2X 3 4 2 2 3 2 2" xfId="47533" xr:uid="{DBDE81E6-11BF-4B2E-8764-92A5B802C29A}"/>
    <cellStyle name="SAPBEXHLevel2X 3 4 2 2 3 3" xfId="28383" xr:uid="{482AB3C2-9758-42C2-A56A-6A16E4CCCC05}"/>
    <cellStyle name="SAPBEXHLevel2X 3 4 2 2 3 3 2" xfId="54797" xr:uid="{CB651F71-D73C-49E5-94D9-D487F5B3E8B0}"/>
    <cellStyle name="SAPBEXHLevel2X 3 4 2 2 3 4" xfId="36955" xr:uid="{2F0C2363-7308-4B5F-8CEA-C0F3E7DC5B58}"/>
    <cellStyle name="SAPBEXHLevel2X 3 4 2 2 4" xfId="8759" xr:uid="{5A45ABE5-2999-4EA7-9DA8-2FF25FAB4604}"/>
    <cellStyle name="SAPBEXHLevel2X 3 4 2 2 4 2" xfId="19419" xr:uid="{E093E2AC-0070-4361-BEFB-2E457A8CF1AF}"/>
    <cellStyle name="SAPBEXHLevel2X 3 4 2 2 4 2 2" xfId="45833" xr:uid="{08EDDE75-D507-41F9-828F-1AF3AFDDEC5D}"/>
    <cellStyle name="SAPBEXHLevel2X 3 4 2 2 4 3" xfId="23217" xr:uid="{FB40614A-7D62-4516-9282-584E54D1250C}"/>
    <cellStyle name="SAPBEXHLevel2X 3 4 2 2 4 3 2" xfId="49631" xr:uid="{4C83F064-9341-439A-8E27-50F8F9F78FF9}"/>
    <cellStyle name="SAPBEXHLevel2X 3 4 2 2 4 4" xfId="35255" xr:uid="{9D908CC9-E89F-4BAD-A57B-443D0DEF723D}"/>
    <cellStyle name="SAPBEXHLevel2X 3 4 2 2 5" xfId="14333" xr:uid="{F7742DF8-6DED-42BE-85CD-CA0CE9026FDB}"/>
    <cellStyle name="SAPBEXHLevel2X 3 4 2 2 5 2" xfId="40753" xr:uid="{588A5401-D364-45A9-8D02-98F17548F064}"/>
    <cellStyle name="SAPBEXHLevel2X 3 4 2 2 6" xfId="22176" xr:uid="{C8152AF2-3FA5-46C8-9F27-889434897BED}"/>
    <cellStyle name="SAPBEXHLevel2X 3 4 2 2 6 2" xfId="48590" xr:uid="{790ED566-CB19-4131-ACAB-355696E5A61D}"/>
    <cellStyle name="SAPBEXHLevel2X 3 4 2 2 7" xfId="30218" xr:uid="{CF0E50D2-C232-49AE-84E3-8AC8E3799A7C}"/>
    <cellStyle name="SAPBEXHLevel2X 3 4 2 3" xfId="2765" xr:uid="{AEC655AA-9DEB-4B6E-8625-03771E64CBB6}"/>
    <cellStyle name="SAPBEXHLevel2X 3 4 2 3 2" xfId="9334" xr:uid="{B22D5192-6092-48A6-AB59-F057C10D0BBA}"/>
    <cellStyle name="SAPBEXHLevel2X 3 4 2 3 2 2" xfId="19994" xr:uid="{45752B93-E391-4950-83A2-5871F2800F70}"/>
    <cellStyle name="SAPBEXHLevel2X 3 4 2 3 2 2 2" xfId="46408" xr:uid="{3D036EB4-00F2-46A5-8746-FFC82468F1F7}"/>
    <cellStyle name="SAPBEXHLevel2X 3 4 2 3 2 3" xfId="27867" xr:uid="{D33AA28A-D9BA-45D0-A1DD-C858052A7404}"/>
    <cellStyle name="SAPBEXHLevel2X 3 4 2 3 2 3 2" xfId="54281" xr:uid="{3B8F4E75-CF8A-4B47-8777-8704CDF4BEE3}"/>
    <cellStyle name="SAPBEXHLevel2X 3 4 2 3 2 4" xfId="35830" xr:uid="{50EDFA76-0F33-4780-8346-01D0E1119C25}"/>
    <cellStyle name="SAPBEXHLevel2X 3 4 2 3 3" xfId="13557" xr:uid="{A0BDD8F9-038E-4DB1-B753-856BA732B42D}"/>
    <cellStyle name="SAPBEXHLevel2X 3 4 2 3 3 2" xfId="39977" xr:uid="{84949511-8852-44C2-AA78-4DF67E6CF3B6}"/>
    <cellStyle name="SAPBEXHLevel2X 3 4 2 3 4" xfId="25335" xr:uid="{631D3D4A-F981-4A5D-B54D-D612429DC28E}"/>
    <cellStyle name="SAPBEXHLevel2X 3 4 2 3 4 2" xfId="51749" xr:uid="{9E78AE33-92C5-4566-B8E9-0B983871F52F}"/>
    <cellStyle name="SAPBEXHLevel2X 3 4 2 3 5" xfId="29435" xr:uid="{E515EF83-CDA0-4848-9871-E6BCEE8A303D}"/>
    <cellStyle name="SAPBEXHLevel2X 3 4 2 4" xfId="4691" xr:uid="{C9B12E71-30BD-465A-A0EF-9F446ED62166}"/>
    <cellStyle name="SAPBEXHLevel2X 3 4 2 4 2" xfId="9708" xr:uid="{4D267238-EE83-490E-8671-8CE20D193A5D}"/>
    <cellStyle name="SAPBEXHLevel2X 3 4 2 4 2 2" xfId="20368" xr:uid="{3B88897B-FB9B-4936-8488-99DCA2354006}"/>
    <cellStyle name="SAPBEXHLevel2X 3 4 2 4 2 2 2" xfId="46782" xr:uid="{66B6FEA7-8727-4392-9B46-3B0818CF3AA7}"/>
    <cellStyle name="SAPBEXHLevel2X 3 4 2 4 2 3" xfId="26714" xr:uid="{7F2B0D36-27C7-4D0F-BE04-91C0B9F41BD7}"/>
    <cellStyle name="SAPBEXHLevel2X 3 4 2 4 2 3 2" xfId="53128" xr:uid="{D5F70739-9353-4D66-B379-B8A341E919CB}"/>
    <cellStyle name="SAPBEXHLevel2X 3 4 2 4 2 4" xfId="36204" xr:uid="{060974BF-703E-4335-B823-6BC5A06BFCFB}"/>
    <cellStyle name="SAPBEXHLevel2X 3 4 2 4 3" xfId="15468" xr:uid="{2CD95F9D-E86B-4B89-85AE-319BC9C8D622}"/>
    <cellStyle name="SAPBEXHLevel2X 3 4 2 4 3 2" xfId="41888" xr:uid="{853EABC4-7670-4E8C-9E88-AAA33D8B2FD6}"/>
    <cellStyle name="SAPBEXHLevel2X 3 4 2 4 4" xfId="25282" xr:uid="{7A47563B-C826-4D05-8675-77A2541339C8}"/>
    <cellStyle name="SAPBEXHLevel2X 3 4 2 4 4 2" xfId="51696" xr:uid="{A10891B6-AD17-4E84-BEDD-1927FF2D744B}"/>
    <cellStyle name="SAPBEXHLevel2X 3 4 2 4 5" xfId="31361" xr:uid="{1766FC27-FC0F-443E-8643-D0C0B9FC5963}"/>
    <cellStyle name="SAPBEXHLevel2X 3 4 2 5" xfId="5641" xr:uid="{DE7FFD67-83C4-4761-88FA-B30BB22AFBF6}"/>
    <cellStyle name="SAPBEXHLevel2X 3 4 2 5 2" xfId="16405" xr:uid="{2E488E85-E1B5-4F0B-9033-094CB1A0BCF1}"/>
    <cellStyle name="SAPBEXHLevel2X 3 4 2 5 2 2" xfId="42823" xr:uid="{910CC03E-872B-4B1B-B1CA-2A2FFF6651A7}"/>
    <cellStyle name="SAPBEXHLevel2X 3 4 2 5 3" xfId="23834" xr:uid="{BBBDA86A-E80A-43D1-8126-49AD1172E064}"/>
    <cellStyle name="SAPBEXHLevel2X 3 4 2 5 3 2" xfId="50248" xr:uid="{28F6B2A4-99E7-47C1-A0F1-6282BD3DDE74}"/>
    <cellStyle name="SAPBEXHLevel2X 3 4 2 5 4" xfId="32311" xr:uid="{4861F47F-FF51-4BBF-A3FC-4004BAE03B1F}"/>
    <cellStyle name="SAPBEXHLevel2X 3 4 2 6" xfId="3151" xr:uid="{2003BAD7-1406-4450-B80A-C8C0B0D80EB0}"/>
    <cellStyle name="SAPBEXHLevel2X 3 4 2 6 2" xfId="13942" xr:uid="{06960D5B-66D3-467E-A384-9471C53466A5}"/>
    <cellStyle name="SAPBEXHLevel2X 3 4 2 6 2 2" xfId="40362" xr:uid="{F9280A90-4717-4B74-B4C4-CC3E57408B0D}"/>
    <cellStyle name="SAPBEXHLevel2X 3 4 2 6 3" xfId="24326" xr:uid="{DF3EEA9A-CB42-4906-8EFC-9909EA931A76}"/>
    <cellStyle name="SAPBEXHLevel2X 3 4 2 6 3 2" xfId="50740" xr:uid="{E4FC0564-5DF1-40BC-941B-F214110433DC}"/>
    <cellStyle name="SAPBEXHLevel2X 3 4 2 6 4" xfId="29821" xr:uid="{C2527477-CB4F-4DBF-9A82-ACC3B71C4F1B}"/>
    <cellStyle name="SAPBEXHLevel2X 3 4 2 7" xfId="6474" xr:uid="{B0ACDE85-87C5-4E1B-8944-188E91792A09}"/>
    <cellStyle name="SAPBEXHLevel2X 3 4 2 7 2" xfId="25767" xr:uid="{6728E89E-640B-4A8B-86A9-9AB316B2D536}"/>
    <cellStyle name="SAPBEXHLevel2X 3 4 2 7 2 2" xfId="52181" xr:uid="{E4C48F69-D3D3-41F9-9544-26F036AF1C38}"/>
    <cellStyle name="SAPBEXHLevel2X 3 4 2 7 3" xfId="33144" xr:uid="{9D812E36-76FE-4777-8B82-BDD25FD1A848}"/>
    <cellStyle name="SAPBEXHLevel2X 3 4 2 8" xfId="7219" xr:uid="{27ACBF50-4290-44A4-8699-4B84E9597C1A}"/>
    <cellStyle name="SAPBEXHLevel2X 3 4 2 8 2" xfId="17886" xr:uid="{E7C9DA5E-4CE7-4A71-863F-715F7ADAE1CF}"/>
    <cellStyle name="SAPBEXHLevel2X 3 4 2 8 2 2" xfId="44303" xr:uid="{D585C0A1-1B78-492B-A068-1F1929B614FF}"/>
    <cellStyle name="SAPBEXHLevel2X 3 4 2 8 3" xfId="26914" xr:uid="{73F31471-E123-4F1C-9EF5-737B3FA8113D}"/>
    <cellStyle name="SAPBEXHLevel2X 3 4 2 8 3 2" xfId="53328" xr:uid="{50ECDCC6-DECC-42FE-ADDC-B19DF6872BAC}"/>
    <cellStyle name="SAPBEXHLevel2X 3 4 2 8 4" xfId="33889" xr:uid="{332ABEB4-0FCF-4C05-A2B8-D1C3BCA6F604}"/>
    <cellStyle name="SAPBEXHLevel2X 3 4 2 9" xfId="6269" xr:uid="{4D75FCB5-8BE6-438C-8ED8-80AD827FFF02}"/>
    <cellStyle name="SAPBEXHLevel2X 3 4 2 9 2" xfId="17008" xr:uid="{B7859960-8FF9-4714-B5E3-01613A50D965}"/>
    <cellStyle name="SAPBEXHLevel2X 3 4 2 9 2 2" xfId="43426" xr:uid="{8AA71519-C45B-4EFE-BC42-58DDEBDD4385}"/>
    <cellStyle name="SAPBEXHLevel2X 3 4 2 9 3" xfId="23504" xr:uid="{FE12700A-D4E9-4466-91B8-BA4576A1E545}"/>
    <cellStyle name="SAPBEXHLevel2X 3 4 2 9 3 2" xfId="49918" xr:uid="{44EAA858-9AC9-4683-B757-69D0E55511F6}"/>
    <cellStyle name="SAPBEXHLevel2X 3 4 2 9 4" xfId="32939" xr:uid="{1EC5E369-1939-4D04-9D88-42600BFE632D}"/>
    <cellStyle name="SAPBEXHLevel2X 3 4 3" xfId="1667" xr:uid="{2A4DAF94-DE16-447D-B4EA-1E8F6D8A6024}"/>
    <cellStyle name="SAPBEXHLevel2X 3 4 3 10" xfId="8306" xr:uid="{EAB98C1A-86E2-4A15-A56C-4191DE58964A}"/>
    <cellStyle name="SAPBEXHLevel2X 3 4 3 10 2" xfId="18966" xr:uid="{8F74080E-F334-4725-BBB4-10BE84CD22A1}"/>
    <cellStyle name="SAPBEXHLevel2X 3 4 3 10 2 2" xfId="45380" xr:uid="{9E898EF6-E3C6-445C-8EAB-192E5B621F96}"/>
    <cellStyle name="SAPBEXHLevel2X 3 4 3 10 3" xfId="12933" xr:uid="{98C3AAD7-F0CE-44E1-8FCE-341DB6B24E07}"/>
    <cellStyle name="SAPBEXHLevel2X 3 4 3 10 3 2" xfId="39354" xr:uid="{9DA2DBEB-7F9C-4756-A1B9-A1E9C4213795}"/>
    <cellStyle name="SAPBEXHLevel2X 3 4 3 10 4" xfId="34802" xr:uid="{3445F194-ACDB-4D2E-892A-5E2C32AF1D69}"/>
    <cellStyle name="SAPBEXHLevel2X 3 4 3 11" xfId="11900" xr:uid="{B52B158F-2F4F-417A-AF1E-4E1E3F73D8A4}"/>
    <cellStyle name="SAPBEXHLevel2X 3 4 3 11 2" xfId="38321" xr:uid="{797512B4-3F7F-48E9-A0B1-CB003B992983}"/>
    <cellStyle name="SAPBEXHLevel2X 3 4 3 12" xfId="26479" xr:uid="{6E8B333F-18F2-40FC-9E90-95F9FFFDA707}"/>
    <cellStyle name="SAPBEXHLevel2X 3 4 3 12 2" xfId="52893" xr:uid="{6EB80098-D78F-46BC-877F-B2F0EE6EDF0C}"/>
    <cellStyle name="SAPBEXHLevel2X 3 4 3 2" xfId="3660" xr:uid="{282F6237-4208-46D8-90CE-DBC015A22641}"/>
    <cellStyle name="SAPBEXHLevel2X 3 4 3 2 2" xfId="9116" xr:uid="{948D102D-4AF4-445C-9525-A6D8F088130E}"/>
    <cellStyle name="SAPBEXHLevel2X 3 4 3 2 2 2" xfId="19776" xr:uid="{515E2915-A9DD-4EC3-B0DF-7B521B609AB0}"/>
    <cellStyle name="SAPBEXHLevel2X 3 4 3 2 2 2 2" xfId="46190" xr:uid="{C1EBC387-5FD0-4E05-91B8-60869886F63C}"/>
    <cellStyle name="SAPBEXHLevel2X 3 4 3 2 2 3" xfId="11790" xr:uid="{BED39057-1DD2-47B9-960A-1B6677AF330A}"/>
    <cellStyle name="SAPBEXHLevel2X 3 4 3 2 2 3 2" xfId="38211" xr:uid="{F39F01E3-17D5-434D-8045-799AF875176C}"/>
    <cellStyle name="SAPBEXHLevel2X 3 4 3 2 2 4" xfId="35612" xr:uid="{5800520B-B38A-41EC-BC3A-F15E51F72E72}"/>
    <cellStyle name="SAPBEXHLevel2X 3 4 3 2 3" xfId="10181" xr:uid="{C632848E-877E-4489-8820-1DA84F898EF4}"/>
    <cellStyle name="SAPBEXHLevel2X 3 4 3 2 3 2" xfId="20841" xr:uid="{A68669C1-027E-48A9-87DF-06F804E6DE15}"/>
    <cellStyle name="SAPBEXHLevel2X 3 4 3 2 3 2 2" xfId="47255" xr:uid="{F91FD4E4-4517-4356-B208-E0BA52CA4B94}"/>
    <cellStyle name="SAPBEXHLevel2X 3 4 3 2 3 3" xfId="11124" xr:uid="{2CD83751-326E-4FB3-89E2-4CC06A013ADB}"/>
    <cellStyle name="SAPBEXHLevel2X 3 4 3 2 3 3 2" xfId="37545" xr:uid="{02276F3C-288C-4F20-B311-210EA7F00B68}"/>
    <cellStyle name="SAPBEXHLevel2X 3 4 3 2 3 4" xfId="36677" xr:uid="{D425C560-4CE3-435F-96AB-278775B55183}"/>
    <cellStyle name="SAPBEXHLevel2X 3 4 3 2 4" xfId="8607" xr:uid="{0935C06C-5BA7-4CD8-B4D1-3F8ACC560EDC}"/>
    <cellStyle name="SAPBEXHLevel2X 3 4 3 2 4 2" xfId="19267" xr:uid="{75D797B7-69FA-4825-A887-26002B652519}"/>
    <cellStyle name="SAPBEXHLevel2X 3 4 3 2 4 2 2" xfId="45681" xr:uid="{9A5A9B59-B9A6-4BC9-BD23-92F242E7D737}"/>
    <cellStyle name="SAPBEXHLevel2X 3 4 3 2 4 3" xfId="12729" xr:uid="{5BF23CC9-9D45-41D1-950B-26244BAD2385}"/>
    <cellStyle name="SAPBEXHLevel2X 3 4 3 2 4 3 2" xfId="39150" xr:uid="{7A269AEF-44EB-4398-B18F-505EADF576A4}"/>
    <cellStyle name="SAPBEXHLevel2X 3 4 3 2 4 4" xfId="35103" xr:uid="{588E8823-D783-4569-BF7C-35A7ED9D984D}"/>
    <cellStyle name="SAPBEXHLevel2X 3 4 3 2 5" xfId="14445" xr:uid="{01F44A28-9C0C-42EC-B587-F563569FB89A}"/>
    <cellStyle name="SAPBEXHLevel2X 3 4 3 2 5 2" xfId="40865" xr:uid="{EAAF2321-5295-4BC3-889D-B9DA1BBD5FDB}"/>
    <cellStyle name="SAPBEXHLevel2X 3 4 3 2 6" xfId="21774" xr:uid="{700C233B-6D68-4B71-A2E6-A31B4AB663B5}"/>
    <cellStyle name="SAPBEXHLevel2X 3 4 3 2 6 2" xfId="48188" xr:uid="{BD4E424F-4D1C-4F3A-AE4B-C95AD823351E}"/>
    <cellStyle name="SAPBEXHLevel2X 3 4 3 2 7" xfId="30330" xr:uid="{4D605E4C-76A0-4424-BC65-F2BCC3566A22}"/>
    <cellStyle name="SAPBEXHLevel2X 3 4 3 3" xfId="2675" xr:uid="{8BAEB2C5-1DE1-48BD-8E4D-B14EB8F63AD6}"/>
    <cellStyle name="SAPBEXHLevel2X 3 4 3 3 2" xfId="9485" xr:uid="{594EA624-409A-49C8-A40A-A85069FF7DC4}"/>
    <cellStyle name="SAPBEXHLevel2X 3 4 3 3 2 2" xfId="20145" xr:uid="{9675C3B7-72F8-4149-B8A7-DAB94F19739B}"/>
    <cellStyle name="SAPBEXHLevel2X 3 4 3 3 2 2 2" xfId="46559" xr:uid="{0613ADB4-E464-4615-AF17-1263124F4223}"/>
    <cellStyle name="SAPBEXHLevel2X 3 4 3 3 2 3" xfId="28211" xr:uid="{F30A50B8-AF54-4C4A-B825-1F503DDBEE98}"/>
    <cellStyle name="SAPBEXHLevel2X 3 4 3 3 2 3 2" xfId="54625" xr:uid="{4EA4D3C7-D455-4503-AFFC-E2B62445773D}"/>
    <cellStyle name="SAPBEXHLevel2X 3 4 3 3 2 4" xfId="35981" xr:uid="{6F83A146-2CC3-434A-AB17-338B0E6EE0C3}"/>
    <cellStyle name="SAPBEXHLevel2X 3 4 3 3 3" xfId="13467" xr:uid="{FD8E9E7B-2CA9-4B67-9EC6-6A50DF946914}"/>
    <cellStyle name="SAPBEXHLevel2X 3 4 3 3 3 2" xfId="39887" xr:uid="{C6E6F617-5BD5-4190-97B9-DB3030555E89}"/>
    <cellStyle name="SAPBEXHLevel2X 3 4 3 3 4" xfId="23159" xr:uid="{DA11D69D-8988-4961-B189-BB7E94B8B45D}"/>
    <cellStyle name="SAPBEXHLevel2X 3 4 3 3 4 2" xfId="49573" xr:uid="{B96C81C4-3BE3-4BA9-8A4B-D475BE27A03F}"/>
    <cellStyle name="SAPBEXHLevel2X 3 4 3 3 5" xfId="29345" xr:uid="{825FB3FC-E210-40FC-A397-9F889A0980A4}"/>
    <cellStyle name="SAPBEXHLevel2X 3 4 3 4" xfId="3096" xr:uid="{7AA2CF3F-67BD-4434-B9C4-7EB968E4CCA6}"/>
    <cellStyle name="SAPBEXHLevel2X 3 4 3 4 2" xfId="10143" xr:uid="{33A38A8B-6288-4313-A26E-A750DF7ED015}"/>
    <cellStyle name="SAPBEXHLevel2X 3 4 3 4 2 2" xfId="20803" xr:uid="{1E5E90CD-5FBC-4D52-B6F1-D6D41719D9E8}"/>
    <cellStyle name="SAPBEXHLevel2X 3 4 3 4 2 2 2" xfId="47217" xr:uid="{EDFFACE7-DBD1-428A-83C6-C249E8B5BEA5}"/>
    <cellStyle name="SAPBEXHLevel2X 3 4 3 4 2 3" xfId="27786" xr:uid="{D45FE88D-A1F3-480C-80F8-859E6C01D102}"/>
    <cellStyle name="SAPBEXHLevel2X 3 4 3 4 2 3 2" xfId="54200" xr:uid="{EE72AD3A-8E01-422C-AC9D-573BCE68E41A}"/>
    <cellStyle name="SAPBEXHLevel2X 3 4 3 4 2 4" xfId="36639" xr:uid="{277E6F77-77E6-412D-9923-F63DC504EF99}"/>
    <cellStyle name="SAPBEXHLevel2X 3 4 3 4 3" xfId="13888" xr:uid="{BCF9431B-F3D8-4B43-8209-E7B0B42F7758}"/>
    <cellStyle name="SAPBEXHLevel2X 3 4 3 4 3 2" xfId="40308" xr:uid="{DBD5FF39-1D40-49DA-AFC6-AAD408710BD2}"/>
    <cellStyle name="SAPBEXHLevel2X 3 4 3 4 4" xfId="26737" xr:uid="{4AE81D8B-9A10-4487-A28E-442BF6CBFFDB}"/>
    <cellStyle name="SAPBEXHLevel2X 3 4 3 4 4 2" xfId="53151" xr:uid="{7ABBB8C3-BA56-4958-89E6-792C33D9291B}"/>
    <cellStyle name="SAPBEXHLevel2X 3 4 3 4 5" xfId="29766" xr:uid="{12846251-2973-41CC-BAA9-AA9FF822ADB9}"/>
    <cellStyle name="SAPBEXHLevel2X 3 4 3 5" xfId="2728" xr:uid="{6E0DA988-4D0A-476B-98DC-2BF86E83C401}"/>
    <cellStyle name="SAPBEXHLevel2X 3 4 3 5 2" xfId="13520" xr:uid="{9703F16B-D257-4054-B613-A1A1D21B6363}"/>
    <cellStyle name="SAPBEXHLevel2X 3 4 3 5 2 2" xfId="39940" xr:uid="{12A59797-989C-4BB8-84DE-3341E307A2AC}"/>
    <cellStyle name="SAPBEXHLevel2X 3 4 3 5 3" xfId="24358" xr:uid="{A1B923CA-26BF-43E3-A87E-C8218BD9D69F}"/>
    <cellStyle name="SAPBEXHLevel2X 3 4 3 5 3 2" xfId="50772" xr:uid="{B4946523-E50B-49CD-9500-67E4BABCDE0F}"/>
    <cellStyle name="SAPBEXHLevel2X 3 4 3 5 4" xfId="29398" xr:uid="{FDA6B8A9-1621-42A1-9AB5-79FEBF9604D5}"/>
    <cellStyle name="SAPBEXHLevel2X 3 4 3 6" xfId="6043" xr:uid="{ED5E32F0-1DEF-4E3D-AF94-69F225D4BBD8}"/>
    <cellStyle name="SAPBEXHLevel2X 3 4 3 6 2" xfId="16794" xr:uid="{C7431928-06EB-4CA8-9786-C313BF84A1D1}"/>
    <cellStyle name="SAPBEXHLevel2X 3 4 3 6 2 2" xfId="43212" xr:uid="{A1913340-2E7F-4B4E-9DCD-F6E23F4BE6D1}"/>
    <cellStyle name="SAPBEXHLevel2X 3 4 3 6 3" xfId="27098" xr:uid="{BC726019-250E-44B8-9B03-78569A2F683C}"/>
    <cellStyle name="SAPBEXHLevel2X 3 4 3 6 3 2" xfId="53512" xr:uid="{EBDE365B-527A-4B91-ADA6-233687BC8CA5}"/>
    <cellStyle name="SAPBEXHLevel2X 3 4 3 6 4" xfId="32713" xr:uid="{534FE97F-06CA-4FBC-91FC-DC12EFEBBDC6}"/>
    <cellStyle name="SAPBEXHLevel2X 3 4 3 7" xfId="6148" xr:uid="{7F05EB1A-F92E-4FD1-B358-1DA42D4F2F11}"/>
    <cellStyle name="SAPBEXHLevel2X 3 4 3 7 2" xfId="23168" xr:uid="{7609B03B-3E1D-40CD-9F30-9D422E204773}"/>
    <cellStyle name="SAPBEXHLevel2X 3 4 3 7 2 2" xfId="49582" xr:uid="{9C89A982-FF0E-4C99-8DE7-23CC45B10126}"/>
    <cellStyle name="SAPBEXHLevel2X 3 4 3 7 3" xfId="32818" xr:uid="{B80F355F-71C9-4198-AEA1-B820A65002AA}"/>
    <cellStyle name="SAPBEXHLevel2X 3 4 3 8" xfId="6277" xr:uid="{C746E63D-7309-4D42-8FEE-322200ECB7B0}"/>
    <cellStyle name="SAPBEXHLevel2X 3 4 3 8 2" xfId="17016" xr:uid="{148D42AB-6145-44FB-B326-E12DFD3516ED}"/>
    <cellStyle name="SAPBEXHLevel2X 3 4 3 8 2 2" xfId="43434" xr:uid="{F4055DD9-0D14-4F37-97A1-42BBF814E83B}"/>
    <cellStyle name="SAPBEXHLevel2X 3 4 3 8 3" xfId="23109" xr:uid="{D17C47CF-6890-41E4-84A7-168713714F55}"/>
    <cellStyle name="SAPBEXHLevel2X 3 4 3 8 3 2" xfId="49523" xr:uid="{519C66C9-9B9B-4EC0-9A16-1454A9C14047}"/>
    <cellStyle name="SAPBEXHLevel2X 3 4 3 8 4" xfId="32947" xr:uid="{36EB4263-859B-4EF2-BADC-99F4FEA7CF2C}"/>
    <cellStyle name="SAPBEXHLevel2X 3 4 3 9" xfId="2953" xr:uid="{1D5990FE-CEB2-417F-9F38-D92F02106DE3}"/>
    <cellStyle name="SAPBEXHLevel2X 3 4 3 9 2" xfId="13745" xr:uid="{7CB6B3B6-3490-403C-A63D-622D5C46258D}"/>
    <cellStyle name="SAPBEXHLevel2X 3 4 3 9 2 2" xfId="40165" xr:uid="{FE7961EC-06A9-4831-BF11-7541A8A19E85}"/>
    <cellStyle name="SAPBEXHLevel2X 3 4 3 9 3" xfId="21893" xr:uid="{700A9A01-0F13-41E8-8414-EB4841A58302}"/>
    <cellStyle name="SAPBEXHLevel2X 3 4 3 9 3 2" xfId="48307" xr:uid="{C8A5669C-7656-4E29-8C84-1FCB34D33DC2}"/>
    <cellStyle name="SAPBEXHLevel2X 3 4 3 9 4" xfId="29623" xr:uid="{6C8A5B8B-2168-46A7-9F16-6EDDE95F0BFC}"/>
    <cellStyle name="SAPBEXHLevel2X 3 4 4" xfId="1926" xr:uid="{47F633A8-5F4B-47AA-8703-729BB7042666}"/>
    <cellStyle name="SAPBEXHLevel2X 3 4 4 10" xfId="8573" xr:uid="{54032C52-A9F7-433C-A9D3-D8B355EB61DB}"/>
    <cellStyle name="SAPBEXHLevel2X 3 4 4 10 2" xfId="19233" xr:uid="{5577C69E-73CD-4EDD-817D-A73E31112906}"/>
    <cellStyle name="SAPBEXHLevel2X 3 4 4 10 2 2" xfId="45647" xr:uid="{5BB66ABE-0D01-410C-9270-6A1FA4FC8378}"/>
    <cellStyle name="SAPBEXHLevel2X 3 4 4 10 3" xfId="12199" xr:uid="{004F052B-CBDD-4EDA-9753-04DC1DC16D01}"/>
    <cellStyle name="SAPBEXHLevel2X 3 4 4 10 3 2" xfId="38620" xr:uid="{62223F2A-4E21-4742-9FE1-98638E19F025}"/>
    <cellStyle name="SAPBEXHLevel2X 3 4 4 10 4" xfId="35069" xr:uid="{67B8DD4E-91B7-4327-9A92-82DBD3A58886}"/>
    <cellStyle name="SAPBEXHLevel2X 3 4 4 11" xfId="11654" xr:uid="{BF7C94F8-CA01-4668-B251-B4627D9CF3EA}"/>
    <cellStyle name="SAPBEXHLevel2X 3 4 4 11 2" xfId="38075" xr:uid="{CD2A55DD-74B5-4D88-8431-147583043705}"/>
    <cellStyle name="SAPBEXHLevel2X 3 4 4 12" xfId="24777" xr:uid="{6DABD274-5B16-4928-9CC1-AC9E3CF6851D}"/>
    <cellStyle name="SAPBEXHLevel2X 3 4 4 12 2" xfId="51191" xr:uid="{E1AC83D4-6B9B-406A-AA9B-4074969661B9}"/>
    <cellStyle name="SAPBEXHLevel2X 3 4 4 2" xfId="3903" xr:uid="{C7914672-1FC2-4064-A46C-B5018F6D08B2}"/>
    <cellStyle name="SAPBEXHLevel2X 3 4 4 2 2" xfId="9163" xr:uid="{9CF2EAB2-7D9B-49D3-BEAF-D99C7AE5E63A}"/>
    <cellStyle name="SAPBEXHLevel2X 3 4 4 2 2 2" xfId="19823" xr:uid="{D8DD899E-243F-4D32-910C-79FA983E730F}"/>
    <cellStyle name="SAPBEXHLevel2X 3 4 4 2 2 2 2" xfId="46237" xr:uid="{5F8F9753-D2E8-4AC4-8368-C537260F1910}"/>
    <cellStyle name="SAPBEXHLevel2X 3 4 4 2 2 3" xfId="11557" xr:uid="{79096859-DF77-42D5-8250-7B0713E01470}"/>
    <cellStyle name="SAPBEXHLevel2X 3 4 4 2 2 3 2" xfId="37978" xr:uid="{753562C6-DDF4-403C-84A0-B17E1A5EB930}"/>
    <cellStyle name="SAPBEXHLevel2X 3 4 4 2 2 4" xfId="35659" xr:uid="{443314F2-181F-450A-876E-04855C5BDE01}"/>
    <cellStyle name="SAPBEXHLevel2X 3 4 4 2 3" xfId="14686" xr:uid="{15E7429D-7FC2-4075-A097-9C9D66ACE4B5}"/>
    <cellStyle name="SAPBEXHLevel2X 3 4 4 2 3 2" xfId="41106" xr:uid="{F2264550-3B61-4637-9B6D-D21DA0362CD1}"/>
    <cellStyle name="SAPBEXHLevel2X 3 4 4 2 4" xfId="27213" xr:uid="{28305B6D-64D8-4899-9521-D79F15D4F394}"/>
    <cellStyle name="SAPBEXHLevel2X 3 4 4 2 4 2" xfId="53627" xr:uid="{EBD8D06F-85DA-4B07-AAB3-2CECA525870B}"/>
    <cellStyle name="SAPBEXHLevel2X 3 4 4 2 5" xfId="30573" xr:uid="{673E3DE6-6163-4E61-9C31-F6E5D084C2F7}"/>
    <cellStyle name="SAPBEXHLevel2X 3 4 4 3" xfId="4630" xr:uid="{BF75DE5D-EACD-4E28-83DB-4F935DEC0602}"/>
    <cellStyle name="SAPBEXHLevel2X 3 4 4 3 2" xfId="9974" xr:uid="{4264412A-5E58-4428-AFA6-FA2F8ADCCFE5}"/>
    <cellStyle name="SAPBEXHLevel2X 3 4 4 3 2 2" xfId="20634" xr:uid="{259A4F09-E689-4938-B31C-8580787942DC}"/>
    <cellStyle name="SAPBEXHLevel2X 3 4 4 3 2 2 2" xfId="47048" xr:uid="{F685504C-02AE-4DFC-B2B5-30B19A3B45CB}"/>
    <cellStyle name="SAPBEXHLevel2X 3 4 4 3 2 3" xfId="26226" xr:uid="{BE62E120-4805-4DC5-A004-5437EFDBF14B}"/>
    <cellStyle name="SAPBEXHLevel2X 3 4 4 3 2 3 2" xfId="52640" xr:uid="{1277D31A-3D38-44AD-812A-464E6C39624C}"/>
    <cellStyle name="SAPBEXHLevel2X 3 4 4 3 2 4" xfId="36470" xr:uid="{1C84B753-A984-4429-8C40-A37A36A6C777}"/>
    <cellStyle name="SAPBEXHLevel2X 3 4 4 3 3" xfId="15408" xr:uid="{E62981FD-42A9-4461-A28F-D1AEEA39336C}"/>
    <cellStyle name="SAPBEXHLevel2X 3 4 4 3 3 2" xfId="41828" xr:uid="{C537DADD-76AA-434C-B23C-C4B5562BC43E}"/>
    <cellStyle name="SAPBEXHLevel2X 3 4 4 3 4" xfId="25493" xr:uid="{EA037A76-C61C-4C4B-95A0-D89B9F404276}"/>
    <cellStyle name="SAPBEXHLevel2X 3 4 4 3 4 2" xfId="51907" xr:uid="{FEDF3F5B-68F0-4283-9BAF-98619EA869A6}"/>
    <cellStyle name="SAPBEXHLevel2X 3 4 4 3 5" xfId="31300" xr:uid="{1616D073-1F38-477D-929F-651CA2BC51B1}"/>
    <cellStyle name="SAPBEXHLevel2X 3 4 4 4" xfId="5208" xr:uid="{F30C1939-9111-4599-8B27-CD5072824757}"/>
    <cellStyle name="SAPBEXHLevel2X 3 4 4 4 2" xfId="15983" xr:uid="{141E8281-FCF3-4428-A0A5-328AEEC1B5A7}"/>
    <cellStyle name="SAPBEXHLevel2X 3 4 4 4 2 2" xfId="42402" xr:uid="{752AF1B6-3A27-45E9-8C7D-938572516AC5}"/>
    <cellStyle name="SAPBEXHLevel2X 3 4 4 4 3" xfId="27595" xr:uid="{51E04433-87CF-445C-AD81-76177B607A19}"/>
    <cellStyle name="SAPBEXHLevel2X 3 4 4 4 3 2" xfId="54009" xr:uid="{6F161780-B6BB-4604-82DC-6353AE8A8C9C}"/>
    <cellStyle name="SAPBEXHLevel2X 3 4 4 4 4" xfId="31878" xr:uid="{463FD17A-91CF-443D-BF29-86DB1C1EB45F}"/>
    <cellStyle name="SAPBEXHLevel2X 3 4 4 5" xfId="5824" xr:uid="{A2A71F6A-7042-4487-9BBD-68A82E0E8E7D}"/>
    <cellStyle name="SAPBEXHLevel2X 3 4 4 5 2" xfId="16583" xr:uid="{9BFC3C23-F7E5-4627-83F3-144FC3E7EA20}"/>
    <cellStyle name="SAPBEXHLevel2X 3 4 4 5 2 2" xfId="43001" xr:uid="{5DCA62A8-040F-43E7-92E5-D6F58CE1EFF7}"/>
    <cellStyle name="SAPBEXHLevel2X 3 4 4 5 3" xfId="26650" xr:uid="{CDBEBDEB-7A59-4656-B1DA-27AC05D9445C}"/>
    <cellStyle name="SAPBEXHLevel2X 3 4 4 5 3 2" xfId="53064" xr:uid="{6CF7AF9F-6BAD-4C7C-8530-15CBB488C978}"/>
    <cellStyle name="SAPBEXHLevel2X 3 4 4 5 4" xfId="32494" xr:uid="{39D08964-CD5E-4AEE-8B22-C033DA209C41}"/>
    <cellStyle name="SAPBEXHLevel2X 3 4 4 6" xfId="6427" xr:uid="{CC5FD5A7-D426-4860-9B5D-645B6F16A97A}"/>
    <cellStyle name="SAPBEXHLevel2X 3 4 4 6 2" xfId="17163" xr:uid="{F724266E-E448-4E86-99DB-7F34E08EB43E}"/>
    <cellStyle name="SAPBEXHLevel2X 3 4 4 6 2 2" xfId="43581" xr:uid="{5A865F6A-3C1B-4315-9E45-D817598B02D9}"/>
    <cellStyle name="SAPBEXHLevel2X 3 4 4 6 3" xfId="23796" xr:uid="{3C32EA79-2C2A-43F6-8336-A1CFAA7DD827}"/>
    <cellStyle name="SAPBEXHLevel2X 3 4 4 6 3 2" xfId="50210" xr:uid="{B7AFB6F1-90B0-4F81-A1D1-5F0E7B7B879D}"/>
    <cellStyle name="SAPBEXHLevel2X 3 4 4 6 4" xfId="33097" xr:uid="{28874F6F-7932-4AEF-870A-68348943FC67}"/>
    <cellStyle name="SAPBEXHLevel2X 3 4 4 7" xfId="7042" xr:uid="{262F6883-9490-45E6-B5B5-DE4CB38CB084}"/>
    <cellStyle name="SAPBEXHLevel2X 3 4 4 7 2" xfId="11423" xr:uid="{2A8DD60E-1EEB-46C6-9451-212C0EF42344}"/>
    <cellStyle name="SAPBEXHLevel2X 3 4 4 7 2 2" xfId="37844" xr:uid="{B5ABAD8F-1410-443B-B12E-06B7249A7C50}"/>
    <cellStyle name="SAPBEXHLevel2X 3 4 4 7 3" xfId="33712" xr:uid="{331CE4E4-1253-4B90-81A0-BCFF421A9264}"/>
    <cellStyle name="SAPBEXHLevel2X 3 4 4 8" xfId="7589" xr:uid="{C2D0797D-2EE1-4315-AB0F-8CE5F2554C00}"/>
    <cellStyle name="SAPBEXHLevel2X 3 4 4 8 2" xfId="18256" xr:uid="{6F218D6A-66F4-4855-BD6A-B923E2CFC03B}"/>
    <cellStyle name="SAPBEXHLevel2X 3 4 4 8 2 2" xfId="44672" xr:uid="{6AAD59F9-EE18-40E5-A2D8-7A8D458CA35F}"/>
    <cellStyle name="SAPBEXHLevel2X 3 4 4 8 3" xfId="27214" xr:uid="{CE763218-7852-4C50-849D-DD9716005A53}"/>
    <cellStyle name="SAPBEXHLevel2X 3 4 4 8 3 2" xfId="53628" xr:uid="{C0B7C4F1-92DA-4C08-AEE3-45027FB78E63}"/>
    <cellStyle name="SAPBEXHLevel2X 3 4 4 8 4" xfId="34259" xr:uid="{B3C00242-5F05-4555-AF12-5B33A7A8246A}"/>
    <cellStyle name="SAPBEXHLevel2X 3 4 4 9" xfId="7289" xr:uid="{ED42F26C-8B95-4BDF-8195-A14603DEC814}"/>
    <cellStyle name="SAPBEXHLevel2X 3 4 4 9 2" xfId="17956" xr:uid="{B473C326-5053-4B3D-BA79-B5B177481355}"/>
    <cellStyle name="SAPBEXHLevel2X 3 4 4 9 2 2" xfId="44373" xr:uid="{ACAE0172-E3FC-44E6-95E1-9257C82DEA3E}"/>
    <cellStyle name="SAPBEXHLevel2X 3 4 4 9 3" xfId="25349" xr:uid="{37BE2213-45D2-4E03-888B-CF36188B287D}"/>
    <cellStyle name="SAPBEXHLevel2X 3 4 4 9 3 2" xfId="51763" xr:uid="{A160E874-2372-4F87-A0DF-F9A39953639E}"/>
    <cellStyle name="SAPBEXHLevel2X 3 4 4 9 4" xfId="33959" xr:uid="{7CA564BE-45EE-4ECA-B1DF-B310056F1FD6}"/>
    <cellStyle name="SAPBEXHLevel2X 3 4 5" xfId="2112" xr:uid="{D85B09DA-A309-4AF4-A822-7037137F6D50}"/>
    <cellStyle name="SAPBEXHLevel2X 3 4 5 10" xfId="8855" xr:uid="{AA4B5FF4-3857-4F8E-96B6-A6F7C93D9736}"/>
    <cellStyle name="SAPBEXHLevel2X 3 4 5 10 2" xfId="19515" xr:uid="{F1FBDE19-A209-4269-A31F-F87A00875AA8}"/>
    <cellStyle name="SAPBEXHLevel2X 3 4 5 10 2 2" xfId="45929" xr:uid="{A71C2F13-964F-460D-B264-2A293EA8BE20}"/>
    <cellStyle name="SAPBEXHLevel2X 3 4 5 10 3" xfId="25418" xr:uid="{53B9F7B2-16EF-4A1E-94F5-80754CACB4FB}"/>
    <cellStyle name="SAPBEXHLevel2X 3 4 5 10 3 2" xfId="51832" xr:uid="{AD8CC7C4-5FC7-4267-99AA-4E0D3AA9CE26}"/>
    <cellStyle name="SAPBEXHLevel2X 3 4 5 10 4" xfId="35351" xr:uid="{82FD26BF-CD25-4413-A7A8-9FAA42EB9F4D}"/>
    <cellStyle name="SAPBEXHLevel2X 3 4 5 11" xfId="11488" xr:uid="{D7EBBA3E-6A0F-476B-924C-FFFE37181BFD}"/>
    <cellStyle name="SAPBEXHLevel2X 3 4 5 11 2" xfId="37909" xr:uid="{C42B8309-E5C6-45EF-BE35-440135725059}"/>
    <cellStyle name="SAPBEXHLevel2X 3 4 5 12" xfId="22341" xr:uid="{4080D1B1-FF4A-426F-BB7D-1ACE2B77F049}"/>
    <cellStyle name="SAPBEXHLevel2X 3 4 5 12 2" xfId="48755" xr:uid="{853474E3-1979-4F22-97DF-421C189BA5DA}"/>
    <cellStyle name="SAPBEXHLevel2X 3 4 5 2" xfId="4077" xr:uid="{8CEBB32D-E8AA-4CD3-AD41-84A9659B304E}"/>
    <cellStyle name="SAPBEXHLevel2X 3 4 5 2 2" xfId="9837" xr:uid="{03670D59-9CCF-494D-8806-34B7A915F75F}"/>
    <cellStyle name="SAPBEXHLevel2X 3 4 5 2 2 2" xfId="20497" xr:uid="{78AF1EA6-5416-4820-95ED-D8111751B664}"/>
    <cellStyle name="SAPBEXHLevel2X 3 4 5 2 2 2 2" xfId="46911" xr:uid="{18EDAB8C-9335-4511-B725-26F80AF7A439}"/>
    <cellStyle name="SAPBEXHLevel2X 3 4 5 2 2 3" xfId="11617" xr:uid="{FAC790FE-6B7E-431D-AF79-1FC148D17CE8}"/>
    <cellStyle name="SAPBEXHLevel2X 3 4 5 2 2 3 2" xfId="38038" xr:uid="{19B69730-FC3F-4D59-97F7-C0F7D38E7274}"/>
    <cellStyle name="SAPBEXHLevel2X 3 4 5 2 2 4" xfId="36333" xr:uid="{866A9268-F1CE-4C98-B705-5838F5C475E2}"/>
    <cellStyle name="SAPBEXHLevel2X 3 4 5 2 3" xfId="14859" xr:uid="{86817104-9F2E-4E5B-ABB2-93BA36754ED2}"/>
    <cellStyle name="SAPBEXHLevel2X 3 4 5 2 3 2" xfId="41279" xr:uid="{30AEF241-ACF1-419A-A79F-6A712FB61F1C}"/>
    <cellStyle name="SAPBEXHLevel2X 3 4 5 2 4" xfId="26475" xr:uid="{4DFDF9A7-6A50-4DC8-8982-DB7ECA6C91AE}"/>
    <cellStyle name="SAPBEXHLevel2X 3 4 5 2 4 2" xfId="52889" xr:uid="{16910887-5C8A-44AA-BA06-A83ACE4234B8}"/>
    <cellStyle name="SAPBEXHLevel2X 3 4 5 2 5" xfId="30747" xr:uid="{CCB44A48-D176-481E-971C-D165AFAC5C53}"/>
    <cellStyle name="SAPBEXHLevel2X 3 4 5 3" xfId="4805" xr:uid="{B7A6A5AE-C711-4E31-8042-9CA6D65265D2}"/>
    <cellStyle name="SAPBEXHLevel2X 3 4 5 3 2" xfId="9923" xr:uid="{B6F48013-254D-40D8-8BFA-2DDB00B768D6}"/>
    <cellStyle name="SAPBEXHLevel2X 3 4 5 3 2 2" xfId="20583" xr:uid="{D0C0EFA3-A4CE-4756-BE38-7C8E90096F10}"/>
    <cellStyle name="SAPBEXHLevel2X 3 4 5 3 2 2 2" xfId="46997" xr:uid="{67A01290-F473-45D9-9430-9953FA4A7FFF}"/>
    <cellStyle name="SAPBEXHLevel2X 3 4 5 3 2 3" xfId="26936" xr:uid="{B1FF5AEF-00DB-4AD3-BF5A-18F539FBFD8A}"/>
    <cellStyle name="SAPBEXHLevel2X 3 4 5 3 2 3 2" xfId="53350" xr:uid="{955FFB49-CE11-40E5-9CCF-1D9FD439A338}"/>
    <cellStyle name="SAPBEXHLevel2X 3 4 5 3 2 4" xfId="36419" xr:uid="{DCE6E9BB-D2B0-44F1-B79E-9A99B7F473F8}"/>
    <cellStyle name="SAPBEXHLevel2X 3 4 5 3 3" xfId="15582" xr:uid="{6233B6BE-8AE8-41C2-9173-B0511D21EF18}"/>
    <cellStyle name="SAPBEXHLevel2X 3 4 5 3 3 2" xfId="42002" xr:uid="{514C55FE-82CA-48E4-B793-67CF8D2BB087}"/>
    <cellStyle name="SAPBEXHLevel2X 3 4 5 3 4" xfId="26592" xr:uid="{0ADC3606-4813-4C8F-B693-90F9FEEDD006}"/>
    <cellStyle name="SAPBEXHLevel2X 3 4 5 3 4 2" xfId="53006" xr:uid="{2F4E7C8C-EA55-446B-8008-DA4155781B50}"/>
    <cellStyle name="SAPBEXHLevel2X 3 4 5 3 5" xfId="31475" xr:uid="{C7EBC301-7936-4794-88F3-6EDFA014BF72}"/>
    <cellStyle name="SAPBEXHLevel2X 3 4 5 4" xfId="5385" xr:uid="{2CEB1780-4701-4AA9-ACD2-C51E73FBE01B}"/>
    <cellStyle name="SAPBEXHLevel2X 3 4 5 4 2" xfId="16158" xr:uid="{DC3753A9-CD03-43F8-8E25-F7B630C3CC07}"/>
    <cellStyle name="SAPBEXHLevel2X 3 4 5 4 2 2" xfId="42577" xr:uid="{43AB1A5B-75AF-45A9-A8C9-E7547F7E8840}"/>
    <cellStyle name="SAPBEXHLevel2X 3 4 5 4 3" xfId="21853" xr:uid="{F5E1EA7D-4129-4573-BB1B-C4E789522E2C}"/>
    <cellStyle name="SAPBEXHLevel2X 3 4 5 4 3 2" xfId="48267" xr:uid="{CB85AC30-0364-4E87-AD0F-364D06529681}"/>
    <cellStyle name="SAPBEXHLevel2X 3 4 5 4 4" xfId="32055" xr:uid="{608C0D50-3E95-4CB9-ACFF-82B14833A317}"/>
    <cellStyle name="SAPBEXHLevel2X 3 4 5 5" xfId="5992" xr:uid="{208D08D8-921A-4A08-9378-EDEA9C39B3C4}"/>
    <cellStyle name="SAPBEXHLevel2X 3 4 5 5 2" xfId="16744" xr:uid="{3B1FD897-B886-4FAF-96B8-D9EE9FC5F766}"/>
    <cellStyle name="SAPBEXHLevel2X 3 4 5 5 2 2" xfId="43162" xr:uid="{2C979195-3F43-4FE9-A8F2-B9E8214EBEE2}"/>
    <cellStyle name="SAPBEXHLevel2X 3 4 5 5 3" xfId="26900" xr:uid="{28683013-D25F-44DE-8C9A-665CEB67AA3F}"/>
    <cellStyle name="SAPBEXHLevel2X 3 4 5 5 3 2" xfId="53314" xr:uid="{475C5BC9-ECD3-4BD0-B658-3FFB4F4F32EE}"/>
    <cellStyle name="SAPBEXHLevel2X 3 4 5 5 4" xfId="32662" xr:uid="{0729A288-9A81-4FCB-9970-07E40F8CF469}"/>
    <cellStyle name="SAPBEXHLevel2X 3 4 5 6" xfId="6592" xr:uid="{5DDAE311-2B78-4361-9E39-2AEEFD2B137E}"/>
    <cellStyle name="SAPBEXHLevel2X 3 4 5 6 2" xfId="17317" xr:uid="{AB035ABA-45B3-410B-9E97-C7256A440930}"/>
    <cellStyle name="SAPBEXHLevel2X 3 4 5 6 2 2" xfId="43735" xr:uid="{ED612328-346D-4D65-9EB8-49A11FB52692}"/>
    <cellStyle name="SAPBEXHLevel2X 3 4 5 6 3" xfId="22989" xr:uid="{00F5846F-A873-4FE7-A287-C5D0B5361FF8}"/>
    <cellStyle name="SAPBEXHLevel2X 3 4 5 6 3 2" xfId="49403" xr:uid="{9FB1FCFE-8D24-41B9-8F2D-497AD0E13363}"/>
    <cellStyle name="SAPBEXHLevel2X 3 4 5 6 4" xfId="33262" xr:uid="{B51E70A7-CFE1-4202-B506-A59B66D01454}"/>
    <cellStyle name="SAPBEXHLevel2X 3 4 5 7" xfId="7164" xr:uid="{73252553-28A8-4C8B-AD5A-4B01C7E3C5E7}"/>
    <cellStyle name="SAPBEXHLevel2X 3 4 5 7 2" xfId="23678" xr:uid="{CAB93E00-FA09-4EF1-940B-8D18E6955211}"/>
    <cellStyle name="SAPBEXHLevel2X 3 4 5 7 2 2" xfId="50092" xr:uid="{A3DAC63D-3FB7-40DB-BF4B-DC7F6FFC8DAF}"/>
    <cellStyle name="SAPBEXHLevel2X 3 4 5 7 3" xfId="33834" xr:uid="{6BB3D17F-A0C3-4C23-9B82-CEDF077ED463}"/>
    <cellStyle name="SAPBEXHLevel2X 3 4 5 8" xfId="7723" xr:uid="{CDAB1F2F-E0EE-4315-B384-F9935E91C158}"/>
    <cellStyle name="SAPBEXHLevel2X 3 4 5 8 2" xfId="18390" xr:uid="{FFE31124-A899-4DDE-BF32-FEAD56B6AB02}"/>
    <cellStyle name="SAPBEXHLevel2X 3 4 5 8 2 2" xfId="44806" xr:uid="{4A902649-4F07-4A7E-9E79-EC3DBE8A13E5}"/>
    <cellStyle name="SAPBEXHLevel2X 3 4 5 8 3" xfId="23175" xr:uid="{6FFFC5E0-F276-42C0-BA39-867205F05A9C}"/>
    <cellStyle name="SAPBEXHLevel2X 3 4 5 8 3 2" xfId="49589" xr:uid="{73D379BF-0928-4223-8B9B-36F7400DD7EB}"/>
    <cellStyle name="SAPBEXHLevel2X 3 4 5 8 4" xfId="34393" xr:uid="{E6533D17-456B-4850-9374-BB315AD64F6E}"/>
    <cellStyle name="SAPBEXHLevel2X 3 4 5 9" xfId="7875" xr:uid="{ACCA6B84-A35D-4218-992C-8351EFB6A391}"/>
    <cellStyle name="SAPBEXHLevel2X 3 4 5 9 2" xfId="18542" xr:uid="{1100731C-EEE1-4825-91D8-780DEC947AEC}"/>
    <cellStyle name="SAPBEXHLevel2X 3 4 5 9 2 2" xfId="44957" xr:uid="{C73735E9-C318-4B06-BFFA-D010E00853B9}"/>
    <cellStyle name="SAPBEXHLevel2X 3 4 5 9 3" xfId="26369" xr:uid="{3C2ECE6B-9507-4725-BC12-6224C820FEFC}"/>
    <cellStyle name="SAPBEXHLevel2X 3 4 5 9 3 2" xfId="52783" xr:uid="{BCE13A51-A4F2-4AA6-ADF6-D2432DE2A335}"/>
    <cellStyle name="SAPBEXHLevel2X 3 4 5 9 4" xfId="34545" xr:uid="{07AA7311-47DC-4028-A618-B934E40A936D}"/>
    <cellStyle name="SAPBEXHLevel2X 3 4 6" xfId="1851" xr:uid="{456C2540-D76F-4206-9D0A-D4A204D48183}"/>
    <cellStyle name="SAPBEXHLevel2X 3 4 6 10" xfId="9537" xr:uid="{0D2A2BE9-F827-4D4E-87A1-297B14F93315}"/>
    <cellStyle name="SAPBEXHLevel2X 3 4 6 10 2" xfId="20197" xr:uid="{09B78901-B0AF-4DE4-B210-594BDDD51A93}"/>
    <cellStyle name="SAPBEXHLevel2X 3 4 6 10 2 2" xfId="46611" xr:uid="{0C91EAB5-DCB9-4B36-9E57-683740EDD008}"/>
    <cellStyle name="SAPBEXHLevel2X 3 4 6 10 3" xfId="25930" xr:uid="{9B0BBCE7-2778-446F-976F-7D9B155C201F}"/>
    <cellStyle name="SAPBEXHLevel2X 3 4 6 10 3 2" xfId="52344" xr:uid="{EDD67A9A-5B69-4878-9F1F-B294033EF8CC}"/>
    <cellStyle name="SAPBEXHLevel2X 3 4 6 10 4" xfId="36033" xr:uid="{EC077456-98B2-4CBE-A65C-9AD958B7FA0F}"/>
    <cellStyle name="SAPBEXHLevel2X 3 4 6 11" xfId="11729" xr:uid="{DC794D32-7E69-426D-BD0F-13ED01FB6A5D}"/>
    <cellStyle name="SAPBEXHLevel2X 3 4 6 11 2" xfId="38150" xr:uid="{EFA6E9F2-5DB1-4F51-839C-1A23612D5157}"/>
    <cellStyle name="SAPBEXHLevel2X 3 4 6 12" xfId="22692" xr:uid="{18F6BB98-5D4B-4E15-865C-EE68B19AFA3D}"/>
    <cellStyle name="SAPBEXHLevel2X 3 4 6 12 2" xfId="49106" xr:uid="{34E47982-2591-4520-81D3-4756B06098C6}"/>
    <cellStyle name="SAPBEXHLevel2X 3 4 6 2" xfId="3828" xr:uid="{67AFF695-8FA7-4C82-8968-9442FACE1014}"/>
    <cellStyle name="SAPBEXHLevel2X 3 4 6 2 2" xfId="10675" xr:uid="{CC286AE1-0751-40C3-B697-F30D388284FC}"/>
    <cellStyle name="SAPBEXHLevel2X 3 4 6 2 2 2" xfId="21320" xr:uid="{F2B4F089-4C26-4E53-95D3-0021A47DFD69}"/>
    <cellStyle name="SAPBEXHLevel2X 3 4 6 2 2 2 2" xfId="47734" xr:uid="{3A0FFE46-D06C-4338-B79C-36695C2AD223}"/>
    <cellStyle name="SAPBEXHLevel2X 3 4 6 2 2 3" xfId="28418" xr:uid="{70C683C7-F3EF-4630-B793-AAFD615F53A3}"/>
    <cellStyle name="SAPBEXHLevel2X 3 4 6 2 2 3 2" xfId="54832" xr:uid="{69467E35-897B-43C9-AAA0-D7EA32A2614A}"/>
    <cellStyle name="SAPBEXHLevel2X 3 4 6 2 2 4" xfId="37099" xr:uid="{588D93A2-44D1-454C-B382-3CF63928437A}"/>
    <cellStyle name="SAPBEXHLevel2X 3 4 6 2 3" xfId="14611" xr:uid="{DA99A8A3-94AE-488A-A383-548B1935391E}"/>
    <cellStyle name="SAPBEXHLevel2X 3 4 6 2 3 2" xfId="41031" xr:uid="{879EE846-6832-460A-85CE-FF07C2DCCFF9}"/>
    <cellStyle name="SAPBEXHLevel2X 3 4 6 2 4" xfId="24239" xr:uid="{928D6DDD-1AB0-46CB-9A26-66AC47C9D8D6}"/>
    <cellStyle name="SAPBEXHLevel2X 3 4 6 2 4 2" xfId="50653" xr:uid="{33A13174-E4D4-4963-9F2A-D188E34FB15B}"/>
    <cellStyle name="SAPBEXHLevel2X 3 4 6 2 5" xfId="30498" xr:uid="{35BF7021-9799-4B12-9DA0-3666AF5924DA}"/>
    <cellStyle name="SAPBEXHLevel2X 3 4 6 3" xfId="4555" xr:uid="{BD0549B2-EFFD-432C-9C33-77214C9272E4}"/>
    <cellStyle name="SAPBEXHLevel2X 3 4 6 3 2" xfId="15333" xr:uid="{2221A7AA-F939-4B97-8286-C106516D5249}"/>
    <cellStyle name="SAPBEXHLevel2X 3 4 6 3 2 2" xfId="41753" xr:uid="{2996A281-AF34-4CB9-AD2B-1C09D9A86FB7}"/>
    <cellStyle name="SAPBEXHLevel2X 3 4 6 3 3" xfId="24306" xr:uid="{AFB83C19-32F7-4E32-A950-234B6DB08434}"/>
    <cellStyle name="SAPBEXHLevel2X 3 4 6 3 3 2" xfId="50720" xr:uid="{2AD2C8A8-E72C-4BE1-A19D-6CA97B03C17A}"/>
    <cellStyle name="SAPBEXHLevel2X 3 4 6 3 4" xfId="31225" xr:uid="{E1C855E5-6685-4A55-A491-A6CC8FCD0ED4}"/>
    <cellStyle name="SAPBEXHLevel2X 3 4 6 4" xfId="3200" xr:uid="{429DD85C-60A5-4ABA-BEAC-F4A043A9E514}"/>
    <cellStyle name="SAPBEXHLevel2X 3 4 6 4 2" xfId="13990" xr:uid="{298A0400-F58B-4BB6-AAAA-6EBE9CC437D7}"/>
    <cellStyle name="SAPBEXHLevel2X 3 4 6 4 2 2" xfId="40410" xr:uid="{EFDCA1CF-AA6D-4C04-8472-D4E7E2B5C5D0}"/>
    <cellStyle name="SAPBEXHLevel2X 3 4 6 4 3" xfId="22231" xr:uid="{3ABD0E3F-46C5-42AB-9013-7EBE3F0CC9AA}"/>
    <cellStyle name="SAPBEXHLevel2X 3 4 6 4 3 2" xfId="48645" xr:uid="{21573875-FB48-4426-A044-99B7E422BDAF}"/>
    <cellStyle name="SAPBEXHLevel2X 3 4 6 4 4" xfId="29870" xr:uid="{46DE48F3-24DB-42CD-A3D7-41E6A09DBDFE}"/>
    <cellStyle name="SAPBEXHLevel2X 3 4 6 5" xfId="5431" xr:uid="{675D7292-B639-4197-BB08-17C0EA48E952}"/>
    <cellStyle name="SAPBEXHLevel2X 3 4 6 5 2" xfId="16204" xr:uid="{D1D82A86-AE19-4A34-BD74-C8E430950C70}"/>
    <cellStyle name="SAPBEXHLevel2X 3 4 6 5 2 2" xfId="42623" xr:uid="{B5208228-D772-4886-84E1-1791F8DB7583}"/>
    <cellStyle name="SAPBEXHLevel2X 3 4 6 5 3" xfId="26838" xr:uid="{0E6AADB1-CE68-4C31-B889-315E503BFDB4}"/>
    <cellStyle name="SAPBEXHLevel2X 3 4 6 5 3 2" xfId="53252" xr:uid="{5EB21C07-A2EC-462B-9341-C393E77D7CDD}"/>
    <cellStyle name="SAPBEXHLevel2X 3 4 6 5 4" xfId="32101" xr:uid="{0316BC48-01C7-42DD-8CC5-9BC0CA3A3E9C}"/>
    <cellStyle name="SAPBEXHLevel2X 3 4 6 6" xfId="6028" xr:uid="{6300CB48-93F6-4E9F-8B79-A8344E7945DB}"/>
    <cellStyle name="SAPBEXHLevel2X 3 4 6 6 2" xfId="16779" xr:uid="{EDE527D2-0429-44B2-9F4F-21A74093DB9E}"/>
    <cellStyle name="SAPBEXHLevel2X 3 4 6 6 2 2" xfId="43197" xr:uid="{B124CB34-B18A-4EF7-B1DD-117BD36CAA35}"/>
    <cellStyle name="SAPBEXHLevel2X 3 4 6 6 3" xfId="26827" xr:uid="{009F34BA-FD77-4BB5-B205-0F4D2F4145C0}"/>
    <cellStyle name="SAPBEXHLevel2X 3 4 6 6 3 2" xfId="53241" xr:uid="{305CDA1F-0F9D-4059-A783-A3E609CEEB1A}"/>
    <cellStyle name="SAPBEXHLevel2X 3 4 6 6 4" xfId="32698" xr:uid="{C8676AD4-D0CF-42A8-884C-84F70C218ABC}"/>
    <cellStyle name="SAPBEXHLevel2X 3 4 6 7" xfId="6967" xr:uid="{43A346D3-726E-4824-8813-33BA08EC8C32}"/>
    <cellStyle name="SAPBEXHLevel2X 3 4 6 7 2" xfId="22961" xr:uid="{37914D28-2536-4B0F-B780-DDABAD77F788}"/>
    <cellStyle name="SAPBEXHLevel2X 3 4 6 7 2 2" xfId="49375" xr:uid="{C1443C21-9B5C-4750-9DF5-C747F754B259}"/>
    <cellStyle name="SAPBEXHLevel2X 3 4 6 7 3" xfId="33637" xr:uid="{17941B29-ACDB-4D2C-B32E-33B6EC9FB912}"/>
    <cellStyle name="SAPBEXHLevel2X 3 4 6 8" xfId="7514" xr:uid="{F2BB55BE-C0A2-4C65-82E7-C4C8872038B5}"/>
    <cellStyle name="SAPBEXHLevel2X 3 4 6 8 2" xfId="18181" xr:uid="{205772AF-E513-454B-89C1-075437749D8D}"/>
    <cellStyle name="SAPBEXHLevel2X 3 4 6 8 2 2" xfId="44597" xr:uid="{A19CD20E-5E7A-4E54-80A4-1B878DA1CC02}"/>
    <cellStyle name="SAPBEXHLevel2X 3 4 6 8 3" xfId="26623" xr:uid="{644A32DA-43DE-4166-A37A-87233F7AFE3B}"/>
    <cellStyle name="SAPBEXHLevel2X 3 4 6 8 3 2" xfId="53037" xr:uid="{8D8A2F29-FEA4-4E1A-B650-7A0675FE2767}"/>
    <cellStyle name="SAPBEXHLevel2X 3 4 6 8 4" xfId="34184" xr:uid="{7003FEF0-9EF6-4D97-8EE8-82DDA6F34C7C}"/>
    <cellStyle name="SAPBEXHLevel2X 3 4 6 9" xfId="7449" xr:uid="{058F3202-4339-4188-A517-E0A37279A94D}"/>
    <cellStyle name="SAPBEXHLevel2X 3 4 6 9 2" xfId="18116" xr:uid="{E4BD5217-8870-4668-A768-60F7C7DADC75}"/>
    <cellStyle name="SAPBEXHLevel2X 3 4 6 9 2 2" xfId="44532" xr:uid="{122253B5-95FB-44AE-BA22-F12E059DBF46}"/>
    <cellStyle name="SAPBEXHLevel2X 3 4 6 9 3" xfId="26944" xr:uid="{2903E1F2-4D9B-4392-8AB4-6FFE4504EA14}"/>
    <cellStyle name="SAPBEXHLevel2X 3 4 6 9 3 2" xfId="53358" xr:uid="{4280E94C-96D4-4410-B7E3-3FF77B713BDE}"/>
    <cellStyle name="SAPBEXHLevel2X 3 4 6 9 4" xfId="34119" xr:uid="{2113DBF2-1C26-4636-9895-42F2A4677EDE}"/>
    <cellStyle name="SAPBEXHLevel2X 3 4 7" xfId="2511" xr:uid="{C71ED3DC-C248-4771-84E5-C1F8F9FB4809}"/>
    <cellStyle name="SAPBEXHLevel2X 3 4 7 10" xfId="24334" xr:uid="{AF242AE3-37F4-4547-AF9C-8DB8AB9D9D21}"/>
    <cellStyle name="SAPBEXHLevel2X 3 4 7 10 2" xfId="50748" xr:uid="{4042142F-15A5-4B64-8D33-9146E4464536}"/>
    <cellStyle name="SAPBEXHLevel2X 3 4 7 2" xfId="4406" xr:uid="{13755762-ECCF-4A2D-A828-6581448A8260}"/>
    <cellStyle name="SAPBEXHLevel2X 3 4 7 2 2" xfId="15184" xr:uid="{83E321D7-7CB2-47CE-AA11-8CA79A2D90D8}"/>
    <cellStyle name="SAPBEXHLevel2X 3 4 7 2 2 2" xfId="41604" xr:uid="{3D884BEB-E9C7-4174-877F-7DFB007538DC}"/>
    <cellStyle name="SAPBEXHLevel2X 3 4 7 2 3" xfId="24750" xr:uid="{09623F96-A69F-4A53-AB2C-40DCD11A522B}"/>
    <cellStyle name="SAPBEXHLevel2X 3 4 7 2 3 2" xfId="51164" xr:uid="{74120F32-ACEF-4690-A40D-686D31BDF572}"/>
    <cellStyle name="SAPBEXHLevel2X 3 4 7 2 4" xfId="31076" xr:uid="{BF67B8C6-2B68-43A1-9ACC-F582A6AA9913}"/>
    <cellStyle name="SAPBEXHLevel2X 3 4 7 3" xfId="5139" xr:uid="{676EA571-B614-48CC-83B9-6F714E1B9700}"/>
    <cellStyle name="SAPBEXHLevel2X 3 4 7 3 2" xfId="15916" xr:uid="{55DD62E0-811F-4833-8C03-5955F4DD54AB}"/>
    <cellStyle name="SAPBEXHLevel2X 3 4 7 3 2 2" xfId="42335" xr:uid="{7416ED3C-6F53-466E-8A2A-E227472DAF80}"/>
    <cellStyle name="SAPBEXHLevel2X 3 4 7 3 3" xfId="21954" xr:uid="{B534C253-9829-465D-AF10-D5356BCAFC62}"/>
    <cellStyle name="SAPBEXHLevel2X 3 4 7 3 3 2" xfId="48368" xr:uid="{E8BE0A10-648C-4EA5-B06C-E2D749EE1B3D}"/>
    <cellStyle name="SAPBEXHLevel2X 3 4 7 3 4" xfId="31809" xr:uid="{8B57F586-2CA8-447B-9C61-4F0518516F6C}"/>
    <cellStyle name="SAPBEXHLevel2X 3 4 7 4" xfId="6321" xr:uid="{BE202C4A-5BA3-4156-A821-76011A3E0404}"/>
    <cellStyle name="SAPBEXHLevel2X 3 4 7 4 2" xfId="17060" xr:uid="{7EAB5295-9ED1-4DD7-9D2B-54B59805CD19}"/>
    <cellStyle name="SAPBEXHLevel2X 3 4 7 4 2 2" xfId="43478" xr:uid="{7E46553E-32E2-49CD-A5F7-88DA45135223}"/>
    <cellStyle name="SAPBEXHLevel2X 3 4 7 4 3" xfId="23005" xr:uid="{1EBB7027-FE8E-407E-A6D8-97A2CAF2102C}"/>
    <cellStyle name="SAPBEXHLevel2X 3 4 7 4 3 2" xfId="49419" xr:uid="{C1DCE7DF-64EC-4460-ABCF-7D22C2470C29}"/>
    <cellStyle name="SAPBEXHLevel2X 3 4 7 4 4" xfId="32991" xr:uid="{FEF07D17-AF51-46A9-A5FC-81E45077186E}"/>
    <cellStyle name="SAPBEXHLevel2X 3 4 7 5" xfId="6897" xr:uid="{70D9A4BD-4360-4513-A632-03A3361F1B2D}"/>
    <cellStyle name="SAPBEXHLevel2X 3 4 7 5 2" xfId="17602" xr:uid="{9D188A13-757C-46F0-893C-44FACFC0774E}"/>
    <cellStyle name="SAPBEXHLevel2X 3 4 7 5 2 2" xfId="44019" xr:uid="{1DF6B1AC-3444-4E4B-8511-6FE303E96ED3}"/>
    <cellStyle name="SAPBEXHLevel2X 3 4 7 5 3" xfId="24409" xr:uid="{1101417F-EC44-40D4-BB25-9E8C3EFA204F}"/>
    <cellStyle name="SAPBEXHLevel2X 3 4 7 5 3 2" xfId="50823" xr:uid="{FC510781-AC28-489B-8E8A-2B71C35869F3}"/>
    <cellStyle name="SAPBEXHLevel2X 3 4 7 5 4" xfId="33567" xr:uid="{2623F2B0-0EE6-4AAF-83E1-66932A76B9ED}"/>
    <cellStyle name="SAPBEXHLevel2X 3 4 7 6" xfId="7421" xr:uid="{97800754-2A12-4B8C-9A75-20A16510EC55}"/>
    <cellStyle name="SAPBEXHLevel2X 3 4 7 6 2" xfId="18088" xr:uid="{A12A7901-9DE8-4866-B76E-B0153D1EEB57}"/>
    <cellStyle name="SAPBEXHLevel2X 3 4 7 6 2 2" xfId="44504" xr:uid="{5ACEBACA-2115-4E66-AA08-F9DC73AB31B8}"/>
    <cellStyle name="SAPBEXHLevel2X 3 4 7 6 3" xfId="13006" xr:uid="{6736E16B-0AD6-447F-9500-B06EF4C6F20D}"/>
    <cellStyle name="SAPBEXHLevel2X 3 4 7 6 3 2" xfId="39427" xr:uid="{F2DCBA8E-8984-45BA-90FF-086B1F81EBC7}"/>
    <cellStyle name="SAPBEXHLevel2X 3 4 7 6 4" xfId="34091" xr:uid="{E0F66A43-356A-4DED-909C-71E7C51DD1C6}"/>
    <cellStyle name="SAPBEXHLevel2X 3 4 7 7" xfId="8044" xr:uid="{F2A9CF81-AA76-4C40-BD1E-AF03A75B7AC0}"/>
    <cellStyle name="SAPBEXHLevel2X 3 4 7 7 2" xfId="18711" xr:uid="{710F979D-50C5-47F6-972D-CDF0D91EE9F2}"/>
    <cellStyle name="SAPBEXHLevel2X 3 4 7 7 2 2" xfId="45125" xr:uid="{6BDE8FEC-7E60-419B-A298-4BAF60AAE5E4}"/>
    <cellStyle name="SAPBEXHLevel2X 3 4 7 7 3" xfId="12527" xr:uid="{DFFF883D-2210-415F-9CFE-2A4D5208D74E}"/>
    <cellStyle name="SAPBEXHLevel2X 3 4 7 7 3 2" xfId="38948" xr:uid="{39CA8CE9-2C0B-4C5A-9BF2-F7A67D10348E}"/>
    <cellStyle name="SAPBEXHLevel2X 3 4 7 7 4" xfId="34648" xr:uid="{9192B7B2-10E9-4D57-AD6B-E46640B284BE}"/>
    <cellStyle name="SAPBEXHLevel2X 3 4 7 8" xfId="13307" xr:uid="{29A79BFE-85A0-48FF-A817-F22C545C3C96}"/>
    <cellStyle name="SAPBEXHLevel2X 3 4 7 8 2" xfId="39727" xr:uid="{B33D3E61-1E07-4066-A333-A38B2A38F970}"/>
    <cellStyle name="SAPBEXHLevel2X 3 4 7 9" xfId="11219" xr:uid="{DE2AEE1A-CB30-40DC-8C32-6BA1618B5F9C}"/>
    <cellStyle name="SAPBEXHLevel2X 3 4 7 9 2" xfId="37640" xr:uid="{68B8F018-C9AD-4D02-B908-4D7613AE0243}"/>
    <cellStyle name="SAPBEXHLevel2X 3 4 8" xfId="3263" xr:uid="{96DA560D-281A-461C-B258-6ED71BD01EA7}"/>
    <cellStyle name="SAPBEXHLevel2X 3 4 8 2" xfId="14053" xr:uid="{3DCA9F83-8CD2-4AE2-9964-5D1E0B4911DA}"/>
    <cellStyle name="SAPBEXHLevel2X 3 4 8 2 2" xfId="40473" xr:uid="{C94598B1-2EFF-4E4B-845A-9A3718852B43}"/>
    <cellStyle name="SAPBEXHLevel2X 3 4 8 3" xfId="27636" xr:uid="{E592DEC5-DA50-478A-B226-AF86A59C241C}"/>
    <cellStyle name="SAPBEXHLevel2X 3 4 8 3 2" xfId="54050" xr:uid="{3C2FFFEA-D6B0-4985-8BE1-D981CA5AF1A9}"/>
    <cellStyle name="SAPBEXHLevel2X 3 4 8 4" xfId="29933" xr:uid="{753AF81A-97BE-4830-A2B7-AC8DEE7527EC}"/>
    <cellStyle name="SAPBEXHLevel2X 3 4 9" xfId="4738" xr:uid="{CCB7C4D3-D39F-4178-9EDF-89BB0AAE3C4B}"/>
    <cellStyle name="SAPBEXHLevel2X 3 4 9 2" xfId="15515" xr:uid="{4F3FF846-83AB-4821-A17E-00B26743E234}"/>
    <cellStyle name="SAPBEXHLevel2X 3 4 9 2 2" xfId="41935" xr:uid="{A2460598-A13B-4535-B8C2-AA3C6EE6A6E5}"/>
    <cellStyle name="SAPBEXHLevel2X 3 4 9 3" xfId="26506" xr:uid="{9C5C4075-457B-4A6B-A0BB-C6FCC65CDC30}"/>
    <cellStyle name="SAPBEXHLevel2X 3 4 9 3 2" xfId="52920" xr:uid="{8C232B1D-FEBB-4F16-B02B-66E53B2294E6}"/>
    <cellStyle name="SAPBEXHLevel2X 3 4 9 4" xfId="31408" xr:uid="{834BDB46-D467-47B2-8F43-60DD3D0988EF}"/>
    <cellStyle name="SAPBEXHLevel2X 3 5" xfId="1243" xr:uid="{6E0F5EE1-1C56-499A-9406-89EC1B2D1A41}"/>
    <cellStyle name="SAPBEXHLevel2X 3 5 10" xfId="5312" xr:uid="{6693D649-79BE-46D2-92D7-3A12888980A8}"/>
    <cellStyle name="SAPBEXHLevel2X 3 5 10 2" xfId="16086" xr:uid="{AF316D29-FE41-400E-8BC7-2EC8AC963C04}"/>
    <cellStyle name="SAPBEXHLevel2X 3 5 10 2 2" xfId="42505" xr:uid="{7DCC7879-CECC-4EE8-9154-DFFFE5CAE326}"/>
    <cellStyle name="SAPBEXHLevel2X 3 5 10 3" xfId="26166" xr:uid="{E715C8B3-3487-47C0-8E6C-286C1C10B108}"/>
    <cellStyle name="SAPBEXHLevel2X 3 5 10 3 2" xfId="52580" xr:uid="{85F59778-7315-4E52-8F48-99D8620FF297}"/>
    <cellStyle name="SAPBEXHLevel2X 3 5 10 4" xfId="31982" xr:uid="{8E5E5224-CF72-45E0-B6D4-B68C4D489827}"/>
    <cellStyle name="SAPBEXHLevel2X 3 5 11" xfId="5604" xr:uid="{E6F5501C-E604-4C37-91DF-D5201B37081C}"/>
    <cellStyle name="SAPBEXHLevel2X 3 5 11 2" xfId="27954" xr:uid="{463F0654-D1D5-4E9A-84F7-3C6B2DE1080F}"/>
    <cellStyle name="SAPBEXHLevel2X 3 5 11 2 2" xfId="54368" xr:uid="{E7640EA1-29E7-4A93-AA9B-E6CC42EB8D81}"/>
    <cellStyle name="SAPBEXHLevel2X 3 5 11 3" xfId="32274" xr:uid="{57F5E145-7B7A-4D85-B6FC-DDE1B7643582}"/>
    <cellStyle name="SAPBEXHLevel2X 3 5 12" xfId="12400" xr:uid="{2DA69054-EAAA-4F70-8AEE-123BDA32711D}"/>
    <cellStyle name="SAPBEXHLevel2X 3 5 12 2" xfId="38821" xr:uid="{BBBBDD86-6A32-4ED7-839F-77EE3F2C7367}"/>
    <cellStyle name="SAPBEXHLevel2X 3 5 13" xfId="23320" xr:uid="{AD219D83-38DE-4F2B-909E-0CDBC6F3EDBD}"/>
    <cellStyle name="SAPBEXHLevel2X 3 5 13 2" xfId="49734" xr:uid="{D7F0C751-16E2-41D2-9704-0C598CA2B76E}"/>
    <cellStyle name="SAPBEXHLevel2X 3 5 2" xfId="1555" xr:uid="{BBB8BD26-D683-4921-AA35-A2865F06F414}"/>
    <cellStyle name="SAPBEXHLevel2X 3 5 2 10" xfId="8447" xr:uid="{07342DA1-511D-4721-9E2E-F1E50D7D634C}"/>
    <cellStyle name="SAPBEXHLevel2X 3 5 2 10 2" xfId="19107" xr:uid="{C403A541-A139-4934-858E-44601D2EBE55}"/>
    <cellStyle name="SAPBEXHLevel2X 3 5 2 10 2 2" xfId="45521" xr:uid="{6C599236-40D2-4EE1-A901-B6879594EFFC}"/>
    <cellStyle name="SAPBEXHLevel2X 3 5 2 10 3" xfId="12553" xr:uid="{B5A8BAC0-2A6B-4AA2-8A99-27FAFF11484A}"/>
    <cellStyle name="SAPBEXHLevel2X 3 5 2 10 3 2" xfId="38974" xr:uid="{E21B143F-C706-444B-8288-E56CDC0ABF5F}"/>
    <cellStyle name="SAPBEXHLevel2X 3 5 2 10 4" xfId="34943" xr:uid="{F36A5793-7F9F-469F-BB7E-3CCD36B44198}"/>
    <cellStyle name="SAPBEXHLevel2X 3 5 2 11" xfId="11988" xr:uid="{05BB3781-820A-4511-AF17-7C582BEFDD55}"/>
    <cellStyle name="SAPBEXHLevel2X 3 5 2 11 2" xfId="38409" xr:uid="{F4738F45-61E5-4AC9-BA64-B420A52CAE0B}"/>
    <cellStyle name="SAPBEXHLevel2X 3 5 2 12" xfId="24814" xr:uid="{6C31FC7B-4754-4B21-8060-119C3B6DB618}"/>
    <cellStyle name="SAPBEXHLevel2X 3 5 2 12 2" xfId="51228" xr:uid="{052918AC-64BE-42D8-89E7-3F97EB9F44F4}"/>
    <cellStyle name="SAPBEXHLevel2X 3 5 2 2" xfId="3549" xr:uid="{471E7FC3-041B-4201-B4B5-7AA1E7922E86}"/>
    <cellStyle name="SAPBEXHLevel2X 3 5 2 2 2" xfId="8975" xr:uid="{50E0EFEA-9E69-4D0D-9019-9C2C7C7C7993}"/>
    <cellStyle name="SAPBEXHLevel2X 3 5 2 2 2 2" xfId="19635" xr:uid="{B1CB9786-6F61-4ED8-B6CB-905A855B7547}"/>
    <cellStyle name="SAPBEXHLevel2X 3 5 2 2 2 2 2" xfId="46049" xr:uid="{12830377-9414-44E5-B9E2-DB66A09EBC91}"/>
    <cellStyle name="SAPBEXHLevel2X 3 5 2 2 2 3" xfId="12803" xr:uid="{A77F1EDD-8952-4271-8609-D80A3EE45641}"/>
    <cellStyle name="SAPBEXHLevel2X 3 5 2 2 2 3 2" xfId="39224" xr:uid="{C24D0F58-B8D6-4F82-BC22-FE9462A38C37}"/>
    <cellStyle name="SAPBEXHLevel2X 3 5 2 2 2 4" xfId="35471" xr:uid="{12B2F0C7-F9C1-4297-BAC0-2372ABBAF844}"/>
    <cellStyle name="SAPBEXHLevel2X 3 5 2 2 3" xfId="9780" xr:uid="{CB90B8D1-FEDE-4136-B616-9A3455EE33CF}"/>
    <cellStyle name="SAPBEXHLevel2X 3 5 2 2 3 2" xfId="20440" xr:uid="{7833CA43-CE47-400D-8495-3DE57776062D}"/>
    <cellStyle name="SAPBEXHLevel2X 3 5 2 2 3 2 2" xfId="46854" xr:uid="{5AAEA14B-0DF7-4C7C-87A7-206EA5DC585D}"/>
    <cellStyle name="SAPBEXHLevel2X 3 5 2 2 3 3" xfId="11850" xr:uid="{FD711DC8-B5E1-4D97-9A90-D39DC3470DF1}"/>
    <cellStyle name="SAPBEXHLevel2X 3 5 2 2 3 3 2" xfId="38271" xr:uid="{FEF43B37-8CFF-4921-9516-99A70FB1FB72}"/>
    <cellStyle name="SAPBEXHLevel2X 3 5 2 2 3 4" xfId="36276" xr:uid="{FA4E0F41-48FE-47C0-8301-1E350E348F47}"/>
    <cellStyle name="SAPBEXHLevel2X 3 5 2 2 4" xfId="8760" xr:uid="{DDD6B5C5-08F9-49E3-AE75-A44B579D5214}"/>
    <cellStyle name="SAPBEXHLevel2X 3 5 2 2 4 2" xfId="19420" xr:uid="{4FC7F527-908C-4F93-885C-EFE8DC1EB1DB}"/>
    <cellStyle name="SAPBEXHLevel2X 3 5 2 2 4 2 2" xfId="45834" xr:uid="{A554A526-03DF-4E13-9323-A67DE9753256}"/>
    <cellStyle name="SAPBEXHLevel2X 3 5 2 2 4 3" xfId="27191" xr:uid="{2CCBC35F-85A4-4C4B-B4C7-F5549AB393B6}"/>
    <cellStyle name="SAPBEXHLevel2X 3 5 2 2 4 3 2" xfId="53605" xr:uid="{1BDA8295-6130-4963-A1F7-2E3528F457F3}"/>
    <cellStyle name="SAPBEXHLevel2X 3 5 2 2 4 4" xfId="35256" xr:uid="{0CD66EF5-2F4C-4296-A03C-A98B6DB7D1EA}"/>
    <cellStyle name="SAPBEXHLevel2X 3 5 2 2 5" xfId="14334" xr:uid="{6C878E43-D2C1-4A64-97B5-7D35DDC84EF6}"/>
    <cellStyle name="SAPBEXHLevel2X 3 5 2 2 5 2" xfId="40754" xr:uid="{AD8BCD54-B34D-4F93-9C93-F69CA3B22AFB}"/>
    <cellStyle name="SAPBEXHLevel2X 3 5 2 2 6" xfId="23248" xr:uid="{99AB5FBD-645A-4661-BF53-38A911C1B03B}"/>
    <cellStyle name="SAPBEXHLevel2X 3 5 2 2 6 2" xfId="49662" xr:uid="{679998A7-0D35-477B-A790-3278EECBB6DC}"/>
    <cellStyle name="SAPBEXHLevel2X 3 5 2 2 7" xfId="30219" xr:uid="{48372449-F9F4-47A2-9ED2-3173FDAD4CB1}"/>
    <cellStyle name="SAPBEXHLevel2X 3 5 2 3" xfId="4134" xr:uid="{95E16640-B3EB-4DB7-AD95-FE2FCDA53435}"/>
    <cellStyle name="SAPBEXHLevel2X 3 5 2 3 2" xfId="9333" xr:uid="{B2C2F821-2492-4F32-82A2-8AEE192795B9}"/>
    <cellStyle name="SAPBEXHLevel2X 3 5 2 3 2 2" xfId="19993" xr:uid="{9AB4627C-1083-43CB-B9C9-49731B7BDBA2}"/>
    <cellStyle name="SAPBEXHLevel2X 3 5 2 3 2 2 2" xfId="46407" xr:uid="{3EFE1BCE-A476-4A5B-A848-0876181F49FE}"/>
    <cellStyle name="SAPBEXHLevel2X 3 5 2 3 2 3" xfId="21200" xr:uid="{D8E8C193-2482-413A-AF59-7A1D5B7C17FF}"/>
    <cellStyle name="SAPBEXHLevel2X 3 5 2 3 2 3 2" xfId="47614" xr:uid="{4733BF57-B833-4D3C-AE50-141EBF668125}"/>
    <cellStyle name="SAPBEXHLevel2X 3 5 2 3 2 4" xfId="35829" xr:uid="{755C1B99-958A-4574-8FF3-66DDA71E850D}"/>
    <cellStyle name="SAPBEXHLevel2X 3 5 2 3 3" xfId="14916" xr:uid="{B6F5BCBC-9159-42A5-AED0-A0F56DE82549}"/>
    <cellStyle name="SAPBEXHLevel2X 3 5 2 3 3 2" xfId="41336" xr:uid="{EC6062A6-F1F5-4A44-BEF1-F7250E1192F6}"/>
    <cellStyle name="SAPBEXHLevel2X 3 5 2 3 4" xfId="27931" xr:uid="{73FAAEF2-817C-4620-B241-51B527395FFA}"/>
    <cellStyle name="SAPBEXHLevel2X 3 5 2 3 4 2" xfId="54345" xr:uid="{B5384F22-DD43-4AD0-9136-CA84F24E6B88}"/>
    <cellStyle name="SAPBEXHLevel2X 3 5 2 3 5" xfId="30804" xr:uid="{DBAA7701-EEE3-4330-BBD4-06F0A3C8C5F1}"/>
    <cellStyle name="SAPBEXHLevel2X 3 5 2 4" xfId="2834" xr:uid="{EB059F88-6279-43C5-9A47-0205EA460831}"/>
    <cellStyle name="SAPBEXHLevel2X 3 5 2 4 2" xfId="10047" xr:uid="{A8996BC4-DEBE-4B4D-AABA-D2138982E330}"/>
    <cellStyle name="SAPBEXHLevel2X 3 5 2 4 2 2" xfId="20707" xr:uid="{034945EE-AC34-45F3-8E78-64211731D2F3}"/>
    <cellStyle name="SAPBEXHLevel2X 3 5 2 4 2 2 2" xfId="47121" xr:uid="{9D3360FB-ABC1-46F8-A615-BA4486F36C8B}"/>
    <cellStyle name="SAPBEXHLevel2X 3 5 2 4 2 3" xfId="17746" xr:uid="{15EC0ED3-9609-454C-97AB-F1F2AA6309B8}"/>
    <cellStyle name="SAPBEXHLevel2X 3 5 2 4 2 3 2" xfId="44163" xr:uid="{0D4075C6-08DB-480A-9DFD-64D409397965}"/>
    <cellStyle name="SAPBEXHLevel2X 3 5 2 4 2 4" xfId="36543" xr:uid="{DD0ABAE7-0F03-48B4-AE57-60E7F2B8B80C}"/>
    <cellStyle name="SAPBEXHLevel2X 3 5 2 4 3" xfId="13626" xr:uid="{5F998968-02C9-4699-8D00-F0FF73182ED6}"/>
    <cellStyle name="SAPBEXHLevel2X 3 5 2 4 3 2" xfId="40046" xr:uid="{F779BAFB-9EE0-410C-AE13-5A81F65A4BB3}"/>
    <cellStyle name="SAPBEXHLevel2X 3 5 2 4 4" xfId="22236" xr:uid="{4FDFB5FA-B7A3-4D35-8DE3-256E6BE9A36F}"/>
    <cellStyle name="SAPBEXHLevel2X 3 5 2 4 4 2" xfId="48650" xr:uid="{D13A8FC1-9464-4B7D-9D4C-D5FA3390B043}"/>
    <cellStyle name="SAPBEXHLevel2X 3 5 2 4 5" xfId="29504" xr:uid="{9C081B2B-7880-43B7-B01C-E82E363AC90E}"/>
    <cellStyle name="SAPBEXHLevel2X 3 5 2 5" xfId="4187" xr:uid="{54C1AFF5-9923-4410-9039-68A02CA40E8C}"/>
    <cellStyle name="SAPBEXHLevel2X 3 5 2 5 2" xfId="14966" xr:uid="{4C7F87ED-1884-454A-AA15-AFEAB4104761}"/>
    <cellStyle name="SAPBEXHLevel2X 3 5 2 5 2 2" xfId="41386" xr:uid="{A97F9598-BDE8-46A2-8D8D-1FEA0AFA3A7A}"/>
    <cellStyle name="SAPBEXHLevel2X 3 5 2 5 3" xfId="24820" xr:uid="{4A0B679B-B973-4A6A-9E08-5FF2C3E6845E}"/>
    <cellStyle name="SAPBEXHLevel2X 3 5 2 5 3 2" xfId="51234" xr:uid="{6DD55307-B6E1-4F5C-8115-97AC61CF3C7D}"/>
    <cellStyle name="SAPBEXHLevel2X 3 5 2 5 4" xfId="30857" xr:uid="{49F820E4-5CCA-4F34-8BD8-1F597ADEC387}"/>
    <cellStyle name="SAPBEXHLevel2X 3 5 2 6" xfId="5771" xr:uid="{BD54DB1E-9964-4DAE-9D2F-803A7167714E}"/>
    <cellStyle name="SAPBEXHLevel2X 3 5 2 6 2" xfId="16530" xr:uid="{EA542D72-8506-4935-A8FB-5D32BEF6A3C3}"/>
    <cellStyle name="SAPBEXHLevel2X 3 5 2 6 2 2" xfId="42948" xr:uid="{5CF2BB78-C2B1-4D15-9C5F-85950689AFD1}"/>
    <cellStyle name="SAPBEXHLevel2X 3 5 2 6 3" xfId="24110" xr:uid="{52E5E3C9-97B1-41DB-AE6B-61B61EE7D57E}"/>
    <cellStyle name="SAPBEXHLevel2X 3 5 2 6 3 2" xfId="50524" xr:uid="{351FE9E8-F90F-40D9-8AD6-2EDB600CC0F8}"/>
    <cellStyle name="SAPBEXHLevel2X 3 5 2 6 4" xfId="32441" xr:uid="{C91D208E-35EC-403C-9285-63E89EE6832D}"/>
    <cellStyle name="SAPBEXHLevel2X 3 5 2 7" xfId="3023" xr:uid="{16B739CE-C991-40B4-8C1C-95EDBA0DB693}"/>
    <cellStyle name="SAPBEXHLevel2X 3 5 2 7 2" xfId="23743" xr:uid="{1D9BAFB3-45F2-40F1-83BE-F863350C8BBD}"/>
    <cellStyle name="SAPBEXHLevel2X 3 5 2 7 2 2" xfId="50157" xr:uid="{ECDA0831-A0D9-4A8F-99FA-DD9F5BB92921}"/>
    <cellStyle name="SAPBEXHLevel2X 3 5 2 7 3" xfId="29693" xr:uid="{07CD33C8-22E2-4680-8242-16D4A95EE6D0}"/>
    <cellStyle name="SAPBEXHLevel2X 3 5 2 8" xfId="4114" xr:uid="{ED9AD4E1-0578-4D69-9648-79F5BF808839}"/>
    <cellStyle name="SAPBEXHLevel2X 3 5 2 8 2" xfId="14896" xr:uid="{CAA284B1-6822-441E-BFA4-11DAF60B30ED}"/>
    <cellStyle name="SAPBEXHLevel2X 3 5 2 8 2 2" xfId="41316" xr:uid="{A584F3D0-99F8-4C60-95AC-61D24C5777A8}"/>
    <cellStyle name="SAPBEXHLevel2X 3 5 2 8 3" xfId="26583" xr:uid="{F7766745-DF98-4733-8CBF-BA6E981367D3}"/>
    <cellStyle name="SAPBEXHLevel2X 3 5 2 8 3 2" xfId="52997" xr:uid="{9DCFE6F5-80FD-4485-B340-6AB498847C29}"/>
    <cellStyle name="SAPBEXHLevel2X 3 5 2 8 4" xfId="30784" xr:uid="{B5F591D5-E5BA-436A-97DD-ABCFD77B18F2}"/>
    <cellStyle name="SAPBEXHLevel2X 3 5 2 9" xfId="7796" xr:uid="{85310B92-0229-43D7-83E1-00EDC5496DFA}"/>
    <cellStyle name="SAPBEXHLevel2X 3 5 2 9 2" xfId="18463" xr:uid="{579CBE14-DEFB-4EE6-AF1D-BA9CEF15E871}"/>
    <cellStyle name="SAPBEXHLevel2X 3 5 2 9 2 2" xfId="44878" xr:uid="{CE1F1178-EE0F-4A98-938B-DC26B9748FF9}"/>
    <cellStyle name="SAPBEXHLevel2X 3 5 2 9 3" xfId="24795" xr:uid="{D5E145A7-A379-42B8-B619-F7F1F230962D}"/>
    <cellStyle name="SAPBEXHLevel2X 3 5 2 9 3 2" xfId="51209" xr:uid="{842F591F-F2F5-4D41-AE76-8D79953A9B27}"/>
    <cellStyle name="SAPBEXHLevel2X 3 5 2 9 4" xfId="34466" xr:uid="{0FC3BF87-F9D1-44D3-B30B-28EABA7D8121}"/>
    <cellStyle name="SAPBEXHLevel2X 3 5 3" xfId="1668" xr:uid="{E42E89D1-FC33-4C15-AD0C-D52EBA648C39}"/>
    <cellStyle name="SAPBEXHLevel2X 3 5 3 10" xfId="8305" xr:uid="{0CB9CF11-301C-425E-8255-6E434CE6AE7B}"/>
    <cellStyle name="SAPBEXHLevel2X 3 5 3 10 2" xfId="18965" xr:uid="{3E358202-97D2-4DCB-ADC0-89B1B98EA703}"/>
    <cellStyle name="SAPBEXHLevel2X 3 5 3 10 2 2" xfId="45379" xr:uid="{B4F1821F-ED8F-43D3-BF07-B790EC3C3927}"/>
    <cellStyle name="SAPBEXHLevel2X 3 5 3 10 3" xfId="17699" xr:uid="{B796E0A3-11DD-45B3-83CC-67D49D53C2D6}"/>
    <cellStyle name="SAPBEXHLevel2X 3 5 3 10 3 2" xfId="44116" xr:uid="{3B1D9803-3EE8-4142-B41E-12DE49CBC4D3}"/>
    <cellStyle name="SAPBEXHLevel2X 3 5 3 10 4" xfId="34801" xr:uid="{3D8A0C3C-DCCC-4372-BEA2-89ABF1A1D381}"/>
    <cellStyle name="SAPBEXHLevel2X 3 5 3 11" xfId="11899" xr:uid="{D11240D1-DE0D-47D2-9750-DCB90B3748F0}"/>
    <cellStyle name="SAPBEXHLevel2X 3 5 3 11 2" xfId="38320" xr:uid="{E5F598C5-266C-4657-B2D9-107221A8D367}"/>
    <cellStyle name="SAPBEXHLevel2X 3 5 3 12" xfId="25309" xr:uid="{7E928AD9-6CC4-4E8E-A223-BBE3B93F35EE}"/>
    <cellStyle name="SAPBEXHLevel2X 3 5 3 12 2" xfId="51723" xr:uid="{6AE12E2F-53DD-4B59-B333-050205BFFABC}"/>
    <cellStyle name="SAPBEXHLevel2X 3 5 3 2" xfId="3661" xr:uid="{3C1E3DE1-8577-497F-95CE-35F60997990E}"/>
    <cellStyle name="SAPBEXHLevel2X 3 5 3 2 2" xfId="9117" xr:uid="{E8CF7C61-39A2-4142-AA21-64447DB7CC87}"/>
    <cellStyle name="SAPBEXHLevel2X 3 5 3 2 2 2" xfId="19777" xr:uid="{F695D70C-1CA6-490F-BFF5-1E6A58929FA8}"/>
    <cellStyle name="SAPBEXHLevel2X 3 5 3 2 2 2 2" xfId="46191" xr:uid="{5E749777-135B-489D-82F7-0FD898E8BC6D}"/>
    <cellStyle name="SAPBEXHLevel2X 3 5 3 2 2 3" xfId="26788" xr:uid="{C46DB536-4446-4C54-B409-34DFC2CDB2C3}"/>
    <cellStyle name="SAPBEXHLevel2X 3 5 3 2 2 3 2" xfId="53202" xr:uid="{DCC2A60A-9D3E-4E18-9B87-D24DF23BDD9D}"/>
    <cellStyle name="SAPBEXHLevel2X 3 5 3 2 2 4" xfId="35613" xr:uid="{B8248CE6-FAA6-4B5F-A596-0CB072344E0D}"/>
    <cellStyle name="SAPBEXHLevel2X 3 5 3 2 3" xfId="10343" xr:uid="{E82E5CB1-AC54-4B03-AE7F-51009AEADCDE}"/>
    <cellStyle name="SAPBEXHLevel2X 3 5 3 2 3 2" xfId="21003" xr:uid="{DBC5A3B4-39C2-492C-87E4-7E00310C2DB7}"/>
    <cellStyle name="SAPBEXHLevel2X 3 5 3 2 3 2 2" xfId="47417" xr:uid="{9901AF55-8D7A-43BA-BEFB-F4AEED6EB5FF}"/>
    <cellStyle name="SAPBEXHLevel2X 3 5 3 2 3 3" xfId="28268" xr:uid="{C0CA1928-636A-421F-8DA5-AE3809736A04}"/>
    <cellStyle name="SAPBEXHLevel2X 3 5 3 2 3 3 2" xfId="54682" xr:uid="{234957AF-CBB6-4E60-BDCE-E122BE5EC45C}"/>
    <cellStyle name="SAPBEXHLevel2X 3 5 3 2 3 4" xfId="36839" xr:uid="{E7E6A396-703E-4995-93F6-FAF41F48D8FC}"/>
    <cellStyle name="SAPBEXHLevel2X 3 5 3 2 4" xfId="8606" xr:uid="{2CFE92FC-59B7-44F5-901D-F43A5663F899}"/>
    <cellStyle name="SAPBEXHLevel2X 3 5 3 2 4 2" xfId="19266" xr:uid="{7CD8DEA2-FE7A-4646-9BB0-0BCAF8B51869}"/>
    <cellStyle name="SAPBEXHLevel2X 3 5 3 2 4 2 2" xfId="45680" xr:uid="{4205433B-0D23-4925-87C5-4B1CD2E23D3C}"/>
    <cellStyle name="SAPBEXHLevel2X 3 5 3 2 4 3" xfId="17817" xr:uid="{748C19A2-6269-4CC6-8098-E627AD50374C}"/>
    <cellStyle name="SAPBEXHLevel2X 3 5 3 2 4 3 2" xfId="44234" xr:uid="{3D26474D-C9BC-472B-BCD3-919F667FB442}"/>
    <cellStyle name="SAPBEXHLevel2X 3 5 3 2 4 4" xfId="35102" xr:uid="{AE438EE0-4E04-4196-952D-F0FB21A11ADE}"/>
    <cellStyle name="SAPBEXHLevel2X 3 5 3 2 5" xfId="14446" xr:uid="{EBB74BF7-44B7-4FAC-8CCE-00C7AC5FC5CF}"/>
    <cellStyle name="SAPBEXHLevel2X 3 5 3 2 5 2" xfId="40866" xr:uid="{ACBE0C27-6BC1-43AC-8107-6434457A8074}"/>
    <cellStyle name="SAPBEXHLevel2X 3 5 3 2 6" xfId="26319" xr:uid="{11AAECFA-9A77-467B-A7BA-B2635A6BEB53}"/>
    <cellStyle name="SAPBEXHLevel2X 3 5 3 2 6 2" xfId="52733" xr:uid="{4148CB2D-9CD7-4E89-9160-48ADA0553ECD}"/>
    <cellStyle name="SAPBEXHLevel2X 3 5 3 2 7" xfId="30331" xr:uid="{068295FF-3533-4F02-AFE7-34C9C9B6CA01}"/>
    <cellStyle name="SAPBEXHLevel2X 3 5 3 3" xfId="2674" xr:uid="{9D8462F3-456F-436F-85D9-EBC3A70A67B2}"/>
    <cellStyle name="SAPBEXHLevel2X 3 5 3 3 2" xfId="9486" xr:uid="{FEF77CC3-1C3F-4428-AE81-E5131985FE1D}"/>
    <cellStyle name="SAPBEXHLevel2X 3 5 3 3 2 2" xfId="20146" xr:uid="{777B05A9-A06E-4C9C-9398-9EDD4376933B}"/>
    <cellStyle name="SAPBEXHLevel2X 3 5 3 3 2 2 2" xfId="46560" xr:uid="{B75EC4EB-4B4B-4CFC-A8AB-287501BB9332}"/>
    <cellStyle name="SAPBEXHLevel2X 3 5 3 3 2 3" xfId="21178" xr:uid="{193A5E46-5147-4ABC-8DDF-922C4427BD28}"/>
    <cellStyle name="SAPBEXHLevel2X 3 5 3 3 2 3 2" xfId="47592" xr:uid="{0C183778-FD2E-40A6-9F9E-9311F41A6E30}"/>
    <cellStyle name="SAPBEXHLevel2X 3 5 3 3 2 4" xfId="35982" xr:uid="{ABDD6A3B-2AF2-4C02-82C5-CA545A4DC7AA}"/>
    <cellStyle name="SAPBEXHLevel2X 3 5 3 3 3" xfId="13466" xr:uid="{D9B70EBB-43A0-4778-9922-019190CA0081}"/>
    <cellStyle name="SAPBEXHLevel2X 3 5 3 3 3 2" xfId="39886" xr:uid="{BB865644-D251-4FAC-8352-DC1F4B2437F1}"/>
    <cellStyle name="SAPBEXHLevel2X 3 5 3 3 4" xfId="23986" xr:uid="{FD1B4F28-C167-4B17-83AE-C3F4784BE77E}"/>
    <cellStyle name="SAPBEXHLevel2X 3 5 3 3 4 2" xfId="50400" xr:uid="{27313D0F-F111-491D-BAF6-B29400EFA412}"/>
    <cellStyle name="SAPBEXHLevel2X 3 5 3 3 5" xfId="29344" xr:uid="{127DA0E7-9BAF-49F9-B7AD-27AA1EAD2D16}"/>
    <cellStyle name="SAPBEXHLevel2X 3 5 3 4" xfId="3097" xr:uid="{DF2F0814-0481-4808-B432-00EC50D6FEC9}"/>
    <cellStyle name="SAPBEXHLevel2X 3 5 3 4 2" xfId="10275" xr:uid="{7C1AE500-5D2D-49ED-82EA-EFC62C055700}"/>
    <cellStyle name="SAPBEXHLevel2X 3 5 3 4 2 2" xfId="20935" xr:uid="{33C16AD8-6FCA-4021-A463-E21E6011A365}"/>
    <cellStyle name="SAPBEXHLevel2X 3 5 3 4 2 2 2" xfId="47349" xr:uid="{138636A4-C611-4768-9380-764CEF56FC3F}"/>
    <cellStyle name="SAPBEXHLevel2X 3 5 3 4 2 3" xfId="12508" xr:uid="{7EE292DC-C2F5-4E85-B869-327359565088}"/>
    <cellStyle name="SAPBEXHLevel2X 3 5 3 4 2 3 2" xfId="38929" xr:uid="{80CA5747-C117-4F15-A22F-9D241D1DEBDA}"/>
    <cellStyle name="SAPBEXHLevel2X 3 5 3 4 2 4" xfId="36771" xr:uid="{36B94FA9-6203-468B-81C7-E6723C198006}"/>
    <cellStyle name="SAPBEXHLevel2X 3 5 3 4 3" xfId="13889" xr:uid="{50360F96-74B3-44A1-837A-AD07CE1F5A35}"/>
    <cellStyle name="SAPBEXHLevel2X 3 5 3 4 3 2" xfId="40309" xr:uid="{30865070-294B-4DD9-A8F0-ECCEC42015EF}"/>
    <cellStyle name="SAPBEXHLevel2X 3 5 3 4 4" xfId="22738" xr:uid="{D7103579-9DFC-4254-9889-AE969CD2AB55}"/>
    <cellStyle name="SAPBEXHLevel2X 3 5 3 4 4 2" xfId="49152" xr:uid="{69AF5BB0-82B4-465D-A97D-E260CACDB84B}"/>
    <cellStyle name="SAPBEXHLevel2X 3 5 3 4 5" xfId="29767" xr:uid="{2601E2C5-909E-46C4-BB34-3BA520D6FF9C}"/>
    <cellStyle name="SAPBEXHLevel2X 3 5 3 5" xfId="5445" xr:uid="{D788DC50-5C54-410C-9B35-C7CBB1C25688}"/>
    <cellStyle name="SAPBEXHLevel2X 3 5 3 5 2" xfId="16218" xr:uid="{D5A9CE2B-8A32-4E5C-85F7-62815597BADB}"/>
    <cellStyle name="SAPBEXHLevel2X 3 5 3 5 2 2" xfId="42637" xr:uid="{F341AD1E-991F-4CAF-BD1F-CE4C6EC3AEFB}"/>
    <cellStyle name="SAPBEXHLevel2X 3 5 3 5 3" xfId="27459" xr:uid="{EA0EF9F3-5C23-4947-AB10-2A878E5AE1CE}"/>
    <cellStyle name="SAPBEXHLevel2X 3 5 3 5 3 2" xfId="53873" xr:uid="{E5E607CB-A1FF-4C42-83B1-B3F4382E629B}"/>
    <cellStyle name="SAPBEXHLevel2X 3 5 3 5 4" xfId="32115" xr:uid="{05224F7F-4DF6-49A7-A2F7-E7F88CBE9473}"/>
    <cellStyle name="SAPBEXHLevel2X 3 5 3 6" xfId="5537" xr:uid="{BAF033B5-D9AF-4AD1-9D95-45889DCDA797}"/>
    <cellStyle name="SAPBEXHLevel2X 3 5 3 6 2" xfId="16308" xr:uid="{6D20B119-4EAE-4A9E-9422-DD277FEE2C43}"/>
    <cellStyle name="SAPBEXHLevel2X 3 5 3 6 2 2" xfId="42727" xr:uid="{C4876828-B055-4D76-AF42-0A5F8E9A26D9}"/>
    <cellStyle name="SAPBEXHLevel2X 3 5 3 6 3" xfId="25155" xr:uid="{B55E0947-E426-4558-ACE1-07D8B69F3861}"/>
    <cellStyle name="SAPBEXHLevel2X 3 5 3 6 3 2" xfId="51569" xr:uid="{CD51F581-3D04-491D-96F4-504CA5304502}"/>
    <cellStyle name="SAPBEXHLevel2X 3 5 3 6 4" xfId="32207" xr:uid="{00D5FBA0-5EE3-4DF9-B59F-888CBD47478B}"/>
    <cellStyle name="SAPBEXHLevel2X 3 5 3 7" xfId="6150" xr:uid="{16FECAB0-EFB2-49B9-9C05-1782B67F9E0B}"/>
    <cellStyle name="SAPBEXHLevel2X 3 5 3 7 2" xfId="22502" xr:uid="{44C3BA15-E5A4-4A61-88DD-61BCAAA9BE4B}"/>
    <cellStyle name="SAPBEXHLevel2X 3 5 3 7 2 2" xfId="48916" xr:uid="{C3A65DA7-751F-4908-8F19-1CC9D530BB45}"/>
    <cellStyle name="SAPBEXHLevel2X 3 5 3 7 3" xfId="32820" xr:uid="{F9142933-7C60-4D67-9544-4DC0862BF0EC}"/>
    <cellStyle name="SAPBEXHLevel2X 3 5 3 8" xfId="6780" xr:uid="{A39BB52E-84AB-4A8C-8883-E752342AC240}"/>
    <cellStyle name="SAPBEXHLevel2X 3 5 3 8 2" xfId="17492" xr:uid="{411243EF-F698-43B4-B4EA-F72F8FA028C8}"/>
    <cellStyle name="SAPBEXHLevel2X 3 5 3 8 2 2" xfId="43909" xr:uid="{D020E9E8-93E7-4811-AB07-897A4BACAEEC}"/>
    <cellStyle name="SAPBEXHLevel2X 3 5 3 8 3" xfId="24867" xr:uid="{AAD8BAE3-D3B1-4DCF-A792-D75FDB0504D2}"/>
    <cellStyle name="SAPBEXHLevel2X 3 5 3 8 3 2" xfId="51281" xr:uid="{60AC5DDC-B2BE-45C2-8F76-746F6A8E82F8}"/>
    <cellStyle name="SAPBEXHLevel2X 3 5 3 8 4" xfId="33450" xr:uid="{B68DCC2B-718C-4198-A088-29F8AD66D443}"/>
    <cellStyle name="SAPBEXHLevel2X 3 5 3 9" xfId="7638" xr:uid="{63C40F4D-0A4A-4C2D-A4A9-BDCE169B95B3}"/>
    <cellStyle name="SAPBEXHLevel2X 3 5 3 9 2" xfId="18305" xr:uid="{25197671-A219-4B3E-BB4D-C25D3D203E86}"/>
    <cellStyle name="SAPBEXHLevel2X 3 5 3 9 2 2" xfId="44721" xr:uid="{DA6C679E-0744-4F64-9A51-9E990A91EB3D}"/>
    <cellStyle name="SAPBEXHLevel2X 3 5 3 9 3" xfId="23672" xr:uid="{30D33458-2164-463F-9E50-F8EC6B48C05E}"/>
    <cellStyle name="SAPBEXHLevel2X 3 5 3 9 3 2" xfId="50086" xr:uid="{874E9F91-5559-481C-ABEE-D0A1793EB8B9}"/>
    <cellStyle name="SAPBEXHLevel2X 3 5 3 9 4" xfId="34308" xr:uid="{41029C2C-2B2F-46EE-97E9-F687A94D0A77}"/>
    <cellStyle name="SAPBEXHLevel2X 3 5 4" xfId="1927" xr:uid="{53EA94DE-9D28-472B-B8DE-4D2F4CC22C97}"/>
    <cellStyle name="SAPBEXHLevel2X 3 5 4 10" xfId="8574" xr:uid="{F7241A19-A532-4BA6-BF18-95F78CE3C8C8}"/>
    <cellStyle name="SAPBEXHLevel2X 3 5 4 10 2" xfId="19234" xr:uid="{1F1F5E58-13B8-44C6-B231-6FCC552E8352}"/>
    <cellStyle name="SAPBEXHLevel2X 3 5 4 10 2 2" xfId="45648" xr:uid="{132A0EF6-1667-4C6C-9841-602E4E7654F2}"/>
    <cellStyle name="SAPBEXHLevel2X 3 5 4 10 3" xfId="17245" xr:uid="{2C69B75D-2201-409A-B471-D4E2B1536ECD}"/>
    <cellStyle name="SAPBEXHLevel2X 3 5 4 10 3 2" xfId="43663" xr:uid="{9461208C-D0A7-4D15-8975-91E9D1FA2063}"/>
    <cellStyle name="SAPBEXHLevel2X 3 5 4 10 4" xfId="35070" xr:uid="{C12A3172-2DCE-4F43-BDFC-618AFFA12CC6}"/>
    <cellStyle name="SAPBEXHLevel2X 3 5 4 11" xfId="11653" xr:uid="{06C7DCD5-E53B-4862-8A94-35C3FE58FEA8}"/>
    <cellStyle name="SAPBEXHLevel2X 3 5 4 11 2" xfId="38074" xr:uid="{B83610E7-D87B-4177-9290-27DBD0D475FC}"/>
    <cellStyle name="SAPBEXHLevel2X 3 5 4 12" xfId="24336" xr:uid="{B9CAAB0B-EEE0-4FA8-99E0-25112994459A}"/>
    <cellStyle name="SAPBEXHLevel2X 3 5 4 12 2" xfId="50750" xr:uid="{31B06593-E210-40AE-8427-4C682F3C5DD0}"/>
    <cellStyle name="SAPBEXHLevel2X 3 5 4 2" xfId="3904" xr:uid="{635684AB-F151-44DB-AA45-7D72C57BFC9B}"/>
    <cellStyle name="SAPBEXHLevel2X 3 5 4 2 2" xfId="9162" xr:uid="{7762822C-A254-4656-8EF1-FC89EAD7DC77}"/>
    <cellStyle name="SAPBEXHLevel2X 3 5 4 2 2 2" xfId="19822" xr:uid="{E67D03A7-0472-4900-BD77-6DF520753D62}"/>
    <cellStyle name="SAPBEXHLevel2X 3 5 4 2 2 2 2" xfId="46236" xr:uid="{F106BAA0-E916-447B-912E-991D90D99264}"/>
    <cellStyle name="SAPBEXHLevel2X 3 5 4 2 2 3" xfId="26786" xr:uid="{69AC48D5-FBDF-48A8-9AED-D018222A7E7E}"/>
    <cellStyle name="SAPBEXHLevel2X 3 5 4 2 2 3 2" xfId="53200" xr:uid="{B927D71D-3238-4864-BA03-A003E9EA017E}"/>
    <cellStyle name="SAPBEXHLevel2X 3 5 4 2 2 4" xfId="35658" xr:uid="{00D5A945-5015-44D0-90A0-66EB92D31877}"/>
    <cellStyle name="SAPBEXHLevel2X 3 5 4 2 3" xfId="14687" xr:uid="{0F3E7D8A-43CE-44E6-9707-E26E95994E4E}"/>
    <cellStyle name="SAPBEXHLevel2X 3 5 4 2 3 2" xfId="41107" xr:uid="{4BB376AF-F7A9-420D-88AD-58BAB2A37AF7}"/>
    <cellStyle name="SAPBEXHLevel2X 3 5 4 2 4" xfId="26580" xr:uid="{16AEDC63-3D10-41D1-915F-1D8B0D451F8E}"/>
    <cellStyle name="SAPBEXHLevel2X 3 5 4 2 4 2" xfId="52994" xr:uid="{F60852C2-D6D6-4A0E-AE84-60ED9F18C344}"/>
    <cellStyle name="SAPBEXHLevel2X 3 5 4 2 5" xfId="30574" xr:uid="{7EF453A9-CB0F-4190-BA0C-2D6F06084CFD}"/>
    <cellStyle name="SAPBEXHLevel2X 3 5 4 3" xfId="4631" xr:uid="{C405C490-7E81-4D6D-823B-E87C32D7EB62}"/>
    <cellStyle name="SAPBEXHLevel2X 3 5 4 3 2" xfId="9689" xr:uid="{722F4AF9-EB87-4E87-81C3-05252A6722C0}"/>
    <cellStyle name="SAPBEXHLevel2X 3 5 4 3 2 2" xfId="20349" xr:uid="{1CB94F3F-FF91-4572-B430-944580451762}"/>
    <cellStyle name="SAPBEXHLevel2X 3 5 4 3 2 2 2" xfId="46763" xr:uid="{0A3840A9-D173-4F90-90F7-0816EBCB6E5D}"/>
    <cellStyle name="SAPBEXHLevel2X 3 5 4 3 2 3" xfId="26717" xr:uid="{B1CA2D0A-215B-499D-8CE8-39645A35A874}"/>
    <cellStyle name="SAPBEXHLevel2X 3 5 4 3 2 3 2" xfId="53131" xr:uid="{8689C6DA-AC2F-441B-B178-D279C08EC58C}"/>
    <cellStyle name="SAPBEXHLevel2X 3 5 4 3 2 4" xfId="36185" xr:uid="{0BACE176-973C-4C81-8C1A-663216D4AC6C}"/>
    <cellStyle name="SAPBEXHLevel2X 3 5 4 3 3" xfId="15409" xr:uid="{91C7D0C2-9D78-4819-B00D-FD97F089CDDF}"/>
    <cellStyle name="SAPBEXHLevel2X 3 5 4 3 3 2" xfId="41829" xr:uid="{4F062DAA-940C-4426-A3A7-D31AB9EF7B58}"/>
    <cellStyle name="SAPBEXHLevel2X 3 5 4 3 4" xfId="25097" xr:uid="{B898681E-243C-4EE8-8858-2F2141983D4F}"/>
    <cellStyle name="SAPBEXHLevel2X 3 5 4 3 4 2" xfId="51511" xr:uid="{CAA7FF65-25C5-4D53-804D-7D18E387565D}"/>
    <cellStyle name="SAPBEXHLevel2X 3 5 4 3 5" xfId="31301" xr:uid="{90CD3478-FD16-4D9D-A8B6-3CC928E830A3}"/>
    <cellStyle name="SAPBEXHLevel2X 3 5 4 4" xfId="5209" xr:uid="{91E4AE06-85FD-42A0-9727-BA4EE2E2B03B}"/>
    <cellStyle name="SAPBEXHLevel2X 3 5 4 4 2" xfId="15984" xr:uid="{A3DECD16-03CB-451E-8D91-0F9FA38DE888}"/>
    <cellStyle name="SAPBEXHLevel2X 3 5 4 4 2 2" xfId="42403" xr:uid="{8534D330-7A7A-47F5-B541-90E3502F1C6D}"/>
    <cellStyle name="SAPBEXHLevel2X 3 5 4 4 3" xfId="23484" xr:uid="{6DAA10CC-EB99-4B7D-BAB3-23043234DE70}"/>
    <cellStyle name="SAPBEXHLevel2X 3 5 4 4 3 2" xfId="49898" xr:uid="{AA1691A7-BB65-4425-BB67-054AA88A8F4C}"/>
    <cellStyle name="SAPBEXHLevel2X 3 5 4 4 4" xfId="31879" xr:uid="{3BC89D77-C0EB-40AD-B6B9-349FD3F6C3CA}"/>
    <cellStyle name="SAPBEXHLevel2X 3 5 4 5" xfId="5825" xr:uid="{71F9B180-FDFD-45ED-A6E9-5C014EE48621}"/>
    <cellStyle name="SAPBEXHLevel2X 3 5 4 5 2" xfId="16584" xr:uid="{493A5A17-47F0-487C-A85B-8F891AB6A004}"/>
    <cellStyle name="SAPBEXHLevel2X 3 5 4 5 2 2" xfId="43002" xr:uid="{CAEC1C1F-0327-43CE-91F5-3B8C8ECB17C1}"/>
    <cellStyle name="SAPBEXHLevel2X 3 5 4 5 3" xfId="22515" xr:uid="{C5BDAC00-1A03-46CC-8542-165B638DD1A7}"/>
    <cellStyle name="SAPBEXHLevel2X 3 5 4 5 3 2" xfId="48929" xr:uid="{2BF9B077-C66A-4EB0-94C7-ADE2352538D7}"/>
    <cellStyle name="SAPBEXHLevel2X 3 5 4 5 4" xfId="32495" xr:uid="{67209180-F73F-46CD-8806-C6978DAFAA97}"/>
    <cellStyle name="SAPBEXHLevel2X 3 5 4 6" xfId="6428" xr:uid="{911AF4B1-A27B-413E-BE1B-1625F4878D06}"/>
    <cellStyle name="SAPBEXHLevel2X 3 5 4 6 2" xfId="17164" xr:uid="{16CF92CD-4173-4877-A7E0-8E5AF8FF7DD6}"/>
    <cellStyle name="SAPBEXHLevel2X 3 5 4 6 2 2" xfId="43582" xr:uid="{AF422B85-3A0A-4B85-83CD-7133C6C1F499}"/>
    <cellStyle name="SAPBEXHLevel2X 3 5 4 6 3" xfId="24505" xr:uid="{8A583979-39A2-45C5-A1B3-6E316F60C004}"/>
    <cellStyle name="SAPBEXHLevel2X 3 5 4 6 3 2" xfId="50919" xr:uid="{3A046360-CA72-4A66-AF33-82CC3EE4B532}"/>
    <cellStyle name="SAPBEXHLevel2X 3 5 4 6 4" xfId="33098" xr:uid="{67C84A8E-15DB-4C1F-972E-773268769752}"/>
    <cellStyle name="SAPBEXHLevel2X 3 5 4 7" xfId="7043" xr:uid="{AD2E5DD8-89DD-4F0B-8DDE-41E9253AC2D7}"/>
    <cellStyle name="SAPBEXHLevel2X 3 5 4 7 2" xfId="11424" xr:uid="{9B9CD35B-3CD2-492A-94C3-B3808957A9B7}"/>
    <cellStyle name="SAPBEXHLevel2X 3 5 4 7 2 2" xfId="37845" xr:uid="{C9D7866F-C4F2-498D-8E0C-9D8BB5821717}"/>
    <cellStyle name="SAPBEXHLevel2X 3 5 4 7 3" xfId="33713" xr:uid="{B1F77065-8B36-407A-AA34-1DFAF192AE35}"/>
    <cellStyle name="SAPBEXHLevel2X 3 5 4 8" xfId="7590" xr:uid="{DBABD778-BBBC-4C3F-8F46-3A9321D0FE11}"/>
    <cellStyle name="SAPBEXHLevel2X 3 5 4 8 2" xfId="18257" xr:uid="{9B768901-B620-4600-BEFC-A86248D31969}"/>
    <cellStyle name="SAPBEXHLevel2X 3 5 4 8 2 2" xfId="44673" xr:uid="{359B6D52-D389-4EBC-8BC8-4A07E97C4695}"/>
    <cellStyle name="SAPBEXHLevel2X 3 5 4 8 3" xfId="26624" xr:uid="{B87B8973-9864-4BE4-8467-A8F55E67CA93}"/>
    <cellStyle name="SAPBEXHLevel2X 3 5 4 8 3 2" xfId="53038" xr:uid="{646C2152-F9E5-4844-84D7-FB71E94E6428}"/>
    <cellStyle name="SAPBEXHLevel2X 3 5 4 8 4" xfId="34260" xr:uid="{90A7B904-EB02-4EC1-9FFA-041BAE5E00B6}"/>
    <cellStyle name="SAPBEXHLevel2X 3 5 4 9" xfId="7290" xr:uid="{D349B7EE-BAC1-4711-9F9A-8DC4A585281B}"/>
    <cellStyle name="SAPBEXHLevel2X 3 5 4 9 2" xfId="17957" xr:uid="{8D4EAF8F-DB87-4B03-8D38-DDD6F723132A}"/>
    <cellStyle name="SAPBEXHLevel2X 3 5 4 9 2 2" xfId="44374" xr:uid="{F8390F15-4AE1-4AC3-BDBD-E8C6ADDFB5EF}"/>
    <cellStyle name="SAPBEXHLevel2X 3 5 4 9 3" xfId="22794" xr:uid="{4DD7B1A5-DAD0-4410-B3F9-D13FA8EC70C6}"/>
    <cellStyle name="SAPBEXHLevel2X 3 5 4 9 3 2" xfId="49208" xr:uid="{9E24F88E-C1CB-4295-A503-A4E80760BD4C}"/>
    <cellStyle name="SAPBEXHLevel2X 3 5 4 9 4" xfId="33960" xr:uid="{DCFF890C-F322-460A-A38D-DEBB85EF7498}"/>
    <cellStyle name="SAPBEXHLevel2X 3 5 5" xfId="2113" xr:uid="{F8AB6D03-5E07-47DB-BF74-8B49345F2CC6}"/>
    <cellStyle name="SAPBEXHLevel2X 3 5 5 10" xfId="8831" xr:uid="{05C1E34B-1B1A-4FC9-BF61-224EE0F00548}"/>
    <cellStyle name="SAPBEXHLevel2X 3 5 5 10 2" xfId="19491" xr:uid="{54D35A1E-0F19-4F44-A470-3C389B5C5686}"/>
    <cellStyle name="SAPBEXHLevel2X 3 5 5 10 2 2" xfId="45905" xr:uid="{B1CAB72E-8228-4FE2-98E9-E601BC859511}"/>
    <cellStyle name="SAPBEXHLevel2X 3 5 5 10 3" xfId="23078" xr:uid="{6B30762C-7D0B-4AC9-98AB-F627008424B8}"/>
    <cellStyle name="SAPBEXHLevel2X 3 5 5 10 3 2" xfId="49492" xr:uid="{DA5C37ED-A18F-474E-AA69-10EFC794988E}"/>
    <cellStyle name="SAPBEXHLevel2X 3 5 5 10 4" xfId="35327" xr:uid="{EC56B01D-094B-4584-B823-F7BB66D72CE6}"/>
    <cellStyle name="SAPBEXHLevel2X 3 5 5 11" xfId="11487" xr:uid="{43036A6D-25FC-43BA-ACB0-5EC134F7A36B}"/>
    <cellStyle name="SAPBEXHLevel2X 3 5 5 11 2" xfId="37908" xr:uid="{61115E6E-BEC1-4573-915C-7F2C79BBB82C}"/>
    <cellStyle name="SAPBEXHLevel2X 3 5 5 12" xfId="23999" xr:uid="{DB59D576-465B-4FE6-B5F8-B766909CCFEA}"/>
    <cellStyle name="SAPBEXHLevel2X 3 5 5 12 2" xfId="50413" xr:uid="{D10D76DB-11C4-422B-BFF3-F7BE7CE27A1A}"/>
    <cellStyle name="SAPBEXHLevel2X 3 5 5 2" xfId="4078" xr:uid="{CE6076F7-34A9-4ADC-B79B-ECE946689FCE}"/>
    <cellStyle name="SAPBEXHLevel2X 3 5 5 2 2" xfId="9808" xr:uid="{F63CBE50-54C9-499F-85A8-A2A5A07434B1}"/>
    <cellStyle name="SAPBEXHLevel2X 3 5 5 2 2 2" xfId="20468" xr:uid="{E805BE5F-7F93-46E3-BF32-F18298190F2F}"/>
    <cellStyle name="SAPBEXHLevel2X 3 5 5 2 2 2 2" xfId="46882" xr:uid="{354DCD8D-77FB-4E5B-9CAB-557864472214}"/>
    <cellStyle name="SAPBEXHLevel2X 3 5 5 2 2 3" xfId="26705" xr:uid="{DD28933D-40C1-488B-93C7-F0D224C86AB6}"/>
    <cellStyle name="SAPBEXHLevel2X 3 5 5 2 2 3 2" xfId="53119" xr:uid="{E05EDC6A-51F8-43D8-A89A-E406564872E2}"/>
    <cellStyle name="SAPBEXHLevel2X 3 5 5 2 2 4" xfId="36304" xr:uid="{BA130D52-EA2C-47DB-BB13-89784CB92339}"/>
    <cellStyle name="SAPBEXHLevel2X 3 5 5 2 3" xfId="14860" xr:uid="{0158543B-7FA2-441B-88F6-C3137BF25F32}"/>
    <cellStyle name="SAPBEXHLevel2X 3 5 5 2 3 2" xfId="41280" xr:uid="{D49A0C4E-2EDA-4B45-8A58-D412E460C2D9}"/>
    <cellStyle name="SAPBEXHLevel2X 3 5 5 2 4" xfId="25285" xr:uid="{7234AB3E-07F4-41E1-B8A8-020D930D23FB}"/>
    <cellStyle name="SAPBEXHLevel2X 3 5 5 2 4 2" xfId="51699" xr:uid="{F4C8A9FA-5805-4640-A15E-61A859D09F24}"/>
    <cellStyle name="SAPBEXHLevel2X 3 5 5 2 5" xfId="30748" xr:uid="{C6E5299D-97A2-4856-BAD1-022D6B3DA409}"/>
    <cellStyle name="SAPBEXHLevel2X 3 5 5 3" xfId="4806" xr:uid="{AF26A52E-2148-49AC-98B6-BF4F8F0BDEE4}"/>
    <cellStyle name="SAPBEXHLevel2X 3 5 5 3 2" xfId="10207" xr:uid="{AEB33D5B-1FCE-4A67-BE46-2792029386C1}"/>
    <cellStyle name="SAPBEXHLevel2X 3 5 5 3 2 2" xfId="20867" xr:uid="{1BAACA0B-D946-4C85-822B-B46F17A3D33A}"/>
    <cellStyle name="SAPBEXHLevel2X 3 5 5 3 2 2 2" xfId="47281" xr:uid="{75314460-7146-4E53-8EB5-EB3FBF50373F}"/>
    <cellStyle name="SAPBEXHLevel2X 3 5 5 3 2 3" xfId="11867" xr:uid="{24B5E032-722D-4FFF-92C4-5BABC37CDA03}"/>
    <cellStyle name="SAPBEXHLevel2X 3 5 5 3 2 3 2" xfId="38288" xr:uid="{D1113048-763E-41B2-8157-441487698AB0}"/>
    <cellStyle name="SAPBEXHLevel2X 3 5 5 3 2 4" xfId="36703" xr:uid="{1090D959-8906-4186-A04A-D3B5C4E53115}"/>
    <cellStyle name="SAPBEXHLevel2X 3 5 5 3 3" xfId="15583" xr:uid="{BF9FA5C9-8847-4854-A612-A2B334ACBB64}"/>
    <cellStyle name="SAPBEXHLevel2X 3 5 5 3 3 2" xfId="42003" xr:uid="{F3E2E85A-6D88-4848-B873-60CF14B06EFD}"/>
    <cellStyle name="SAPBEXHLevel2X 3 5 5 3 4" xfId="22446" xr:uid="{3CE9BBF4-7A74-4FBE-B60F-872D6531E0AF}"/>
    <cellStyle name="SAPBEXHLevel2X 3 5 5 3 4 2" xfId="48860" xr:uid="{E9E6CCE2-5ECA-4ED7-A99A-7D3214A54176}"/>
    <cellStyle name="SAPBEXHLevel2X 3 5 5 3 5" xfId="31476" xr:uid="{C69D9915-627D-4D50-95E0-A78C95342B8B}"/>
    <cellStyle name="SAPBEXHLevel2X 3 5 5 4" xfId="5386" xr:uid="{DD478A72-ED15-4DCE-ABF2-9B72CDD0E685}"/>
    <cellStyle name="SAPBEXHLevel2X 3 5 5 4 2" xfId="16159" xr:uid="{1FAAC009-3DDA-40D9-AA05-EB63BA427D36}"/>
    <cellStyle name="SAPBEXHLevel2X 3 5 5 4 2 2" xfId="42578" xr:uid="{CFAFDAA0-3531-4A4B-877A-F614A1D9C995}"/>
    <cellStyle name="SAPBEXHLevel2X 3 5 5 4 3" xfId="26407" xr:uid="{BE0FFA69-1D49-4338-B985-4A17884836B0}"/>
    <cellStyle name="SAPBEXHLevel2X 3 5 5 4 3 2" xfId="52821" xr:uid="{07294795-49BD-4A1D-8B1B-092B4E8941BE}"/>
    <cellStyle name="SAPBEXHLevel2X 3 5 5 4 4" xfId="32056" xr:uid="{00D70A5B-4133-440D-8F59-96A754478ACF}"/>
    <cellStyle name="SAPBEXHLevel2X 3 5 5 5" xfId="5993" xr:uid="{C0A00339-646F-4423-859B-93352B407529}"/>
    <cellStyle name="SAPBEXHLevel2X 3 5 5 5 2" xfId="16745" xr:uid="{1AB26995-8B43-4545-AB63-083016E56E64}"/>
    <cellStyle name="SAPBEXHLevel2X 3 5 5 5 2 2" xfId="43163" xr:uid="{9503B7D3-6725-474B-B33D-4BA09CFFDD14}"/>
    <cellStyle name="SAPBEXHLevel2X 3 5 5 5 3" xfId="21860" xr:uid="{2C97AF80-9BA0-48E0-A3B4-04ED1D9C3743}"/>
    <cellStyle name="SAPBEXHLevel2X 3 5 5 5 3 2" xfId="48274" xr:uid="{DF593BF7-CF82-4B13-BFCA-3CC5DF8F5256}"/>
    <cellStyle name="SAPBEXHLevel2X 3 5 5 5 4" xfId="32663" xr:uid="{6BA74CFE-04F0-4917-8B06-AB8DC7C8118A}"/>
    <cellStyle name="SAPBEXHLevel2X 3 5 5 6" xfId="6593" xr:uid="{B7A75EC0-0059-428A-BF8D-3579FFD6868A}"/>
    <cellStyle name="SAPBEXHLevel2X 3 5 5 6 2" xfId="17318" xr:uid="{7E65C800-1C05-43EB-8D22-1AD5D57528BE}"/>
    <cellStyle name="SAPBEXHLevel2X 3 5 5 6 2 2" xfId="43736" xr:uid="{DAC17235-23A6-48AB-9FD8-B53F46370ED2}"/>
    <cellStyle name="SAPBEXHLevel2X 3 5 5 6 3" xfId="11335" xr:uid="{B95D7A8B-379E-4C2E-B4E8-4AEABD752158}"/>
    <cellStyle name="SAPBEXHLevel2X 3 5 5 6 3 2" xfId="37756" xr:uid="{6D5D911B-7E4A-4DFE-869A-2F44D0B9470E}"/>
    <cellStyle name="SAPBEXHLevel2X 3 5 5 6 4" xfId="33263" xr:uid="{93742DBB-8FB4-4064-AAAF-8029C138A45E}"/>
    <cellStyle name="SAPBEXHLevel2X 3 5 5 7" xfId="7165" xr:uid="{4CE17113-9DAD-44FD-8471-573B0641F6C4}"/>
    <cellStyle name="SAPBEXHLevel2X 3 5 5 7 2" xfId="23107" xr:uid="{71ABB4B0-D56E-4C82-A4DC-465850D8B15F}"/>
    <cellStyle name="SAPBEXHLevel2X 3 5 5 7 2 2" xfId="49521" xr:uid="{0BE9ED4B-BDBE-41E8-BD21-69C66E63EA5C}"/>
    <cellStyle name="SAPBEXHLevel2X 3 5 5 7 3" xfId="33835" xr:uid="{7307C9E0-B3BF-425D-865F-C2CF91E253F9}"/>
    <cellStyle name="SAPBEXHLevel2X 3 5 5 8" xfId="7724" xr:uid="{0729C9A4-9907-4F4A-87D1-77A0E34F97E8}"/>
    <cellStyle name="SAPBEXHLevel2X 3 5 5 8 2" xfId="18391" xr:uid="{B8616739-2E23-4875-9353-85C3942B0ACE}"/>
    <cellStyle name="SAPBEXHLevel2X 3 5 5 8 2 2" xfId="44807" xr:uid="{C497A488-AEC1-4660-A963-AB23972349FD}"/>
    <cellStyle name="SAPBEXHLevel2X 3 5 5 8 3" xfId="27006" xr:uid="{179AE22D-0D63-4F51-8A7C-325456DB88A2}"/>
    <cellStyle name="SAPBEXHLevel2X 3 5 5 8 3 2" xfId="53420" xr:uid="{C387206D-ADE5-43CA-885E-E36FF34CC9F3}"/>
    <cellStyle name="SAPBEXHLevel2X 3 5 5 8 4" xfId="34394" xr:uid="{20C064D1-ACCA-4615-8F26-46905062823B}"/>
    <cellStyle name="SAPBEXHLevel2X 3 5 5 9" xfId="7876" xr:uid="{FEA2AE65-2F85-43D5-972A-CEEB5C19C17E}"/>
    <cellStyle name="SAPBEXHLevel2X 3 5 5 9 2" xfId="18543" xr:uid="{D071981D-A3C5-4787-AEA4-3917BC1C5A28}"/>
    <cellStyle name="SAPBEXHLevel2X 3 5 5 9 2 2" xfId="44958" xr:uid="{3727E5F6-72A2-4B89-8638-C449F90DC61F}"/>
    <cellStyle name="SAPBEXHLevel2X 3 5 5 9 3" xfId="28094" xr:uid="{16ABB8E0-FAE2-47D9-A6AF-0B665D4BAE94}"/>
    <cellStyle name="SAPBEXHLevel2X 3 5 5 9 3 2" xfId="54508" xr:uid="{C9CE1EAD-BEB6-4D42-BE97-42E39F122745}"/>
    <cellStyle name="SAPBEXHLevel2X 3 5 5 9 4" xfId="34546" xr:uid="{162220B7-EEEF-4A5D-860A-E8D525BAA575}"/>
    <cellStyle name="SAPBEXHLevel2X 3 5 6" xfId="1852" xr:uid="{D8A20C9C-4B15-49A8-943E-13D09DA6AD3D}"/>
    <cellStyle name="SAPBEXHLevel2X 3 5 6 10" xfId="9536" xr:uid="{53781224-5A39-43F2-A8D2-0040B087C52F}"/>
    <cellStyle name="SAPBEXHLevel2X 3 5 6 10 2" xfId="20196" xr:uid="{B849AA40-A05D-472B-9E45-8196012B16C0}"/>
    <cellStyle name="SAPBEXHLevel2X 3 5 6 10 2 2" xfId="46610" xr:uid="{CBE55A3D-927B-48F7-8F6D-1FA18783E51A}"/>
    <cellStyle name="SAPBEXHLevel2X 3 5 6 10 3" xfId="16369" xr:uid="{32660B0A-3CEA-4DF0-A96F-CB73489D6275}"/>
    <cellStyle name="SAPBEXHLevel2X 3 5 6 10 3 2" xfId="42788" xr:uid="{4E1DF3FB-5ECF-40BE-96DC-563535422088}"/>
    <cellStyle name="SAPBEXHLevel2X 3 5 6 10 4" xfId="36032" xr:uid="{4EE15161-3B0B-41A0-A025-162009C63B6A}"/>
    <cellStyle name="SAPBEXHLevel2X 3 5 6 11" xfId="11728" xr:uid="{F3CA2C83-AE4A-4219-83BA-AC3DDB58E513}"/>
    <cellStyle name="SAPBEXHLevel2X 3 5 6 11 2" xfId="38149" xr:uid="{63D9E9F9-EF59-465D-A8AB-845C2CFD93EF}"/>
    <cellStyle name="SAPBEXHLevel2X 3 5 6 12" xfId="27019" xr:uid="{BE36D7B1-5608-4D96-96FC-1AA3A5FE6735}"/>
    <cellStyle name="SAPBEXHLevel2X 3 5 6 12 2" xfId="53433" xr:uid="{14C834BF-926E-4E26-A029-A881A7A81830}"/>
    <cellStyle name="SAPBEXHLevel2X 3 5 6 2" xfId="3829" xr:uid="{52323F0E-9FBF-49CC-88FC-19CFAEBD3A3C}"/>
    <cellStyle name="SAPBEXHLevel2X 3 5 6 2 2" xfId="10674" xr:uid="{4CCD05BF-4EA6-4D32-8F4A-69EB81BD869D}"/>
    <cellStyle name="SAPBEXHLevel2X 3 5 6 2 2 2" xfId="21319" xr:uid="{AD12EAC6-8274-4E1D-ADDF-1DDE2839AF55}"/>
    <cellStyle name="SAPBEXHLevel2X 3 5 6 2 2 2 2" xfId="47733" xr:uid="{461FA82A-8789-4AF7-B851-A9728824650D}"/>
    <cellStyle name="SAPBEXHLevel2X 3 5 6 2 2 3" xfId="28417" xr:uid="{EDE24A1E-3088-4C7C-BD3B-AAE2421272E3}"/>
    <cellStyle name="SAPBEXHLevel2X 3 5 6 2 2 3 2" xfId="54831" xr:uid="{05FFA7A0-B191-43CC-9A2E-C49FA4C8C960}"/>
    <cellStyle name="SAPBEXHLevel2X 3 5 6 2 2 4" xfId="37098" xr:uid="{2089B740-E0F9-44D7-A72E-617A8457AA05}"/>
    <cellStyle name="SAPBEXHLevel2X 3 5 6 2 3" xfId="14612" xr:uid="{637C73FE-2D11-4EBE-B240-A13832261BC0}"/>
    <cellStyle name="SAPBEXHLevel2X 3 5 6 2 3 2" xfId="41032" xr:uid="{83E08C06-4AA5-44A0-BA0D-A1EDFC22B328}"/>
    <cellStyle name="SAPBEXHLevel2X 3 5 6 2 4" xfId="22776" xr:uid="{C648400F-E10C-4723-949C-69AF5BDBE0DC}"/>
    <cellStyle name="SAPBEXHLevel2X 3 5 6 2 4 2" xfId="49190" xr:uid="{38B0B28F-9E49-4687-9166-AFD12C2A46C8}"/>
    <cellStyle name="SAPBEXHLevel2X 3 5 6 2 5" xfId="30499" xr:uid="{0D2B5346-CEAD-4EEC-AEB9-01C5A3D21CD8}"/>
    <cellStyle name="SAPBEXHLevel2X 3 5 6 3" xfId="4556" xr:uid="{E63B3AB9-CEA0-4972-BD20-DEF6B2CAE311}"/>
    <cellStyle name="SAPBEXHLevel2X 3 5 6 3 2" xfId="15334" xr:uid="{0A8E65BE-0742-4C39-B0C2-0CF4EA13E788}"/>
    <cellStyle name="SAPBEXHLevel2X 3 5 6 3 2 2" xfId="41754" xr:uid="{6C805059-7160-4155-8D86-A5F7E9273C9C}"/>
    <cellStyle name="SAPBEXHLevel2X 3 5 6 3 3" xfId="23849" xr:uid="{AE1BD2A6-9696-47D6-B059-FE4C1B7C39B4}"/>
    <cellStyle name="SAPBEXHLevel2X 3 5 6 3 3 2" xfId="50263" xr:uid="{1424B8FC-9C16-459D-96F7-1674BDCD24CE}"/>
    <cellStyle name="SAPBEXHLevel2X 3 5 6 3 4" xfId="31226" xr:uid="{909D3757-31C5-4FBD-8C81-7976523AE662}"/>
    <cellStyle name="SAPBEXHLevel2X 3 5 6 4" xfId="3201" xr:uid="{549B3C43-DF59-4778-A244-0702CF036B26}"/>
    <cellStyle name="SAPBEXHLevel2X 3 5 6 4 2" xfId="13991" xr:uid="{66B4E107-AAE2-4484-90C0-EA0A70C4977E}"/>
    <cellStyle name="SAPBEXHLevel2X 3 5 6 4 2 2" xfId="40411" xr:uid="{3B749EF1-2598-4CAA-B43A-428B0C8F3149}"/>
    <cellStyle name="SAPBEXHLevel2X 3 5 6 4 3" xfId="25845" xr:uid="{99B31A80-D1DF-4C9B-A927-839B0534E181}"/>
    <cellStyle name="SAPBEXHLevel2X 3 5 6 4 3 2" xfId="52259" xr:uid="{AC076EEE-CF28-4446-A75C-E2680C9C2370}"/>
    <cellStyle name="SAPBEXHLevel2X 3 5 6 4 4" xfId="29871" xr:uid="{D72478A7-B3A8-4158-BD8E-82B55FCFB750}"/>
    <cellStyle name="SAPBEXHLevel2X 3 5 6 5" xfId="4335" xr:uid="{8F32E261-6E6E-4597-9B4B-74C3D1910C01}"/>
    <cellStyle name="SAPBEXHLevel2X 3 5 6 5 2" xfId="15113" xr:uid="{B89ACF1D-CABD-488F-9856-F90768769640}"/>
    <cellStyle name="SAPBEXHLevel2X 3 5 6 5 2 2" xfId="41533" xr:uid="{7E3F83E9-F398-44F7-8FEA-B605BEAB31CF}"/>
    <cellStyle name="SAPBEXHLevel2X 3 5 6 5 3" xfId="25003" xr:uid="{C56D0A2A-E865-41AB-BAA6-43EB9BEA3E45}"/>
    <cellStyle name="SAPBEXHLevel2X 3 5 6 5 3 2" xfId="51417" xr:uid="{F4068FD6-0686-4CA1-80F9-F2876D49ABC2}"/>
    <cellStyle name="SAPBEXHLevel2X 3 5 6 5 4" xfId="31005" xr:uid="{1D994D45-2369-4DAD-A5CF-2BDC0CD38249}"/>
    <cellStyle name="SAPBEXHLevel2X 3 5 6 6" xfId="5625" xr:uid="{29EB1F92-0134-4A82-9414-736A20918783}"/>
    <cellStyle name="SAPBEXHLevel2X 3 5 6 6 2" xfId="16389" xr:uid="{372B0160-76E1-4AAB-AE51-F0EF7361BE3C}"/>
    <cellStyle name="SAPBEXHLevel2X 3 5 6 6 2 2" xfId="42807" xr:uid="{C11527D4-DE97-448B-876D-507EBBA91B14}"/>
    <cellStyle name="SAPBEXHLevel2X 3 5 6 6 3" xfId="26514" xr:uid="{44037813-3B01-47CF-8C2A-C459B67EB37B}"/>
    <cellStyle name="SAPBEXHLevel2X 3 5 6 6 3 2" xfId="52928" xr:uid="{C84710C4-200C-4F79-AF49-58D3578406CD}"/>
    <cellStyle name="SAPBEXHLevel2X 3 5 6 6 4" xfId="32295" xr:uid="{FF7F7575-7B29-44B0-B572-50B2CB085218}"/>
    <cellStyle name="SAPBEXHLevel2X 3 5 6 7" xfId="6968" xr:uid="{4D716C38-FC40-4387-B397-F259E5476C69}"/>
    <cellStyle name="SAPBEXHLevel2X 3 5 6 7 2" xfId="21156" xr:uid="{B3AD3A22-7E4D-4E91-B60E-920653F799C2}"/>
    <cellStyle name="SAPBEXHLevel2X 3 5 6 7 2 2" xfId="47570" xr:uid="{AB39CDF8-C5E8-46F2-A2B6-62B1F4B21E33}"/>
    <cellStyle name="SAPBEXHLevel2X 3 5 6 7 3" xfId="33638" xr:uid="{80DB0BAE-5FC9-4C32-916B-16BCAAB95B5C}"/>
    <cellStyle name="SAPBEXHLevel2X 3 5 6 8" xfId="7515" xr:uid="{B6B543D5-AB4F-401D-8CCD-62EF2297ADD0}"/>
    <cellStyle name="SAPBEXHLevel2X 3 5 6 8 2" xfId="18182" xr:uid="{164830F9-2B75-403A-9526-4350BDFB95B7}"/>
    <cellStyle name="SAPBEXHLevel2X 3 5 6 8 2 2" xfId="44598" xr:uid="{35D2ACF6-65F7-4286-B657-ED1CA9CFEC3E}"/>
    <cellStyle name="SAPBEXHLevel2X 3 5 6 8 3" xfId="22665" xr:uid="{1F569659-3494-477A-B3A1-B4751326FE7E}"/>
    <cellStyle name="SAPBEXHLevel2X 3 5 6 8 3 2" xfId="49079" xr:uid="{A7CC9CC3-F3B3-413A-A6A3-6AE29AF426BF}"/>
    <cellStyle name="SAPBEXHLevel2X 3 5 6 8 4" xfId="34185" xr:uid="{B56A36B8-73FA-4D9E-83FF-B11124DCD99C}"/>
    <cellStyle name="SAPBEXHLevel2X 3 5 6 9" xfId="6242" xr:uid="{A342CB93-F432-4F0A-8CD0-FF2FED2395E0}"/>
    <cellStyle name="SAPBEXHLevel2X 3 5 6 9 2" xfId="16983" xr:uid="{F04AD198-A993-41BF-B345-58E4CEC9C94F}"/>
    <cellStyle name="SAPBEXHLevel2X 3 5 6 9 2 2" xfId="43401" xr:uid="{8DCB2703-6342-4B53-9557-3A65591A0DDD}"/>
    <cellStyle name="SAPBEXHLevel2X 3 5 6 9 3" xfId="12036" xr:uid="{E449F8EC-7D8F-4645-BE15-4DC1C678DF3A}"/>
    <cellStyle name="SAPBEXHLevel2X 3 5 6 9 3 2" xfId="38457" xr:uid="{85F64A4A-6FA2-424B-97DD-8249518A6BFA}"/>
    <cellStyle name="SAPBEXHLevel2X 3 5 6 9 4" xfId="32912" xr:uid="{6B0E426E-D227-45FB-9087-F6A098BEE5DF}"/>
    <cellStyle name="SAPBEXHLevel2X 3 5 7" xfId="2512" xr:uid="{DEC597DA-06E0-4C39-B3A1-E7529DB08B28}"/>
    <cellStyle name="SAPBEXHLevel2X 3 5 7 10" xfId="23877" xr:uid="{D736CF3A-89D5-43A8-BE21-4692F5165617}"/>
    <cellStyle name="SAPBEXHLevel2X 3 5 7 10 2" xfId="50291" xr:uid="{00CF4F1A-AC1F-4071-9FA3-11E1D74A389F}"/>
    <cellStyle name="SAPBEXHLevel2X 3 5 7 2" xfId="4407" xr:uid="{BDC5A5C2-8F73-47C7-A45E-E60C3E2ED55F}"/>
    <cellStyle name="SAPBEXHLevel2X 3 5 7 2 2" xfId="15185" xr:uid="{B9E513FA-3625-4210-AB55-E8AC54532780}"/>
    <cellStyle name="SAPBEXHLevel2X 3 5 7 2 2 2" xfId="41605" xr:uid="{35BD4754-92AE-4661-BE1D-60A62FCBF6DB}"/>
    <cellStyle name="SAPBEXHLevel2X 3 5 7 2 3" xfId="24308" xr:uid="{8552ED2B-95CB-4C04-AFF0-3B24935665A2}"/>
    <cellStyle name="SAPBEXHLevel2X 3 5 7 2 3 2" xfId="50722" xr:uid="{D05A28E6-18AB-4703-AEFD-54F922F5DF2F}"/>
    <cellStyle name="SAPBEXHLevel2X 3 5 7 2 4" xfId="31077" xr:uid="{F9E2DCAE-CCCE-45CD-9175-C6CAB3393D7F}"/>
    <cellStyle name="SAPBEXHLevel2X 3 5 7 3" xfId="5140" xr:uid="{7AA96417-64ED-44FF-B949-49728A8CFCBA}"/>
    <cellStyle name="SAPBEXHLevel2X 3 5 7 3 2" xfId="15917" xr:uid="{0DCD49B3-9807-4844-ACE5-4E331ED169A0}"/>
    <cellStyle name="SAPBEXHLevel2X 3 5 7 3 2 2" xfId="42336" xr:uid="{E9BA592D-CC0B-4865-95A7-8301DD487097}"/>
    <cellStyle name="SAPBEXHLevel2X 3 5 7 3 3" xfId="21971" xr:uid="{0AD0DF1D-8127-4A12-B1A5-6BF3AD141A04}"/>
    <cellStyle name="SAPBEXHLevel2X 3 5 7 3 3 2" xfId="48385" xr:uid="{C82379A9-FFF2-41F2-83BA-C52DD5634FD7}"/>
    <cellStyle name="SAPBEXHLevel2X 3 5 7 3 4" xfId="31810" xr:uid="{BA5D1274-7B65-4970-9CCD-359AF211646F}"/>
    <cellStyle name="SAPBEXHLevel2X 3 5 7 4" xfId="6322" xr:uid="{45705557-FD7B-4639-BDBB-48AE3C5DE990}"/>
    <cellStyle name="SAPBEXHLevel2X 3 5 7 4 2" xfId="17061" xr:uid="{E6F08586-9D07-4624-A6BC-CE2FEDD09ED9}"/>
    <cellStyle name="SAPBEXHLevel2X 3 5 7 4 2 2" xfId="43479" xr:uid="{35C9411E-222C-494A-BFDD-17DE0D169809}"/>
    <cellStyle name="SAPBEXHLevel2X 3 5 7 4 3" xfId="12386" xr:uid="{A3D386FB-812C-4AD0-879B-076BD21E7C11}"/>
    <cellStyle name="SAPBEXHLevel2X 3 5 7 4 3 2" xfId="38807" xr:uid="{BF466B2D-AE4D-4353-8B89-8BFE4D335443}"/>
    <cellStyle name="SAPBEXHLevel2X 3 5 7 4 4" xfId="32992" xr:uid="{EA323D0A-A50A-4C9B-A75E-BFA0E6971EAE}"/>
    <cellStyle name="SAPBEXHLevel2X 3 5 7 5" xfId="6898" xr:uid="{CFAC75A4-5EC8-4E71-880B-0EC2C07A7727}"/>
    <cellStyle name="SAPBEXHLevel2X 3 5 7 5 2" xfId="17603" xr:uid="{CC1D57D6-BB01-4726-97A7-753969C9B631}"/>
    <cellStyle name="SAPBEXHLevel2X 3 5 7 5 2 2" xfId="44020" xr:uid="{15EA8528-A6A5-4706-A1BC-8733E92DAC32}"/>
    <cellStyle name="SAPBEXHLevel2X 3 5 7 5 3" xfId="22003" xr:uid="{148C6CCC-E2B5-48CB-8D23-23600CCBD5A2}"/>
    <cellStyle name="SAPBEXHLevel2X 3 5 7 5 3 2" xfId="48417" xr:uid="{CE2370E6-13A1-4CA9-A1D6-9BF9B8B7AAC6}"/>
    <cellStyle name="SAPBEXHLevel2X 3 5 7 5 4" xfId="33568" xr:uid="{401E70F9-9DE1-45BA-9ADE-EAD13C856D9D}"/>
    <cellStyle name="SAPBEXHLevel2X 3 5 7 6" xfId="7422" xr:uid="{AF4591A9-ED9D-443C-A0F7-068F9D05E68B}"/>
    <cellStyle name="SAPBEXHLevel2X 3 5 7 6 2" xfId="18089" xr:uid="{091930C7-25AE-4183-96AB-4C5D5E03E30A}"/>
    <cellStyle name="SAPBEXHLevel2X 3 5 7 6 2 2" xfId="44505" xr:uid="{19295B2D-638D-4DBA-982F-EB1594758FE3}"/>
    <cellStyle name="SAPBEXHLevel2X 3 5 7 6 3" xfId="27153" xr:uid="{E9860A14-7FE2-4459-A453-3886CBA68036}"/>
    <cellStyle name="SAPBEXHLevel2X 3 5 7 6 3 2" xfId="53567" xr:uid="{77A7BB02-41AA-43A9-97F1-73B96A9E566C}"/>
    <cellStyle name="SAPBEXHLevel2X 3 5 7 6 4" xfId="34092" xr:uid="{5294397F-EB18-4EA7-8F5F-89F6828B52C9}"/>
    <cellStyle name="SAPBEXHLevel2X 3 5 7 7" xfId="8045" xr:uid="{76B0C820-F518-4702-BA9D-434646E23741}"/>
    <cellStyle name="SAPBEXHLevel2X 3 5 7 7 2" xfId="18712" xr:uid="{2CABEDBE-0884-4D8E-85BC-80334EC91C95}"/>
    <cellStyle name="SAPBEXHLevel2X 3 5 7 7 2 2" xfId="45126" xr:uid="{A0E5054D-2799-4A6A-9D74-46358547A1A1}"/>
    <cellStyle name="SAPBEXHLevel2X 3 5 7 7 3" xfId="15507" xr:uid="{2B2D75B4-3D03-492B-AEDA-F4E0DD3F1632}"/>
    <cellStyle name="SAPBEXHLevel2X 3 5 7 7 3 2" xfId="41927" xr:uid="{E37D691C-BCA4-4F99-8AF8-E5EE8410BE1C}"/>
    <cellStyle name="SAPBEXHLevel2X 3 5 7 7 4" xfId="34649" xr:uid="{2BC1DD4C-3B38-4FD1-877C-11C45B97E60C}"/>
    <cellStyle name="SAPBEXHLevel2X 3 5 7 8" xfId="13308" xr:uid="{6DF33013-243A-4C3E-BBBF-4B814BA20A29}"/>
    <cellStyle name="SAPBEXHLevel2X 3 5 7 8 2" xfId="39728" xr:uid="{A8D0DEDD-B929-4467-BF72-1EAA55FAEF4D}"/>
    <cellStyle name="SAPBEXHLevel2X 3 5 7 9" xfId="11128" xr:uid="{6D5AAE9C-FAE7-4FB7-98C3-BA2D4CAF1C04}"/>
    <cellStyle name="SAPBEXHLevel2X 3 5 7 9 2" xfId="37549" xr:uid="{EE4E0779-F9CD-4A92-8776-1B9D333BFE72}"/>
    <cellStyle name="SAPBEXHLevel2X 3 5 8" xfId="3264" xr:uid="{564BCECB-C787-48BE-ADD9-C1F1788303F6}"/>
    <cellStyle name="SAPBEXHLevel2X 3 5 8 2" xfId="14054" xr:uid="{20386696-49D4-446C-A499-D32B3BBEE24A}"/>
    <cellStyle name="SAPBEXHLevel2X 3 5 8 2 2" xfId="40474" xr:uid="{A11301A3-F4F1-47BA-B284-35E479454092}"/>
    <cellStyle name="SAPBEXHLevel2X 3 5 8 3" xfId="26571" xr:uid="{B557CBA3-3E43-418F-82B0-0CFC4ECB94E8}"/>
    <cellStyle name="SAPBEXHLevel2X 3 5 8 3 2" xfId="52985" xr:uid="{E2BD8E8C-A676-469B-84C2-5EB0A2EB1C2D}"/>
    <cellStyle name="SAPBEXHLevel2X 3 5 8 4" xfId="29934" xr:uid="{113AA5DD-EF6F-4A6A-9877-B4BFD441B295}"/>
    <cellStyle name="SAPBEXHLevel2X 3 5 9" xfId="3366" xr:uid="{D444040C-B7DF-4AE9-8453-569B25A55B2B}"/>
    <cellStyle name="SAPBEXHLevel2X 3 5 9 2" xfId="14153" xr:uid="{ADFA965F-2515-4D40-BDC1-D32C9E199E01}"/>
    <cellStyle name="SAPBEXHLevel2X 3 5 9 2 2" xfId="40573" xr:uid="{31A2D5BC-24B6-421B-B65E-76A71297DECD}"/>
    <cellStyle name="SAPBEXHLevel2X 3 5 9 3" xfId="22870" xr:uid="{E1175F20-80E6-4DD1-A7B9-8B67EF1A71AE}"/>
    <cellStyle name="SAPBEXHLevel2X 3 5 9 3 2" xfId="49284" xr:uid="{29C8404F-10C7-4EA3-9591-BDAC45F65DA8}"/>
    <cellStyle name="SAPBEXHLevel2X 3 5 9 4" xfId="30036" xr:uid="{939F29D5-2D13-4B05-B8A3-73AB7D48C083}"/>
    <cellStyle name="SAPBEXHLevel2X 3 6" xfId="1244" xr:uid="{A0C9046E-9054-4FAA-8636-1A15CB37E7B4}"/>
    <cellStyle name="SAPBEXHLevel2X 3 6 10" xfId="3026" xr:uid="{8836BD8B-AF27-4CE1-AE31-8FD73A56C68E}"/>
    <cellStyle name="SAPBEXHLevel2X 3 6 10 2" xfId="13818" xr:uid="{861FBC00-A7DF-426C-A078-BBB29AF7F6E2}"/>
    <cellStyle name="SAPBEXHLevel2X 3 6 10 2 2" xfId="40238" xr:uid="{CB140E7D-0554-4BE5-8D06-ECDDAAD384F0}"/>
    <cellStyle name="SAPBEXHLevel2X 3 6 10 3" xfId="26736" xr:uid="{F7A48FDC-1AFA-4F7F-8167-A880FAE5C331}"/>
    <cellStyle name="SAPBEXHLevel2X 3 6 10 3 2" xfId="53150" xr:uid="{DD033A63-AA5C-42D4-98B6-B611F114394D}"/>
    <cellStyle name="SAPBEXHLevel2X 3 6 10 4" xfId="29696" xr:uid="{8799F548-5F3E-4A83-B27D-F86BF7C48AC8}"/>
    <cellStyle name="SAPBEXHLevel2X 3 6 11" xfId="6515" xr:uid="{B430EF4D-8ACD-40B8-ABE5-A05372DE3D25}"/>
    <cellStyle name="SAPBEXHLevel2X 3 6 11 2" xfId="12047" xr:uid="{492269C4-DD0F-401F-95C7-F22C90806C2E}"/>
    <cellStyle name="SAPBEXHLevel2X 3 6 11 2 2" xfId="38468" xr:uid="{CC11C2B2-2335-42EF-AE42-748D8EA771BF}"/>
    <cellStyle name="SAPBEXHLevel2X 3 6 11 3" xfId="33185" xr:uid="{61623CF9-91ED-49CA-A20D-0D7244BCBE83}"/>
    <cellStyle name="SAPBEXHLevel2X 3 6 12" xfId="12122" xr:uid="{02E4DD2D-5717-482F-AFCD-F8BA489CCC1B}"/>
    <cellStyle name="SAPBEXHLevel2X 3 6 12 2" xfId="38543" xr:uid="{4D415D9A-D567-4F9B-B8C2-61767050CA86}"/>
    <cellStyle name="SAPBEXHLevel2X 3 6 13" xfId="26701" xr:uid="{7C62851D-CB37-4180-9AFF-D6959CB62A50}"/>
    <cellStyle name="SAPBEXHLevel2X 3 6 13 2" xfId="53115" xr:uid="{AC631733-3FCD-4718-B738-E27F46F92B1D}"/>
    <cellStyle name="SAPBEXHLevel2X 3 6 2" xfId="1556" xr:uid="{8EF66657-3999-427B-A02F-61DA88D70FE4}"/>
    <cellStyle name="SAPBEXHLevel2X 3 6 2 10" xfId="8448" xr:uid="{2A1A4BE8-A9C3-4DA5-8064-E95532A7A3D5}"/>
    <cellStyle name="SAPBEXHLevel2X 3 6 2 10 2" xfId="19108" xr:uid="{C6C40017-D25F-4DEE-AF3F-1E81CB54C43B}"/>
    <cellStyle name="SAPBEXHLevel2X 3 6 2 10 2 2" xfId="45522" xr:uid="{28C9FAE4-E1A7-4E8A-8472-0E5268FF114E}"/>
    <cellStyle name="SAPBEXHLevel2X 3 6 2 10 3" xfId="16878" xr:uid="{91ABF8A2-E676-4D73-8C53-67A355DF20B6}"/>
    <cellStyle name="SAPBEXHLevel2X 3 6 2 10 3 2" xfId="43296" xr:uid="{71F63707-3CCE-48FD-9DA7-84B59F0693ED}"/>
    <cellStyle name="SAPBEXHLevel2X 3 6 2 10 4" xfId="34944" xr:uid="{2ABB6D9C-75C2-4F6F-88C6-A91EE92F7E9C}"/>
    <cellStyle name="SAPBEXHLevel2X 3 6 2 11" xfId="11987" xr:uid="{306AF664-050B-4C16-ADCF-F731DA5421B0}"/>
    <cellStyle name="SAPBEXHLevel2X 3 6 2 11 2" xfId="38408" xr:uid="{907118C2-A728-41CF-AE97-93683301EB5A}"/>
    <cellStyle name="SAPBEXHLevel2X 3 6 2 12" xfId="21924" xr:uid="{5B59985D-9A03-47D3-B8ED-C8CDF08D72EA}"/>
    <cellStyle name="SAPBEXHLevel2X 3 6 2 12 2" xfId="48338" xr:uid="{8793FE9A-5E5D-462C-B0F4-746B2ADE9F9A}"/>
    <cellStyle name="SAPBEXHLevel2X 3 6 2 2" xfId="3550" xr:uid="{5509D4BB-F487-44DA-A9D5-D7DD64890B35}"/>
    <cellStyle name="SAPBEXHLevel2X 3 6 2 2 2" xfId="8974" xr:uid="{FBA16327-898B-446A-8EB3-7CDDF2D6F361}"/>
    <cellStyle name="SAPBEXHLevel2X 3 6 2 2 2 2" xfId="19634" xr:uid="{940419C6-A81E-4D3C-9D31-BDB08ED44B10}"/>
    <cellStyle name="SAPBEXHLevel2X 3 6 2 2 2 2 2" xfId="46048" xr:uid="{0927830B-2419-4477-884B-7BA6B4BBC8B8}"/>
    <cellStyle name="SAPBEXHLevel2X 3 6 2 2 2 3" xfId="12090" xr:uid="{98C6007B-669F-4E53-BFE8-3255B9809734}"/>
    <cellStyle name="SAPBEXHLevel2X 3 6 2 2 2 3 2" xfId="38511" xr:uid="{29BDDBDB-EB34-401E-9915-441C886DB958}"/>
    <cellStyle name="SAPBEXHLevel2X 3 6 2 2 2 4" xfId="35470" xr:uid="{9A9DFAB6-8674-461C-85D0-2959A8B04308}"/>
    <cellStyle name="SAPBEXHLevel2X 3 6 2 2 3" xfId="10085" xr:uid="{CCF2A836-4211-4092-997C-F8D3C844609D}"/>
    <cellStyle name="SAPBEXHLevel2X 3 6 2 2 3 2" xfId="20745" xr:uid="{6921DBB9-EF8B-40EC-B389-93AC9FECD1F2}"/>
    <cellStyle name="SAPBEXHLevel2X 3 6 2 2 3 2 2" xfId="47159" xr:uid="{FE51BB84-2E4F-423B-9274-08A44669C1C3}"/>
    <cellStyle name="SAPBEXHLevel2X 3 6 2 2 3 3" xfId="27808" xr:uid="{7B3B22CF-5757-4D2B-9A37-02EC6D6A87DF}"/>
    <cellStyle name="SAPBEXHLevel2X 3 6 2 2 3 3 2" xfId="54222" xr:uid="{3F8C7FDB-2A03-4EE9-AB9D-01B3A2A32D10}"/>
    <cellStyle name="SAPBEXHLevel2X 3 6 2 2 3 4" xfId="36581" xr:uid="{0B856B7B-F4D0-4835-9126-43D8D199B2F8}"/>
    <cellStyle name="SAPBEXHLevel2X 3 6 2 2 4" xfId="8761" xr:uid="{C610725F-EF86-40CF-8E76-707841EDDCF8}"/>
    <cellStyle name="SAPBEXHLevel2X 3 6 2 2 4 2" xfId="19421" xr:uid="{8942F302-425A-45B4-AF87-7F83B1557568}"/>
    <cellStyle name="SAPBEXHLevel2X 3 6 2 2 4 2 2" xfId="45835" xr:uid="{440C4352-B8EB-443A-A467-4182408CAB6B}"/>
    <cellStyle name="SAPBEXHLevel2X 3 6 2 2 4 3" xfId="22646" xr:uid="{E16F46CE-82A5-4E1A-AC81-1259898B272A}"/>
    <cellStyle name="SAPBEXHLevel2X 3 6 2 2 4 3 2" xfId="49060" xr:uid="{4D2DB660-77CF-48F9-AB90-B10C8289F081}"/>
    <cellStyle name="SAPBEXHLevel2X 3 6 2 2 4 4" xfId="35257" xr:uid="{B91EA32C-7DBB-4F4C-BC1A-4641393A14A4}"/>
    <cellStyle name="SAPBEXHLevel2X 3 6 2 2 5" xfId="14335" xr:uid="{9BFAB2CE-66C2-469A-A834-332E1692CDE2}"/>
    <cellStyle name="SAPBEXHLevel2X 3 6 2 2 5 2" xfId="40755" xr:uid="{E20D1334-7AC1-4A21-8750-9386555EBC34}"/>
    <cellStyle name="SAPBEXHLevel2X 3 6 2 2 6" xfId="27924" xr:uid="{3DC366C9-5B7F-4A00-AE77-31B458778852}"/>
    <cellStyle name="SAPBEXHLevel2X 3 6 2 2 6 2" xfId="54338" xr:uid="{6BC7F2EF-BAC3-40D7-9D6D-1376A0CF5957}"/>
    <cellStyle name="SAPBEXHLevel2X 3 6 2 2 7" xfId="30220" xr:uid="{375788AA-237E-47E6-9643-F88F6EE9B866}"/>
    <cellStyle name="SAPBEXHLevel2X 3 6 2 3" xfId="2764" xr:uid="{6C78D8F3-318B-470C-BDD2-95BB9AF27D39}"/>
    <cellStyle name="SAPBEXHLevel2X 3 6 2 3 2" xfId="9332" xr:uid="{CACACCED-EF1E-4D94-8993-012B5D342BCE}"/>
    <cellStyle name="SAPBEXHLevel2X 3 6 2 3 2 2" xfId="19992" xr:uid="{B6204FAD-7AC8-4FD1-9904-697741261854}"/>
    <cellStyle name="SAPBEXHLevel2X 3 6 2 3 2 2 2" xfId="46406" xr:uid="{5D4443FE-DEB7-4DEA-9675-88E36EA22F74}"/>
    <cellStyle name="SAPBEXHLevel2X 3 6 2 3 2 3" xfId="28227" xr:uid="{F8C99652-8C71-4F34-B671-DF3021010F1F}"/>
    <cellStyle name="SAPBEXHLevel2X 3 6 2 3 2 3 2" xfId="54641" xr:uid="{9FC92539-F581-4D92-A855-D06737567BE2}"/>
    <cellStyle name="SAPBEXHLevel2X 3 6 2 3 2 4" xfId="35828" xr:uid="{9290FAFF-C696-4232-B457-B0AB7CDE408E}"/>
    <cellStyle name="SAPBEXHLevel2X 3 6 2 3 3" xfId="13556" xr:uid="{27F3F5BA-DCFE-48CE-9B74-E09C2FBF0407}"/>
    <cellStyle name="SAPBEXHLevel2X 3 6 2 3 3 2" xfId="39976" xr:uid="{7D95BB91-EA40-4962-8DB1-836D61082AEB}"/>
    <cellStyle name="SAPBEXHLevel2X 3 6 2 3 4" xfId="25810" xr:uid="{E788A0C8-8DF0-4113-ACBD-292527FD45E6}"/>
    <cellStyle name="SAPBEXHLevel2X 3 6 2 3 4 2" xfId="52224" xr:uid="{929C78C9-5AF6-4669-986E-2F8853AFDFB3}"/>
    <cellStyle name="SAPBEXHLevel2X 3 6 2 3 5" xfId="29434" xr:uid="{37C25C93-9FDC-41F6-A692-9805E567061C}"/>
    <cellStyle name="SAPBEXHLevel2X 3 6 2 4" xfId="3063" xr:uid="{2ECEA9D4-816F-4BDB-A18D-208796F98C2C}"/>
    <cellStyle name="SAPBEXHLevel2X 3 6 2 4 2" xfId="10302" xr:uid="{77FB274A-9980-41D0-95AB-C627B1DC90C8}"/>
    <cellStyle name="SAPBEXHLevel2X 3 6 2 4 2 2" xfId="20962" xr:uid="{2E75D2FC-30D9-42FE-83BC-0DC10E9DFEC6}"/>
    <cellStyle name="SAPBEXHLevel2X 3 6 2 4 2 2 2" xfId="47376" xr:uid="{FEB8C7DB-EA7E-4237-AF74-686C48CBB412}"/>
    <cellStyle name="SAPBEXHLevel2X 3 6 2 4 2 3" xfId="11442" xr:uid="{E377E496-A9F1-4F20-B195-ADAFD4803C0C}"/>
    <cellStyle name="SAPBEXHLevel2X 3 6 2 4 2 3 2" xfId="37863" xr:uid="{438F079A-343F-41B2-B88B-A58E8853BEA1}"/>
    <cellStyle name="SAPBEXHLevel2X 3 6 2 4 2 4" xfId="36798" xr:uid="{A1BEBE3C-248C-439C-9C33-8D8F5043A9B8}"/>
    <cellStyle name="SAPBEXHLevel2X 3 6 2 4 3" xfId="13855" xr:uid="{1DF01190-B7DA-4E9B-BE17-FAE8308510F9}"/>
    <cellStyle name="SAPBEXHLevel2X 3 6 2 4 3 2" xfId="40275" xr:uid="{F1A8FBF5-F1DD-4587-9FF1-E570D571B811}"/>
    <cellStyle name="SAPBEXHLevel2X 3 6 2 4 4" xfId="25019" xr:uid="{C41EB2A8-8E0D-47DB-8DED-0B843AD1DB2D}"/>
    <cellStyle name="SAPBEXHLevel2X 3 6 2 4 4 2" xfId="51433" xr:uid="{E767769C-1226-4348-B672-6BAD1B3A5B46}"/>
    <cellStyle name="SAPBEXHLevel2X 3 6 2 4 5" xfId="29733" xr:uid="{5FDF804E-9352-4690-855F-BF243F177A60}"/>
    <cellStyle name="SAPBEXHLevel2X 3 6 2 5" xfId="5263" xr:uid="{A226C13D-DE13-4086-B18E-77B73707B1A4}"/>
    <cellStyle name="SAPBEXHLevel2X 3 6 2 5 2" xfId="16038" xr:uid="{678F23F0-16F2-46AD-98B4-EF9626131A1A}"/>
    <cellStyle name="SAPBEXHLevel2X 3 6 2 5 2 2" xfId="42457" xr:uid="{C9022B33-5721-4999-B960-69BEEFA6B232}"/>
    <cellStyle name="SAPBEXHLevel2X 3 6 2 5 3" xfId="22842" xr:uid="{C2470696-AD23-4BA0-B6AB-AF54369B996D}"/>
    <cellStyle name="SAPBEXHLevel2X 3 6 2 5 3 2" xfId="49256" xr:uid="{D68D7118-D816-4E61-A2A3-0316CA749956}"/>
    <cellStyle name="SAPBEXHLevel2X 3 6 2 5 4" xfId="31933" xr:uid="{63E5F17D-C80E-4161-8562-DBCBD6FE5FCE}"/>
    <cellStyle name="SAPBEXHLevel2X 3 6 2 6" xfId="6226" xr:uid="{32502D50-C225-4D96-BA0C-3C0D24F5CC7D}"/>
    <cellStyle name="SAPBEXHLevel2X 3 6 2 6 2" xfId="16967" xr:uid="{4FEA253C-802C-4FAA-8A50-9E922A963E9D}"/>
    <cellStyle name="SAPBEXHLevel2X 3 6 2 6 2 2" xfId="43385" xr:uid="{2201C2C1-1FB6-453D-9AB5-EC54C7478A68}"/>
    <cellStyle name="SAPBEXHLevel2X 3 6 2 6 3" xfId="12409" xr:uid="{A7CC654C-2045-49E4-B692-AFC43FD5C4A4}"/>
    <cellStyle name="SAPBEXHLevel2X 3 6 2 6 3 2" xfId="38830" xr:uid="{E2382CC6-1BAF-4AA0-B929-18BBE0D54225}"/>
    <cellStyle name="SAPBEXHLevel2X 3 6 2 6 4" xfId="32896" xr:uid="{0DF5846C-ADAD-4C3E-9B14-3F5E48AB6118}"/>
    <cellStyle name="SAPBEXHLevel2X 3 6 2 7" xfId="5780" xr:uid="{887C4CBE-94C6-4821-AB08-6E0182A7F12B}"/>
    <cellStyle name="SAPBEXHLevel2X 3 6 2 7 2" xfId="23023" xr:uid="{761049C3-9965-4911-876D-87E878AD2206}"/>
    <cellStyle name="SAPBEXHLevel2X 3 6 2 7 2 2" xfId="49437" xr:uid="{CBE54786-14CA-4298-8950-A58F19457161}"/>
    <cellStyle name="SAPBEXHLevel2X 3 6 2 7 3" xfId="32450" xr:uid="{73B3AB12-3B42-4FEA-9A9A-5606CFC55E53}"/>
    <cellStyle name="SAPBEXHLevel2X 3 6 2 8" xfId="7218" xr:uid="{A1ADC5F1-02F6-4269-903D-B59E72565A94}"/>
    <cellStyle name="SAPBEXHLevel2X 3 6 2 8 2" xfId="17885" xr:uid="{9116A198-255A-4847-B5AF-F629A2AA696D}"/>
    <cellStyle name="SAPBEXHLevel2X 3 6 2 8 2 2" xfId="44302" xr:uid="{06EFD3B6-FC08-4279-8D96-2E8DC497361D}"/>
    <cellStyle name="SAPBEXHLevel2X 3 6 2 8 3" xfId="23060" xr:uid="{D1E9936F-7324-47A7-A6E5-88E73D6E5FDF}"/>
    <cellStyle name="SAPBEXHLevel2X 3 6 2 8 3 2" xfId="49474" xr:uid="{12A96F4F-468C-4739-9B0B-245FC3115517}"/>
    <cellStyle name="SAPBEXHLevel2X 3 6 2 8 4" xfId="33888" xr:uid="{4D49FE1D-6466-4966-8A09-54FBBF0FCA86}"/>
    <cellStyle name="SAPBEXHLevel2X 3 6 2 9" xfId="7202" xr:uid="{B3E316C0-5658-4BDB-BE60-A2DFD178AF7A}"/>
    <cellStyle name="SAPBEXHLevel2X 3 6 2 9 2" xfId="17869" xr:uid="{67219ADD-7139-46B9-8915-6407646A5A0A}"/>
    <cellStyle name="SAPBEXHLevel2X 3 6 2 9 2 2" xfId="44286" xr:uid="{A4073A50-A8DE-4269-A7E3-71E727FD4167}"/>
    <cellStyle name="SAPBEXHLevel2X 3 6 2 9 3" xfId="22108" xr:uid="{2308C033-6874-4B7B-ACD9-389798ADB2A0}"/>
    <cellStyle name="SAPBEXHLevel2X 3 6 2 9 3 2" xfId="48522" xr:uid="{A373707C-B404-45A7-81C1-E8B45A389F64}"/>
    <cellStyle name="SAPBEXHLevel2X 3 6 2 9 4" xfId="33872" xr:uid="{27C951D8-9597-45CE-93BB-F8874F13815B}"/>
    <cellStyle name="SAPBEXHLevel2X 3 6 3" xfId="1669" xr:uid="{FA24898D-E78B-49EC-BB9C-0848AAA95F64}"/>
    <cellStyle name="SAPBEXHLevel2X 3 6 3 10" xfId="8304" xr:uid="{8CE0CD05-C7C6-4D94-A6A5-296B99453459}"/>
    <cellStyle name="SAPBEXHLevel2X 3 6 3 10 2" xfId="18964" xr:uid="{E3E91783-5050-42C5-9915-C43D93A0F8D7}"/>
    <cellStyle name="SAPBEXHLevel2X 3 6 3 10 2 2" xfId="45378" xr:uid="{B0A334DA-B7BA-460E-986B-5D2F6E2BF51C}"/>
    <cellStyle name="SAPBEXHLevel2X 3 6 3 10 3" xfId="12607" xr:uid="{F3DD17B0-AA26-4056-9346-BEABDF91AD39}"/>
    <cellStyle name="SAPBEXHLevel2X 3 6 3 10 3 2" xfId="39028" xr:uid="{0E309B55-0F73-43E6-BFF1-079C8FA3CAEB}"/>
    <cellStyle name="SAPBEXHLevel2X 3 6 3 10 4" xfId="34800" xr:uid="{B2E3457A-C42F-4D08-91A9-E6E6C160A3E1}"/>
    <cellStyle name="SAPBEXHLevel2X 3 6 3 11" xfId="11898" xr:uid="{BC19D498-7CE5-4523-91EF-2019C46268D9}"/>
    <cellStyle name="SAPBEXHLevel2X 3 6 3 11 2" xfId="38319" xr:uid="{9BD34F61-DC48-425F-884B-FA41C5E7317B}"/>
    <cellStyle name="SAPBEXHLevel2X 3 6 3 12" xfId="25531" xr:uid="{01316299-A456-43D3-9D46-6D28453B49DE}"/>
    <cellStyle name="SAPBEXHLevel2X 3 6 3 12 2" xfId="51945" xr:uid="{75278084-EF6D-49B7-BFD2-1EB5F07C80E5}"/>
    <cellStyle name="SAPBEXHLevel2X 3 6 3 2" xfId="3662" xr:uid="{642F2440-305D-4049-9383-3219254CE490}"/>
    <cellStyle name="SAPBEXHLevel2X 3 6 3 2 2" xfId="9118" xr:uid="{37A1A63E-BCE8-4363-A066-669D31BCDC64}"/>
    <cellStyle name="SAPBEXHLevel2X 3 6 3 2 2 2" xfId="19778" xr:uid="{BA41472F-01CE-4D01-9D69-5EF27F9AF631}"/>
    <cellStyle name="SAPBEXHLevel2X 3 6 3 2 2 2 2" xfId="46192" xr:uid="{1B355D42-C88A-41C8-B709-103C1D7576F8}"/>
    <cellStyle name="SAPBEXHLevel2X 3 6 3 2 2 3" xfId="11555" xr:uid="{E0D1F5CA-B5D0-4FCD-BD31-8062E65794F8}"/>
    <cellStyle name="SAPBEXHLevel2X 3 6 3 2 2 3 2" xfId="37976" xr:uid="{4A81F194-3B14-41BB-9A4C-B2A3F35DD87F}"/>
    <cellStyle name="SAPBEXHLevel2X 3 6 3 2 2 4" xfId="35614" xr:uid="{90729F40-E43E-4105-B88A-A2DB7E5A520A}"/>
    <cellStyle name="SAPBEXHLevel2X 3 6 3 2 3" xfId="10087" xr:uid="{C331BF2D-449D-4F8B-85E2-C2167AA22CEA}"/>
    <cellStyle name="SAPBEXHLevel2X 3 6 3 2 3 2" xfId="20747" xr:uid="{1E939164-6FB0-4E36-8BAD-DA5DAC3B502F}"/>
    <cellStyle name="SAPBEXHLevel2X 3 6 3 2 3 2 2" xfId="47161" xr:uid="{4DC77D26-0991-4FDA-9C2A-728AE1188366}"/>
    <cellStyle name="SAPBEXHLevel2X 3 6 3 2 3 3" xfId="27748" xr:uid="{A15F02EA-34E8-405A-85A7-ABCA6BAA7143}"/>
    <cellStyle name="SAPBEXHLevel2X 3 6 3 2 3 3 2" xfId="54162" xr:uid="{C349CCD3-10A8-4AD9-8618-215DD1E704A2}"/>
    <cellStyle name="SAPBEXHLevel2X 3 6 3 2 3 4" xfId="36583" xr:uid="{EEEB8AA9-FCC7-488F-BE56-0F81C3864FEE}"/>
    <cellStyle name="SAPBEXHLevel2X 3 6 3 2 4" xfId="8605" xr:uid="{889A404C-6909-4BD3-8613-55586956F67E}"/>
    <cellStyle name="SAPBEXHLevel2X 3 6 3 2 4 2" xfId="19265" xr:uid="{392E6C39-5720-4BF6-8C10-7E667909FFB1}"/>
    <cellStyle name="SAPBEXHLevel2X 3 6 3 2 4 2 2" xfId="45679" xr:uid="{9205E92A-C2F1-4FC5-ACBA-BBE47A04C280}"/>
    <cellStyle name="SAPBEXHLevel2X 3 6 3 2 4 3" xfId="12949" xr:uid="{8DB403B5-F085-4600-8B85-A4C4F0926F29}"/>
    <cellStyle name="SAPBEXHLevel2X 3 6 3 2 4 3 2" xfId="39370" xr:uid="{24827F27-8CDC-4361-99F0-4B71CBB653AE}"/>
    <cellStyle name="SAPBEXHLevel2X 3 6 3 2 4 4" xfId="35101" xr:uid="{A70BBF57-E129-4217-B4DE-A7457779C6ED}"/>
    <cellStyle name="SAPBEXHLevel2X 3 6 3 2 5" xfId="14447" xr:uid="{3440C833-05B1-4C79-85C7-A4CBD4E9E786}"/>
    <cellStyle name="SAPBEXHLevel2X 3 6 3 2 5 2" xfId="40867" xr:uid="{B94D1D7C-F912-4F2F-9264-BCD46000DF09}"/>
    <cellStyle name="SAPBEXHLevel2X 3 6 3 2 6" xfId="28063" xr:uid="{EE90A276-B3F8-417B-A16B-1EBE77D21A72}"/>
    <cellStyle name="SAPBEXHLevel2X 3 6 3 2 6 2" xfId="54477" xr:uid="{4F07BAA6-20AB-444B-8257-4982AE5BB4F1}"/>
    <cellStyle name="SAPBEXHLevel2X 3 6 3 2 7" xfId="30332" xr:uid="{53C8EF72-2E97-4BE9-A6DB-743AB58E81AF}"/>
    <cellStyle name="SAPBEXHLevel2X 3 6 3 3" xfId="2673" xr:uid="{69F0EE7E-2B6B-4C50-A77B-6C248E2E15E1}"/>
    <cellStyle name="SAPBEXHLevel2X 3 6 3 3 2" xfId="9487" xr:uid="{EF60DFBB-BE29-4DD3-8D09-196821139967}"/>
    <cellStyle name="SAPBEXHLevel2X 3 6 3 3 2 2" xfId="20147" xr:uid="{40DD12C0-821A-4168-8DBF-79F1E3E5E15F}"/>
    <cellStyle name="SAPBEXHLevel2X 3 6 3 3 2 2 2" xfId="46561" xr:uid="{80ECAE42-BEE0-4EB2-9732-C6A4B4A87120}"/>
    <cellStyle name="SAPBEXHLevel2X 3 6 3 3 2 3" xfId="27851" xr:uid="{7C22913D-1EAE-4A84-9E39-FD680CF31E32}"/>
    <cellStyle name="SAPBEXHLevel2X 3 6 3 3 2 3 2" xfId="54265" xr:uid="{2FDE42C2-B9FA-43D4-BB73-0893758626BD}"/>
    <cellStyle name="SAPBEXHLevel2X 3 6 3 3 2 4" xfId="35983" xr:uid="{D0F861B4-6106-40F0-AEE0-CD12B5537D85}"/>
    <cellStyle name="SAPBEXHLevel2X 3 6 3 3 3" xfId="13465" xr:uid="{F9EB580D-19CD-4A6E-AE37-C878AD3840B1}"/>
    <cellStyle name="SAPBEXHLevel2X 3 6 3 3 3 2" xfId="39885" xr:uid="{43C460E3-2D5A-4178-A514-4E942090EE48}"/>
    <cellStyle name="SAPBEXHLevel2X 3 6 3 3 4" xfId="23188" xr:uid="{4FAC1FBF-E525-4C32-A65A-97B29CC1F830}"/>
    <cellStyle name="SAPBEXHLevel2X 3 6 3 3 4 2" xfId="49602" xr:uid="{59D533B4-694D-4965-8EB6-9DFBEF79BEC3}"/>
    <cellStyle name="SAPBEXHLevel2X 3 6 3 3 5" xfId="29343" xr:uid="{20A29296-C3C8-4C78-95A6-7BE630114AE3}"/>
    <cellStyle name="SAPBEXHLevel2X 3 6 3 4" xfId="3098" xr:uid="{DB578344-B266-49B7-B31F-06D6B235EA27}"/>
    <cellStyle name="SAPBEXHLevel2X 3 6 3 4 2" xfId="10021" xr:uid="{D7A0F0B4-9987-4DF0-A6B4-D76483C31D50}"/>
    <cellStyle name="SAPBEXHLevel2X 3 6 3 4 2 2" xfId="20681" xr:uid="{63D80B28-1CCA-4951-805E-B6E1FBD1405B}"/>
    <cellStyle name="SAPBEXHLevel2X 3 6 3 4 2 2 2" xfId="47095" xr:uid="{13E94BCF-D69D-4E72-9BA5-A7647C8A2AAC}"/>
    <cellStyle name="SAPBEXHLevel2X 3 6 3 4 2 3" xfId="17745" xr:uid="{6333D661-BBAE-4F79-9981-34BC7B51C075}"/>
    <cellStyle name="SAPBEXHLevel2X 3 6 3 4 2 3 2" xfId="44162" xr:uid="{CB180F5F-89FF-453D-802E-B3D0986AD133}"/>
    <cellStyle name="SAPBEXHLevel2X 3 6 3 4 2 4" xfId="36517" xr:uid="{920C4FE7-4B79-4EED-9825-945248BF2F64}"/>
    <cellStyle name="SAPBEXHLevel2X 3 6 3 4 3" xfId="13890" xr:uid="{E395DF9F-90C5-4CFD-950A-1BD0524414A8}"/>
    <cellStyle name="SAPBEXHLevel2X 3 6 3 4 3 2" xfId="40310" xr:uid="{522B69D3-5C61-438E-85B8-1789DCB55BC2}"/>
    <cellStyle name="SAPBEXHLevel2X 3 6 3 4 4" xfId="26279" xr:uid="{615D41F8-D884-4D20-8187-A6B0B4915C7F}"/>
    <cellStyle name="SAPBEXHLevel2X 3 6 3 4 4 2" xfId="52693" xr:uid="{2A0692C8-6540-4771-BBBF-9631941B315C}"/>
    <cellStyle name="SAPBEXHLevel2X 3 6 3 4 5" xfId="29768" xr:uid="{5FB4F340-8A58-42EE-9853-672549D82856}"/>
    <cellStyle name="SAPBEXHLevel2X 3 6 3 5" xfId="3954" xr:uid="{C2E75847-566E-4D96-9EC0-1CF199CCC353}"/>
    <cellStyle name="SAPBEXHLevel2X 3 6 3 5 2" xfId="14737" xr:uid="{20080B38-98F6-4598-85EF-F4EDBB0864F8}"/>
    <cellStyle name="SAPBEXHLevel2X 3 6 3 5 2 2" xfId="41157" xr:uid="{512FE9B6-9755-4603-8168-FA1375D74015}"/>
    <cellStyle name="SAPBEXHLevel2X 3 6 3 5 3" xfId="27395" xr:uid="{E5300941-E5C2-41E2-AA96-9EE9B6F15AE2}"/>
    <cellStyle name="SAPBEXHLevel2X 3 6 3 5 3 2" xfId="53809" xr:uid="{4EA7A43A-75A9-442D-91C5-5B1EFB18ABCB}"/>
    <cellStyle name="SAPBEXHLevel2X 3 6 3 5 4" xfId="30624" xr:uid="{F4C0D328-571C-4AAD-BECC-87189A0D90E3}"/>
    <cellStyle name="SAPBEXHLevel2X 3 6 3 6" xfId="6042" xr:uid="{66E7C5FB-72D2-4216-9588-C4E0059A4C47}"/>
    <cellStyle name="SAPBEXHLevel2X 3 6 3 6 2" xfId="16793" xr:uid="{F9ECD45E-70EF-4982-A163-EE932143B089}"/>
    <cellStyle name="SAPBEXHLevel2X 3 6 3 6 2 2" xfId="43211" xr:uid="{956D3E5B-5B9B-47E1-A230-E97A1B15A986}"/>
    <cellStyle name="SAPBEXHLevel2X 3 6 3 6 3" xfId="28110" xr:uid="{DF40C32A-DEC8-4EE3-A554-B55F4CE3CC19}"/>
    <cellStyle name="SAPBEXHLevel2X 3 6 3 6 3 2" xfId="54524" xr:uid="{5C2D02A3-6AEB-4F93-ACA1-8B4C6DB353D0}"/>
    <cellStyle name="SAPBEXHLevel2X 3 6 3 6 4" xfId="32712" xr:uid="{02358E48-0DED-4A2A-9BF0-0E158AA97054}"/>
    <cellStyle name="SAPBEXHLevel2X 3 6 3 7" xfId="3115" xr:uid="{99EA13C9-763D-474D-999C-88309B84A271}"/>
    <cellStyle name="SAPBEXHLevel2X 3 6 3 7 2" xfId="25037" xr:uid="{F68AEF6F-1913-4786-9E7F-CC5EEB55B3D0}"/>
    <cellStyle name="SAPBEXHLevel2X 3 6 3 7 2 2" xfId="51451" xr:uid="{C4C1A889-1417-4042-A5F5-F9905B1E4F41}"/>
    <cellStyle name="SAPBEXHLevel2X 3 6 3 7 3" xfId="29785" xr:uid="{2225E2EA-8A6B-49F5-8DC9-615234104D5D}"/>
    <cellStyle name="SAPBEXHLevel2X 3 6 3 8" xfId="3388" xr:uid="{9D3A6D93-2D7E-4499-8426-6B154F061612}"/>
    <cellStyle name="SAPBEXHLevel2X 3 6 3 8 2" xfId="14174" xr:uid="{6F949A61-B330-43B7-BC2A-187A1E443379}"/>
    <cellStyle name="SAPBEXHLevel2X 3 6 3 8 2 2" xfId="40594" xr:uid="{96F6FEDC-FC35-4CD4-929B-84E204E1883E}"/>
    <cellStyle name="SAPBEXHLevel2X 3 6 3 8 3" xfId="26455" xr:uid="{8A690619-62E3-4D01-9181-3739A9895082}"/>
    <cellStyle name="SAPBEXHLevel2X 3 6 3 8 3 2" xfId="52869" xr:uid="{116B5EE4-43B0-4B45-BA5B-7E3433B0D655}"/>
    <cellStyle name="SAPBEXHLevel2X 3 6 3 8 4" xfId="30058" xr:uid="{B92EA3C4-91AD-462D-821A-755EC710DD5D}"/>
    <cellStyle name="SAPBEXHLevel2X 3 6 3 9" xfId="5774" xr:uid="{7E87B668-ABF5-47BD-A71B-8CAED2E231DD}"/>
    <cellStyle name="SAPBEXHLevel2X 3 6 3 9 2" xfId="16533" xr:uid="{64EE0495-B7E1-465D-BD0E-506B2A628A13}"/>
    <cellStyle name="SAPBEXHLevel2X 3 6 3 9 2 2" xfId="42951" xr:uid="{D99C8B7D-1591-4BF6-AC86-2C813114066A}"/>
    <cellStyle name="SAPBEXHLevel2X 3 6 3 9 3" xfId="27483" xr:uid="{7513CFD2-5505-47FA-8622-F5FE26DC3EF7}"/>
    <cellStyle name="SAPBEXHLevel2X 3 6 3 9 3 2" xfId="53897" xr:uid="{08B07A5E-1A29-4B3B-BC89-E2F3D728BF73}"/>
    <cellStyle name="SAPBEXHLevel2X 3 6 3 9 4" xfId="32444" xr:uid="{4AE602C8-591C-4E70-A37C-A20CC3A98141}"/>
    <cellStyle name="SAPBEXHLevel2X 3 6 4" xfId="1928" xr:uid="{761A829C-E998-4F82-870B-8CD9DF88463D}"/>
    <cellStyle name="SAPBEXHLevel2X 3 6 4 10" xfId="8575" xr:uid="{96424CBA-631A-47E1-A1FA-7C77CE24593D}"/>
    <cellStyle name="SAPBEXHLevel2X 3 6 4 10 2" xfId="19235" xr:uid="{282081A8-DEA6-4768-B329-66282DF54487}"/>
    <cellStyle name="SAPBEXHLevel2X 3 6 4 10 2 2" xfId="45649" xr:uid="{E1FD62E3-774D-4A78-AEB6-A7A2EB867CAC}"/>
    <cellStyle name="SAPBEXHLevel2X 3 6 4 10 3" xfId="12471" xr:uid="{5EF1ED0F-E79F-48FE-A6A5-129A5D1DD91E}"/>
    <cellStyle name="SAPBEXHLevel2X 3 6 4 10 3 2" xfId="38892" xr:uid="{C98B7E52-5CC8-4587-8D30-9C93EDC7840D}"/>
    <cellStyle name="SAPBEXHLevel2X 3 6 4 10 4" xfId="35071" xr:uid="{3F755696-8209-45B5-B3C3-DC89BABEE6D2}"/>
    <cellStyle name="SAPBEXHLevel2X 3 6 4 11" xfId="11652" xr:uid="{CDCCA4EC-1248-461E-8EE3-C4FAEC01FB29}"/>
    <cellStyle name="SAPBEXHLevel2X 3 6 4 11 2" xfId="38073" xr:uid="{92202D55-F6D5-45F3-9B4E-5CF3DAF7E72C}"/>
    <cellStyle name="SAPBEXHLevel2X 3 6 4 12" xfId="28060" xr:uid="{A53DD36E-C559-4373-9138-51E24F295762}"/>
    <cellStyle name="SAPBEXHLevel2X 3 6 4 12 2" xfId="54474" xr:uid="{0DEC9793-CFF9-4018-B3BF-B9D034C2C5EA}"/>
    <cellStyle name="SAPBEXHLevel2X 3 6 4 2" xfId="3905" xr:uid="{A50A768E-4D9E-45D4-BDBF-04040E0F4F5D}"/>
    <cellStyle name="SAPBEXHLevel2X 3 6 4 2 2" xfId="9161" xr:uid="{F3AD6120-A2D5-4F26-85A4-2F84562A75E3}"/>
    <cellStyle name="SAPBEXHLevel2X 3 6 4 2 2 2" xfId="19821" xr:uid="{C6A75A33-25F2-4B00-AB45-3235E15427B1}"/>
    <cellStyle name="SAPBEXHLevel2X 3 6 4 2 2 2 2" xfId="46235" xr:uid="{B547A294-157A-41E9-8CB5-6F710F24CC50}"/>
    <cellStyle name="SAPBEXHLevel2X 3 6 4 2 2 3" xfId="11793" xr:uid="{DE327D0F-CB7E-4806-963F-564EAB3A607D}"/>
    <cellStyle name="SAPBEXHLevel2X 3 6 4 2 2 3 2" xfId="38214" xr:uid="{AFEBA371-B6C4-407C-9EF6-361CA1FAD059}"/>
    <cellStyle name="SAPBEXHLevel2X 3 6 4 2 2 4" xfId="35657" xr:uid="{FFEC50BD-74B6-4B92-AA8D-CD52F3A28748}"/>
    <cellStyle name="SAPBEXHLevel2X 3 6 4 2 3" xfId="14688" xr:uid="{626ECE99-7002-4E61-B4A6-A0DF7775948C}"/>
    <cellStyle name="SAPBEXHLevel2X 3 6 4 2 3 2" xfId="41108" xr:uid="{37BC944D-9219-4A36-B38D-A43747AB100E}"/>
    <cellStyle name="SAPBEXHLevel2X 3 6 4 2 4" xfId="22460" xr:uid="{215BD508-DD45-4580-8BE5-BF80DB236317}"/>
    <cellStyle name="SAPBEXHLevel2X 3 6 4 2 4 2" xfId="48874" xr:uid="{7ED1CA31-32EF-4553-8453-B2C27D383A02}"/>
    <cellStyle name="SAPBEXHLevel2X 3 6 4 2 5" xfId="30575" xr:uid="{7AE84368-3306-4F9C-9D82-D244904E40E2}"/>
    <cellStyle name="SAPBEXHLevel2X 3 6 4 3" xfId="4632" xr:uid="{6DFC3471-F6BA-4213-86CA-AA7F17763CE1}"/>
    <cellStyle name="SAPBEXHLevel2X 3 6 4 3 2" xfId="10232" xr:uid="{161312AA-2A8B-4B19-B86A-C00CBF8C80B4}"/>
    <cellStyle name="SAPBEXHLevel2X 3 6 4 3 2 2" xfId="20892" xr:uid="{248B85B4-35C9-4D69-AC8D-C95A69B33293}"/>
    <cellStyle name="SAPBEXHLevel2X 3 6 4 3 2 2 2" xfId="47306" xr:uid="{D39F1552-B0B3-4FA4-BC18-B7E1D32E0316}"/>
    <cellStyle name="SAPBEXHLevel2X 3 6 4 3 2 3" xfId="16263" xr:uid="{7CCD5F8B-2DD7-49CF-A5CE-FE458AF704BD}"/>
    <cellStyle name="SAPBEXHLevel2X 3 6 4 3 2 3 2" xfId="42682" xr:uid="{D93776C0-EFE3-4A68-A933-22C78E51B9C3}"/>
    <cellStyle name="SAPBEXHLevel2X 3 6 4 3 2 4" xfId="36728" xr:uid="{1484CB66-039D-4EF7-A55E-F14E6C4C53D2}"/>
    <cellStyle name="SAPBEXHLevel2X 3 6 4 3 3" xfId="15410" xr:uid="{6D24C00B-9C4C-4FD0-ABEF-A884B4796657}"/>
    <cellStyle name="SAPBEXHLevel2X 3 6 4 3 3 2" xfId="41830" xr:uid="{BBC02B2E-7762-4889-B6C1-28E9DC4FDECC}"/>
    <cellStyle name="SAPBEXHLevel2X 3 6 4 3 4" xfId="24626" xr:uid="{866B02D9-1996-41DE-9CCB-3329EA10991F}"/>
    <cellStyle name="SAPBEXHLevel2X 3 6 4 3 4 2" xfId="51040" xr:uid="{5A26FF12-14ED-4D48-B236-76FD0ACFEBA8}"/>
    <cellStyle name="SAPBEXHLevel2X 3 6 4 3 5" xfId="31302" xr:uid="{3205C8FC-AE43-461F-A343-75E314B0D2C0}"/>
    <cellStyle name="SAPBEXHLevel2X 3 6 4 4" xfId="5210" xr:uid="{402A17AA-B8F8-4860-86E6-4C3850A93CBA}"/>
    <cellStyle name="SAPBEXHLevel2X 3 6 4 4 2" xfId="15985" xr:uid="{3B7B00DE-8793-434B-B027-2D0A5A7C9FB3}"/>
    <cellStyle name="SAPBEXHLevel2X 3 6 4 4 2 2" xfId="42404" xr:uid="{C850EDC6-4998-4276-9FD2-FE557668B4DE}"/>
    <cellStyle name="SAPBEXHLevel2X 3 6 4 4 3" xfId="26958" xr:uid="{BF57A201-B404-4CC9-9BC6-639DA412880E}"/>
    <cellStyle name="SAPBEXHLevel2X 3 6 4 4 3 2" xfId="53372" xr:uid="{2A13A32E-A16B-4D01-B064-682754B32465}"/>
    <cellStyle name="SAPBEXHLevel2X 3 6 4 4 4" xfId="31880" xr:uid="{6780031C-FF95-4B3F-88A7-85ED1094D426}"/>
    <cellStyle name="SAPBEXHLevel2X 3 6 4 5" xfId="5826" xr:uid="{DEF9A9F6-F6E4-433A-9EDD-AD24BFAB25F1}"/>
    <cellStyle name="SAPBEXHLevel2X 3 6 4 5 2" xfId="16585" xr:uid="{21158714-180C-44A9-9BA4-FC36FBF496AC}"/>
    <cellStyle name="SAPBEXHLevel2X 3 6 4 5 2 2" xfId="43003" xr:uid="{AC281ADB-8014-4B49-843A-DDE65D39B682}"/>
    <cellStyle name="SAPBEXHLevel2X 3 6 4 5 3" xfId="26106" xr:uid="{A300CA2B-E070-46D6-960E-84F633F7F3E4}"/>
    <cellStyle name="SAPBEXHLevel2X 3 6 4 5 3 2" xfId="52520" xr:uid="{07900061-CB30-43FD-9658-F02D7F5DC0B5}"/>
    <cellStyle name="SAPBEXHLevel2X 3 6 4 5 4" xfId="32496" xr:uid="{33B80D62-D81D-44BD-B948-FE8D00F97EAE}"/>
    <cellStyle name="SAPBEXHLevel2X 3 6 4 6" xfId="6429" xr:uid="{E949E602-AB1D-4942-9699-41F255F90855}"/>
    <cellStyle name="SAPBEXHLevel2X 3 6 4 6 2" xfId="17165" xr:uid="{AFFF59AE-F36A-4387-8A0D-8AEDCFF38174}"/>
    <cellStyle name="SAPBEXHLevel2X 3 6 4 6 2 2" xfId="43583" xr:uid="{35CAE664-A32B-46EA-A205-C15153ABD012}"/>
    <cellStyle name="SAPBEXHLevel2X 3 6 4 6 3" xfId="22633" xr:uid="{3FF38B0E-51F9-4637-B40E-BB7841C767EF}"/>
    <cellStyle name="SAPBEXHLevel2X 3 6 4 6 3 2" xfId="49047" xr:uid="{6D1A3E09-EECE-4D13-8439-D51E8FD3489A}"/>
    <cellStyle name="SAPBEXHLevel2X 3 6 4 6 4" xfId="33099" xr:uid="{AC079CE0-1795-4AAA-8320-B7334CB50C69}"/>
    <cellStyle name="SAPBEXHLevel2X 3 6 4 7" xfId="7044" xr:uid="{DC4F5833-7A8C-43C5-8ECF-D1C4A22A48B6}"/>
    <cellStyle name="SAPBEXHLevel2X 3 6 4 7 2" xfId="12147" xr:uid="{F3E29F01-6582-4CCF-9DC9-0CE54CF0C460}"/>
    <cellStyle name="SAPBEXHLevel2X 3 6 4 7 2 2" xfId="38568" xr:uid="{DDD0D53D-804C-4707-A01C-AC7B1666447C}"/>
    <cellStyle name="SAPBEXHLevel2X 3 6 4 7 3" xfId="33714" xr:uid="{4D9180F2-5E28-4F3F-93FD-8AEE48AF4DF4}"/>
    <cellStyle name="SAPBEXHLevel2X 3 6 4 8" xfId="7591" xr:uid="{3836CC4A-3751-4AE2-B23D-13C7558E9A6E}"/>
    <cellStyle name="SAPBEXHLevel2X 3 6 4 8 2" xfId="18258" xr:uid="{9143E1EC-5D8D-41B9-9581-300A94EC03BA}"/>
    <cellStyle name="SAPBEXHLevel2X 3 6 4 8 2 2" xfId="44674" xr:uid="{B0CC4D92-CF0A-4B51-AA2E-51BDC21156A8}"/>
    <cellStyle name="SAPBEXHLevel2X 3 6 4 8 3" xfId="22664" xr:uid="{C35F4711-4BE8-43CC-8E4C-E6F96D9EC626}"/>
    <cellStyle name="SAPBEXHLevel2X 3 6 4 8 3 2" xfId="49078" xr:uid="{DF00E2F1-37A4-4B84-A3D0-AA0AA36267FF}"/>
    <cellStyle name="SAPBEXHLevel2X 3 6 4 8 4" xfId="34261" xr:uid="{1B2EAB1D-49CD-4FC3-8D1D-A45FDD95E2D8}"/>
    <cellStyle name="SAPBEXHLevel2X 3 6 4 9" xfId="7286" xr:uid="{44E04B17-B4A1-4EC9-9D73-AC21228A7AB5}"/>
    <cellStyle name="SAPBEXHLevel2X 3 6 4 9 2" xfId="17953" xr:uid="{7F0962C8-40B5-402B-854D-43F4B9E7AFAB}"/>
    <cellStyle name="SAPBEXHLevel2X 3 6 4 9 2 2" xfId="44370" xr:uid="{CB1B18CB-E05F-41E1-8EBF-5428BB76A3DC}"/>
    <cellStyle name="SAPBEXHLevel2X 3 6 4 9 3" xfId="26621" xr:uid="{E5B34DAA-C2B3-4F57-9DA1-28930DC52535}"/>
    <cellStyle name="SAPBEXHLevel2X 3 6 4 9 3 2" xfId="53035" xr:uid="{571BCFC9-D929-490D-AD53-288BD1C8E181}"/>
    <cellStyle name="SAPBEXHLevel2X 3 6 4 9 4" xfId="33956" xr:uid="{51E88827-0E12-4CFE-9432-930105BEE1B2}"/>
    <cellStyle name="SAPBEXHLevel2X 3 6 5" xfId="2114" xr:uid="{D099C7C8-1566-4E45-9A47-EA5B8B67FAE2}"/>
    <cellStyle name="SAPBEXHLevel2X 3 6 5 10" xfId="8854" xr:uid="{195849A5-BA2E-4C57-8EEE-8FCA3C1E0B86}"/>
    <cellStyle name="SAPBEXHLevel2X 3 6 5 10 2" xfId="19514" xr:uid="{8271BB8B-737A-4B79-8868-1914A16C458B}"/>
    <cellStyle name="SAPBEXHLevel2X 3 6 5 10 2 2" xfId="45928" xr:uid="{A7950C47-AF02-4FF0-A8DD-536632141AEA}"/>
    <cellStyle name="SAPBEXHLevel2X 3 6 5 10 3" xfId="26124" xr:uid="{53BAD08C-2C56-4384-A5C3-159F485E2772}"/>
    <cellStyle name="SAPBEXHLevel2X 3 6 5 10 3 2" xfId="52538" xr:uid="{0051BCF1-B53F-4227-9856-7955ECC0D26E}"/>
    <cellStyle name="SAPBEXHLevel2X 3 6 5 10 4" xfId="35350" xr:uid="{25AE8ABC-A079-468E-8022-6ACD974DD566}"/>
    <cellStyle name="SAPBEXHLevel2X 3 6 5 11" xfId="11486" xr:uid="{B0AB44DB-B841-445C-996C-89E8A562084D}"/>
    <cellStyle name="SAPBEXHLevel2X 3 6 5 11 2" xfId="37907" xr:uid="{61D6D619-3A22-4B45-9711-44DF5754929B}"/>
    <cellStyle name="SAPBEXHLevel2X 3 6 5 12" xfId="23802" xr:uid="{1B2529B2-F2FB-495B-B723-DF9CC07F8857}"/>
    <cellStyle name="SAPBEXHLevel2X 3 6 5 12 2" xfId="50216" xr:uid="{89E65365-D766-43DD-957C-EEA35A911ECB}"/>
    <cellStyle name="SAPBEXHLevel2X 3 6 5 2" xfId="4079" xr:uid="{7474E55C-88AE-4495-AFB8-18AEDBA2AF60}"/>
    <cellStyle name="SAPBEXHLevel2X 3 6 5 2 2" xfId="9836" xr:uid="{9ED674F9-B2E8-4F4E-A7AB-9F6B8F9DD623}"/>
    <cellStyle name="SAPBEXHLevel2X 3 6 5 2 2 2" xfId="20496" xr:uid="{124F0AA5-D17D-45F0-92A5-040AA94A7450}"/>
    <cellStyle name="SAPBEXHLevel2X 3 6 5 2 2 2 2" xfId="46910" xr:uid="{A3649B39-098F-44AA-B679-331AA604BD87}"/>
    <cellStyle name="SAPBEXHLevel2X 3 6 5 2 2 3" xfId="26703" xr:uid="{F689DFEB-C12B-4397-B20B-E949277A1BFE}"/>
    <cellStyle name="SAPBEXHLevel2X 3 6 5 2 2 3 2" xfId="53117" xr:uid="{38E8C540-28B4-46C5-A715-26ED3E180FFA}"/>
    <cellStyle name="SAPBEXHLevel2X 3 6 5 2 2 4" xfId="36332" xr:uid="{0197D6DB-8798-4FC4-8E8B-19BB94143B12}"/>
    <cellStyle name="SAPBEXHLevel2X 3 6 5 2 3" xfId="14861" xr:uid="{C2A15DE2-9209-4DE6-B330-1B337DC8C95F}"/>
    <cellStyle name="SAPBEXHLevel2X 3 6 5 2 3 2" xfId="41281" xr:uid="{44C87A5C-5A01-46DE-8C50-91CFA4613065}"/>
    <cellStyle name="SAPBEXHLevel2X 3 6 5 2 4" xfId="25502" xr:uid="{526FC527-8B7E-440B-A865-037508802441}"/>
    <cellStyle name="SAPBEXHLevel2X 3 6 5 2 4 2" xfId="51916" xr:uid="{973A9FEC-0B15-4647-87CE-800DF1BADBF0}"/>
    <cellStyle name="SAPBEXHLevel2X 3 6 5 2 5" xfId="30749" xr:uid="{1C2DB62A-E723-4251-B810-68BA06D8EC02}"/>
    <cellStyle name="SAPBEXHLevel2X 3 6 5 3" xfId="4807" xr:uid="{38B2F8E4-3D6C-4AF5-8707-B95379A48786}"/>
    <cellStyle name="SAPBEXHLevel2X 3 6 5 3 2" xfId="10406" xr:uid="{910BCB9E-3385-4292-A718-6ABAD6D83B00}"/>
    <cellStyle name="SAPBEXHLevel2X 3 6 5 3 2 2" xfId="21066" xr:uid="{74F78768-2433-4C01-ABE1-D8937082F28B}"/>
    <cellStyle name="SAPBEXHLevel2X 3 6 5 3 2 2 2" xfId="47480" xr:uid="{9EFB8A53-E8B6-4849-B5AC-3AC921028217}"/>
    <cellStyle name="SAPBEXHLevel2X 3 6 5 3 2 3" xfId="28331" xr:uid="{257C9A57-B0A1-4D0E-98D1-0400B919D152}"/>
    <cellStyle name="SAPBEXHLevel2X 3 6 5 3 2 3 2" xfId="54745" xr:uid="{4F4E3C5E-286A-403B-885B-A0689FA93D72}"/>
    <cellStyle name="SAPBEXHLevel2X 3 6 5 3 2 4" xfId="36902" xr:uid="{81774BE7-A6D5-4B97-BEF0-94713A5C7934}"/>
    <cellStyle name="SAPBEXHLevel2X 3 6 5 3 3" xfId="15584" xr:uid="{93CCE3CC-CEE4-4141-B20F-E4C30694E08C}"/>
    <cellStyle name="SAPBEXHLevel2X 3 6 5 3 3 2" xfId="42004" xr:uid="{15FE7A00-CEE1-421F-8AC0-AD5D0343FE22}"/>
    <cellStyle name="SAPBEXHLevel2X 3 6 5 3 4" xfId="26169" xr:uid="{020464A0-C192-4904-9E3C-DC9CC9D3F9E1}"/>
    <cellStyle name="SAPBEXHLevel2X 3 6 5 3 4 2" xfId="52583" xr:uid="{EE114E5F-9FD7-4DE1-ADD3-CB5FC799ECE2}"/>
    <cellStyle name="SAPBEXHLevel2X 3 6 5 3 5" xfId="31477" xr:uid="{9D87CDC0-7C5D-4B53-950F-313A7F418031}"/>
    <cellStyle name="SAPBEXHLevel2X 3 6 5 4" xfId="5387" xr:uid="{12F337BC-0FF2-49C0-AA87-0317ECE385A9}"/>
    <cellStyle name="SAPBEXHLevel2X 3 6 5 4 2" xfId="16160" xr:uid="{53A35960-2458-4D59-BF49-DB6B19329EA7}"/>
    <cellStyle name="SAPBEXHLevel2X 3 6 5 4 2 2" xfId="42579" xr:uid="{DCF10E75-552C-4A1C-BFD6-378F3CC593D7}"/>
    <cellStyle name="SAPBEXHLevel2X 3 6 5 4 3" xfId="28128" xr:uid="{48B9B431-BE18-493C-AF50-C6EF5125D526}"/>
    <cellStyle name="SAPBEXHLevel2X 3 6 5 4 3 2" xfId="54542" xr:uid="{FC90B650-E259-4886-8536-B2922CEB131F}"/>
    <cellStyle name="SAPBEXHLevel2X 3 6 5 4 4" xfId="32057" xr:uid="{20DF2CE1-7813-4AEA-AD4B-6F13B7C2EBBE}"/>
    <cellStyle name="SAPBEXHLevel2X 3 6 5 5" xfId="5994" xr:uid="{DF482E56-28F4-4A3C-BE82-397FC4CC478E}"/>
    <cellStyle name="SAPBEXHLevel2X 3 6 5 5 2" xfId="16746" xr:uid="{05CDD55C-CB12-4E8F-A495-CE514036AA5A}"/>
    <cellStyle name="SAPBEXHLevel2X 3 6 5 5 2 2" xfId="43164" xr:uid="{2C94CB4B-11A4-48E5-BCDD-A5FDBDD05950}"/>
    <cellStyle name="SAPBEXHLevel2X 3 6 5 5 3" xfId="26400" xr:uid="{65405026-856D-49D2-A43E-F1710B26551A}"/>
    <cellStyle name="SAPBEXHLevel2X 3 6 5 5 3 2" xfId="52814" xr:uid="{0B8C6CA6-45C0-4241-A0F0-2AE36F231089}"/>
    <cellStyle name="SAPBEXHLevel2X 3 6 5 5 4" xfId="32664" xr:uid="{5726425B-BC06-4D72-9F46-7077E7F281D2}"/>
    <cellStyle name="SAPBEXHLevel2X 3 6 5 6" xfId="6594" xr:uid="{F1D84BF1-B5B6-489E-9833-142BA9D98341}"/>
    <cellStyle name="SAPBEXHLevel2X 3 6 5 6 2" xfId="17319" xr:uid="{45A61896-3533-4CCA-821B-43B10078C200}"/>
    <cellStyle name="SAPBEXHLevel2X 3 6 5 6 2 2" xfId="43737" xr:uid="{42935837-1627-4ED7-BDB2-F6D07E214363}"/>
    <cellStyle name="SAPBEXHLevel2X 3 6 5 6 3" xfId="25236" xr:uid="{BEEA8A65-E681-4AE4-98A8-17BC0B6D21A8}"/>
    <cellStyle name="SAPBEXHLevel2X 3 6 5 6 3 2" xfId="51650" xr:uid="{FCE1BB64-9669-4B2B-8390-F2790C0423A5}"/>
    <cellStyle name="SAPBEXHLevel2X 3 6 5 6 4" xfId="33264" xr:uid="{02958A95-22EE-43AC-99C0-C1C3C90D218E}"/>
    <cellStyle name="SAPBEXHLevel2X 3 6 5 7" xfId="7166" xr:uid="{DA75994A-D60B-431A-AD32-496CBE8DD586}"/>
    <cellStyle name="SAPBEXHLevel2X 3 6 5 7 2" xfId="25261" xr:uid="{4F20F734-353F-4F2E-9553-6732A30BBCCE}"/>
    <cellStyle name="SAPBEXHLevel2X 3 6 5 7 2 2" xfId="51675" xr:uid="{2BAAB067-CEFB-4B42-A2C6-B3285007E980}"/>
    <cellStyle name="SAPBEXHLevel2X 3 6 5 7 3" xfId="33836" xr:uid="{056D898E-8CB1-4353-BEF8-9EE0588F554C}"/>
    <cellStyle name="SAPBEXHLevel2X 3 6 5 8" xfId="7725" xr:uid="{56431A50-CF08-4919-9928-134276514445}"/>
    <cellStyle name="SAPBEXHLevel2X 3 6 5 8 2" xfId="18392" xr:uid="{E34D9F9F-9F21-4A8E-8944-8AD2C76959F0}"/>
    <cellStyle name="SAPBEXHLevel2X 3 6 5 8 2 2" xfId="44808" xr:uid="{22BC2F31-E123-4200-B83D-6DCD33725946}"/>
    <cellStyle name="SAPBEXHLevel2X 3 6 5 8 3" xfId="11140" xr:uid="{E7DBC553-068D-4F44-B26E-A24411C3BDB7}"/>
    <cellStyle name="SAPBEXHLevel2X 3 6 5 8 3 2" xfId="37561" xr:uid="{9F9BAFDD-43E4-409A-A7B8-8796AF31FA22}"/>
    <cellStyle name="SAPBEXHLevel2X 3 6 5 8 4" xfId="34395" xr:uid="{6185D400-30C1-42E8-A913-B98DAEAF0E2F}"/>
    <cellStyle name="SAPBEXHLevel2X 3 6 5 9" xfId="7877" xr:uid="{A1F4610F-AA58-4313-8DBE-E45FCC5D5A21}"/>
    <cellStyle name="SAPBEXHLevel2X 3 6 5 9 2" xfId="18544" xr:uid="{2738F00D-5012-49EE-BFFC-6A83A9DFF27E}"/>
    <cellStyle name="SAPBEXHLevel2X 3 6 5 9 2 2" xfId="44959" xr:uid="{4015FD68-67AE-4624-A798-C0A8C4B701A7}"/>
    <cellStyle name="SAPBEXHLevel2X 3 6 5 9 3" xfId="27515" xr:uid="{8AE9EE90-C496-42A3-87A6-7BAF32DF5F58}"/>
    <cellStyle name="SAPBEXHLevel2X 3 6 5 9 3 2" xfId="53929" xr:uid="{B467CEDB-D37A-47C9-AC58-688DFFF174E7}"/>
    <cellStyle name="SAPBEXHLevel2X 3 6 5 9 4" xfId="34547" xr:uid="{99645BE0-B2C7-4E9E-A023-38FBE9900DAE}"/>
    <cellStyle name="SAPBEXHLevel2X 3 6 6" xfId="1853" xr:uid="{D1512506-B4FF-4730-AA09-BDE8E8FC60CE}"/>
    <cellStyle name="SAPBEXHLevel2X 3 6 6 10" xfId="9535" xr:uid="{F251E954-191A-4DB4-BD44-014920C3ACAE}"/>
    <cellStyle name="SAPBEXHLevel2X 3 6 6 10 2" xfId="20195" xr:uid="{4B1A35C0-22AC-432C-B06D-D5F42DC94C66}"/>
    <cellStyle name="SAPBEXHLevel2X 3 6 6 10 2 2" xfId="46609" xr:uid="{64FA7296-5006-4246-85BF-E7C8DAC1D866}"/>
    <cellStyle name="SAPBEXHLevel2X 3 6 6 10 3" xfId="13390" xr:uid="{4AAFD7B4-28D4-474F-BB40-E0A60FD6649F}"/>
    <cellStyle name="SAPBEXHLevel2X 3 6 6 10 3 2" xfId="39810" xr:uid="{DEF68DE0-2A17-4D8E-A911-5415B293A7E1}"/>
    <cellStyle name="SAPBEXHLevel2X 3 6 6 10 4" xfId="36031" xr:uid="{C4C3BA49-9AC4-4E11-AC6A-77C701431508}"/>
    <cellStyle name="SAPBEXHLevel2X 3 6 6 11" xfId="11727" xr:uid="{46B16EA4-7482-4241-9D42-A95E435FB950}"/>
    <cellStyle name="SAPBEXHLevel2X 3 6 6 11 2" xfId="38148" xr:uid="{E9B9E5DA-D240-432F-8377-23D7425E4A18}"/>
    <cellStyle name="SAPBEXHLevel2X 3 6 6 12" xfId="25724" xr:uid="{7B957441-9F65-4574-A81F-F3D318DDDDC6}"/>
    <cellStyle name="SAPBEXHLevel2X 3 6 6 12 2" xfId="52138" xr:uid="{432FB577-6D6E-485F-9459-B59BCF162E92}"/>
    <cellStyle name="SAPBEXHLevel2X 3 6 6 2" xfId="3830" xr:uid="{123DC338-8CBC-471A-912A-FA3A9D92975E}"/>
    <cellStyle name="SAPBEXHLevel2X 3 6 6 2 2" xfId="10673" xr:uid="{3343BC2C-5FD1-4B31-AC3C-648028F3D589}"/>
    <cellStyle name="SAPBEXHLevel2X 3 6 6 2 2 2" xfId="21318" xr:uid="{01652E88-06F2-4035-828B-AA2B11B380AD}"/>
    <cellStyle name="SAPBEXHLevel2X 3 6 6 2 2 2 2" xfId="47732" xr:uid="{7FD5D7B7-4932-4A18-9CD1-6636BE780137}"/>
    <cellStyle name="SAPBEXHLevel2X 3 6 6 2 2 3" xfId="28416" xr:uid="{EE793F7E-C002-4822-BC60-38CE50EF07A6}"/>
    <cellStyle name="SAPBEXHLevel2X 3 6 6 2 2 3 2" xfId="54830" xr:uid="{C926336C-BF64-4632-A717-9C3382AC6F15}"/>
    <cellStyle name="SAPBEXHLevel2X 3 6 6 2 2 4" xfId="37097" xr:uid="{48C89E54-BA0F-4DAD-8157-ED1A95C39EEC}"/>
    <cellStyle name="SAPBEXHLevel2X 3 6 6 2 3" xfId="14613" xr:uid="{32D58F44-059A-4557-BC32-39AD9A1CEEEB}"/>
    <cellStyle name="SAPBEXHLevel2X 3 6 6 2 3 2" xfId="41033" xr:uid="{00E9EEC9-1E49-4DF2-928D-5E6D7488E004}"/>
    <cellStyle name="SAPBEXHLevel2X 3 6 6 2 4" xfId="27181" xr:uid="{6A53D25E-A652-432F-B229-C664D837FFB3}"/>
    <cellStyle name="SAPBEXHLevel2X 3 6 6 2 4 2" xfId="53595" xr:uid="{70F919DB-7E79-4BD4-A783-5E5A141D2F42}"/>
    <cellStyle name="SAPBEXHLevel2X 3 6 6 2 5" xfId="30500" xr:uid="{BD171C56-29B5-40E3-9BA5-558AAABB9C8E}"/>
    <cellStyle name="SAPBEXHLevel2X 3 6 6 3" xfId="4557" xr:uid="{E1D78F2A-F2CC-40CA-95BD-912AC6C736DC}"/>
    <cellStyle name="SAPBEXHLevel2X 3 6 6 3 2" xfId="15335" xr:uid="{4EA2F749-7336-423B-A8D1-D80219798A6D}"/>
    <cellStyle name="SAPBEXHLevel2X 3 6 6 3 2 2" xfId="41755" xr:uid="{8D8AB63F-B3C6-4817-A7B2-E17D91D2858F}"/>
    <cellStyle name="SAPBEXHLevel2X 3 6 6 3 3" xfId="27314" xr:uid="{68108329-4D80-4F72-A342-F4703627AB64}"/>
    <cellStyle name="SAPBEXHLevel2X 3 6 6 3 3 2" xfId="53728" xr:uid="{A931BBFA-660B-423C-BAB9-BD3E2F99FA93}"/>
    <cellStyle name="SAPBEXHLevel2X 3 6 6 3 4" xfId="31227" xr:uid="{B3FBD986-D12D-4A2E-B86B-6D3E096CDA13}"/>
    <cellStyle name="SAPBEXHLevel2X 3 6 6 4" xfId="3202" xr:uid="{7799A149-65F8-4AA8-B365-2807E4D66B2B}"/>
    <cellStyle name="SAPBEXHLevel2X 3 6 6 4 2" xfId="13992" xr:uid="{02E46D3D-DC28-4B58-91BD-842F7B485700}"/>
    <cellStyle name="SAPBEXHLevel2X 3 6 6 4 2 2" xfId="40412" xr:uid="{3B606640-EDC3-417A-BF67-9170BAEB6B44}"/>
    <cellStyle name="SAPBEXHLevel2X 3 6 6 4 3" xfId="25388" xr:uid="{DB44F832-2E72-4226-A0BF-C0097C7B296B}"/>
    <cellStyle name="SAPBEXHLevel2X 3 6 6 4 3 2" xfId="51802" xr:uid="{657B9B07-BD7E-4802-B4E7-4CAA172FB1BF}"/>
    <cellStyle name="SAPBEXHLevel2X 3 6 6 4 4" xfId="29872" xr:uid="{92C01D4A-0112-437C-B2AA-26A3C2857179}"/>
    <cellStyle name="SAPBEXHLevel2X 3 6 6 5" xfId="5430" xr:uid="{9E566AC6-1B12-4FFE-A062-E5E525FDEE13}"/>
    <cellStyle name="SAPBEXHLevel2X 3 6 6 5 2" xfId="16203" xr:uid="{75566005-5C57-48DC-A5D1-2012725C50BA}"/>
    <cellStyle name="SAPBEXHLevel2X 3 6 6 5 2 2" xfId="42622" xr:uid="{2DDA30EA-159D-4D81-B664-2F158B60FD89}"/>
    <cellStyle name="SAPBEXHLevel2X 3 6 6 5 3" xfId="22327" xr:uid="{1C90F2B7-B4AB-423B-86F5-3B3CD266FF94}"/>
    <cellStyle name="SAPBEXHLevel2X 3 6 6 5 3 2" xfId="48741" xr:uid="{37834059-C130-4742-958D-2157B0C5F881}"/>
    <cellStyle name="SAPBEXHLevel2X 3 6 6 5 4" xfId="32100" xr:uid="{858A99D6-2FBC-4E68-A072-85AC7A10593C}"/>
    <cellStyle name="SAPBEXHLevel2X 3 6 6 6" xfId="5626" xr:uid="{C308B781-017E-4349-B670-54ED7163C782}"/>
    <cellStyle name="SAPBEXHLevel2X 3 6 6 6 2" xfId="16390" xr:uid="{DF833BDF-0FE6-4682-8E27-FA959BFA1AFA}"/>
    <cellStyle name="SAPBEXHLevel2X 3 6 6 6 2 2" xfId="42808" xr:uid="{716271CD-2D99-48A1-BC93-F6D3A2D506FA}"/>
    <cellStyle name="SAPBEXHLevel2X 3 6 6 6 3" xfId="25795" xr:uid="{7EE06F60-E65C-4877-89F2-D9C1F5514010}"/>
    <cellStyle name="SAPBEXHLevel2X 3 6 6 6 3 2" xfId="52209" xr:uid="{493DAEEF-8AAF-45CA-9CC2-0A4574948D33}"/>
    <cellStyle name="SAPBEXHLevel2X 3 6 6 6 4" xfId="32296" xr:uid="{C0D61877-BCC8-4B5A-95D2-AFB0F46BE01A}"/>
    <cellStyle name="SAPBEXHLevel2X 3 6 6 7" xfId="6969" xr:uid="{A9C9154D-3348-4E6C-9371-D23A8BC2A28D}"/>
    <cellStyle name="SAPBEXHLevel2X 3 6 6 7 2" xfId="25342" xr:uid="{AE76A33F-62AA-4868-8060-69B55886789A}"/>
    <cellStyle name="SAPBEXHLevel2X 3 6 6 7 2 2" xfId="51756" xr:uid="{923DAE7D-C77D-4259-82E4-984FCAAFFD46}"/>
    <cellStyle name="SAPBEXHLevel2X 3 6 6 7 3" xfId="33639" xr:uid="{F39B004D-F3EC-4BF4-BDA3-0ED3097B65EF}"/>
    <cellStyle name="SAPBEXHLevel2X 3 6 6 8" xfId="7516" xr:uid="{95F23EF0-6B0F-478F-9860-25753642A3BF}"/>
    <cellStyle name="SAPBEXHLevel2X 3 6 6 8 2" xfId="18183" xr:uid="{7D3B6549-4ADB-4CA6-BF3C-9F238573B7D1}"/>
    <cellStyle name="SAPBEXHLevel2X 3 6 6 8 2 2" xfId="44599" xr:uid="{845C64CE-A9F6-447F-8635-35CC04096B03}"/>
    <cellStyle name="SAPBEXHLevel2X 3 6 6 8 3" xfId="26132" xr:uid="{93CD4BAB-3322-4E42-8C02-1F474DD194C1}"/>
    <cellStyle name="SAPBEXHLevel2X 3 6 6 8 3 2" xfId="52546" xr:uid="{3A56E275-C290-4796-A661-C50049FEB802}"/>
    <cellStyle name="SAPBEXHLevel2X 3 6 6 8 4" xfId="34186" xr:uid="{6272C240-8D76-428D-B29C-E4A2B60DC48C}"/>
    <cellStyle name="SAPBEXHLevel2X 3 6 6 9" xfId="3346" xr:uid="{2455BD47-1CC7-4665-97CB-B72489224B2B}"/>
    <cellStyle name="SAPBEXHLevel2X 3 6 6 9 2" xfId="14133" xr:uid="{94C49543-0E01-4383-A896-6DA32F408427}"/>
    <cellStyle name="SAPBEXHLevel2X 3 6 6 9 2 2" xfId="40553" xr:uid="{7D2FABEF-8889-4AFE-BA4C-F836537EFA57}"/>
    <cellStyle name="SAPBEXHLevel2X 3 6 6 9 3" xfId="23124" xr:uid="{8257217A-380F-4736-AD51-84724C1EFF6B}"/>
    <cellStyle name="SAPBEXHLevel2X 3 6 6 9 3 2" xfId="49538" xr:uid="{F6297B6E-3C3B-4BCD-A2CB-F62F6E6D8AF1}"/>
    <cellStyle name="SAPBEXHLevel2X 3 6 6 9 4" xfId="30016" xr:uid="{AD917238-427D-4A85-9340-0135C4CF5AB6}"/>
    <cellStyle name="SAPBEXHLevel2X 3 6 7" xfId="2513" xr:uid="{D073D1DC-A760-4F57-A91D-4C96D858621C}"/>
    <cellStyle name="SAPBEXHLevel2X 3 6 7 10" xfId="27446" xr:uid="{69E7B2E7-5059-4EA4-AC23-398E9D1E33E7}"/>
    <cellStyle name="SAPBEXHLevel2X 3 6 7 10 2" xfId="53860" xr:uid="{E5D14FE5-163C-42E4-BEE8-355ECCE8F4C4}"/>
    <cellStyle name="SAPBEXHLevel2X 3 6 7 2" xfId="4408" xr:uid="{883AC2BA-0C11-4535-BF61-991CABD36FB0}"/>
    <cellStyle name="SAPBEXHLevel2X 3 6 7 2 2" xfId="15186" xr:uid="{DDD0ED86-63C7-4DE4-8029-A53B6E442B65}"/>
    <cellStyle name="SAPBEXHLevel2X 3 6 7 2 2 2" xfId="41606" xr:uid="{FBBF208D-5177-4330-AB1A-6712EF12BFA9}"/>
    <cellStyle name="SAPBEXHLevel2X 3 6 7 2 3" xfId="23851" xr:uid="{6F36CF8E-5B2E-4694-83B3-32E8BF8368EA}"/>
    <cellStyle name="SAPBEXHLevel2X 3 6 7 2 3 2" xfId="50265" xr:uid="{01FEF1D1-1BE5-45CB-98B2-9B929F16A519}"/>
    <cellStyle name="SAPBEXHLevel2X 3 6 7 2 4" xfId="31078" xr:uid="{56214DB0-963F-4C0D-BE36-BAFB578097FA}"/>
    <cellStyle name="SAPBEXHLevel2X 3 6 7 3" xfId="5141" xr:uid="{FBBC0F59-41FA-4690-AAA4-DA0334203C00}"/>
    <cellStyle name="SAPBEXHLevel2X 3 6 7 3 2" xfId="15918" xr:uid="{3E966B27-DF48-4C0D-9810-66DB8953AB45}"/>
    <cellStyle name="SAPBEXHLevel2X 3 6 7 3 2 2" xfId="42337" xr:uid="{A7E6FF03-DB99-4A7E-9E89-134799D460A9}"/>
    <cellStyle name="SAPBEXHLevel2X 3 6 7 3 3" xfId="24681" xr:uid="{7F623DA5-C2C9-4A01-BB5F-39DD32996AF5}"/>
    <cellStyle name="SAPBEXHLevel2X 3 6 7 3 3 2" xfId="51095" xr:uid="{086973FD-CDF3-4326-B3F6-96B7442C85D4}"/>
    <cellStyle name="SAPBEXHLevel2X 3 6 7 3 4" xfId="31811" xr:uid="{CEE0CE03-356E-47E6-9EDC-137F85F1BCCF}"/>
    <cellStyle name="SAPBEXHLevel2X 3 6 7 4" xfId="6323" xr:uid="{BD55868B-42B5-47B0-AD59-4B5DE428A391}"/>
    <cellStyle name="SAPBEXHLevel2X 3 6 7 4 2" xfId="17062" xr:uid="{A7532DC3-01C8-4C2E-A356-F8991341B610}"/>
    <cellStyle name="SAPBEXHLevel2X 3 6 7 4 2 2" xfId="43480" xr:uid="{07606A02-1B31-4C75-8A7B-E6D7E16EC255}"/>
    <cellStyle name="SAPBEXHLevel2X 3 6 7 4 3" xfId="23898" xr:uid="{6DA51672-23F2-4208-9F42-08C6DED136FB}"/>
    <cellStyle name="SAPBEXHLevel2X 3 6 7 4 3 2" xfId="50312" xr:uid="{DD37087E-AD21-4741-B517-2D4A28D271F3}"/>
    <cellStyle name="SAPBEXHLevel2X 3 6 7 4 4" xfId="32993" xr:uid="{C3DDF282-2262-4AB2-865A-0B2DCDB07923}"/>
    <cellStyle name="SAPBEXHLevel2X 3 6 7 5" xfId="6899" xr:uid="{238E28E0-7561-4F10-AFEE-F3F9C1D5A434}"/>
    <cellStyle name="SAPBEXHLevel2X 3 6 7 5 2" xfId="17604" xr:uid="{25A6757F-F831-4B96-A42C-51CF32A1EF18}"/>
    <cellStyle name="SAPBEXHLevel2X 3 6 7 5 2 2" xfId="44021" xr:uid="{77DD41E5-4754-48D7-802A-2294013527AB}"/>
    <cellStyle name="SAPBEXHLevel2X 3 6 7 5 3" xfId="22777" xr:uid="{00797179-DF57-4704-AC10-57EDE9B167FC}"/>
    <cellStyle name="SAPBEXHLevel2X 3 6 7 5 3 2" xfId="49191" xr:uid="{8980E733-B299-434F-A954-FA4C8B67FE4F}"/>
    <cellStyle name="SAPBEXHLevel2X 3 6 7 5 4" xfId="33569" xr:uid="{B5555044-84BE-4CAB-A91E-CF7C3FBFC978}"/>
    <cellStyle name="SAPBEXHLevel2X 3 6 7 6" xfId="7423" xr:uid="{73E3909A-AE04-4A05-A351-14862AA70DC9}"/>
    <cellStyle name="SAPBEXHLevel2X 3 6 7 6 2" xfId="18090" xr:uid="{4570497C-984C-49DB-BC37-60465AF5C325}"/>
    <cellStyle name="SAPBEXHLevel2X 3 6 7 6 2 2" xfId="44506" xr:uid="{D4423D84-B84E-46A9-B6BF-02E1427DDBA8}"/>
    <cellStyle name="SAPBEXHLevel2X 3 6 7 6 3" xfId="22573" xr:uid="{ACA7645D-E138-47D6-865B-285E2D8F8E78}"/>
    <cellStyle name="SAPBEXHLevel2X 3 6 7 6 3 2" xfId="48987" xr:uid="{D902ABF3-D0E6-470C-A58C-45380BC58187}"/>
    <cellStyle name="SAPBEXHLevel2X 3 6 7 6 4" xfId="34093" xr:uid="{1D0518C5-BBCE-4468-B13F-20A5F4009254}"/>
    <cellStyle name="SAPBEXHLevel2X 3 6 7 7" xfId="8046" xr:uid="{4B82FB07-2AAC-4673-B568-A10B6FE6CDC5}"/>
    <cellStyle name="SAPBEXHLevel2X 3 6 7 7 2" xfId="18713" xr:uid="{E08412B0-AD04-439F-ABE9-45AD864E90EC}"/>
    <cellStyle name="SAPBEXHLevel2X 3 6 7 7 2 2" xfId="45127" xr:uid="{2F8957E6-2322-46FD-A68E-6185D5D04084}"/>
    <cellStyle name="SAPBEXHLevel2X 3 6 7 7 3" xfId="16865" xr:uid="{A25FA708-4948-4E4B-B725-DA9B289E64F3}"/>
    <cellStyle name="SAPBEXHLevel2X 3 6 7 7 3 2" xfId="43283" xr:uid="{1A1BB0DD-7239-4AE0-A666-4864E941AE0B}"/>
    <cellStyle name="SAPBEXHLevel2X 3 6 7 7 4" xfId="34650" xr:uid="{BA5D5325-9A2F-49BD-93D4-086CA6E58944}"/>
    <cellStyle name="SAPBEXHLevel2X 3 6 7 8" xfId="13309" xr:uid="{0076AADE-4B0D-42A1-8375-E5B88D5E031B}"/>
    <cellStyle name="SAPBEXHLevel2X 3 6 7 8 2" xfId="39729" xr:uid="{7F16BE43-AB65-468A-A020-A57360A8809C}"/>
    <cellStyle name="SAPBEXHLevel2X 3 6 7 9" xfId="11218" xr:uid="{4DFA01BC-820D-4F14-853B-02C2ACA3C212}"/>
    <cellStyle name="SAPBEXHLevel2X 3 6 7 9 2" xfId="37639" xr:uid="{60A1E37E-E93B-4436-922C-38D853CA9134}"/>
    <cellStyle name="SAPBEXHLevel2X 3 6 8" xfId="3265" xr:uid="{AD3FE8B9-A7C6-4001-A981-C56C2B47A8CE}"/>
    <cellStyle name="SAPBEXHLevel2X 3 6 8 2" xfId="14055" xr:uid="{46832EFD-6304-40A4-8041-EC48CF220829}"/>
    <cellStyle name="SAPBEXHLevel2X 3 6 8 2 2" xfId="40475" xr:uid="{AE2C49E0-C290-4BFE-9490-E37254E4E1C6}"/>
    <cellStyle name="SAPBEXHLevel2X 3 6 8 3" xfId="22469" xr:uid="{DDADD573-293E-4218-A8DA-3383DC914C35}"/>
    <cellStyle name="SAPBEXHLevel2X 3 6 8 3 2" xfId="48883" xr:uid="{AE7B88D7-C06E-4EDC-A152-B301D5639218}"/>
    <cellStyle name="SAPBEXHLevel2X 3 6 8 4" xfId="29935" xr:uid="{0DA9EA48-A044-4382-9CD1-41AB23744529}"/>
    <cellStyle name="SAPBEXHLevel2X 3 6 9" xfId="3326" xr:uid="{F4F227C0-34F6-4017-AC1D-A4D1D1BC7449}"/>
    <cellStyle name="SAPBEXHLevel2X 3 6 9 2" xfId="14114" xr:uid="{EB44D221-8298-41AC-AFBB-58D099C3A33E}"/>
    <cellStyle name="SAPBEXHLevel2X 3 6 9 2 2" xfId="40534" xr:uid="{64BD3431-AF2B-4E22-9029-F7729952337D}"/>
    <cellStyle name="SAPBEXHLevel2X 3 6 9 3" xfId="22923" xr:uid="{9705C69C-F85A-45C6-B8C1-F486F6DCEF10}"/>
    <cellStyle name="SAPBEXHLevel2X 3 6 9 3 2" xfId="49337" xr:uid="{879B41FB-9DE9-4A7D-9C7B-45F4D9E84C2F}"/>
    <cellStyle name="SAPBEXHLevel2X 3 6 9 4" xfId="29996" xr:uid="{9F321385-ECA2-4C83-9341-5221D2603936}"/>
    <cellStyle name="SAPBEXHLevel2X 3 7" xfId="1245" xr:uid="{04BCE243-CA2C-42B9-B029-71EAF32A052C}"/>
    <cellStyle name="SAPBEXHLevel2X 3 7 10" xfId="5685" xr:uid="{4C2DF65C-B0B0-442C-97F7-B6A2CFA1B4F1}"/>
    <cellStyle name="SAPBEXHLevel2X 3 7 10 2" xfId="16449" xr:uid="{23B4C7FE-8799-4D1E-A6C4-4B77618E6F5E}"/>
    <cellStyle name="SAPBEXHLevel2X 3 7 10 2 2" xfId="42867" xr:uid="{1F835917-E4A3-4DB5-BC9F-6E2787E74463}"/>
    <cellStyle name="SAPBEXHLevel2X 3 7 10 3" xfId="27565" xr:uid="{6D5DC905-C105-41ED-864C-46AD492FA184}"/>
    <cellStyle name="SAPBEXHLevel2X 3 7 10 3 2" xfId="53979" xr:uid="{DF14EAE7-CED5-49B2-9632-4AE0CD6A229E}"/>
    <cellStyle name="SAPBEXHLevel2X 3 7 10 4" xfId="32355" xr:uid="{7391F7F2-C36E-42BB-AE58-8D2B0CE17882}"/>
    <cellStyle name="SAPBEXHLevel2X 3 7 11" xfId="3420" xr:uid="{DCE45A14-30B7-4A59-A447-56560A2E8383}"/>
    <cellStyle name="SAPBEXHLevel2X 3 7 11 2" xfId="24672" xr:uid="{4B8EDB12-2D0D-47F4-AC46-380FD25EBAFC}"/>
    <cellStyle name="SAPBEXHLevel2X 3 7 11 2 2" xfId="51086" xr:uid="{137181B4-EC9B-4419-9BE6-2704154A59B2}"/>
    <cellStyle name="SAPBEXHLevel2X 3 7 11 3" xfId="30090" xr:uid="{D66452A7-ED88-4659-B79C-69255E85C630}"/>
    <cellStyle name="SAPBEXHLevel2X 3 7 12" xfId="12121" xr:uid="{BF475688-5DEE-4615-9448-80AE328D81BA}"/>
    <cellStyle name="SAPBEXHLevel2X 3 7 12 2" xfId="38542" xr:uid="{E92EC852-29DC-43F4-89E7-159A83EBDBCE}"/>
    <cellStyle name="SAPBEXHLevel2X 3 7 13" xfId="22747" xr:uid="{EE107F20-9BA9-456F-BD94-1DD03AD3BF04}"/>
    <cellStyle name="SAPBEXHLevel2X 3 7 13 2" xfId="49161" xr:uid="{CBB5D3AA-BC73-4130-91B9-9C9CAC9191E4}"/>
    <cellStyle name="SAPBEXHLevel2X 3 7 2" xfId="1557" xr:uid="{279DF035-6684-43D5-967C-26BD813968A4}"/>
    <cellStyle name="SAPBEXHLevel2X 3 7 2 10" xfId="8449" xr:uid="{F2AA15A3-943B-45BA-A867-CBF7630A8EDB}"/>
    <cellStyle name="SAPBEXHLevel2X 3 7 2 10 2" xfId="19109" xr:uid="{51BBDEB0-828B-4E87-91B2-8F59E7D6540B}"/>
    <cellStyle name="SAPBEXHLevel2X 3 7 2 10 2 2" xfId="45523" xr:uid="{89BDA6B7-28B4-4992-A8B7-2E83ED12F824}"/>
    <cellStyle name="SAPBEXHLevel2X 3 7 2 10 3" xfId="12779" xr:uid="{5389BA38-BD04-4696-879D-28689A30744B}"/>
    <cellStyle name="SAPBEXHLevel2X 3 7 2 10 3 2" xfId="39200" xr:uid="{0EE872CD-630A-44FE-A736-B4DA8C06A35A}"/>
    <cellStyle name="SAPBEXHLevel2X 3 7 2 10 4" xfId="34945" xr:uid="{A10B636A-D304-4CC4-9211-890F8C915A15}"/>
    <cellStyle name="SAPBEXHLevel2X 3 7 2 11" xfId="13369" xr:uid="{2C7595E3-9D10-4F6D-A536-1FCB9D1BA064}"/>
    <cellStyle name="SAPBEXHLevel2X 3 7 2 11 2" xfId="39789" xr:uid="{F8D0806C-2A31-4993-AC71-51BC2B74143A}"/>
    <cellStyle name="SAPBEXHLevel2X 3 7 2 12" xfId="22036" xr:uid="{A7479BA2-D7F4-4A83-AFF6-8C93751F72A7}"/>
    <cellStyle name="SAPBEXHLevel2X 3 7 2 12 2" xfId="48450" xr:uid="{5FE2D2E6-802C-4285-929E-D52F264D9599}"/>
    <cellStyle name="SAPBEXHLevel2X 3 7 2 2" xfId="3551" xr:uid="{5A7195E6-FB01-40CE-A088-B711B75DC5C8}"/>
    <cellStyle name="SAPBEXHLevel2X 3 7 2 2 2" xfId="8973" xr:uid="{FC4708A8-1266-43AB-B0F4-084F8CF05F1B}"/>
    <cellStyle name="SAPBEXHLevel2X 3 7 2 2 2 2" xfId="19633" xr:uid="{3F1EDF55-324A-4F3D-AFB4-CC0E1C25BB00}"/>
    <cellStyle name="SAPBEXHLevel2X 3 7 2 2 2 2 2" xfId="46047" xr:uid="{81A3ED91-2D26-4D1C-B629-A422113DE4FD}"/>
    <cellStyle name="SAPBEXHLevel2X 3 7 2 2 2 3" xfId="11544" xr:uid="{D5B90940-93CE-4852-8507-7DD8F2A277A2}"/>
    <cellStyle name="SAPBEXHLevel2X 3 7 2 2 2 3 2" xfId="37965" xr:uid="{1B2AFE26-CD7F-41A0-A596-B7B09AD2413F}"/>
    <cellStyle name="SAPBEXHLevel2X 3 7 2 2 2 4" xfId="35469" xr:uid="{B0E7AF91-2EE1-4AAA-95B1-7F087DE93A87}"/>
    <cellStyle name="SAPBEXHLevel2X 3 7 2 2 3" xfId="10341" xr:uid="{6452B9E7-728C-402E-A538-816719C3B054}"/>
    <cellStyle name="SAPBEXHLevel2X 3 7 2 2 3 2" xfId="21001" xr:uid="{8A1581B1-E80F-4B10-8EDE-64AFAA96FFA5}"/>
    <cellStyle name="SAPBEXHLevel2X 3 7 2 2 3 2 2" xfId="47415" xr:uid="{73C95E5A-4008-46D6-977D-75FE6EB786F8}"/>
    <cellStyle name="SAPBEXHLevel2X 3 7 2 2 3 3" xfId="28266" xr:uid="{C1099E19-32A5-446B-B1E5-B7D9B9A8EAE6}"/>
    <cellStyle name="SAPBEXHLevel2X 3 7 2 2 3 3 2" xfId="54680" xr:uid="{2269C00D-DD4D-4343-851F-B4F94D464FC6}"/>
    <cellStyle name="SAPBEXHLevel2X 3 7 2 2 3 4" xfId="36837" xr:uid="{07131B41-459D-4BF9-8E1D-6E05DE62FD52}"/>
    <cellStyle name="SAPBEXHLevel2X 3 7 2 2 4" xfId="8762" xr:uid="{5E21A397-42EF-4F08-8C7D-CCA2351974DD}"/>
    <cellStyle name="SAPBEXHLevel2X 3 7 2 2 4 2" xfId="19422" xr:uid="{9D9FD285-9D8E-44D0-9AB7-4D85ACDD96A2}"/>
    <cellStyle name="SAPBEXHLevel2X 3 7 2 2 4 2 2" xfId="45836" xr:uid="{5028BD55-E765-4F3F-ABA9-286C45A36755}"/>
    <cellStyle name="SAPBEXHLevel2X 3 7 2 2 4 3" xfId="26231" xr:uid="{4F45DD26-2780-4383-A5BD-9793016683E4}"/>
    <cellStyle name="SAPBEXHLevel2X 3 7 2 2 4 3 2" xfId="52645" xr:uid="{174AA240-10EF-4100-A0AE-C92DC67F1F7F}"/>
    <cellStyle name="SAPBEXHLevel2X 3 7 2 2 4 4" xfId="35258" xr:uid="{AFA9AF93-CFE5-4974-8455-F97155EF186E}"/>
    <cellStyle name="SAPBEXHLevel2X 3 7 2 2 5" xfId="14336" xr:uid="{711AC112-D07A-4AC4-A73F-1959D274C7B3}"/>
    <cellStyle name="SAPBEXHLevel2X 3 7 2 2 5 2" xfId="40756" xr:uid="{D8706460-2046-4C97-BE95-26E12C6EBE66}"/>
    <cellStyle name="SAPBEXHLevel2X 3 7 2 2 6" xfId="22677" xr:uid="{221E541A-79F2-4714-AAA2-3FFAC2E1D879}"/>
    <cellStyle name="SAPBEXHLevel2X 3 7 2 2 6 2" xfId="49091" xr:uid="{73957EEA-5B95-4B27-B9C1-FE03ADE4F4A9}"/>
    <cellStyle name="SAPBEXHLevel2X 3 7 2 2 7" xfId="30221" xr:uid="{6481062B-993D-4873-8619-96C5B78DF2C8}"/>
    <cellStyle name="SAPBEXHLevel2X 3 7 2 3" xfId="4133" xr:uid="{17125046-F08E-4FC8-8E11-5AE2E90A9867}"/>
    <cellStyle name="SAPBEXHLevel2X 3 7 2 3 2" xfId="9331" xr:uid="{45D1BFB1-FD05-4CD0-96E2-DE5940F77B24}"/>
    <cellStyle name="SAPBEXHLevel2X 3 7 2 3 2 2" xfId="19991" xr:uid="{75AE7C8E-A532-4A1D-A43F-B405F30F3917}"/>
    <cellStyle name="SAPBEXHLevel2X 3 7 2 3 2 2 2" xfId="46405" xr:uid="{E1AB834A-181A-4719-8ED1-30E6D224DD48}"/>
    <cellStyle name="SAPBEXHLevel2X 3 7 2 3 2 3" xfId="25951" xr:uid="{216B3AC1-C225-4991-A7F1-9DD57F15A35A}"/>
    <cellStyle name="SAPBEXHLevel2X 3 7 2 3 2 3 2" xfId="52365" xr:uid="{7B7EB8E8-2725-4BA9-AAB7-4C5404F1D8EB}"/>
    <cellStyle name="SAPBEXHLevel2X 3 7 2 3 2 4" xfId="35827" xr:uid="{C129DAD4-6399-4752-8085-8142085EFACC}"/>
    <cellStyle name="SAPBEXHLevel2X 3 7 2 3 3" xfId="14915" xr:uid="{A7DF49B8-34BF-4431-B10E-6938CCAD2D14}"/>
    <cellStyle name="SAPBEXHLevel2X 3 7 2 3 3 2" xfId="41335" xr:uid="{0B71385C-88C8-4DD8-BABD-D60DE2A0D7D4}"/>
    <cellStyle name="SAPBEXHLevel2X 3 7 2 3 4" xfId="23241" xr:uid="{25E8F5FE-463F-4BA6-9287-7C65E5DBF94D}"/>
    <cellStyle name="SAPBEXHLevel2X 3 7 2 3 4 2" xfId="49655" xr:uid="{B59130D1-70F2-4B54-8F0C-9329B0A0926A}"/>
    <cellStyle name="SAPBEXHLevel2X 3 7 2 3 5" xfId="30803" xr:uid="{6FCE5204-A768-4D2C-9C8F-0806D92CAC9C}"/>
    <cellStyle name="SAPBEXHLevel2X 3 7 2 4" xfId="5045" xr:uid="{3B17F981-D410-4BCC-B425-9FBD351A30C7}"/>
    <cellStyle name="SAPBEXHLevel2X 3 7 2 4 2" xfId="9987" xr:uid="{F5A8F763-4899-458E-9265-A423FD8AA6F3}"/>
    <cellStyle name="SAPBEXHLevel2X 3 7 2 4 2 2" xfId="20647" xr:uid="{CCA8273A-6AD0-4CFA-B35F-1209AF7DA1AB}"/>
    <cellStyle name="SAPBEXHLevel2X 3 7 2 4 2 2 2" xfId="47061" xr:uid="{77FA8517-5C16-4863-8A8B-30D074AC223A}"/>
    <cellStyle name="SAPBEXHLevel2X 3 7 2 4 2 3" xfId="27678" xr:uid="{9862F122-ED83-4D1C-BD2D-2D237473051F}"/>
    <cellStyle name="SAPBEXHLevel2X 3 7 2 4 2 3 2" xfId="54092" xr:uid="{690A084A-1556-4F9B-9A30-7070607E8E20}"/>
    <cellStyle name="SAPBEXHLevel2X 3 7 2 4 2 4" xfId="36483" xr:uid="{CBD5E19E-0F6D-4F5B-B762-D8D0A85EDBA0}"/>
    <cellStyle name="SAPBEXHLevel2X 3 7 2 4 3" xfId="15822" xr:uid="{AF76B4CB-DDE0-4A05-86AA-D978A89FCB78}"/>
    <cellStyle name="SAPBEXHLevel2X 3 7 2 4 3 2" xfId="42241" xr:uid="{46EC9355-53FC-4C28-9471-2286B4B34B98}"/>
    <cellStyle name="SAPBEXHLevel2X 3 7 2 4 4" xfId="25217" xr:uid="{54BD927B-8392-479C-8F65-217404D51926}"/>
    <cellStyle name="SAPBEXHLevel2X 3 7 2 4 4 2" xfId="51631" xr:uid="{0249875F-B7F1-4D82-8A59-149CD482740D}"/>
    <cellStyle name="SAPBEXHLevel2X 3 7 2 4 5" xfId="31715" xr:uid="{1CA16BD1-13EB-4237-AA46-F9190F3900F1}"/>
    <cellStyle name="SAPBEXHLevel2X 3 7 2 5" xfId="3373" xr:uid="{35A58521-3C40-44B9-A309-580612237FAC}"/>
    <cellStyle name="SAPBEXHLevel2X 3 7 2 5 2" xfId="14160" xr:uid="{F6013498-1526-4B89-9655-B4F1F705F8FC}"/>
    <cellStyle name="SAPBEXHLevel2X 3 7 2 5 2 2" xfId="40580" xr:uid="{F108BD8D-5C9B-44BD-BC98-8A4112B49378}"/>
    <cellStyle name="SAPBEXHLevel2X 3 7 2 5 3" xfId="22754" xr:uid="{7AA6497F-3B26-49B2-A54A-1C2DA5E11BC3}"/>
    <cellStyle name="SAPBEXHLevel2X 3 7 2 5 3 2" xfId="49168" xr:uid="{22030709-73C3-4B45-AEFD-CAFE4816C434}"/>
    <cellStyle name="SAPBEXHLevel2X 3 7 2 5 4" xfId="30043" xr:uid="{473310C3-2989-498C-B8BC-F69AB46EBEA5}"/>
    <cellStyle name="SAPBEXHLevel2X 3 7 2 6" xfId="3975" xr:uid="{62E3691F-4E26-4282-BE2D-8A0386B1E5DD}"/>
    <cellStyle name="SAPBEXHLevel2X 3 7 2 6 2" xfId="14758" xr:uid="{FF1C71EA-2F07-46B4-8985-4C083F338611}"/>
    <cellStyle name="SAPBEXHLevel2X 3 7 2 6 2 2" xfId="41178" xr:uid="{7ACF6CAD-7667-4014-9194-C2ABB4985A95}"/>
    <cellStyle name="SAPBEXHLevel2X 3 7 2 6 3" xfId="22459" xr:uid="{7BBA88B2-4815-4FF5-921D-99F371EDAF49}"/>
    <cellStyle name="SAPBEXHLevel2X 3 7 2 6 3 2" xfId="48873" xr:uid="{C8ED9B15-91CD-4BAE-A568-2055421CDDD3}"/>
    <cellStyle name="SAPBEXHLevel2X 3 7 2 6 4" xfId="30645" xr:uid="{E39ACF76-724E-4204-A3FF-C5DB3894899F}"/>
    <cellStyle name="SAPBEXHLevel2X 3 7 2 7" xfId="6658" xr:uid="{9F74F65C-3370-4B07-B7BC-B37B2F21CB1C}"/>
    <cellStyle name="SAPBEXHLevel2X 3 7 2 7 2" xfId="23358" xr:uid="{E6FA52AE-3A79-41D5-9600-DD0D6C7E7A05}"/>
    <cellStyle name="SAPBEXHLevel2X 3 7 2 7 2 2" xfId="49772" xr:uid="{F89546C8-5B2D-4242-9BD6-06E899FD2A55}"/>
    <cellStyle name="SAPBEXHLevel2X 3 7 2 7 3" xfId="33328" xr:uid="{F74137D3-AA3D-4CAA-B4C7-44F2837C9642}"/>
    <cellStyle name="SAPBEXHLevel2X 3 7 2 8" xfId="6280" xr:uid="{8E46AF5A-DAFA-4823-8017-1E3FB342C628}"/>
    <cellStyle name="SAPBEXHLevel2X 3 7 2 8 2" xfId="17019" xr:uid="{E553AF58-B7BD-4AC7-9AC1-63528CC893D4}"/>
    <cellStyle name="SAPBEXHLevel2X 3 7 2 8 2 2" xfId="43437" xr:uid="{C8BE9655-32AF-46CD-BB94-8213AED0C157}"/>
    <cellStyle name="SAPBEXHLevel2X 3 7 2 8 3" xfId="24953" xr:uid="{0DF79AEE-8C3E-4808-9DCE-A90834D90F11}"/>
    <cellStyle name="SAPBEXHLevel2X 3 7 2 8 3 2" xfId="51367" xr:uid="{65AAC4E0-0D50-4683-8E21-B6CA6972CA8F}"/>
    <cellStyle name="SAPBEXHLevel2X 3 7 2 8 4" xfId="32950" xr:uid="{8E0DEB65-E94D-4802-95C6-8D51039467BA}"/>
    <cellStyle name="SAPBEXHLevel2X 3 7 2 9" xfId="7656" xr:uid="{289929E4-0960-4BC1-84E3-F83B0E1708F3}"/>
    <cellStyle name="SAPBEXHLevel2X 3 7 2 9 2" xfId="18323" xr:uid="{4E5FCF76-2D8E-455A-AA3A-AA4F24A5ED46}"/>
    <cellStyle name="SAPBEXHLevel2X 3 7 2 9 2 2" xfId="44739" xr:uid="{BF6DBB12-7D84-4BC6-B6D5-8C52B5B9FC3B}"/>
    <cellStyle name="SAPBEXHLevel2X 3 7 2 9 3" xfId="24139" xr:uid="{F23A66FC-E91B-40AE-825C-A5917B6A8BE2}"/>
    <cellStyle name="SAPBEXHLevel2X 3 7 2 9 3 2" xfId="50553" xr:uid="{98056893-8468-4E56-BB61-2DAFE0989121}"/>
    <cellStyle name="SAPBEXHLevel2X 3 7 2 9 4" xfId="34326" xr:uid="{C64B0811-EA39-462F-95E2-039B1C7AA5FC}"/>
    <cellStyle name="SAPBEXHLevel2X 3 7 3" xfId="1670" xr:uid="{966B0A9D-117D-413D-98E7-F1169CE93A7A}"/>
    <cellStyle name="SAPBEXHLevel2X 3 7 3 10" xfId="8475" xr:uid="{6AC5E45B-5471-4872-9674-144F66EAE7AE}"/>
    <cellStyle name="SAPBEXHLevel2X 3 7 3 10 2" xfId="19135" xr:uid="{0E286C81-0A03-4E38-8032-59669299F33C}"/>
    <cellStyle name="SAPBEXHLevel2X 3 7 3 10 2 2" xfId="45549" xr:uid="{65BDA95D-F810-4E9D-9EE0-E2E4A3BF6AEF}"/>
    <cellStyle name="SAPBEXHLevel2X 3 7 3 10 3" xfId="12781" xr:uid="{1943B847-2D1C-4B29-A269-F9D041DDEA96}"/>
    <cellStyle name="SAPBEXHLevel2X 3 7 3 10 3 2" xfId="39202" xr:uid="{683868F4-EBC1-4E01-9F8B-FCD27AAA82F7}"/>
    <cellStyle name="SAPBEXHLevel2X 3 7 3 10 4" xfId="34971" xr:uid="{3A5D511D-E582-4D93-9E15-FE3E6626BC8E}"/>
    <cellStyle name="SAPBEXHLevel2X 3 7 3 11" xfId="11897" xr:uid="{009F8C89-2E1B-4F4C-9F8D-598BC07A3681}"/>
    <cellStyle name="SAPBEXHLevel2X 3 7 3 11 2" xfId="38318" xr:uid="{13EFD1C7-C24F-409D-8864-BBED6519D85D}"/>
    <cellStyle name="SAPBEXHLevel2X 3 7 3 12" xfId="25133" xr:uid="{4839B631-D8EE-440D-AFF9-ECA852A8E710}"/>
    <cellStyle name="SAPBEXHLevel2X 3 7 3 12 2" xfId="51547" xr:uid="{51033193-74C6-470F-8F8F-2397786CB3A8}"/>
    <cellStyle name="SAPBEXHLevel2X 3 7 3 2" xfId="3663" xr:uid="{0871B7C7-FAC3-4648-9223-8090067E9225}"/>
    <cellStyle name="SAPBEXHLevel2X 3 7 3 2 2" xfId="8944" xr:uid="{504CC282-BEA2-418F-A2E7-3801214D8C86}"/>
    <cellStyle name="SAPBEXHLevel2X 3 7 3 2 2 2" xfId="19604" xr:uid="{50A7442E-0424-4D9F-AF30-7A14A687D4CC}"/>
    <cellStyle name="SAPBEXHLevel2X 3 7 3 2 2 2 2" xfId="46018" xr:uid="{5AEBB568-7E4F-4D89-BFFE-DA37230C47BE}"/>
    <cellStyle name="SAPBEXHLevel2X 3 7 3 2 2 3" xfId="12575" xr:uid="{45307698-3187-4D66-8BA8-DF4BDEC4E9C7}"/>
    <cellStyle name="SAPBEXHLevel2X 3 7 3 2 2 3 2" xfId="38996" xr:uid="{E84F5FDE-B528-4E81-AE51-FD500AD139B5}"/>
    <cellStyle name="SAPBEXHLevel2X 3 7 3 2 2 4" xfId="35440" xr:uid="{12C46C4A-37DE-42ED-9996-38E6E6DE832C}"/>
    <cellStyle name="SAPBEXHLevel2X 3 7 3 2 3" xfId="9911" xr:uid="{2BA4D095-EAAF-4547-9D14-00E40B5F4415}"/>
    <cellStyle name="SAPBEXHLevel2X 3 7 3 2 3 2" xfId="20571" xr:uid="{9B01153F-0504-4652-BA08-DA13C47AE168}"/>
    <cellStyle name="SAPBEXHLevel2X 3 7 3 2 3 2 2" xfId="46985" xr:uid="{0D6FC358-0921-4570-B222-BE1FC3BA6D93}"/>
    <cellStyle name="SAPBEXHLevel2X 3 7 3 2 3 3" xfId="27335" xr:uid="{4BA2AB56-67C4-4B36-893A-7F1F57746085}"/>
    <cellStyle name="SAPBEXHLevel2X 3 7 3 2 3 3 2" xfId="53749" xr:uid="{49994ECA-0C4E-4D6F-9A92-5140BA200277}"/>
    <cellStyle name="SAPBEXHLevel2X 3 7 3 2 3 4" xfId="36407" xr:uid="{87A05FCC-81E7-4F93-861A-9C5FAAD63C19}"/>
    <cellStyle name="SAPBEXHLevel2X 3 7 3 2 4" xfId="8791" xr:uid="{A60A0E0C-0712-40B5-8261-51A7FCA0C6D3}"/>
    <cellStyle name="SAPBEXHLevel2X 3 7 3 2 4 2" xfId="19451" xr:uid="{B22E6AF4-FB8D-4CCD-A5E2-07805733ED5B}"/>
    <cellStyle name="SAPBEXHLevel2X 3 7 3 2 4 2 2" xfId="45865" xr:uid="{0450730F-22A5-4A92-BC34-21559D70BCD1}"/>
    <cellStyle name="SAPBEXHLevel2X 3 7 3 2 4 3" xfId="27622" xr:uid="{8DB4FC09-7DC7-49FB-BF3B-1F41426D7425}"/>
    <cellStyle name="SAPBEXHLevel2X 3 7 3 2 4 3 2" xfId="54036" xr:uid="{2435200C-F1B6-4FA0-90E9-3168BA54A2F6}"/>
    <cellStyle name="SAPBEXHLevel2X 3 7 3 2 4 4" xfId="35287" xr:uid="{93747E2D-7831-4CA1-A304-A7171E7688B5}"/>
    <cellStyle name="SAPBEXHLevel2X 3 7 3 2 5" xfId="14448" xr:uid="{A1B39DD3-603D-4938-8185-A12168520D95}"/>
    <cellStyle name="SAPBEXHLevel2X 3 7 3 2 5 2" xfId="40868" xr:uid="{EA82BEEF-6D70-41DE-BC2D-A12CF31A02F3}"/>
    <cellStyle name="SAPBEXHLevel2X 3 7 3 2 6" xfId="27625" xr:uid="{516FEB07-498A-4891-86B0-9B1A62B5BAA0}"/>
    <cellStyle name="SAPBEXHLevel2X 3 7 3 2 6 2" xfId="54039" xr:uid="{1146E57F-3F07-4BFD-9868-91CA5694EA5D}"/>
    <cellStyle name="SAPBEXHLevel2X 3 7 3 2 7" xfId="30333" xr:uid="{FA52071A-C0F2-4EAB-8DFB-3E08A9C59FBC}"/>
    <cellStyle name="SAPBEXHLevel2X 3 7 3 3" xfId="2672" xr:uid="{91763B82-03C2-48CE-AE6E-D52BA8280132}"/>
    <cellStyle name="SAPBEXHLevel2X 3 7 3 3 2" xfId="9302" xr:uid="{C361000B-7AED-4874-A74B-3CB152E3269A}"/>
    <cellStyle name="SAPBEXHLevel2X 3 7 3 3 2 2" xfId="19962" xr:uid="{9F77B467-4AF6-4A40-82CB-70D19788BBC0}"/>
    <cellStyle name="SAPBEXHLevel2X 3 7 3 3 2 2 2" xfId="46376" xr:uid="{A8507C4A-04DC-4E94-B272-DA0554E57C82}"/>
    <cellStyle name="SAPBEXHLevel2X 3 7 3 3 2 3" xfId="26778" xr:uid="{206A5746-F8A2-4827-A8E2-B647132AA801}"/>
    <cellStyle name="SAPBEXHLevel2X 3 7 3 3 2 3 2" xfId="53192" xr:uid="{57934D72-2953-4044-8413-95C8FFA21594}"/>
    <cellStyle name="SAPBEXHLevel2X 3 7 3 3 2 4" xfId="35798" xr:uid="{B1382B5C-F055-41B5-B072-C48B77953949}"/>
    <cellStyle name="SAPBEXHLevel2X 3 7 3 3 3" xfId="13464" xr:uid="{361C3B88-9350-4E39-9BD3-F8E15AEA77DC}"/>
    <cellStyle name="SAPBEXHLevel2X 3 7 3 3 3 2" xfId="39884" xr:uid="{B4F9E721-40B7-466C-9967-362229AC2300}"/>
    <cellStyle name="SAPBEXHLevel2X 3 7 3 3 4" xfId="24381" xr:uid="{07191B87-CE2C-4066-8CE4-7CE2756B90D3}"/>
    <cellStyle name="SAPBEXHLevel2X 3 7 3 3 4 2" xfId="50795" xr:uid="{E4A3A2EC-142B-4C09-91DF-C57A94501A35}"/>
    <cellStyle name="SAPBEXHLevel2X 3 7 3 3 5" xfId="29342" xr:uid="{02DD1935-1D32-4914-BED3-BB5F9EEE9BA9}"/>
    <cellStyle name="SAPBEXHLevel2X 3 7 3 4" xfId="3099" xr:uid="{E230C141-6575-4108-95E6-FE7CC8CFD32E}"/>
    <cellStyle name="SAPBEXHLevel2X 3 7 3 4 2" xfId="10240" xr:uid="{0F784F54-39B4-4820-9454-F729DDA86B0A}"/>
    <cellStyle name="SAPBEXHLevel2X 3 7 3 4 2 2" xfId="20900" xr:uid="{00E22B3D-E804-4030-9A82-4727B26A0102}"/>
    <cellStyle name="SAPBEXHLevel2X 3 7 3 4 2 2 2" xfId="47314" xr:uid="{279D71DA-68D2-4330-B69B-C640EEF2A5D5}"/>
    <cellStyle name="SAPBEXHLevel2X 3 7 3 4 2 3" xfId="17762" xr:uid="{39AC4D82-9018-42CB-A932-381A92EC3991}"/>
    <cellStyle name="SAPBEXHLevel2X 3 7 3 4 2 3 2" xfId="44179" xr:uid="{385340D2-2FB9-4E8E-915D-D18B44EBB92B}"/>
    <cellStyle name="SAPBEXHLevel2X 3 7 3 4 2 4" xfId="36736" xr:uid="{18F57F18-AF08-4B3C-A7A3-45823B0100C6}"/>
    <cellStyle name="SAPBEXHLevel2X 3 7 3 4 3" xfId="13891" xr:uid="{C68F62E1-3871-4E6E-8CD2-5F155335C081}"/>
    <cellStyle name="SAPBEXHLevel2X 3 7 3 4 3 2" xfId="40311" xr:uid="{78144102-9076-43A5-9DA7-42AE476AF5A6}"/>
    <cellStyle name="SAPBEXHLevel2X 3 7 3 4 4" xfId="25542" xr:uid="{9FCF7215-FB70-463E-BDDD-C6B49695A30E}"/>
    <cellStyle name="SAPBEXHLevel2X 3 7 3 4 4 2" xfId="51956" xr:uid="{92B46A89-D4A8-46E4-A89A-28F12AC6558A}"/>
    <cellStyle name="SAPBEXHLevel2X 3 7 3 4 5" xfId="29769" xr:uid="{AE938829-407A-4D5C-B921-4279F462E016}"/>
    <cellStyle name="SAPBEXHLevel2X 3 7 3 5" xfId="5444" xr:uid="{07743A26-1FBC-48E4-9EC6-D36537D74A0E}"/>
    <cellStyle name="SAPBEXHLevel2X 3 7 3 5 2" xfId="16217" xr:uid="{25751491-880C-4B92-BE67-6D25825B08A8}"/>
    <cellStyle name="SAPBEXHLevel2X 3 7 3 5 2 2" xfId="42636" xr:uid="{A023F21D-CE0F-49D8-BC2C-9BE49E7A2C9D}"/>
    <cellStyle name="SAPBEXHLevel2X 3 7 3 5 3" xfId="23535" xr:uid="{47170093-C49C-4F2E-8503-3EC07DFCE649}"/>
    <cellStyle name="SAPBEXHLevel2X 3 7 3 5 3 2" xfId="49949" xr:uid="{0C02C669-A396-496A-969A-65B19A7A0D97}"/>
    <cellStyle name="SAPBEXHLevel2X 3 7 3 5 4" xfId="32114" xr:uid="{B1D268AE-6397-4372-80F8-F0260AAB0EB8}"/>
    <cellStyle name="SAPBEXHLevel2X 3 7 3 6" xfId="5540" xr:uid="{512C5F47-BA50-4940-843F-2DEFB09FB569}"/>
    <cellStyle name="SAPBEXHLevel2X 3 7 3 6 2" xfId="16311" xr:uid="{FDD02175-2C63-4AB6-8AB8-91382AA8F60E}"/>
    <cellStyle name="SAPBEXHLevel2X 3 7 3 6 2 2" xfId="42730" xr:uid="{CF4B3283-9438-4A44-9F1C-CC07972BDC91}"/>
    <cellStyle name="SAPBEXHLevel2X 3 7 3 6 3" xfId="27081" xr:uid="{76678A52-DCB9-446F-B08A-BF0294D4D44E}"/>
    <cellStyle name="SAPBEXHLevel2X 3 7 3 6 3 2" xfId="53495" xr:uid="{F2A81E55-8B4D-4FA2-BA49-08CDC90CD923}"/>
    <cellStyle name="SAPBEXHLevel2X 3 7 3 6 4" xfId="32210" xr:uid="{87D19385-05BF-4FD6-B07A-2876A5027BF2}"/>
    <cellStyle name="SAPBEXHLevel2X 3 7 3 7" xfId="5302" xr:uid="{51755CA0-6055-4C9E-804B-2FB2A6831904}"/>
    <cellStyle name="SAPBEXHLevel2X 3 7 3 7 2" xfId="24063" xr:uid="{CC509F86-EDF8-436A-B8C8-F45E38672B70}"/>
    <cellStyle name="SAPBEXHLevel2X 3 7 3 7 2 2" xfId="50477" xr:uid="{E2B127C9-CE56-4317-AAE0-E5EB9F473CA3}"/>
    <cellStyle name="SAPBEXHLevel2X 3 7 3 7 3" xfId="31972" xr:uid="{017D5F1B-FC1F-4A0E-AFAF-25BCD0CEF4F9}"/>
    <cellStyle name="SAPBEXHLevel2X 3 7 3 8" xfId="5924" xr:uid="{A38BFEE5-A881-4B18-965F-A6D35AEDF298}"/>
    <cellStyle name="SAPBEXHLevel2X 3 7 3 8 2" xfId="16676" xr:uid="{48006680-9998-46EF-835C-BDB1647253F3}"/>
    <cellStyle name="SAPBEXHLevel2X 3 7 3 8 2 2" xfId="43094" xr:uid="{D9EE87A9-A6CB-454C-919F-B4D026D6137B}"/>
    <cellStyle name="SAPBEXHLevel2X 3 7 3 8 3" xfId="27095" xr:uid="{E769E17F-3CDA-4D81-ADF5-0953AD7E5F74}"/>
    <cellStyle name="SAPBEXHLevel2X 3 7 3 8 3 2" xfId="53509" xr:uid="{1F7D6D7D-023F-4258-8BF7-1B9DD84CEAEA}"/>
    <cellStyle name="SAPBEXHLevel2X 3 7 3 8 4" xfId="32594" xr:uid="{C6FAE458-C24F-4D0B-99B9-3BE111DE722D}"/>
    <cellStyle name="SAPBEXHLevel2X 3 7 3 9" xfId="3980" xr:uid="{16D39F9B-CAA9-4D5A-8684-A895C78D32F7}"/>
    <cellStyle name="SAPBEXHLevel2X 3 7 3 9 2" xfId="14763" xr:uid="{3401BBFC-35AB-49AA-84EA-04606B4CBDE8}"/>
    <cellStyle name="SAPBEXHLevel2X 3 7 3 9 2 2" xfId="41183" xr:uid="{1E0C173C-31C9-4A48-8862-3F7229461CBB}"/>
    <cellStyle name="SAPBEXHLevel2X 3 7 3 9 3" xfId="22220" xr:uid="{5FF3957E-3EF0-491D-9E89-AA7E10B7A010}"/>
    <cellStyle name="SAPBEXHLevel2X 3 7 3 9 3 2" xfId="48634" xr:uid="{8FE837F5-D1CA-4E3E-9101-4BDBEA104950}"/>
    <cellStyle name="SAPBEXHLevel2X 3 7 3 9 4" xfId="30650" xr:uid="{9D3A56C6-8EB2-4B2D-BF3E-F4C6022D3E63}"/>
    <cellStyle name="SAPBEXHLevel2X 3 7 4" xfId="1929" xr:uid="{F8B268B2-ABD4-4052-BC3E-8353144EB40C}"/>
    <cellStyle name="SAPBEXHLevel2X 3 7 4 10" xfId="8576" xr:uid="{860CEAFB-8664-4B83-AA90-82B28BBCA23F}"/>
    <cellStyle name="SAPBEXHLevel2X 3 7 4 10 2" xfId="19236" xr:uid="{9287994E-9073-488B-8C22-EB9AD57B0A57}"/>
    <cellStyle name="SAPBEXHLevel2X 3 7 4 10 2 2" xfId="45650" xr:uid="{2A18DC74-792A-42E7-B6C5-92E24A3D38AC}"/>
    <cellStyle name="SAPBEXHLevel2X 3 7 4 10 3" xfId="17634" xr:uid="{F1B2652C-48C3-490C-95E4-A04D0EB42539}"/>
    <cellStyle name="SAPBEXHLevel2X 3 7 4 10 3 2" xfId="44051" xr:uid="{E78FD713-4BD5-4CB5-BE65-DDB658281F1F}"/>
    <cellStyle name="SAPBEXHLevel2X 3 7 4 10 4" xfId="35072" xr:uid="{E462747E-DCA2-4F59-9031-FB73C499316D}"/>
    <cellStyle name="SAPBEXHLevel2X 3 7 4 11" xfId="11651" xr:uid="{4271C34E-C2E7-40B0-B0B9-7C89196200A0}"/>
    <cellStyle name="SAPBEXHLevel2X 3 7 4 11 2" xfId="38072" xr:uid="{0FA67C64-B420-4D2D-AE94-21C4FAEB03B8}"/>
    <cellStyle name="SAPBEXHLevel2X 3 7 4 12" xfId="23880" xr:uid="{E5A3AC4A-BBC6-44D2-9814-86893B0CB4FA}"/>
    <cellStyle name="SAPBEXHLevel2X 3 7 4 12 2" xfId="50294" xr:uid="{9A1761B8-32F9-4B97-B9A2-73FD5DA65A11}"/>
    <cellStyle name="SAPBEXHLevel2X 3 7 4 2" xfId="3906" xr:uid="{6BB39C82-1453-4046-8491-DFD740380BE4}"/>
    <cellStyle name="SAPBEXHLevel2X 3 7 4 2 2" xfId="9134" xr:uid="{EF793480-ECF2-4D30-ABFD-2F5AC1F3C36E}"/>
    <cellStyle name="SAPBEXHLevel2X 3 7 4 2 2 2" xfId="19794" xr:uid="{4E1763B8-CFE5-4A49-83DD-0204166D94A1}"/>
    <cellStyle name="SAPBEXHLevel2X 3 7 4 2 2 2 2" xfId="46208" xr:uid="{6EA1B165-035C-437E-BF53-AE74C4D54A1C}"/>
    <cellStyle name="SAPBEXHLevel2X 3 7 4 2 2 3" xfId="11792" xr:uid="{4999742D-73E4-4D43-972B-9FA0F3395945}"/>
    <cellStyle name="SAPBEXHLevel2X 3 7 4 2 2 3 2" xfId="38213" xr:uid="{66E5DA4E-1DEB-45C2-8355-082CCC4E71B5}"/>
    <cellStyle name="SAPBEXHLevel2X 3 7 4 2 2 4" xfId="35630" xr:uid="{7AC9DCA1-C975-41C7-BC63-DC4EF1854634}"/>
    <cellStyle name="SAPBEXHLevel2X 3 7 4 2 3" xfId="14689" xr:uid="{4F6413EC-7C42-4B0F-9264-58289EFB8EE8}"/>
    <cellStyle name="SAPBEXHLevel2X 3 7 4 2 3 2" xfId="41109" xr:uid="{53D6CE89-E063-4205-8A58-3355E044DFD8}"/>
    <cellStyle name="SAPBEXHLevel2X 3 7 4 2 4" xfId="26181" xr:uid="{1E31981F-4E50-47D8-9006-E48566860712}"/>
    <cellStyle name="SAPBEXHLevel2X 3 7 4 2 4 2" xfId="52595" xr:uid="{FB6E8926-0B08-421B-89C7-B53530C34A13}"/>
    <cellStyle name="SAPBEXHLevel2X 3 7 4 2 5" xfId="30576" xr:uid="{30EA4279-6FD1-44B0-95A9-5023DBB96AE1}"/>
    <cellStyle name="SAPBEXHLevel2X 3 7 4 3" xfId="4633" xr:uid="{AD4DC8FE-D71E-4AAE-8A67-3D26E741157C}"/>
    <cellStyle name="SAPBEXHLevel2X 3 7 4 3 2" xfId="10179" xr:uid="{4AEA277B-6774-4E36-8A5E-6E1196097212}"/>
    <cellStyle name="SAPBEXHLevel2X 3 7 4 3 2 2" xfId="20839" xr:uid="{AF72F4A5-D124-4A9C-B510-107B43EFCAA1}"/>
    <cellStyle name="SAPBEXHLevel2X 3 7 4 3 2 2 2" xfId="47253" xr:uid="{B6CEB59F-3015-4D3D-B291-9E72323FFFC6}"/>
    <cellStyle name="SAPBEXHLevel2X 3 7 4 3 2 3" xfId="12984" xr:uid="{DDAFCF97-03B5-4D0E-8129-C16491B201D0}"/>
    <cellStyle name="SAPBEXHLevel2X 3 7 4 3 2 3 2" xfId="39405" xr:uid="{B15E7C77-2B6C-4B17-8344-3EA86D1308A3}"/>
    <cellStyle name="SAPBEXHLevel2X 3 7 4 3 2 4" xfId="36675" xr:uid="{EA5C8756-D030-4274-8E23-403F53194181}"/>
    <cellStyle name="SAPBEXHLevel2X 3 7 4 3 3" xfId="15411" xr:uid="{096BD00E-0EA5-4D34-8073-8180F2D7C3A5}"/>
    <cellStyle name="SAPBEXHLevel2X 3 7 4 3 3 2" xfId="41831" xr:uid="{C4599F1C-3C53-48F8-8AE9-C605986EC110}"/>
    <cellStyle name="SAPBEXHLevel2X 3 7 4 3 4" xfId="24180" xr:uid="{829241E6-A265-485B-8B11-84F76AAC98AF}"/>
    <cellStyle name="SAPBEXHLevel2X 3 7 4 3 4 2" xfId="50594" xr:uid="{63C22AAA-06FA-427E-8966-41C2810D3832}"/>
    <cellStyle name="SAPBEXHLevel2X 3 7 4 3 5" xfId="31303" xr:uid="{36A5EAB0-44B4-4307-8686-3D01D92BD73B}"/>
    <cellStyle name="SAPBEXHLevel2X 3 7 4 4" xfId="5211" xr:uid="{A7DED1A5-F936-4F9E-878A-0D20982B78D0}"/>
    <cellStyle name="SAPBEXHLevel2X 3 7 4 4 2" xfId="15986" xr:uid="{C309E6FB-472B-4A4F-93A9-B2997BEAC564}"/>
    <cellStyle name="SAPBEXHLevel2X 3 7 4 4 2 2" xfId="42405" xr:uid="{1B46FEA3-0D44-4BF6-AD77-465398805830}"/>
    <cellStyle name="SAPBEXHLevel2X 3 7 4 4 3" xfId="21787" xr:uid="{7C9023FA-211E-4EB5-87A1-2F98594163BF}"/>
    <cellStyle name="SAPBEXHLevel2X 3 7 4 4 3 2" xfId="48201" xr:uid="{464499D8-D8EF-44AF-A2A1-858B17F99973}"/>
    <cellStyle name="SAPBEXHLevel2X 3 7 4 4 4" xfId="31881" xr:uid="{47D27F91-8628-4112-A274-8D5BFA1C2D89}"/>
    <cellStyle name="SAPBEXHLevel2X 3 7 4 5" xfId="5827" xr:uid="{272873C2-BCF1-4D29-BE71-83CDC1DCAB3B}"/>
    <cellStyle name="SAPBEXHLevel2X 3 7 4 5 2" xfId="16586" xr:uid="{2751E7BB-6173-4C1E-98EC-8C93433CE7A8}"/>
    <cellStyle name="SAPBEXHLevel2X 3 7 4 5 2 2" xfId="43004" xr:uid="{7E10BC87-ADEB-4960-9632-7230FA944191}"/>
    <cellStyle name="SAPBEXHLevel2X 3 7 4 5 3" xfId="24346" xr:uid="{8F8FBD29-87FD-4EF2-B8AD-019AC6430F14}"/>
    <cellStyle name="SAPBEXHLevel2X 3 7 4 5 3 2" xfId="50760" xr:uid="{DA6E38CB-E230-4DBC-9378-F95A03139CB4}"/>
    <cellStyle name="SAPBEXHLevel2X 3 7 4 5 4" xfId="32497" xr:uid="{5A53D0FF-836F-4C1E-94D9-F50B5A6DE5A8}"/>
    <cellStyle name="SAPBEXHLevel2X 3 7 4 6" xfId="6430" xr:uid="{A31E72CD-9250-455E-A801-27B1419D1E52}"/>
    <cellStyle name="SAPBEXHLevel2X 3 7 4 6 2" xfId="17166" xr:uid="{7FC562C5-BF08-4A3A-B044-34E7C1A7115D}"/>
    <cellStyle name="SAPBEXHLevel2X 3 7 4 6 2 2" xfId="43584" xr:uid="{F4FAAC5C-192C-41E1-851A-C48891CFEC1B}"/>
    <cellStyle name="SAPBEXHLevel2X 3 7 4 6 3" xfId="21879" xr:uid="{FC6B9521-3D8A-4694-9FE9-24A85391099C}"/>
    <cellStyle name="SAPBEXHLevel2X 3 7 4 6 3 2" xfId="48293" xr:uid="{D0460DC1-D083-4489-B093-B75733D29BC0}"/>
    <cellStyle name="SAPBEXHLevel2X 3 7 4 6 4" xfId="33100" xr:uid="{F860E4BB-2ADC-4BFB-B9E7-D1FC0B23169C}"/>
    <cellStyle name="SAPBEXHLevel2X 3 7 4 7" xfId="7045" xr:uid="{48D3570C-823E-49B0-8F59-3AA787C8775F}"/>
    <cellStyle name="SAPBEXHLevel2X 3 7 4 7 2" xfId="16905" xr:uid="{8D4B2727-C885-4704-A14C-6319AA85011E}"/>
    <cellStyle name="SAPBEXHLevel2X 3 7 4 7 2 2" xfId="43323" xr:uid="{ADDC4AF7-4D36-44BF-84EC-21AB996BBC57}"/>
    <cellStyle name="SAPBEXHLevel2X 3 7 4 7 3" xfId="33715" xr:uid="{A8191118-2A94-48B6-B5A5-1CD752EC8315}"/>
    <cellStyle name="SAPBEXHLevel2X 3 7 4 8" xfId="7592" xr:uid="{CE54BCA5-481E-4AD0-88AC-68CCAD4D5C04}"/>
    <cellStyle name="SAPBEXHLevel2X 3 7 4 8 2" xfId="18259" xr:uid="{63FA81C4-CB26-4879-92E6-4FB743053F17}"/>
    <cellStyle name="SAPBEXHLevel2X 3 7 4 8 2 2" xfId="44675" xr:uid="{D586FE86-459D-4E51-A8C5-38A88F8B0E45}"/>
    <cellStyle name="SAPBEXHLevel2X 3 7 4 8 3" xfId="26131" xr:uid="{F0B5FCF1-524A-4C02-8E0E-12FEC6FA4C66}"/>
    <cellStyle name="SAPBEXHLevel2X 3 7 4 8 3 2" xfId="52545" xr:uid="{04C57192-469F-4F88-8C20-773C2D19DFD0}"/>
    <cellStyle name="SAPBEXHLevel2X 3 7 4 8 4" xfId="34262" xr:uid="{5C36DBC4-60EA-4444-8EC0-7912A53E4499}"/>
    <cellStyle name="SAPBEXHLevel2X 3 7 4 9" xfId="7291" xr:uid="{CA3BB4A0-7FA8-4F11-AAE1-13E710CE3A4F}"/>
    <cellStyle name="SAPBEXHLevel2X 3 7 4 9 2" xfId="17958" xr:uid="{F7E4D937-6A62-4C2A-B081-2E0E97131FFB}"/>
    <cellStyle name="SAPBEXHLevel2X 3 7 4 9 2 2" xfId="44375" xr:uid="{92CFDDFD-773E-4E4B-80FE-E8C84763C811}"/>
    <cellStyle name="SAPBEXHLevel2X 3 7 4 9 3" xfId="24415" xr:uid="{92AFDB27-FF53-4555-82A9-BC2574D39CED}"/>
    <cellStyle name="SAPBEXHLevel2X 3 7 4 9 3 2" xfId="50829" xr:uid="{D6DFB07F-0254-42DA-B893-68788A7F187C}"/>
    <cellStyle name="SAPBEXHLevel2X 3 7 4 9 4" xfId="33961" xr:uid="{C26E8D2F-8C28-487C-A48A-CBF99C924B4D}"/>
    <cellStyle name="SAPBEXHLevel2X 3 7 5" xfId="2115" xr:uid="{459DE5D6-8957-45B9-A62D-15FD4F19047A}"/>
    <cellStyle name="SAPBEXHLevel2X 3 7 5 10" xfId="8853" xr:uid="{E451AA1A-24F2-469A-B3AC-05E741189DDA}"/>
    <cellStyle name="SAPBEXHLevel2X 3 7 5 10 2" xfId="19513" xr:uid="{1DB49B00-8327-486A-82E2-131B0498CE4D}"/>
    <cellStyle name="SAPBEXHLevel2X 3 7 5 10 2 2" xfId="45927" xr:uid="{E0FFE1F2-45E2-48B5-B649-6FA0E8CF97A6}"/>
    <cellStyle name="SAPBEXHLevel2X 3 7 5 10 3" xfId="22644" xr:uid="{5B34954C-A700-415C-B1F0-95689808C84F}"/>
    <cellStyle name="SAPBEXHLevel2X 3 7 5 10 3 2" xfId="49058" xr:uid="{F7691035-5983-4F39-86D2-7BC30A2CCD45}"/>
    <cellStyle name="SAPBEXHLevel2X 3 7 5 10 4" xfId="35349" xr:uid="{BEEF3564-76F8-45FD-8157-17E6C3E80CB6}"/>
    <cellStyle name="SAPBEXHLevel2X 3 7 5 11" xfId="11485" xr:uid="{5C5CAAA7-82BA-4171-AD26-747469B3E0B9}"/>
    <cellStyle name="SAPBEXHLevel2X 3 7 5 11 2" xfId="37906" xr:uid="{FF050B60-AA8A-46E5-BD79-7991DDB3AE06}"/>
    <cellStyle name="SAPBEXHLevel2X 3 7 5 12" xfId="24056" xr:uid="{FD43E261-9BEA-459D-924C-B2F17FCC8F97}"/>
    <cellStyle name="SAPBEXHLevel2X 3 7 5 12 2" xfId="50470" xr:uid="{BD45B3B9-2009-4A93-BD6D-16DCC876D3AD}"/>
    <cellStyle name="SAPBEXHLevel2X 3 7 5 2" xfId="4080" xr:uid="{6284795C-260E-4399-9757-08AF80AF769A}"/>
    <cellStyle name="SAPBEXHLevel2X 3 7 5 2 2" xfId="9835" xr:uid="{E9C003B2-689E-4AE2-97FE-0DAD962A9C9B}"/>
    <cellStyle name="SAPBEXHLevel2X 3 7 5 2 2 2" xfId="20495" xr:uid="{DEB83E92-07CC-45FF-BE37-45E166530B05}"/>
    <cellStyle name="SAPBEXHLevel2X 3 7 5 2 2 2 2" xfId="46909" xr:uid="{788C959D-83BF-4F6A-A7B2-A26632A162C5}"/>
    <cellStyle name="SAPBEXHLevel2X 3 7 5 2 2 3" xfId="11853" xr:uid="{48432948-FAF0-47C2-ABEE-93C6192AD0A4}"/>
    <cellStyle name="SAPBEXHLevel2X 3 7 5 2 2 3 2" xfId="38274" xr:uid="{DCDDEA72-511D-4F6D-B111-8800AB58D2AD}"/>
    <cellStyle name="SAPBEXHLevel2X 3 7 5 2 2 4" xfId="36331" xr:uid="{E16E4C9C-358B-4D2C-8652-AD8D994BEB8F}"/>
    <cellStyle name="SAPBEXHLevel2X 3 7 5 2 3" xfId="14862" xr:uid="{7D35BDC1-A364-4D7C-90EE-2597C8E81CA2}"/>
    <cellStyle name="SAPBEXHLevel2X 3 7 5 2 3 2" xfId="41282" xr:uid="{0F1069DE-FC3F-4809-82C3-6B43D9241740}"/>
    <cellStyle name="SAPBEXHLevel2X 3 7 5 2 4" xfId="25105" xr:uid="{CA4BA257-A2DF-4C16-9AC3-B3B15B0179C1}"/>
    <cellStyle name="SAPBEXHLevel2X 3 7 5 2 4 2" xfId="51519" xr:uid="{BFD25FAA-598E-48BA-97E4-45FEF2916EA7}"/>
    <cellStyle name="SAPBEXHLevel2X 3 7 5 2 5" xfId="30750" xr:uid="{2A3E7BB4-3B0C-4D4A-890C-AD07DF984992}"/>
    <cellStyle name="SAPBEXHLevel2X 3 7 5 3" xfId="4808" xr:uid="{9756D009-71FE-4613-8533-35510E0D3FD1}"/>
    <cellStyle name="SAPBEXHLevel2X 3 7 5 3 2" xfId="10210" xr:uid="{0D138636-25BB-4FBC-ABBF-28A8D9982C83}"/>
    <cellStyle name="SAPBEXHLevel2X 3 7 5 3 2 2" xfId="20870" xr:uid="{E2152FA5-2CED-4368-90C4-B29F2EFE9EC3}"/>
    <cellStyle name="SAPBEXHLevel2X 3 7 5 3 2 2 2" xfId="47284" xr:uid="{7064A32B-0C56-468D-8CCC-A63DB162464B}"/>
    <cellStyle name="SAPBEXHLevel2X 3 7 5 3 2 3" xfId="16903" xr:uid="{85983DC7-21B1-44D1-887A-05CD233C8015}"/>
    <cellStyle name="SAPBEXHLevel2X 3 7 5 3 2 3 2" xfId="43321" xr:uid="{10A9488A-3492-4F29-A0A3-D18663295B98}"/>
    <cellStyle name="SAPBEXHLevel2X 3 7 5 3 2 4" xfId="36706" xr:uid="{EECF3C8A-0119-497C-9C45-27F561D60B44}"/>
    <cellStyle name="SAPBEXHLevel2X 3 7 5 3 3" xfId="15585" xr:uid="{3563FA58-13D6-47EA-9759-EFF05C14BA9B}"/>
    <cellStyle name="SAPBEXHLevel2X 3 7 5 3 3 2" xfId="42005" xr:uid="{4148862D-EBA1-44F6-93C9-3BAAB3D2B0A4}"/>
    <cellStyle name="SAPBEXHLevel2X 3 7 5 3 4" xfId="26041" xr:uid="{2481128B-D01D-4BF0-BE13-C0CDB01B8E8C}"/>
    <cellStyle name="SAPBEXHLevel2X 3 7 5 3 4 2" xfId="52455" xr:uid="{B4110687-2CBD-4B43-B121-7259775B02C3}"/>
    <cellStyle name="SAPBEXHLevel2X 3 7 5 3 5" xfId="31478" xr:uid="{812DA809-03FA-4EB8-9991-41725D25B4CE}"/>
    <cellStyle name="SAPBEXHLevel2X 3 7 5 4" xfId="5388" xr:uid="{BB3C7E49-01FB-4130-A456-078374585A9F}"/>
    <cellStyle name="SAPBEXHLevel2X 3 7 5 4 2" xfId="16161" xr:uid="{195C922C-159F-49D4-B871-0024332A4765}"/>
    <cellStyle name="SAPBEXHLevel2X 3 7 5 4 2 2" xfId="42580" xr:uid="{DFD7EB9D-60E5-4549-92AA-0BD9BE4A1FD9}"/>
    <cellStyle name="SAPBEXHLevel2X 3 7 5 4 3" xfId="27654" xr:uid="{237265E5-AFDE-4D86-A493-7CDE10119143}"/>
    <cellStyle name="SAPBEXHLevel2X 3 7 5 4 3 2" xfId="54068" xr:uid="{982A69FD-330C-40FE-A5D9-DFEF49AB84E3}"/>
    <cellStyle name="SAPBEXHLevel2X 3 7 5 4 4" xfId="32058" xr:uid="{D0E15B7F-7C1F-454D-82B9-27F660AF1545}"/>
    <cellStyle name="SAPBEXHLevel2X 3 7 5 5" xfId="5995" xr:uid="{9AECB83D-E39D-4C4B-86DF-A3660C8F1596}"/>
    <cellStyle name="SAPBEXHLevel2X 3 7 5 5 2" xfId="16747" xr:uid="{DE6BA7AA-21D9-4E40-8981-8410F3350A65}"/>
    <cellStyle name="SAPBEXHLevel2X 3 7 5 5 2 2" xfId="43165" xr:uid="{3D6DF6C4-907B-4C4B-87CA-73D815C9E3F8}"/>
    <cellStyle name="SAPBEXHLevel2X 3 7 5 5 3" xfId="28122" xr:uid="{3F234567-F3F4-4CA0-9540-073E3DA8CC69}"/>
    <cellStyle name="SAPBEXHLevel2X 3 7 5 5 3 2" xfId="54536" xr:uid="{531ACD03-F9FD-4669-8277-A0F7F6B42DDB}"/>
    <cellStyle name="SAPBEXHLevel2X 3 7 5 5 4" xfId="32665" xr:uid="{ABA53715-C987-4D81-B2D4-59F3A42E5CDA}"/>
    <cellStyle name="SAPBEXHLevel2X 3 7 5 6" xfId="6595" xr:uid="{6325532C-0E68-4672-B2DF-34BAA23844C3}"/>
    <cellStyle name="SAPBEXHLevel2X 3 7 5 6 2" xfId="17320" xr:uid="{4BE6A380-0429-4536-847D-63211462830C}"/>
    <cellStyle name="SAPBEXHLevel2X 3 7 5 6 2 2" xfId="43738" xr:uid="{C617D90C-B3D3-431F-91B7-318C91DF7A3F}"/>
    <cellStyle name="SAPBEXHLevel2X 3 7 5 6 3" xfId="24410" xr:uid="{4CE1C6D0-B3A6-44C0-8F91-56A24DDCFBA6}"/>
    <cellStyle name="SAPBEXHLevel2X 3 7 5 6 3 2" xfId="50824" xr:uid="{C7B656FC-0D12-4B69-80AB-4146C22E1E33}"/>
    <cellStyle name="SAPBEXHLevel2X 3 7 5 6 4" xfId="33265" xr:uid="{064C9204-72C5-45B6-9475-975203D97065}"/>
    <cellStyle name="SAPBEXHLevel2X 3 7 5 7" xfId="7167" xr:uid="{02581DE7-076F-46D5-8FD7-3D19B99513C9}"/>
    <cellStyle name="SAPBEXHLevel2X 3 7 5 7 2" xfId="25424" xr:uid="{79D34E37-C46F-4783-9467-9328774F9573}"/>
    <cellStyle name="SAPBEXHLevel2X 3 7 5 7 2 2" xfId="51838" xr:uid="{38CB2A5C-92AA-49BB-B2C5-3C59E05A5F66}"/>
    <cellStyle name="SAPBEXHLevel2X 3 7 5 7 3" xfId="33837" xr:uid="{192783D0-F614-426C-9304-5FB29B687179}"/>
    <cellStyle name="SAPBEXHLevel2X 3 7 5 8" xfId="7726" xr:uid="{6FD08984-FD21-493D-948F-99869AE341DA}"/>
    <cellStyle name="SAPBEXHLevel2X 3 7 5 8 2" xfId="18393" xr:uid="{91F60661-BBBF-406E-84BB-7736C024EEB3}"/>
    <cellStyle name="SAPBEXHLevel2X 3 7 5 8 2 2" xfId="44809" xr:uid="{C28C3185-3188-4C71-8632-D998F10FA246}"/>
    <cellStyle name="SAPBEXHLevel2X 3 7 5 8 3" xfId="27176" xr:uid="{64446EF6-06A0-4603-9DDF-6EB29E2D965E}"/>
    <cellStyle name="SAPBEXHLevel2X 3 7 5 8 3 2" xfId="53590" xr:uid="{00F74646-843B-45C0-8575-9C456C2C063F}"/>
    <cellStyle name="SAPBEXHLevel2X 3 7 5 8 4" xfId="34396" xr:uid="{A06C9DC0-3539-4A27-938C-BE035C0F9B24}"/>
    <cellStyle name="SAPBEXHLevel2X 3 7 5 9" xfId="7878" xr:uid="{9D77CCFF-061A-45BB-94FD-07D5FAF47813}"/>
    <cellStyle name="SAPBEXHLevel2X 3 7 5 9 2" xfId="18545" xr:uid="{D8C25DC2-22F7-45D7-A220-75E21DC1931C}"/>
    <cellStyle name="SAPBEXHLevel2X 3 7 5 9 2 2" xfId="44960" xr:uid="{2661F2A8-72DC-4B04-9132-202EB53536BC}"/>
    <cellStyle name="SAPBEXHLevel2X 3 7 5 9 3" xfId="26628" xr:uid="{C437DB00-87FC-40D1-A87D-92B5A569B444}"/>
    <cellStyle name="SAPBEXHLevel2X 3 7 5 9 3 2" xfId="53042" xr:uid="{E6B03826-0561-40B2-8214-D1D27DBC6687}"/>
    <cellStyle name="SAPBEXHLevel2X 3 7 5 9 4" xfId="34548" xr:uid="{FB3B710A-A319-4B4D-8533-CF189836C5E6}"/>
    <cellStyle name="SAPBEXHLevel2X 3 7 6" xfId="1854" xr:uid="{7CE8B2FB-4FDE-4CE2-87A8-B98061ABBEC3}"/>
    <cellStyle name="SAPBEXHLevel2X 3 7 6 10" xfId="9534" xr:uid="{170CE64C-6F28-4778-8455-26B287EDA16F}"/>
    <cellStyle name="SAPBEXHLevel2X 3 7 6 10 2" xfId="20194" xr:uid="{B487ED22-941B-4F50-AF06-D5B04660BB57}"/>
    <cellStyle name="SAPBEXHLevel2X 3 7 6 10 2 2" xfId="46608" xr:uid="{935AB17B-86D1-4E7D-9097-3FE924DC3DFA}"/>
    <cellStyle name="SAPBEXHLevel2X 3 7 6 10 3" xfId="11588" xr:uid="{86109DF7-38D3-4A31-9FD1-41349DB30378}"/>
    <cellStyle name="SAPBEXHLevel2X 3 7 6 10 3 2" xfId="38009" xr:uid="{16F64FC5-EE48-40E2-BA1B-842ABBABA1C6}"/>
    <cellStyle name="SAPBEXHLevel2X 3 7 6 10 4" xfId="36030" xr:uid="{FE8386FF-F344-44EA-A689-C105781108B7}"/>
    <cellStyle name="SAPBEXHLevel2X 3 7 6 11" xfId="11726" xr:uid="{FF85BF89-E4CE-40B4-B2E8-A1546A99BAA2}"/>
    <cellStyle name="SAPBEXHLevel2X 3 7 6 11 2" xfId="38147" xr:uid="{00C38F46-89C5-4F3C-9FF7-8EF696922405}"/>
    <cellStyle name="SAPBEXHLevel2X 3 7 6 12" xfId="25622" xr:uid="{50783F7F-BF59-4CE9-A877-2030768686BE}"/>
    <cellStyle name="SAPBEXHLevel2X 3 7 6 12 2" xfId="52036" xr:uid="{27805F7F-3907-47D5-B210-512C93C3841F}"/>
    <cellStyle name="SAPBEXHLevel2X 3 7 6 2" xfId="3831" xr:uid="{AEC9A701-C74B-418B-B039-964C9A0C0231}"/>
    <cellStyle name="SAPBEXHLevel2X 3 7 6 2 2" xfId="10672" xr:uid="{D6C7ACA3-A30A-4F81-ACA9-348DC65C50B9}"/>
    <cellStyle name="SAPBEXHLevel2X 3 7 6 2 2 2" xfId="21317" xr:uid="{FB3CB799-8992-4AD0-B9D6-81BFC73E7D78}"/>
    <cellStyle name="SAPBEXHLevel2X 3 7 6 2 2 2 2" xfId="47731" xr:uid="{77FB6D9A-70C1-48FE-969A-D255B5E97FC2}"/>
    <cellStyle name="SAPBEXHLevel2X 3 7 6 2 2 3" xfId="28415" xr:uid="{5D844C6D-BD82-416F-9629-C68C98CDD9FC}"/>
    <cellStyle name="SAPBEXHLevel2X 3 7 6 2 2 3 2" xfId="54829" xr:uid="{AFD92728-5870-4588-A96F-DBD2144F42F7}"/>
    <cellStyle name="SAPBEXHLevel2X 3 7 6 2 2 4" xfId="37096" xr:uid="{93ABBCD4-06E8-4579-ADDE-123C02B016A7}"/>
    <cellStyle name="SAPBEXHLevel2X 3 7 6 2 3" xfId="14614" xr:uid="{A818C95F-7F0C-4937-BF46-CB480BC04943}"/>
    <cellStyle name="SAPBEXHLevel2X 3 7 6 2 3 2" xfId="41034" xr:uid="{985F4AB2-9EF9-439A-A677-8D7D5D39ED62}"/>
    <cellStyle name="SAPBEXHLevel2X 3 7 6 2 4" xfId="23629" xr:uid="{007AAC55-C33E-4241-919E-C03121830599}"/>
    <cellStyle name="SAPBEXHLevel2X 3 7 6 2 4 2" xfId="50043" xr:uid="{B9C981B7-9BB9-4CA3-9011-30F8643127EE}"/>
    <cellStyle name="SAPBEXHLevel2X 3 7 6 2 5" xfId="30501" xr:uid="{163D9A4F-C96E-4993-9FCC-5783E60D51BE}"/>
    <cellStyle name="SAPBEXHLevel2X 3 7 6 3" xfId="4558" xr:uid="{6934B335-0048-4BF6-B557-569E0E76A477}"/>
    <cellStyle name="SAPBEXHLevel2X 3 7 6 3 2" xfId="15336" xr:uid="{FD5BA072-41E0-45B6-B1E8-5DC81076A3BE}"/>
    <cellStyle name="SAPBEXHLevel2X 3 7 6 3 2 2" xfId="41756" xr:uid="{7E38DBFD-DF5E-4CD9-9B9C-9F0DEA413472}"/>
    <cellStyle name="SAPBEXHLevel2X 3 7 6 3 3" xfId="23412" xr:uid="{9EFFE2B0-1977-475C-AE7D-44EBF2571591}"/>
    <cellStyle name="SAPBEXHLevel2X 3 7 6 3 3 2" xfId="49826" xr:uid="{E59887FB-1007-45C4-B140-67E3F47E1C08}"/>
    <cellStyle name="SAPBEXHLevel2X 3 7 6 3 4" xfId="31228" xr:uid="{54125DCA-1FC3-4E26-8AD8-CEE945B573AD}"/>
    <cellStyle name="SAPBEXHLevel2X 3 7 6 4" xfId="3203" xr:uid="{4E613AFE-B655-4260-8C60-40330FFFF464}"/>
    <cellStyle name="SAPBEXHLevel2X 3 7 6 4 2" xfId="13993" xr:uid="{770A735C-6BE7-4DE4-A4F8-9EF744A6F425}"/>
    <cellStyle name="SAPBEXHLevel2X 3 7 6 4 2 2" xfId="40413" xr:uid="{DF58F910-00F5-45BF-B917-BC5F2EC01810}"/>
    <cellStyle name="SAPBEXHLevel2X 3 7 6 4 3" xfId="25017" xr:uid="{70990907-41A7-4E97-BE65-9C02E51C54CD}"/>
    <cellStyle name="SAPBEXHLevel2X 3 7 6 4 3 2" xfId="51431" xr:uid="{F861653E-53EB-45CC-BF99-9C569D8A4615}"/>
    <cellStyle name="SAPBEXHLevel2X 3 7 6 4 4" xfId="29873" xr:uid="{F55DDF78-FB1A-4E52-93FC-F6085405C1FD}"/>
    <cellStyle name="SAPBEXHLevel2X 3 7 6 5" xfId="4318" xr:uid="{C24E1E1F-AD0A-4694-95BF-679FB99EF70F}"/>
    <cellStyle name="SAPBEXHLevel2X 3 7 6 5 2" xfId="15097" xr:uid="{5CE734F9-7848-4889-92C8-9FB3692782A3}"/>
    <cellStyle name="SAPBEXHLevel2X 3 7 6 5 2 2" xfId="41517" xr:uid="{39519C64-0FAD-4418-A561-DD7BF50FCC1A}"/>
    <cellStyle name="SAPBEXHLevel2X 3 7 6 5 3" xfId="27220" xr:uid="{F6BF1E28-7DE2-41EA-A503-EBC4E8C4E157}"/>
    <cellStyle name="SAPBEXHLevel2X 3 7 6 5 3 2" xfId="53634" xr:uid="{091CFB9D-2A31-4619-8D3A-6BFE796B4B4E}"/>
    <cellStyle name="SAPBEXHLevel2X 3 7 6 5 4" xfId="30988" xr:uid="{F632106C-A748-4813-B465-68561B1ED944}"/>
    <cellStyle name="SAPBEXHLevel2X 3 7 6 6" xfId="5627" xr:uid="{16A50D27-B355-48A6-90E8-D4C653A47C3E}"/>
    <cellStyle name="SAPBEXHLevel2X 3 7 6 6 2" xfId="16391" xr:uid="{05A5EE1C-CB84-4AAB-9AF3-4097489D2076}"/>
    <cellStyle name="SAPBEXHLevel2X 3 7 6 6 2 2" xfId="42809" xr:uid="{FFE48451-B9CE-473D-9E4E-A6EF48DB2445}"/>
    <cellStyle name="SAPBEXHLevel2X 3 7 6 6 3" xfId="25320" xr:uid="{F52456DE-37D7-489F-8447-9836660499D1}"/>
    <cellStyle name="SAPBEXHLevel2X 3 7 6 6 3 2" xfId="51734" xr:uid="{078D985D-77AA-4B67-8807-0D4D935C1355}"/>
    <cellStyle name="SAPBEXHLevel2X 3 7 6 6 4" xfId="32297" xr:uid="{21D9E1AF-20DB-4600-821C-458EDA636035}"/>
    <cellStyle name="SAPBEXHLevel2X 3 7 6 7" xfId="6970" xr:uid="{9179AB5F-7BD6-4095-A905-00BEA1096D15}"/>
    <cellStyle name="SAPBEXHLevel2X 3 7 6 7 2" xfId="24023" xr:uid="{9933E73E-0F9E-4E79-BDF9-80558AC5601F}"/>
    <cellStyle name="SAPBEXHLevel2X 3 7 6 7 2 2" xfId="50437" xr:uid="{8C5C863E-5278-469D-B674-FD2468D7D120}"/>
    <cellStyle name="SAPBEXHLevel2X 3 7 6 7 3" xfId="33640" xr:uid="{5410BE64-CC8B-4C46-B282-9E84E15BB873}"/>
    <cellStyle name="SAPBEXHLevel2X 3 7 6 8" xfId="7517" xr:uid="{DEB2E2AE-808C-4C09-AD87-0FDCDADF68CD}"/>
    <cellStyle name="SAPBEXHLevel2X 3 7 6 8 2" xfId="18184" xr:uid="{13FD92B6-2A31-4F70-AF5C-CE19C54E43B7}"/>
    <cellStyle name="SAPBEXHLevel2X 3 7 6 8 2 2" xfId="44600" xr:uid="{BA2C6864-3EE3-4060-B5BC-EC84F643A643}"/>
    <cellStyle name="SAPBEXHLevel2X 3 7 6 8 3" xfId="25653" xr:uid="{38C0775B-CF96-4E9C-A2B8-E6AC047105C0}"/>
    <cellStyle name="SAPBEXHLevel2X 3 7 6 8 3 2" xfId="52067" xr:uid="{3FA4AB08-4ECB-4235-B824-029B36AB88EC}"/>
    <cellStyle name="SAPBEXHLevel2X 3 7 6 8 4" xfId="34187" xr:uid="{63CB91D2-73ED-49EF-A31E-CB66686CDD23}"/>
    <cellStyle name="SAPBEXHLevel2X 3 7 6 9" xfId="5486" xr:uid="{72418E0B-7B74-4A06-BCE3-B5E3663FB618}"/>
    <cellStyle name="SAPBEXHLevel2X 3 7 6 9 2" xfId="16258" xr:uid="{89FCAE46-5BEC-47AA-80F6-D7B59D15784F}"/>
    <cellStyle name="SAPBEXHLevel2X 3 7 6 9 2 2" xfId="42677" xr:uid="{DFE583E3-4F25-4040-837C-B41C02546E12}"/>
    <cellStyle name="SAPBEXHLevel2X 3 7 6 9 3" xfId="24129" xr:uid="{47CDA7B6-63A4-4217-9D00-A19E834CD48E}"/>
    <cellStyle name="SAPBEXHLevel2X 3 7 6 9 3 2" xfId="50543" xr:uid="{13BACD14-CE95-411C-8487-29605CB30C77}"/>
    <cellStyle name="SAPBEXHLevel2X 3 7 6 9 4" xfId="32156" xr:uid="{84576B84-91A4-47E4-A906-7428E582C4C2}"/>
    <cellStyle name="SAPBEXHLevel2X 3 7 7" xfId="2514" xr:uid="{59BA012E-4B3C-4E32-882F-E6F0BB8DD95E}"/>
    <cellStyle name="SAPBEXHLevel2X 3 7 7 10" xfId="23440" xr:uid="{31F8C7E4-9515-45A0-BD15-20DB7DD681AC}"/>
    <cellStyle name="SAPBEXHLevel2X 3 7 7 10 2" xfId="49854" xr:uid="{1213D6D3-7D13-4116-BFE4-30B6D8DB38D8}"/>
    <cellStyle name="SAPBEXHLevel2X 3 7 7 2" xfId="4409" xr:uid="{79883825-E98B-41F7-A120-D91CA8C1B40D}"/>
    <cellStyle name="SAPBEXHLevel2X 3 7 7 2 2" xfId="15187" xr:uid="{1137FB9D-701B-4FA7-A0B3-053E4777E903}"/>
    <cellStyle name="SAPBEXHLevel2X 3 7 7 2 2 2" xfId="41607" xr:uid="{EB886ACD-A65F-46C8-9067-90B8A5D970AC}"/>
    <cellStyle name="SAPBEXHLevel2X 3 7 7 2 3" xfId="27537" xr:uid="{7E7DDF05-20F7-4A9D-B1FF-8DBEF6AE97D4}"/>
    <cellStyle name="SAPBEXHLevel2X 3 7 7 2 3 2" xfId="53951" xr:uid="{4755C7EA-4DBE-458B-83DF-90B849FD83F0}"/>
    <cellStyle name="SAPBEXHLevel2X 3 7 7 2 4" xfId="31079" xr:uid="{0074E4F2-BA5B-4B2B-999A-AB594B04CB73}"/>
    <cellStyle name="SAPBEXHLevel2X 3 7 7 3" xfId="5142" xr:uid="{F1AE7675-29BF-457B-9DA8-65047817FBE2}"/>
    <cellStyle name="SAPBEXHLevel2X 3 7 7 3 2" xfId="15919" xr:uid="{BD1AB7EA-3927-49F9-B242-38B77D84F0F8}"/>
    <cellStyle name="SAPBEXHLevel2X 3 7 7 3 2 2" xfId="42338" xr:uid="{FAE08D23-9122-409F-A021-69D7C11E5593}"/>
    <cellStyle name="SAPBEXHLevel2X 3 7 7 3 3" xfId="24499" xr:uid="{07014AF2-FA84-401E-82DF-B6663DA2E52C}"/>
    <cellStyle name="SAPBEXHLevel2X 3 7 7 3 3 2" xfId="50913" xr:uid="{1A706228-67BD-40F8-A23B-F8FF196624DF}"/>
    <cellStyle name="SAPBEXHLevel2X 3 7 7 3 4" xfId="31812" xr:uid="{592B07DA-BD79-48CF-A2F0-601741FF58B7}"/>
    <cellStyle name="SAPBEXHLevel2X 3 7 7 4" xfId="6324" xr:uid="{02412721-1B3B-4F45-9971-A1BCC575D078}"/>
    <cellStyle name="SAPBEXHLevel2X 3 7 7 4 2" xfId="17063" xr:uid="{3206461C-BC3C-44EF-806E-CC52D49A4DD9}"/>
    <cellStyle name="SAPBEXHLevel2X 3 7 7 4 2 2" xfId="43481" xr:uid="{7D91ABA7-2C59-4C54-9C22-673BD1DC0278}"/>
    <cellStyle name="SAPBEXHLevel2X 3 7 7 4 3" xfId="22935" xr:uid="{89103288-311A-4B7A-AAC3-42BC6A0C5131}"/>
    <cellStyle name="SAPBEXHLevel2X 3 7 7 4 3 2" xfId="49349" xr:uid="{89D48187-4582-4676-A0BE-08A114842F3A}"/>
    <cellStyle name="SAPBEXHLevel2X 3 7 7 4 4" xfId="32994" xr:uid="{30318EEC-5287-471C-A016-BA127307A62A}"/>
    <cellStyle name="SAPBEXHLevel2X 3 7 7 5" xfId="6900" xr:uid="{7665EF90-18D7-456D-BC97-D190A90E8505}"/>
    <cellStyle name="SAPBEXHLevel2X 3 7 7 5 2" xfId="17605" xr:uid="{88ACDCAD-4A3C-43D5-97E2-3C1071EC5F56}"/>
    <cellStyle name="SAPBEXHLevel2X 3 7 7 5 2 2" xfId="44022" xr:uid="{CC1232CD-AEB3-43A3-82B6-A59801EA235C}"/>
    <cellStyle name="SAPBEXHLevel2X 3 7 7 5 3" xfId="22903" xr:uid="{3C84EED3-7D93-413C-8083-6EA2B513ACCC}"/>
    <cellStyle name="SAPBEXHLevel2X 3 7 7 5 3 2" xfId="49317" xr:uid="{68AB2CAD-5622-45D9-9ABD-430390A2A6BD}"/>
    <cellStyle name="SAPBEXHLevel2X 3 7 7 5 4" xfId="33570" xr:uid="{4A02C4D6-F6BF-4EB9-BD21-44CDA0779927}"/>
    <cellStyle name="SAPBEXHLevel2X 3 7 7 6" xfId="7424" xr:uid="{BED78860-AB72-4662-9604-9D6E6E05D78F}"/>
    <cellStyle name="SAPBEXHLevel2X 3 7 7 6 2" xfId="18091" xr:uid="{9595EDCA-07FB-47EE-B74C-4417BF82EBEE}"/>
    <cellStyle name="SAPBEXHLevel2X 3 7 7 6 2 2" xfId="44507" xr:uid="{ED70881F-7AC6-4B7B-86B6-DCAB1F5D5EE3}"/>
    <cellStyle name="SAPBEXHLevel2X 3 7 7 6 3" xfId="26238" xr:uid="{D0298058-3909-44B3-BAC5-44BB51C60F4D}"/>
    <cellStyle name="SAPBEXHLevel2X 3 7 7 6 3 2" xfId="52652" xr:uid="{ECC52C81-E647-4AD8-B665-92884A7891EE}"/>
    <cellStyle name="SAPBEXHLevel2X 3 7 7 6 4" xfId="34094" xr:uid="{1F94B556-7269-43E4-970D-3FE66F8E020E}"/>
    <cellStyle name="SAPBEXHLevel2X 3 7 7 7" xfId="8047" xr:uid="{9FD99645-6B90-460B-9F4E-A05471344857}"/>
    <cellStyle name="SAPBEXHLevel2X 3 7 7 7 2" xfId="18714" xr:uid="{758485A8-D28C-4739-9EF3-0DF6787B3764}"/>
    <cellStyle name="SAPBEXHLevel2X 3 7 7 7 2 2" xfId="45128" xr:uid="{6A79AB55-D65E-41B3-92FA-6FE591D0684A}"/>
    <cellStyle name="SAPBEXHLevel2X 3 7 7 7 3" xfId="12444" xr:uid="{A45F769B-F617-4544-A9FF-9DF8202ED389}"/>
    <cellStyle name="SAPBEXHLevel2X 3 7 7 7 3 2" xfId="38865" xr:uid="{4D783E31-3B3E-46DB-8711-6B592C10CB8C}"/>
    <cellStyle name="SAPBEXHLevel2X 3 7 7 7 4" xfId="34651" xr:uid="{030233DF-8BA4-47AF-A6E7-4984EED3621C}"/>
    <cellStyle name="SAPBEXHLevel2X 3 7 7 8" xfId="13310" xr:uid="{1C3E2F08-34FD-4B02-822B-870CEB7F334F}"/>
    <cellStyle name="SAPBEXHLevel2X 3 7 7 8 2" xfId="39730" xr:uid="{8A58F493-6340-4C8D-A5B1-803437D31DCE}"/>
    <cellStyle name="SAPBEXHLevel2X 3 7 7 9" xfId="11217" xr:uid="{AE2041FE-8BC0-4ECB-9737-73D859F4C633}"/>
    <cellStyle name="SAPBEXHLevel2X 3 7 7 9 2" xfId="37638" xr:uid="{791C64DA-0B9A-4630-98EB-BAF991B9F58F}"/>
    <cellStyle name="SAPBEXHLevel2X 3 7 8" xfId="3266" xr:uid="{2BD136A1-AEF5-4677-AEFB-6EEC28EEAF3F}"/>
    <cellStyle name="SAPBEXHLevel2X 3 7 8 2" xfId="14056" xr:uid="{C9EDE14F-6F4C-45E6-9322-0CA877F7D0DA}"/>
    <cellStyle name="SAPBEXHLevel2X 3 7 8 2 2" xfId="40476" xr:uid="{27A4876F-9574-4CB2-8D19-B7CE96864B37}"/>
    <cellStyle name="SAPBEXHLevel2X 3 7 8 3" xfId="26190" xr:uid="{B61EB64E-DE3E-48D0-81A1-1870C959A2B3}"/>
    <cellStyle name="SAPBEXHLevel2X 3 7 8 3 2" xfId="52604" xr:uid="{F2EF324E-D895-4919-8948-DBA78288D678}"/>
    <cellStyle name="SAPBEXHLevel2X 3 7 8 4" xfId="29936" xr:uid="{1BD1A42C-A66F-4072-9EC9-0F23B4F38FB3}"/>
    <cellStyle name="SAPBEXHLevel2X 3 7 9" xfId="5092" xr:uid="{DFAEB88E-3583-4826-A6F2-2D5F1D638D63}"/>
    <cellStyle name="SAPBEXHLevel2X 3 7 9 2" xfId="15869" xr:uid="{690E008F-E498-47FC-8ACE-146899EFD61A}"/>
    <cellStyle name="SAPBEXHLevel2X 3 7 9 2 2" xfId="42288" xr:uid="{B3214D87-C80C-4E88-B011-FF7976D58516}"/>
    <cellStyle name="SAPBEXHLevel2X 3 7 9 3" xfId="23598" xr:uid="{5522E27D-7308-45FC-9C76-CAF83AC1BC3C}"/>
    <cellStyle name="SAPBEXHLevel2X 3 7 9 3 2" xfId="50012" xr:uid="{44F2A48C-18A9-45B9-89A8-BBCB9D760E35}"/>
    <cellStyle name="SAPBEXHLevel2X 3 7 9 4" xfId="31762" xr:uid="{422C09E0-FDEF-4FA5-8544-2607D5DC3F18}"/>
    <cellStyle name="SAPBEXHLevel2X 3 8" xfId="1246" xr:uid="{95ADA093-4393-4E83-9486-4040A99287E0}"/>
    <cellStyle name="SAPBEXHLevel2X 3 8 10" xfId="3161" xr:uid="{9215A610-6F0D-4840-B7C0-CFA1CCD887A9}"/>
    <cellStyle name="SAPBEXHLevel2X 3 8 10 2" xfId="13951" xr:uid="{BDBB772B-1CC1-4C10-894E-CC134E9F0687}"/>
    <cellStyle name="SAPBEXHLevel2X 3 8 10 2 2" xfId="40371" xr:uid="{9290E146-B311-4AB5-ABF4-693A0C24C618}"/>
    <cellStyle name="SAPBEXHLevel2X 3 8 10 3" xfId="24648" xr:uid="{66C694C7-1BCA-406A-A4A6-B23DF6C4522E}"/>
    <cellStyle name="SAPBEXHLevel2X 3 8 10 3 2" xfId="51062" xr:uid="{F6134E9E-6D8E-4923-9047-EB174F8B517B}"/>
    <cellStyle name="SAPBEXHLevel2X 3 8 10 4" xfId="29831" xr:uid="{FDD5BFED-A77E-4D1A-9C12-5D2BE9B765EE}"/>
    <cellStyle name="SAPBEXHLevel2X 3 8 11" xfId="6350" xr:uid="{CED92E9E-4664-4E52-8759-D180ABAFADD2}"/>
    <cellStyle name="SAPBEXHLevel2X 3 8 11 2" xfId="23002" xr:uid="{BD006334-81A0-40B2-BE4F-AA3EB4CB9959}"/>
    <cellStyle name="SAPBEXHLevel2X 3 8 11 2 2" xfId="49416" xr:uid="{EF7CAF2E-DF30-4E1D-B8FE-B97BF5721144}"/>
    <cellStyle name="SAPBEXHLevel2X 3 8 11 3" xfId="33020" xr:uid="{12EAAB7C-DBC3-416E-8557-9E05EA0C19AD}"/>
    <cellStyle name="SAPBEXHLevel2X 3 8 12" xfId="12120" xr:uid="{DAD748CE-FF41-4262-BE4C-CB370007B3A2}"/>
    <cellStyle name="SAPBEXHLevel2X 3 8 12 2" xfId="38541" xr:uid="{6F61E6A9-71FB-481F-AF8D-6D7456548D2E}"/>
    <cellStyle name="SAPBEXHLevel2X 3 8 13" xfId="26290" xr:uid="{AF736F9E-744D-4709-A74E-4ED7E4A99CD2}"/>
    <cellStyle name="SAPBEXHLevel2X 3 8 13 2" xfId="52704" xr:uid="{D3B97314-0961-4A68-B7AC-89FA745BE0B4}"/>
    <cellStyle name="SAPBEXHLevel2X 3 8 2" xfId="1558" xr:uid="{8395FA5F-D3E9-40B9-8391-12FF58442CA3}"/>
    <cellStyle name="SAPBEXHLevel2X 3 8 2 10" xfId="8450" xr:uid="{085D9D42-791B-440B-90EA-7EE3672494B5}"/>
    <cellStyle name="SAPBEXHLevel2X 3 8 2 10 2" xfId="19110" xr:uid="{5EC14D3A-B169-4916-A27F-E270E5425C58}"/>
    <cellStyle name="SAPBEXHLevel2X 3 8 2 10 2 2" xfId="45524" xr:uid="{ECD1E2E5-88AD-40DF-8450-8B8D535CB818}"/>
    <cellStyle name="SAPBEXHLevel2X 3 8 2 10 3" xfId="17712" xr:uid="{A0EEBFB7-CAC8-4978-9BA4-FBD835CF9720}"/>
    <cellStyle name="SAPBEXHLevel2X 3 8 2 10 3 2" xfId="44129" xr:uid="{B15FEC3E-62B6-4D6D-A977-267100B948D5}"/>
    <cellStyle name="SAPBEXHLevel2X 3 8 2 10 4" xfId="34946" xr:uid="{6070DF5E-C0A6-4A38-B2EA-2670F6579EBD}"/>
    <cellStyle name="SAPBEXHLevel2X 3 8 2 11" xfId="12513" xr:uid="{C7D24119-23C1-444A-9B17-8BAA0B2D3FA6}"/>
    <cellStyle name="SAPBEXHLevel2X 3 8 2 11 2" xfId="38934" xr:uid="{8F481233-BCCC-4812-9770-BBF40E0E05C1}"/>
    <cellStyle name="SAPBEXHLevel2X 3 8 2 12" xfId="27676" xr:uid="{15BF40B8-B19A-4E85-A474-3A6855772214}"/>
    <cellStyle name="SAPBEXHLevel2X 3 8 2 12 2" xfId="54090" xr:uid="{3F1D68A0-796E-489A-8875-327AB33E5BA7}"/>
    <cellStyle name="SAPBEXHLevel2X 3 8 2 2" xfId="3552" xr:uid="{B82A8115-5D08-4937-9397-4DF3315645B0}"/>
    <cellStyle name="SAPBEXHLevel2X 3 8 2 2 2" xfId="8972" xr:uid="{76FC5764-9CD7-4DC5-95EE-525143023613}"/>
    <cellStyle name="SAPBEXHLevel2X 3 8 2 2 2 2" xfId="19632" xr:uid="{A468EA60-6B2F-4A69-B3DA-0BE5C708956D}"/>
    <cellStyle name="SAPBEXHLevel2X 3 8 2 2 2 2 2" xfId="46046" xr:uid="{108D111E-CA38-4A9E-84B2-21096F02B62E}"/>
    <cellStyle name="SAPBEXHLevel2X 3 8 2 2 2 3" xfId="26799" xr:uid="{89EC797E-EC20-430E-872B-538E79C0DA17}"/>
    <cellStyle name="SAPBEXHLevel2X 3 8 2 2 2 3 2" xfId="53213" xr:uid="{AB887F92-D728-4789-A8B6-68033BB6F31F}"/>
    <cellStyle name="SAPBEXHLevel2X 3 8 2 2 2 4" xfId="35468" xr:uid="{EA6F1317-08AA-4990-9E3F-65EF4F213132}"/>
    <cellStyle name="SAPBEXHLevel2X 3 8 2 2 3" xfId="10117" xr:uid="{A32DF3FF-477A-44BB-88AA-67230273CDEF}"/>
    <cellStyle name="SAPBEXHLevel2X 3 8 2 2 3 2" xfId="20777" xr:uid="{DF4F06A4-53D8-438C-9D30-1C3C4C3C6E0F}"/>
    <cellStyle name="SAPBEXHLevel2X 3 8 2 2 3 2 2" xfId="47191" xr:uid="{021142C6-29B7-4944-A939-4DE9BEF16761}"/>
    <cellStyle name="SAPBEXHLevel2X 3 8 2 2 3 3" xfId="17848" xr:uid="{A67AA094-DF73-4E03-8A65-EB16D6DEBA31}"/>
    <cellStyle name="SAPBEXHLevel2X 3 8 2 2 3 3 2" xfId="44265" xr:uid="{8C8D808C-293F-4EEF-ADEA-3DCC4E11F74B}"/>
    <cellStyle name="SAPBEXHLevel2X 3 8 2 2 3 4" xfId="36613" xr:uid="{0609A5AB-987B-4D09-A5DF-A137DC22EA48}"/>
    <cellStyle name="SAPBEXHLevel2X 3 8 2 2 4" xfId="8763" xr:uid="{C05526D4-8E4F-447D-B746-48CC29AC5985}"/>
    <cellStyle name="SAPBEXHLevel2X 3 8 2 2 4 2" xfId="19423" xr:uid="{A5FA7C68-ACE1-4955-A632-0442269E6FFC}"/>
    <cellStyle name="SAPBEXHLevel2X 3 8 2 2 4 2 2" xfId="45837" xr:uid="{03513D74-5265-4F16-8717-B47FD4D729C0}"/>
    <cellStyle name="SAPBEXHLevel2X 3 8 2 2 4 3" xfId="25413" xr:uid="{DF0443AF-421C-4470-8279-8C0A71F19C35}"/>
    <cellStyle name="SAPBEXHLevel2X 3 8 2 2 4 3 2" xfId="51827" xr:uid="{A18258EF-821B-42DF-9C3E-A0C63BDC787C}"/>
    <cellStyle name="SAPBEXHLevel2X 3 8 2 2 4 4" xfId="35259" xr:uid="{49C95C04-A86E-47DD-BB39-7757BDD7C7FB}"/>
    <cellStyle name="SAPBEXHLevel2X 3 8 2 2 5" xfId="14337" xr:uid="{C539D789-3781-4ED1-9910-F0C3A84FEAFE}"/>
    <cellStyle name="SAPBEXHLevel2X 3 8 2 2 5 2" xfId="40757" xr:uid="{4D5B4CE7-D560-41BA-A7FD-EADF4C329BDC}"/>
    <cellStyle name="SAPBEXHLevel2X 3 8 2 2 6" xfId="27037" xr:uid="{E6526FA3-07C6-4149-8B42-77687371A590}"/>
    <cellStyle name="SAPBEXHLevel2X 3 8 2 2 6 2" xfId="53451" xr:uid="{94A3CAC7-EC8D-4C05-8222-275164131B5A}"/>
    <cellStyle name="SAPBEXHLevel2X 3 8 2 2 7" xfId="30222" xr:uid="{F002A547-2D6D-4383-8395-AE59D5156E31}"/>
    <cellStyle name="SAPBEXHLevel2X 3 8 2 3" xfId="2763" xr:uid="{AA2B5F56-E258-4996-AE69-931334C49B09}"/>
    <cellStyle name="SAPBEXHLevel2X 3 8 2 3 2" xfId="9330" xr:uid="{118E9686-4B26-4512-8CF4-C27589392863}"/>
    <cellStyle name="SAPBEXHLevel2X 3 8 2 3 2 2" xfId="19990" xr:uid="{E7FB5DA6-2370-4B8D-B9F5-8022733EB57E}"/>
    <cellStyle name="SAPBEXHLevel2X 3 8 2 3 2 2 2" xfId="46404" xr:uid="{9F6B4D91-4975-475D-8D51-902F333DA786}"/>
    <cellStyle name="SAPBEXHLevel2X 3 8 2 3 2 3" xfId="12098" xr:uid="{6924B38C-0DA4-40FF-8956-1142D349A7C8}"/>
    <cellStyle name="SAPBEXHLevel2X 3 8 2 3 2 3 2" xfId="38519" xr:uid="{A45DEDE0-F42C-40C7-ACC9-6726AC3C4778}"/>
    <cellStyle name="SAPBEXHLevel2X 3 8 2 3 2 4" xfId="35826" xr:uid="{D08E9578-51FA-46F7-9EF3-04EE5535B4AC}"/>
    <cellStyle name="SAPBEXHLevel2X 3 8 2 3 3" xfId="13555" xr:uid="{B1D717C6-1BCF-446E-8BD2-F938170CB35D}"/>
    <cellStyle name="SAPBEXHLevel2X 3 8 2 3 3 2" xfId="39975" xr:uid="{0CF47952-42BD-4BCD-922B-429C2C39296D}"/>
    <cellStyle name="SAPBEXHLevel2X 3 8 2 3 4" xfId="26474" xr:uid="{56C5C49F-72AD-4FA4-B198-03539D58BBA7}"/>
    <cellStyle name="SAPBEXHLevel2X 3 8 2 3 4 2" xfId="52888" xr:uid="{16E37618-C293-4CBB-9A4B-576D0C9E640C}"/>
    <cellStyle name="SAPBEXHLevel2X 3 8 2 3 5" xfId="29433" xr:uid="{354267AC-4712-416F-A869-DCB6E5CA6555}"/>
    <cellStyle name="SAPBEXHLevel2X 3 8 2 4" xfId="4119" xr:uid="{76017D0A-D695-4B9F-8ABC-996FD09B16B2}"/>
    <cellStyle name="SAPBEXHLevel2X 3 8 2 4 2" xfId="10244" xr:uid="{606FF7C4-A9BD-4F06-990E-33A132ADD38D}"/>
    <cellStyle name="SAPBEXHLevel2X 3 8 2 4 2 2" xfId="20904" xr:uid="{1837D124-21AA-44D5-98AC-28DA335A8C80}"/>
    <cellStyle name="SAPBEXHLevel2X 3 8 2 4 2 2 2" xfId="47318" xr:uid="{B68A6E66-EA76-42AB-8B91-E9DE5ED0C501}"/>
    <cellStyle name="SAPBEXHLevel2X 3 8 2 4 2 3" xfId="17542" xr:uid="{CE7F8621-449A-4F4E-84BD-BEA69E3A82B1}"/>
    <cellStyle name="SAPBEXHLevel2X 3 8 2 4 2 3 2" xfId="43959" xr:uid="{035628DA-9424-4C24-BE19-1A6983FFD472}"/>
    <cellStyle name="SAPBEXHLevel2X 3 8 2 4 2 4" xfId="36740" xr:uid="{9041CBA5-14B9-4DA6-B9D7-97A2539270B8}"/>
    <cellStyle name="SAPBEXHLevel2X 3 8 2 4 3" xfId="14901" xr:uid="{E299A8AA-D87C-4718-B025-D0F79264EC52}"/>
    <cellStyle name="SAPBEXHLevel2X 3 8 2 4 3 2" xfId="41321" xr:uid="{3244D65C-EAB5-41E2-B73B-BF9E7D08B5DF}"/>
    <cellStyle name="SAPBEXHLevel2X 3 8 2 4 4" xfId="23491" xr:uid="{9BF8A418-7443-4022-8C48-841D1D1F18EB}"/>
    <cellStyle name="SAPBEXHLevel2X 3 8 2 4 4 2" xfId="49905" xr:uid="{4F3F27DC-F556-4F49-A047-BA56290C0410}"/>
    <cellStyle name="SAPBEXHLevel2X 3 8 2 4 5" xfId="30789" xr:uid="{270FE260-4557-404C-A85E-56C71810BD49}"/>
    <cellStyle name="SAPBEXHLevel2X 3 8 2 5" xfId="3301" xr:uid="{4AE0A73F-D7AE-46BD-89B2-542B09EB1CF0}"/>
    <cellStyle name="SAPBEXHLevel2X 3 8 2 5 2" xfId="14091" xr:uid="{1C3A763B-3FCB-4579-9343-546222ABA77F}"/>
    <cellStyle name="SAPBEXHLevel2X 3 8 2 5 2 2" xfId="40511" xr:uid="{8DD2CA62-6B39-4585-83C5-74CC9F880371}"/>
    <cellStyle name="SAPBEXHLevel2X 3 8 2 5 3" xfId="24646" xr:uid="{391FD556-68B4-4C04-B980-7872AC5EAAD1}"/>
    <cellStyle name="SAPBEXHLevel2X 3 8 2 5 3 2" xfId="51060" xr:uid="{E3B56C36-5847-4C9C-875C-3534D62BF724}"/>
    <cellStyle name="SAPBEXHLevel2X 3 8 2 5 4" xfId="29971" xr:uid="{7C0301AB-4091-4F06-A342-E9AF1B899900}"/>
    <cellStyle name="SAPBEXHLevel2X 3 8 2 6" xfId="5870" xr:uid="{8B873B39-CDED-4807-8A6E-3C02E812061C}"/>
    <cellStyle name="SAPBEXHLevel2X 3 8 2 6 2" xfId="16625" xr:uid="{16E0420B-1C9B-4D34-BF84-20D422DD7485}"/>
    <cellStyle name="SAPBEXHLevel2X 3 8 2 6 2 2" xfId="43043" xr:uid="{945894E9-7FF3-445F-9B1D-AA5534AC933F}"/>
    <cellStyle name="SAPBEXHLevel2X 3 8 2 6 3" xfId="26825" xr:uid="{34B39C7B-D615-4F31-A832-CC8118CEA07F}"/>
    <cellStyle name="SAPBEXHLevel2X 3 8 2 6 3 2" xfId="53239" xr:uid="{D313E273-58D4-49F8-BEE9-C438CB7A2874}"/>
    <cellStyle name="SAPBEXHLevel2X 3 8 2 6 4" xfId="32540" xr:uid="{856C6B57-C873-47AE-8551-7C59B55A32F0}"/>
    <cellStyle name="SAPBEXHLevel2X 3 8 2 7" xfId="6038" xr:uid="{61EFF803-10E5-4D1B-833C-2F201D16B163}"/>
    <cellStyle name="SAPBEXHLevel2X 3 8 2 7 2" xfId="22250" xr:uid="{19E72088-5176-43E5-8B73-3D6CD15FA2CF}"/>
    <cellStyle name="SAPBEXHLevel2X 3 8 2 7 2 2" xfId="48664" xr:uid="{A24074CC-204A-48A8-BADA-C4ED6EC573BD}"/>
    <cellStyle name="SAPBEXHLevel2X 3 8 2 7 3" xfId="32708" xr:uid="{12792039-7874-45AD-B2F9-A5A0F61015BA}"/>
    <cellStyle name="SAPBEXHLevel2X 3 8 2 8" xfId="7217" xr:uid="{298621FE-0192-4D53-9692-0B5D303E9114}"/>
    <cellStyle name="SAPBEXHLevel2X 3 8 2 8 2" xfId="17884" xr:uid="{C113D7DC-6519-4F06-8F33-222A6A6AB2C0}"/>
    <cellStyle name="SAPBEXHLevel2X 3 8 2 8 2 2" xfId="44301" xr:uid="{FB545DEC-1BFE-498E-B301-7ADD0FB98D8A}"/>
    <cellStyle name="SAPBEXHLevel2X 3 8 2 8 3" xfId="27567" xr:uid="{9BD09A9F-AD49-46E5-9BEB-33350E7F5D79}"/>
    <cellStyle name="SAPBEXHLevel2X 3 8 2 8 3 2" xfId="53981" xr:uid="{30CE1F0C-E7E0-448B-A124-A654B23501A4}"/>
    <cellStyle name="SAPBEXHLevel2X 3 8 2 8 4" xfId="33887" xr:uid="{549A3AE7-96FB-4E80-97D1-E319A9CDADAE}"/>
    <cellStyle name="SAPBEXHLevel2X 3 8 2 9" xfId="4715" xr:uid="{8598F8AA-A19E-4F84-97C2-15D6E68D6650}"/>
    <cellStyle name="SAPBEXHLevel2X 3 8 2 9 2" xfId="15492" xr:uid="{DF699F54-72C7-4467-A46B-F439DFE4BA56}"/>
    <cellStyle name="SAPBEXHLevel2X 3 8 2 9 2 2" xfId="41912" xr:uid="{23D49508-4489-4BD4-86AA-3144AC54A5FE}"/>
    <cellStyle name="SAPBEXHLevel2X 3 8 2 9 3" xfId="24589" xr:uid="{B26B0338-5EFB-482E-9BD5-73E8EBD95272}"/>
    <cellStyle name="SAPBEXHLevel2X 3 8 2 9 3 2" xfId="51003" xr:uid="{13A89C7C-89EC-4ECE-9634-4A0DFDB54C2D}"/>
    <cellStyle name="SAPBEXHLevel2X 3 8 2 9 4" xfId="31385" xr:uid="{7AC3423B-77C5-4498-A32D-DAAAB96D3BB4}"/>
    <cellStyle name="SAPBEXHLevel2X 3 8 3" xfId="1671" xr:uid="{BEA69031-2E95-4C5D-9E5A-14D2A5E5B50A}"/>
    <cellStyle name="SAPBEXHLevel2X 3 8 3 10" xfId="8303" xr:uid="{C04A7AA8-9BA6-44B9-8B8F-D50868BDA90C}"/>
    <cellStyle name="SAPBEXHLevel2X 3 8 3 10 2" xfId="18963" xr:uid="{6C729BE2-37A6-4FE4-8867-E43F4BC80ECC}"/>
    <cellStyle name="SAPBEXHLevel2X 3 8 3 10 2 2" xfId="45377" xr:uid="{DF316ABD-C359-4A3C-8C57-6823D9A29AFD}"/>
    <cellStyle name="SAPBEXHLevel2X 3 8 3 10 3" xfId="12766" xr:uid="{D28AA716-0C82-4C9A-A090-4C280EBF8FCF}"/>
    <cellStyle name="SAPBEXHLevel2X 3 8 3 10 3 2" xfId="39187" xr:uid="{6A23E233-60C3-4F77-AAFD-44533A83F491}"/>
    <cellStyle name="SAPBEXHLevel2X 3 8 3 10 4" xfId="34799" xr:uid="{B1DC4B31-36F9-4941-AA19-F32232AAEBF5}"/>
    <cellStyle name="SAPBEXHLevel2X 3 8 3 11" xfId="11896" xr:uid="{DA21F60C-5540-4D09-983C-EE020923B33B}"/>
    <cellStyle name="SAPBEXHLevel2X 3 8 3 11 2" xfId="38317" xr:uid="{F23F1508-2782-4A6C-86E5-52EB03B54E7B}"/>
    <cellStyle name="SAPBEXHLevel2X 3 8 3 12" xfId="24664" xr:uid="{B3F98FAA-C361-4112-88C6-E246FF12A8F1}"/>
    <cellStyle name="SAPBEXHLevel2X 3 8 3 12 2" xfId="51078" xr:uid="{57636941-CF12-491E-91E3-AA6639FD285B}"/>
    <cellStyle name="SAPBEXHLevel2X 3 8 3 2" xfId="3664" xr:uid="{CE2DBB8D-ED41-4435-92E3-0ADAB2354A54}"/>
    <cellStyle name="SAPBEXHLevel2X 3 8 3 2 2" xfId="9119" xr:uid="{8C638D1C-90C2-4C27-83B4-03B59ED82728}"/>
    <cellStyle name="SAPBEXHLevel2X 3 8 3 2 2 2" xfId="19779" xr:uid="{2922F785-3685-4F00-B744-35AC0C5FE6F1}"/>
    <cellStyle name="SAPBEXHLevel2X 3 8 3 2 2 2 2" xfId="46193" xr:uid="{ED1B42DE-9F0F-4AF5-BF10-D2F565E3D1AE}"/>
    <cellStyle name="SAPBEXHLevel2X 3 8 3 2 2 3" xfId="18742" xr:uid="{CDC9903E-A225-49D0-AA3B-AAB1077D2EAD}"/>
    <cellStyle name="SAPBEXHLevel2X 3 8 3 2 2 3 2" xfId="45156" xr:uid="{0C912237-E0FD-47ED-A637-091738A36A88}"/>
    <cellStyle name="SAPBEXHLevel2X 3 8 3 2 2 4" xfId="35615" xr:uid="{3975B834-D4FE-45AE-BB2E-61671EF49251}"/>
    <cellStyle name="SAPBEXHLevel2X 3 8 3 2 3" xfId="10230" xr:uid="{6EB29F53-07B5-4B2F-8D60-C0A8E3C3E76F}"/>
    <cellStyle name="SAPBEXHLevel2X 3 8 3 2 3 2" xfId="20890" xr:uid="{1F8F113A-9E71-494E-B1DC-CA8DF1812093}"/>
    <cellStyle name="SAPBEXHLevel2X 3 8 3 2 3 2 2" xfId="47304" xr:uid="{3B671D2B-103C-45E9-BD7A-F393340361C3}"/>
    <cellStyle name="SAPBEXHLevel2X 3 8 3 2 3 3" xfId="17853" xr:uid="{4D3F1595-8B45-473A-9D89-F5864CA5E469}"/>
    <cellStyle name="SAPBEXHLevel2X 3 8 3 2 3 3 2" xfId="44270" xr:uid="{E00F5292-0C81-4B6E-A2F4-B5AD5173E8EB}"/>
    <cellStyle name="SAPBEXHLevel2X 3 8 3 2 3 4" xfId="36726" xr:uid="{5BD58E36-AB0A-4B66-B7A4-93F59AD5A70F}"/>
    <cellStyle name="SAPBEXHLevel2X 3 8 3 2 4" xfId="8604" xr:uid="{7C2D96F6-77AC-49F8-A3FD-5F267608D604}"/>
    <cellStyle name="SAPBEXHLevel2X 3 8 3 2 4 2" xfId="19264" xr:uid="{58AF2303-69FB-4405-A702-8FFC36CDCA56}"/>
    <cellStyle name="SAPBEXHLevel2X 3 8 3 2 4 2 2" xfId="45678" xr:uid="{8833842C-D514-44D7-ABAA-2B171859E25C}"/>
    <cellStyle name="SAPBEXHLevel2X 3 8 3 2 4 3" xfId="17715" xr:uid="{8454A56B-227F-4BA6-B92A-DB90C9DC6692}"/>
    <cellStyle name="SAPBEXHLevel2X 3 8 3 2 4 3 2" xfId="44132" xr:uid="{47BFA115-FD4B-4BCE-8A73-47B962079053}"/>
    <cellStyle name="SAPBEXHLevel2X 3 8 3 2 4 4" xfId="35100" xr:uid="{B42A3029-8484-4C58-BA24-98328FBF4639}"/>
    <cellStyle name="SAPBEXHLevel2X 3 8 3 2 5" xfId="14449" xr:uid="{A55A7257-9137-4EE8-B423-3EBCD77A7EA5}"/>
    <cellStyle name="SAPBEXHLevel2X 3 8 3 2 5 2" xfId="40869" xr:uid="{FA789053-AC26-4CED-BBD3-72F41F2B8BFA}"/>
    <cellStyle name="SAPBEXHLevel2X 3 8 3 2 6" xfId="26677" xr:uid="{8D34EE15-3A86-465A-B716-DE6C92B69E39}"/>
    <cellStyle name="SAPBEXHLevel2X 3 8 3 2 6 2" xfId="53091" xr:uid="{D0B505AC-A842-4839-A443-FAEE676F5C9C}"/>
    <cellStyle name="SAPBEXHLevel2X 3 8 3 2 7" xfId="30334" xr:uid="{503B7F0E-CE77-4438-BC8C-F5E9B2289D8E}"/>
    <cellStyle name="SAPBEXHLevel2X 3 8 3 3" xfId="2671" xr:uid="{F8874B79-1B6A-45E4-9D71-72B75F551E32}"/>
    <cellStyle name="SAPBEXHLevel2X 3 8 3 3 2" xfId="9488" xr:uid="{C7227500-FF6E-4495-A05E-465500188A28}"/>
    <cellStyle name="SAPBEXHLevel2X 3 8 3 3 2 2" xfId="20148" xr:uid="{03BCE449-2F22-4C7E-9B8E-3825265262E8}"/>
    <cellStyle name="SAPBEXHLevel2X 3 8 3 3 2 2 2" xfId="46562" xr:uid="{CA21AE9A-FE75-4793-A12D-06612E34845F}"/>
    <cellStyle name="SAPBEXHLevel2X 3 8 3 3 2 3" xfId="11822" xr:uid="{E35DC186-8182-47CB-B4D2-9B40DBDA2C7B}"/>
    <cellStyle name="SAPBEXHLevel2X 3 8 3 3 2 3 2" xfId="38243" xr:uid="{8FA3E8FF-4670-4BA1-836F-0D6B6A2EE2C1}"/>
    <cellStyle name="SAPBEXHLevel2X 3 8 3 3 2 4" xfId="35984" xr:uid="{77C70845-E1F7-4470-9A09-D5C66C201731}"/>
    <cellStyle name="SAPBEXHLevel2X 3 8 3 3 3" xfId="13463" xr:uid="{8053D91E-4215-41C8-8816-A041718F6CBF}"/>
    <cellStyle name="SAPBEXHLevel2X 3 8 3 3 3 2" xfId="39883" xr:uid="{75C90AA3-F705-4B6E-A388-FDE32DE5A2FA}"/>
    <cellStyle name="SAPBEXHLevel2X 3 8 3 3 4" xfId="21952" xr:uid="{588AB9A2-43E9-46EE-8609-E59114BA3164}"/>
    <cellStyle name="SAPBEXHLevel2X 3 8 3 3 4 2" xfId="48366" xr:uid="{DA70FB58-946E-404E-A06A-43234E5B533A}"/>
    <cellStyle name="SAPBEXHLevel2X 3 8 3 3 5" xfId="29341" xr:uid="{1349F69A-A549-47CF-BF96-907791098FEB}"/>
    <cellStyle name="SAPBEXHLevel2X 3 8 3 4" xfId="4873" xr:uid="{28662585-DA5F-4E19-AC05-89C8F46F22B5}"/>
    <cellStyle name="SAPBEXHLevel2X 3 8 3 4 2" xfId="10265" xr:uid="{60E9F4D4-AB2B-4D4D-9AE1-09C03C72AC2B}"/>
    <cellStyle name="SAPBEXHLevel2X 3 8 3 4 2 2" xfId="20925" xr:uid="{E4AC950A-A9D7-47E7-B8EB-EF5B5ED91FA0}"/>
    <cellStyle name="SAPBEXHLevel2X 3 8 3 4 2 2 2" xfId="47339" xr:uid="{5EB9D399-00F7-47EF-BB3B-860410A1BD9E}"/>
    <cellStyle name="SAPBEXHLevel2X 3 8 3 4 2 3" xfId="12762" xr:uid="{73BBFB35-F4F1-4419-94AC-C350DBA08544}"/>
    <cellStyle name="SAPBEXHLevel2X 3 8 3 4 2 3 2" xfId="39183" xr:uid="{5107DD7D-F434-4F7B-9EDB-21921AE6FB13}"/>
    <cellStyle name="SAPBEXHLevel2X 3 8 3 4 2 4" xfId="36761" xr:uid="{FE288840-3BE7-4952-BBF2-0E5CCDDC1D73}"/>
    <cellStyle name="SAPBEXHLevel2X 3 8 3 4 3" xfId="15650" xr:uid="{E2C8FBE8-99B3-475C-ADC4-39689BD87783}"/>
    <cellStyle name="SAPBEXHLevel2X 3 8 3 4 3 2" xfId="42070" xr:uid="{83D662D6-4D63-4990-843A-9E954FDE214D}"/>
    <cellStyle name="SAPBEXHLevel2X 3 8 3 4 4" xfId="22206" xr:uid="{9BDE5E0B-494B-40CD-A22D-80F0FBF9AB7A}"/>
    <cellStyle name="SAPBEXHLevel2X 3 8 3 4 4 2" xfId="48620" xr:uid="{698EC2D3-358B-448F-9D80-B4FD3CEEE70C}"/>
    <cellStyle name="SAPBEXHLevel2X 3 8 3 4 5" xfId="31543" xr:uid="{F8CED10C-02CF-484C-9AD5-D339AF7E6B9F}"/>
    <cellStyle name="SAPBEXHLevel2X 3 8 3 5" xfId="3412" xr:uid="{97F907EB-4E7B-462A-AF39-9F58553EE4AF}"/>
    <cellStyle name="SAPBEXHLevel2X 3 8 3 5 2" xfId="14198" xr:uid="{A02959C8-9D62-4315-8CDD-BCA7AAF1A7DC}"/>
    <cellStyle name="SAPBEXHLevel2X 3 8 3 5 2 2" xfId="40618" xr:uid="{87697F0C-A424-46AD-8D66-0AB5345CCAEF}"/>
    <cellStyle name="SAPBEXHLevel2X 3 8 3 5 3" xfId="25385" xr:uid="{64F5EFA8-999D-4F72-955F-A4815E554B66}"/>
    <cellStyle name="SAPBEXHLevel2X 3 8 3 5 3 2" xfId="51799" xr:uid="{ABE7388A-9D28-47F1-BA23-F77927584DCC}"/>
    <cellStyle name="SAPBEXHLevel2X 3 8 3 5 4" xfId="30082" xr:uid="{BE5E5104-8D2C-4C78-BB44-F95B6E8A9142}"/>
    <cellStyle name="SAPBEXHLevel2X 3 8 3 6" xfId="6041" xr:uid="{46B0A726-95BD-4897-8D82-FB2FDEE9C1CF}"/>
    <cellStyle name="SAPBEXHLevel2X 3 8 3 6 2" xfId="16792" xr:uid="{9B787A35-4CCB-4EC3-80E3-B0063763D0FB}"/>
    <cellStyle name="SAPBEXHLevel2X 3 8 3 6 2 2" xfId="43210" xr:uid="{A8C4941F-2841-4CAD-AAD4-E0A51B88E8C8}"/>
    <cellStyle name="SAPBEXHLevel2X 3 8 3 6 3" xfId="26388" xr:uid="{5564D1AF-E377-4163-B42B-9FE33F0F9CA2}"/>
    <cellStyle name="SAPBEXHLevel2X 3 8 3 6 3 2" xfId="52802" xr:uid="{F11EC284-7AD8-4019-ACB2-6C75E69AB7C8}"/>
    <cellStyle name="SAPBEXHLevel2X 3 8 3 6 4" xfId="32711" xr:uid="{F32017DA-BCBF-4338-9391-F01D7ED71C6C}"/>
    <cellStyle name="SAPBEXHLevel2X 3 8 3 7" xfId="6152" xr:uid="{16B463B8-D2E1-4814-9D43-9A5681924504}"/>
    <cellStyle name="SAPBEXHLevel2X 3 8 3 7 2" xfId="17362" xr:uid="{3BF0854D-8244-4C81-B4C9-7E58ABDCFD94}"/>
    <cellStyle name="SAPBEXHLevel2X 3 8 3 7 2 2" xfId="43780" xr:uid="{5F1E7676-35F9-41E8-9BC5-13F8203994A4}"/>
    <cellStyle name="SAPBEXHLevel2X 3 8 3 7 3" xfId="32822" xr:uid="{E62023F5-DF52-4C32-BEEA-07B31DC8AFED}"/>
    <cellStyle name="SAPBEXHLevel2X 3 8 3 8" xfId="3737" xr:uid="{EC17C7D9-7B30-44F7-8BA4-11D215CDECF7}"/>
    <cellStyle name="SAPBEXHLevel2X 3 8 3 8 2" xfId="14520" xr:uid="{D28F6347-E93C-495A-82E2-088C8307595A}"/>
    <cellStyle name="SAPBEXHLevel2X 3 8 3 8 2 2" xfId="40940" xr:uid="{D48AD35E-7FCC-4946-94EE-5BFC15029509}"/>
    <cellStyle name="SAPBEXHLevel2X 3 8 3 8 3" xfId="24940" xr:uid="{D5C915A3-E3BD-4386-8BCF-E123776AB011}"/>
    <cellStyle name="SAPBEXHLevel2X 3 8 3 8 3 2" xfId="51354" xr:uid="{4002D50A-0C27-4A25-B8E8-88DC6274402B}"/>
    <cellStyle name="SAPBEXHLevel2X 3 8 3 8 4" xfId="30407" xr:uid="{1D9BD6AA-7AF5-45C6-A4BD-BCDF70BDB4C0}"/>
    <cellStyle name="SAPBEXHLevel2X 3 8 3 9" xfId="7777" xr:uid="{AA20C8B1-DCCC-4737-98B5-FD650C2BAFD9}"/>
    <cellStyle name="SAPBEXHLevel2X 3 8 3 9 2" xfId="18444" xr:uid="{5B2236C0-ED7F-4C30-8FD0-436A386A5FAB}"/>
    <cellStyle name="SAPBEXHLevel2X 3 8 3 9 2 2" xfId="44859" xr:uid="{2B669D62-717D-4486-91F8-93B1B5776943}"/>
    <cellStyle name="SAPBEXHLevel2X 3 8 3 9 3" xfId="24721" xr:uid="{617AA6BF-AC08-4492-B051-B300C35F7CDB}"/>
    <cellStyle name="SAPBEXHLevel2X 3 8 3 9 3 2" xfId="51135" xr:uid="{7CF587E9-B08E-44B9-A945-DE897022E015}"/>
    <cellStyle name="SAPBEXHLevel2X 3 8 3 9 4" xfId="34447" xr:uid="{EF4B2A46-593A-4F51-90FD-5431A718A9A7}"/>
    <cellStyle name="SAPBEXHLevel2X 3 8 4" xfId="1930" xr:uid="{9F3F34CD-F36C-48E6-BF44-E9F690139771}"/>
    <cellStyle name="SAPBEXHLevel2X 3 8 4 10" xfId="8577" xr:uid="{5AB7B376-8C3A-4F33-844F-23E4D3692637}"/>
    <cellStyle name="SAPBEXHLevel2X 3 8 4 10 2" xfId="19237" xr:uid="{A8E6FCE1-CD49-49AB-836D-EDBE76A45671}"/>
    <cellStyle name="SAPBEXHLevel2X 3 8 4 10 2 2" xfId="45651" xr:uid="{CBDD5AC6-A6D1-4A9B-AB84-3131C7C0CF80}"/>
    <cellStyle name="SAPBEXHLevel2X 3 8 4 10 3" xfId="12562" xr:uid="{1EBC0371-0612-496C-B285-4E49714F908F}"/>
    <cellStyle name="SAPBEXHLevel2X 3 8 4 10 3 2" xfId="38983" xr:uid="{B8B6790A-C4F3-4167-97C3-0BA02BC30D33}"/>
    <cellStyle name="SAPBEXHLevel2X 3 8 4 10 4" xfId="35073" xr:uid="{939630DA-E18F-43A2-B92A-8D7D700E18D8}"/>
    <cellStyle name="SAPBEXHLevel2X 3 8 4 11" xfId="11650" xr:uid="{D146A148-F694-4DD1-8A83-C9D11AD75EBC}"/>
    <cellStyle name="SAPBEXHLevel2X 3 8 4 11 2" xfId="38071" xr:uid="{7616E314-F0BF-4B11-A92B-DBF3E16B3283}"/>
    <cellStyle name="SAPBEXHLevel2X 3 8 4 12" xfId="27161" xr:uid="{5A6027EE-89E3-4A6E-8490-66BCABD287D5}"/>
    <cellStyle name="SAPBEXHLevel2X 3 8 4 12 2" xfId="53575" xr:uid="{F8A67E48-0331-4005-8C05-01448B8D4A28}"/>
    <cellStyle name="SAPBEXHLevel2X 3 8 4 2" xfId="3907" xr:uid="{54FCEDFE-2FF9-4E6C-81BB-2BD722B433E7}"/>
    <cellStyle name="SAPBEXHLevel2X 3 8 4 2 2" xfId="9133" xr:uid="{6D6A6027-06CE-4E13-AD73-D530AE9F02F0}"/>
    <cellStyle name="SAPBEXHLevel2X 3 8 4 2 2 2" xfId="19793" xr:uid="{40CE3B44-1BCF-46AC-8B71-66787E0AB500}"/>
    <cellStyle name="SAPBEXHLevel2X 3 8 4 2 2 2 2" xfId="46207" xr:uid="{31F4B342-74C5-42A2-A6DC-60E325FA7C5B}"/>
    <cellStyle name="SAPBEXHLevel2X 3 8 4 2 2 3" xfId="27881" xr:uid="{947E16B5-1767-428B-8FDE-1862A059ECB6}"/>
    <cellStyle name="SAPBEXHLevel2X 3 8 4 2 2 3 2" xfId="54295" xr:uid="{77C37914-61E5-4CD3-9901-A379120DF702}"/>
    <cellStyle name="SAPBEXHLevel2X 3 8 4 2 2 4" xfId="35629" xr:uid="{4DB4B004-9E0E-4AAE-AB05-ED6FCDA7F8FF}"/>
    <cellStyle name="SAPBEXHLevel2X 3 8 4 2 3" xfId="14690" xr:uid="{5B16B503-2E77-4DED-A1B3-052CD337BECE}"/>
    <cellStyle name="SAPBEXHLevel2X 3 8 4 2 3 2" xfId="41110" xr:uid="{C1224E33-7081-4889-BD2E-C8857D3BB732}"/>
    <cellStyle name="SAPBEXHLevel2X 3 8 4 2 4" xfId="24975" xr:uid="{70051EBD-F71A-4C4E-AA31-32FB23DF21E7}"/>
    <cellStyle name="SAPBEXHLevel2X 3 8 4 2 4 2" xfId="51389" xr:uid="{6998F814-48A6-4CCE-9438-25C5E74540F5}"/>
    <cellStyle name="SAPBEXHLevel2X 3 8 4 2 5" xfId="30577" xr:uid="{472B4D47-8ADE-4B18-B2E8-ED6DF7252D39}"/>
    <cellStyle name="SAPBEXHLevel2X 3 8 4 3" xfId="4634" xr:uid="{4910B155-DADC-4301-8540-C6FA1D4B33CA}"/>
    <cellStyle name="SAPBEXHLevel2X 3 8 4 3 2" xfId="10398" xr:uid="{01FA8DA9-055E-4A37-BDF7-7A74CDE81ECA}"/>
    <cellStyle name="SAPBEXHLevel2X 3 8 4 3 2 2" xfId="21058" xr:uid="{0957D0DE-BA04-4D54-BAE1-177DC18FFA15}"/>
    <cellStyle name="SAPBEXHLevel2X 3 8 4 3 2 2 2" xfId="47472" xr:uid="{C421B2A3-8583-45D0-92FB-C9B7C849E5F7}"/>
    <cellStyle name="SAPBEXHLevel2X 3 8 4 3 2 3" xfId="28323" xr:uid="{728734CA-9AEE-4B49-9CBA-C1DA29564399}"/>
    <cellStyle name="SAPBEXHLevel2X 3 8 4 3 2 3 2" xfId="54737" xr:uid="{3D6127DE-F778-4632-A71E-76AED104E0DF}"/>
    <cellStyle name="SAPBEXHLevel2X 3 8 4 3 2 4" xfId="36894" xr:uid="{D707BA3E-1D20-440C-98CA-0279275739A4}"/>
    <cellStyle name="SAPBEXHLevel2X 3 8 4 3 3" xfId="15412" xr:uid="{C5C5BD9F-8E80-4A8B-89F9-99578FDF4171}"/>
    <cellStyle name="SAPBEXHLevel2X 3 8 4 3 3 2" xfId="41832" xr:uid="{4484A3F2-761C-454C-80E5-ADD769E5A902}"/>
    <cellStyle name="SAPBEXHLevel2X 3 8 4 3 4" xfId="23146" xr:uid="{4D4B38F7-FE5C-4BA9-A547-3D500E511FD1}"/>
    <cellStyle name="SAPBEXHLevel2X 3 8 4 3 4 2" xfId="49560" xr:uid="{A0B04CC2-8D58-4F86-B4E1-0DB086EA041F}"/>
    <cellStyle name="SAPBEXHLevel2X 3 8 4 3 5" xfId="31304" xr:uid="{E2C8EF73-7B75-49B4-9849-F42DD4DAD3A9}"/>
    <cellStyle name="SAPBEXHLevel2X 3 8 4 4" xfId="5212" xr:uid="{423321AE-4C60-46B5-B0A3-95841901A81F}"/>
    <cellStyle name="SAPBEXHLevel2X 3 8 4 4 2" xfId="15987" xr:uid="{6C464928-4CCD-49CA-A59E-BF8802E4ED92}"/>
    <cellStyle name="SAPBEXHLevel2X 3 8 4 4 2 2" xfId="42406" xr:uid="{B2BE5AD9-109E-48CB-A0D4-EE316C59F11F}"/>
    <cellStyle name="SAPBEXHLevel2X 3 8 4 4 3" xfId="26339" xr:uid="{53B506FA-8601-42E2-82CE-D259C407BC24}"/>
    <cellStyle name="SAPBEXHLevel2X 3 8 4 4 3 2" xfId="52753" xr:uid="{D2F7F5DE-D7DA-42F8-8D18-1872714F085E}"/>
    <cellStyle name="SAPBEXHLevel2X 3 8 4 4 4" xfId="31882" xr:uid="{BFEDF4A7-7000-4DB7-87EE-9F7D8EB11C91}"/>
    <cellStyle name="SAPBEXHLevel2X 3 8 4 5" xfId="5828" xr:uid="{B70C8355-25B5-482B-BC29-2F2E8AA4C4A9}"/>
    <cellStyle name="SAPBEXHLevel2X 3 8 4 5 2" xfId="16587" xr:uid="{D9A54495-42AE-43FA-9E5A-6F131788B51D}"/>
    <cellStyle name="SAPBEXHLevel2X 3 8 4 5 2 2" xfId="43005" xr:uid="{319C3BEB-5EAC-4067-BCF2-3C7D6517E0EA}"/>
    <cellStyle name="SAPBEXHLevel2X 3 8 4 5 3" xfId="22638" xr:uid="{C20AE1DD-C74E-4DD8-B00F-D5163220D06D}"/>
    <cellStyle name="SAPBEXHLevel2X 3 8 4 5 3 2" xfId="49052" xr:uid="{362A3ACF-1966-4170-A4E2-96A535F140C3}"/>
    <cellStyle name="SAPBEXHLevel2X 3 8 4 5 4" xfId="32498" xr:uid="{EE9A1D81-1107-4FBE-BBAC-CEDEB9C623A4}"/>
    <cellStyle name="SAPBEXHLevel2X 3 8 4 6" xfId="6431" xr:uid="{8286EE52-8288-4C3F-8F3D-7A04AAC29819}"/>
    <cellStyle name="SAPBEXHLevel2X 3 8 4 6 2" xfId="17167" xr:uid="{EEAB11E0-2F81-4B1D-A16D-CCE211A77E68}"/>
    <cellStyle name="SAPBEXHLevel2X 3 8 4 6 2 2" xfId="43585" xr:uid="{54BF726C-E8BC-4713-8F57-FE0202E7D4E4}"/>
    <cellStyle name="SAPBEXHLevel2X 3 8 4 6 3" xfId="22413" xr:uid="{0BCE522B-34CF-442F-850B-88F992A42340}"/>
    <cellStyle name="SAPBEXHLevel2X 3 8 4 6 3 2" xfId="48827" xr:uid="{AEB780E9-DE5E-46E6-91FA-70A076F159D8}"/>
    <cellStyle name="SAPBEXHLevel2X 3 8 4 6 4" xfId="33101" xr:uid="{F4C25486-ADA6-41E6-A4EE-9CE107B1F2B7}"/>
    <cellStyle name="SAPBEXHLevel2X 3 8 4 7" xfId="7046" xr:uid="{ACBD2F41-F3A0-4F8D-A324-88FDD9164321}"/>
    <cellStyle name="SAPBEXHLevel2X 3 8 4 7 2" xfId="18746" xr:uid="{B31AA990-54A1-4D00-A5C5-962F2801FDFB}"/>
    <cellStyle name="SAPBEXHLevel2X 3 8 4 7 2 2" xfId="45160" xr:uid="{B07B7A25-3E9B-4B24-A504-B02136F5B13C}"/>
    <cellStyle name="SAPBEXHLevel2X 3 8 4 7 3" xfId="33716" xr:uid="{95B06D4E-1DF5-4F2F-9E07-9109F15C65E0}"/>
    <cellStyle name="SAPBEXHLevel2X 3 8 4 8" xfId="7593" xr:uid="{FE78A507-F916-4B64-99D5-77B4EC4278AB}"/>
    <cellStyle name="SAPBEXHLevel2X 3 8 4 8 2" xfId="18260" xr:uid="{3DADC201-3C71-4A31-818F-17EF81AF97D3}"/>
    <cellStyle name="SAPBEXHLevel2X 3 8 4 8 2 2" xfId="44676" xr:uid="{EE0CF4A8-1F3C-4671-9D76-B1386379A89E}"/>
    <cellStyle name="SAPBEXHLevel2X 3 8 4 8 3" xfId="25259" xr:uid="{A2C691C0-6982-4C22-BD7D-A6366C4C31C1}"/>
    <cellStyle name="SAPBEXHLevel2X 3 8 4 8 3 2" xfId="51673" xr:uid="{BD80D704-BAC8-4451-B5F4-9F5FC82E3A4F}"/>
    <cellStyle name="SAPBEXHLevel2X 3 8 4 8 4" xfId="34263" xr:uid="{2E8B4AB9-B08B-4885-967F-4EA062818CC1}"/>
    <cellStyle name="SAPBEXHLevel2X 3 8 4 9" xfId="7294" xr:uid="{C487AA2F-5A02-4913-95A8-1ED454134CD9}"/>
    <cellStyle name="SAPBEXHLevel2X 3 8 4 9 2" xfId="17961" xr:uid="{E7DE725B-C30F-4005-AF9C-974BBB31EC09}"/>
    <cellStyle name="SAPBEXHLevel2X 3 8 4 9 2 2" xfId="44378" xr:uid="{98704BD0-EA34-4420-B7C1-4438D7728F38}"/>
    <cellStyle name="SAPBEXHLevel2X 3 8 4 9 3" xfId="23918" xr:uid="{BA7D3394-C6CE-4E67-8756-785BDED9067E}"/>
    <cellStyle name="SAPBEXHLevel2X 3 8 4 9 3 2" xfId="50332" xr:uid="{D2DEC637-6B0C-4D63-8941-79A06B3E209E}"/>
    <cellStyle name="SAPBEXHLevel2X 3 8 4 9 4" xfId="33964" xr:uid="{F38A6026-94BE-41AF-93A4-3A0AE82D46C6}"/>
    <cellStyle name="SAPBEXHLevel2X 3 8 5" xfId="2116" xr:uid="{518E1DA4-4019-4F48-A616-74410C58188F}"/>
    <cellStyle name="SAPBEXHLevel2X 3 8 5 10" xfId="8904" xr:uid="{D16EA950-DD4E-4258-9D02-1F3F24A364F8}"/>
    <cellStyle name="SAPBEXHLevel2X 3 8 5 10 2" xfId="19564" xr:uid="{58D09410-547A-4656-A8C4-B05A83AB4EF9}"/>
    <cellStyle name="SAPBEXHLevel2X 3 8 5 10 2 2" xfId="45978" xr:uid="{8B7D20B0-7020-49B8-A71C-7A96E2AEDF5E}"/>
    <cellStyle name="SAPBEXHLevel2X 3 8 5 10 3" xfId="27752" xr:uid="{E0EB4C03-D28A-4618-96CC-167B61828DF9}"/>
    <cellStyle name="SAPBEXHLevel2X 3 8 5 10 3 2" xfId="54166" xr:uid="{6EA3A9C8-87FF-42E5-B2AE-C7CCA9495BDF}"/>
    <cellStyle name="SAPBEXHLevel2X 3 8 5 10 4" xfId="35400" xr:uid="{5C874213-A15B-4620-8BC7-938A7D34B067}"/>
    <cellStyle name="SAPBEXHLevel2X 3 8 5 11" xfId="11484" xr:uid="{C1E220DB-4020-4D84-BD3F-AF7171EE1173}"/>
    <cellStyle name="SAPBEXHLevel2X 3 8 5 11 2" xfId="37905" xr:uid="{6C215818-52A7-4AF0-8C3C-ACDB3C739EF8}"/>
    <cellStyle name="SAPBEXHLevel2X 3 8 5 12" xfId="27610" xr:uid="{10A99F1F-F6F5-4733-B6A6-16B43DBDDB4B}"/>
    <cellStyle name="SAPBEXHLevel2X 3 8 5 12 2" xfId="54024" xr:uid="{7F82ED71-EFD5-4FC7-80CB-FD00860FB675}"/>
    <cellStyle name="SAPBEXHLevel2X 3 8 5 2" xfId="4081" xr:uid="{EE29E595-28DF-479D-8B58-333BF079A83C}"/>
    <cellStyle name="SAPBEXHLevel2X 3 8 5 2 2" xfId="9902" xr:uid="{19FCBB70-8D05-4DC0-9CF4-9C4E7A9EBDE8}"/>
    <cellStyle name="SAPBEXHLevel2X 3 8 5 2 2 2" xfId="20562" xr:uid="{CB495672-1857-405C-8C4D-BF6E19B1F0B7}"/>
    <cellStyle name="SAPBEXHLevel2X 3 8 5 2 2 2 2" xfId="46976" xr:uid="{BD02DFBF-A4AF-4B0E-B9F7-C157F3B0AF21}"/>
    <cellStyle name="SAPBEXHLevel2X 3 8 5 2 2 3" xfId="24104" xr:uid="{BE13EB41-D841-4870-9127-D55B69A32570}"/>
    <cellStyle name="SAPBEXHLevel2X 3 8 5 2 2 3 2" xfId="50518" xr:uid="{6F16FA21-AB37-4C60-833C-54221DAC080A}"/>
    <cellStyle name="SAPBEXHLevel2X 3 8 5 2 2 4" xfId="36398" xr:uid="{B71EAE29-B41B-47FB-9978-1FBFB4B59273}"/>
    <cellStyle name="SAPBEXHLevel2X 3 8 5 2 3" xfId="14863" xr:uid="{F4D173D5-2855-4DAD-9483-8634E3DA144B}"/>
    <cellStyle name="SAPBEXHLevel2X 3 8 5 2 3 2" xfId="41283" xr:uid="{BDAC78EF-E46C-4E4C-8917-FBD3A08ED715}"/>
    <cellStyle name="SAPBEXHLevel2X 3 8 5 2 4" xfId="24635" xr:uid="{4D3213D7-26D0-4F9A-A237-A6E39521B6EC}"/>
    <cellStyle name="SAPBEXHLevel2X 3 8 5 2 4 2" xfId="51049" xr:uid="{36281193-4C37-4425-B1C2-6B70B2BA5CBB}"/>
    <cellStyle name="SAPBEXHLevel2X 3 8 5 2 5" xfId="30751" xr:uid="{4E638B95-9499-4D1A-8EEA-FC06C537DBA7}"/>
    <cellStyle name="SAPBEXHLevel2X 3 8 5 3" xfId="4809" xr:uid="{2C7E1B5F-A810-4679-A8E0-CBDFC9900A53}"/>
    <cellStyle name="SAPBEXHLevel2X 3 8 5 3 2" xfId="10100" xr:uid="{BF1032C1-3FED-4DD7-822F-DD64105E2EE0}"/>
    <cellStyle name="SAPBEXHLevel2X 3 8 5 3 2 2" xfId="20760" xr:uid="{F86317C0-26F5-49B9-8119-C3C0FBECDCB4}"/>
    <cellStyle name="SAPBEXHLevel2X 3 8 5 3 2 2 2" xfId="47174" xr:uid="{F4D1FCAC-64CA-4649-8680-5543EF5A40BE}"/>
    <cellStyle name="SAPBEXHLevel2X 3 8 5 3 2 3" xfId="27805" xr:uid="{6AF9881E-1D2F-4E72-9031-2E965B616CB3}"/>
    <cellStyle name="SAPBEXHLevel2X 3 8 5 3 2 3 2" xfId="54219" xr:uid="{49CCA21B-2B9E-425F-8EE6-F42E14813481}"/>
    <cellStyle name="SAPBEXHLevel2X 3 8 5 3 2 4" xfId="36596" xr:uid="{E7D387D2-105E-40F8-B902-3A4C681B49B9}"/>
    <cellStyle name="SAPBEXHLevel2X 3 8 5 3 3" xfId="15586" xr:uid="{DB144CE0-F39A-4FEE-9496-2A322BF1CA74}"/>
    <cellStyle name="SAPBEXHLevel2X 3 8 5 3 3 2" xfId="42006" xr:uid="{9A1AC4D3-7980-449F-BEED-87894286984B}"/>
    <cellStyle name="SAPBEXHLevel2X 3 8 5 3 4" xfId="25353" xr:uid="{12EE42C7-EB7A-43A9-86EC-BADF6D7EA6DB}"/>
    <cellStyle name="SAPBEXHLevel2X 3 8 5 3 4 2" xfId="51767" xr:uid="{4229D395-6DC4-444C-B610-642ACABEBE17}"/>
    <cellStyle name="SAPBEXHLevel2X 3 8 5 3 5" xfId="31479" xr:uid="{71A80962-3755-4B0C-B393-0DE270CE8B51}"/>
    <cellStyle name="SAPBEXHLevel2X 3 8 5 4" xfId="5389" xr:uid="{36317203-32AE-4325-94A5-CCF69786A19E}"/>
    <cellStyle name="SAPBEXHLevel2X 3 8 5 4 2" xfId="16162" xr:uid="{5DDB3C25-4BFD-4669-8DFF-749AEBA4BF27}"/>
    <cellStyle name="SAPBEXHLevel2X 3 8 5 4 2 2" xfId="42581" xr:uid="{7659172C-30FC-485A-9A3C-A06028346F8F}"/>
    <cellStyle name="SAPBEXHLevel2X 3 8 5 4 3" xfId="26535" xr:uid="{E931CB99-2B5F-4DCF-9D64-8F106D515A34}"/>
    <cellStyle name="SAPBEXHLevel2X 3 8 5 4 3 2" xfId="52949" xr:uid="{DBC6CD48-3D12-4AD2-9EF5-13EFC0B1B68E}"/>
    <cellStyle name="SAPBEXHLevel2X 3 8 5 4 4" xfId="32059" xr:uid="{EAB3A672-6DD2-42A4-B9F8-4CA0560B90EE}"/>
    <cellStyle name="SAPBEXHLevel2X 3 8 5 5" xfId="5996" xr:uid="{82C0AE4E-5A92-4612-912E-7CD0071560F5}"/>
    <cellStyle name="SAPBEXHLevel2X 3 8 5 5 2" xfId="16748" xr:uid="{3B5B9627-9534-433D-9E8E-8042091074CD}"/>
    <cellStyle name="SAPBEXHLevel2X 3 8 5 5 2 2" xfId="43166" xr:uid="{6EF4C651-5597-4678-8236-961F102CEB41}"/>
    <cellStyle name="SAPBEXHLevel2X 3 8 5 5 3" xfId="27089" xr:uid="{E5D03249-1504-4548-A1C5-7718CC38657E}"/>
    <cellStyle name="SAPBEXHLevel2X 3 8 5 5 3 2" xfId="53503" xr:uid="{7EF8DE27-BA83-4CFE-8B43-1F9982A9DCB1}"/>
    <cellStyle name="SAPBEXHLevel2X 3 8 5 5 4" xfId="32666" xr:uid="{C640D05B-872D-48AB-8A5D-BDEDB3424D5A}"/>
    <cellStyle name="SAPBEXHLevel2X 3 8 5 6" xfId="6596" xr:uid="{53BFEF05-84AF-4B2A-93F8-08584BCE841F}"/>
    <cellStyle name="SAPBEXHLevel2X 3 8 5 6 2" xfId="17321" xr:uid="{E2F3DBDB-42D9-400E-AED1-D650ACA4C3E3}"/>
    <cellStyle name="SAPBEXHLevel2X 3 8 5 6 2 2" xfId="43739" xr:uid="{B41AAB91-280D-44B7-9D83-97488AE1109F}"/>
    <cellStyle name="SAPBEXHLevel2X 3 8 5 6 3" xfId="22568" xr:uid="{E935240C-01DE-40DB-B22E-3FAC60112945}"/>
    <cellStyle name="SAPBEXHLevel2X 3 8 5 6 3 2" xfId="48982" xr:uid="{2886896F-53A7-4903-99A2-D6E44319CC1A}"/>
    <cellStyle name="SAPBEXHLevel2X 3 8 5 6 4" xfId="33266" xr:uid="{2DECA374-72D2-48E4-A727-4F7346BC7A72}"/>
    <cellStyle name="SAPBEXHLevel2X 3 8 5 7" xfId="7168" xr:uid="{767F43EA-8BCF-47E9-8B6F-D93DB7E60AB7}"/>
    <cellStyle name="SAPBEXHLevel2X 3 8 5 7 2" xfId="24224" xr:uid="{B8027943-1A1C-4578-955E-693FBBFD220D}"/>
    <cellStyle name="SAPBEXHLevel2X 3 8 5 7 2 2" xfId="50638" xr:uid="{B7237701-982F-458C-AD95-612397116E8D}"/>
    <cellStyle name="SAPBEXHLevel2X 3 8 5 7 3" xfId="33838" xr:uid="{25F70C79-DC55-44EA-961D-54C0A7151C68}"/>
    <cellStyle name="SAPBEXHLevel2X 3 8 5 8" xfId="7727" xr:uid="{696E5997-13D1-4B3B-8236-921F473C2E48}"/>
    <cellStyle name="SAPBEXHLevel2X 3 8 5 8 2" xfId="18394" xr:uid="{841B8450-5118-4FED-B279-C616EBA6F429}"/>
    <cellStyle name="SAPBEXHLevel2X 3 8 5 8 2 2" xfId="44810" xr:uid="{FF007129-B5D8-425A-86F8-DDB9D7E08A56}"/>
    <cellStyle name="SAPBEXHLevel2X 3 8 5 8 3" xfId="22577" xr:uid="{98FAF501-06CC-4792-AE11-AE0165878595}"/>
    <cellStyle name="SAPBEXHLevel2X 3 8 5 8 3 2" xfId="48991" xr:uid="{BE0C749A-6D4F-4EAC-969E-CEA0E7DFEC5B}"/>
    <cellStyle name="SAPBEXHLevel2X 3 8 5 8 4" xfId="34397" xr:uid="{02B4DA86-47F3-4AD0-AE18-DA1DA64727DD}"/>
    <cellStyle name="SAPBEXHLevel2X 3 8 5 9" xfId="7879" xr:uid="{0F4B6DFD-E998-43E0-8EAB-16754F07151C}"/>
    <cellStyle name="SAPBEXHLevel2X 3 8 5 9 2" xfId="18546" xr:uid="{4A0F5F36-AF31-4865-9168-635AAE6A3C26}"/>
    <cellStyle name="SAPBEXHLevel2X 3 8 5 9 2 2" xfId="44961" xr:uid="{39DA63B0-C61F-4CB1-A89F-C2A5F8CD0321}"/>
    <cellStyle name="SAPBEXHLevel2X 3 8 5 9 3" xfId="22660" xr:uid="{6A62741F-1B7D-472D-A54A-5B8A9505519E}"/>
    <cellStyle name="SAPBEXHLevel2X 3 8 5 9 3 2" xfId="49074" xr:uid="{E83BF4B8-0EB1-409B-A303-70F3BC1C4E6C}"/>
    <cellStyle name="SAPBEXHLevel2X 3 8 5 9 4" xfId="34549" xr:uid="{1E364266-D9AA-4BE4-B1DC-21D37DF00EBD}"/>
    <cellStyle name="SAPBEXHLevel2X 3 8 6" xfId="1855" xr:uid="{4BB8FF98-EA94-443F-9C52-07BCFCC7BF45}"/>
    <cellStyle name="SAPBEXHLevel2X 3 8 6 10" xfId="9533" xr:uid="{4D159D84-200D-4639-A0A9-7BD90062B89F}"/>
    <cellStyle name="SAPBEXHLevel2X 3 8 6 10 2" xfId="20193" xr:uid="{47EF33CE-03EE-43F8-9BB6-D035086D90BF}"/>
    <cellStyle name="SAPBEXHLevel2X 3 8 6 10 2 2" xfId="46607" xr:uid="{F0EB493E-7222-442F-B624-1DBA6338622F}"/>
    <cellStyle name="SAPBEXHLevel2X 3 8 6 10 3" xfId="26747" xr:uid="{B99A3FF0-B0A6-4958-A0F8-E586F199060E}"/>
    <cellStyle name="SAPBEXHLevel2X 3 8 6 10 3 2" xfId="53161" xr:uid="{20528B88-C3DF-4535-A729-55394AC81313}"/>
    <cellStyle name="SAPBEXHLevel2X 3 8 6 10 4" xfId="36029" xr:uid="{F78E0B9D-5660-4CF6-8107-3BC8401E4DF1}"/>
    <cellStyle name="SAPBEXHLevel2X 3 8 6 11" xfId="11725" xr:uid="{2D14B3FD-D902-40F0-80DB-840D5F485177}"/>
    <cellStyle name="SAPBEXHLevel2X 3 8 6 11 2" xfId="38146" xr:uid="{93289A06-DD8E-4030-BC0A-6BE0EF6A4014}"/>
    <cellStyle name="SAPBEXHLevel2X 3 8 6 12" xfId="25213" xr:uid="{12637388-0FC1-4535-83AD-81455C3EC435}"/>
    <cellStyle name="SAPBEXHLevel2X 3 8 6 12 2" xfId="51627" xr:uid="{7EB9B9A9-6865-4CE7-8FB2-E4127265E131}"/>
    <cellStyle name="SAPBEXHLevel2X 3 8 6 2" xfId="3832" xr:uid="{3D6D8FBD-3217-4050-AAFC-C417F1756A9F}"/>
    <cellStyle name="SAPBEXHLevel2X 3 8 6 2 2" xfId="10671" xr:uid="{7A0A9BD5-4C02-401B-9D61-EB506668C4EC}"/>
    <cellStyle name="SAPBEXHLevel2X 3 8 6 2 2 2" xfId="21316" xr:uid="{61B7EDD4-06F0-450B-8818-0714940E25D7}"/>
    <cellStyle name="SAPBEXHLevel2X 3 8 6 2 2 2 2" xfId="47730" xr:uid="{C66F7FF7-2459-4A88-9074-7259441E818D}"/>
    <cellStyle name="SAPBEXHLevel2X 3 8 6 2 2 3" xfId="28414" xr:uid="{B894C167-9EF1-42A5-B831-92F7A325B306}"/>
    <cellStyle name="SAPBEXHLevel2X 3 8 6 2 2 3 2" xfId="54828" xr:uid="{5D25DDBB-251F-4D0B-930D-CBB6FD190770}"/>
    <cellStyle name="SAPBEXHLevel2X 3 8 6 2 2 4" xfId="37095" xr:uid="{EE6CC531-C549-4B8D-92C6-1C0D2F1AE274}"/>
    <cellStyle name="SAPBEXHLevel2X 3 8 6 2 3" xfId="14615" xr:uid="{D7BDE46A-5C0A-4E38-A417-24A0CCF3B3B8}"/>
    <cellStyle name="SAPBEXHLevel2X 3 8 6 2 3 2" xfId="41035" xr:uid="{C05100FF-95D6-418A-B4EE-807E8BDA5171}"/>
    <cellStyle name="SAPBEXHLevel2X 3 8 6 2 4" xfId="26878" xr:uid="{5512C377-ED65-46EC-B3BB-8930857DDD71}"/>
    <cellStyle name="SAPBEXHLevel2X 3 8 6 2 4 2" xfId="53292" xr:uid="{DC637B32-F06D-4662-8F14-402C6F82C7F9}"/>
    <cellStyle name="SAPBEXHLevel2X 3 8 6 2 5" xfId="30502" xr:uid="{28DE0A27-C8C2-4140-9D36-9D245EB66B2D}"/>
    <cellStyle name="SAPBEXHLevel2X 3 8 6 3" xfId="4559" xr:uid="{95DB0310-E8F4-4588-8539-D779D04DB09D}"/>
    <cellStyle name="SAPBEXHLevel2X 3 8 6 3 2" xfId="15337" xr:uid="{5B5A8734-9934-4F74-AC75-E728C77B9C4B}"/>
    <cellStyle name="SAPBEXHLevel2X 3 8 6 3 2 2" xfId="41757" xr:uid="{3685BAED-C64D-48E5-9AB6-A5E4D2618BEF}"/>
    <cellStyle name="SAPBEXHLevel2X 3 8 6 3 3" xfId="27266" xr:uid="{C8C2F079-0790-42F8-83C9-B859008F15ED}"/>
    <cellStyle name="SAPBEXHLevel2X 3 8 6 3 3 2" xfId="53680" xr:uid="{6E1DFB81-7439-436C-9005-4C577C6B3E35}"/>
    <cellStyle name="SAPBEXHLevel2X 3 8 6 3 4" xfId="31229" xr:uid="{C34BB34C-A64A-4EE2-91B5-4CCA65BD47B5}"/>
    <cellStyle name="SAPBEXHLevel2X 3 8 6 4" xfId="3204" xr:uid="{170E3A6D-9C8B-4AE6-A969-34B69A8EBF02}"/>
    <cellStyle name="SAPBEXHLevel2X 3 8 6 4 2" xfId="13994" xr:uid="{05C81150-0FD5-44AE-84D8-ECFF13D2FB25}"/>
    <cellStyle name="SAPBEXHLevel2X 3 8 6 4 2 2" xfId="40414" xr:uid="{0CFC3717-AA9E-4F75-8C8D-0504891AF6E6}"/>
    <cellStyle name="SAPBEXHLevel2X 3 8 6 4 3" xfId="24564" xr:uid="{3D53DBE6-D561-4762-85F4-7755C8C425CE}"/>
    <cellStyle name="SAPBEXHLevel2X 3 8 6 4 3 2" xfId="50978" xr:uid="{3F23BFCA-1DF6-4209-A8C5-216F5FA03B6A}"/>
    <cellStyle name="SAPBEXHLevel2X 3 8 6 4 4" xfId="29874" xr:uid="{9C7863CF-4C3F-42A1-8DD4-57FD02A16BF1}"/>
    <cellStyle name="SAPBEXHLevel2X 3 8 6 5" xfId="5429" xr:uid="{52C2B10E-E5B5-4C14-ACEF-8646C71B4F98}"/>
    <cellStyle name="SAPBEXHLevel2X 3 8 6 5 2" xfId="16202" xr:uid="{365E281D-A94D-4AAF-B24E-06A33D520161}"/>
    <cellStyle name="SAPBEXHLevel2X 3 8 6 5 2 2" xfId="42621" xr:uid="{40DEB3FA-584B-41FA-B6AC-385A244886E8}"/>
    <cellStyle name="SAPBEXHLevel2X 3 8 6 5 3" xfId="27407" xr:uid="{38EEB993-DA96-4939-9772-2A53CA9B34DA}"/>
    <cellStyle name="SAPBEXHLevel2X 3 8 6 5 3 2" xfId="53821" xr:uid="{A1481169-A57E-45CA-B451-B7D3236C13E5}"/>
    <cellStyle name="SAPBEXHLevel2X 3 8 6 5 4" xfId="32099" xr:uid="{B368BF7C-433C-4722-964A-4FCB8FC0F124}"/>
    <cellStyle name="SAPBEXHLevel2X 3 8 6 6" xfId="5628" xr:uid="{61DF7161-9B3B-4FDC-AED3-E1DEF6EF0CD6}"/>
    <cellStyle name="SAPBEXHLevel2X 3 8 6 6 2" xfId="16392" xr:uid="{1B7C57F1-2FF0-418A-95C7-04113F7E53D6}"/>
    <cellStyle name="SAPBEXHLevel2X 3 8 6 6 2 2" xfId="42810" xr:uid="{28E131FF-229A-4D04-83BE-A64569A52CFB}"/>
    <cellStyle name="SAPBEXHLevel2X 3 8 6 6 3" xfId="24918" xr:uid="{BF0A7CD8-F3A1-4611-92CD-B021FFFD610A}"/>
    <cellStyle name="SAPBEXHLevel2X 3 8 6 6 3 2" xfId="51332" xr:uid="{0CD52EE3-2760-4826-8288-0F839C4DFBF9}"/>
    <cellStyle name="SAPBEXHLevel2X 3 8 6 6 4" xfId="32298" xr:uid="{219F472D-82F5-478F-A44B-72FDD4C0EB5F}"/>
    <cellStyle name="SAPBEXHLevel2X 3 8 6 7" xfId="6971" xr:uid="{F1BACB67-A18F-4C45-98BC-DE1575333F44}"/>
    <cellStyle name="SAPBEXHLevel2X 3 8 6 7 2" xfId="24080" xr:uid="{5DCFAF49-FD6E-49E0-88C3-104BE70371DF}"/>
    <cellStyle name="SAPBEXHLevel2X 3 8 6 7 2 2" xfId="50494" xr:uid="{B9D44586-74B7-4300-98E6-FF1D248D6B3C}"/>
    <cellStyle name="SAPBEXHLevel2X 3 8 6 7 3" xfId="33641" xr:uid="{8EA317D7-9170-415C-9FA5-CC45ADDE2267}"/>
    <cellStyle name="SAPBEXHLevel2X 3 8 6 8" xfId="7518" xr:uid="{4FA2CE5E-C0F2-4AD1-ADC3-EFE833B1E3AD}"/>
    <cellStyle name="SAPBEXHLevel2X 3 8 6 8 2" xfId="18185" xr:uid="{43D31978-A9CE-4C49-B535-49D12C185D42}"/>
    <cellStyle name="SAPBEXHLevel2X 3 8 6 8 2 2" xfId="44601" xr:uid="{A615CC15-9D74-4612-B2C6-95FBFC4DC797}"/>
    <cellStyle name="SAPBEXHLevel2X 3 8 6 8 3" xfId="24264" xr:uid="{915EE83D-38EB-44DB-8C2F-60BFEB5C7884}"/>
    <cellStyle name="SAPBEXHLevel2X 3 8 6 8 3 2" xfId="50678" xr:uid="{8332E0F3-300F-4CBF-9381-3DB8A4AD9FCC}"/>
    <cellStyle name="SAPBEXHLevel2X 3 8 6 8 4" xfId="34188" xr:uid="{86EC4000-266B-4639-BECB-4F0482F22EA4}"/>
    <cellStyle name="SAPBEXHLevel2X 3 8 6 9" xfId="7323" xr:uid="{4838D14C-7CE5-4EF2-8AE5-68F7B58EE99B}"/>
    <cellStyle name="SAPBEXHLevel2X 3 8 6 9 2" xfId="17990" xr:uid="{3E5831CF-590F-49FC-A25D-7B1CB4B7D066}"/>
    <cellStyle name="SAPBEXHLevel2X 3 8 6 9 2 2" xfId="44407" xr:uid="{4647F861-39DC-410D-8473-C9023E9931C5}"/>
    <cellStyle name="SAPBEXHLevel2X 3 8 6 9 3" xfId="22490" xr:uid="{F4D94F74-4ECC-48C7-AB6E-1F786FCD2446}"/>
    <cellStyle name="SAPBEXHLevel2X 3 8 6 9 3 2" xfId="48904" xr:uid="{BC5D1296-C158-46B3-BFE5-92F094A35D99}"/>
    <cellStyle name="SAPBEXHLevel2X 3 8 6 9 4" xfId="33993" xr:uid="{0226322B-CB71-450F-8128-9C058C289392}"/>
    <cellStyle name="SAPBEXHLevel2X 3 8 7" xfId="2515" xr:uid="{4A5D2458-7A3A-4370-AFDC-9BCA3596763F}"/>
    <cellStyle name="SAPBEXHLevel2X 3 8 7 10" xfId="27244" xr:uid="{AF72A3F9-0E60-4DE8-8D8C-A24D5F8F6275}"/>
    <cellStyle name="SAPBEXHLevel2X 3 8 7 10 2" xfId="53658" xr:uid="{21C03549-83A0-40C9-B1CA-95BE73FDE324}"/>
    <cellStyle name="SAPBEXHLevel2X 3 8 7 2" xfId="4410" xr:uid="{3B72DCA6-F7CA-4F07-9C89-7EC3D2EDFA31}"/>
    <cellStyle name="SAPBEXHLevel2X 3 8 7 2 2" xfId="15188" xr:uid="{8352E599-6328-490B-BE5F-6802DD3E254B}"/>
    <cellStyle name="SAPBEXHLevel2X 3 8 7 2 2 2" xfId="41608" xr:uid="{19E61C31-4CBE-47A6-AEBD-6C69950B91FF}"/>
    <cellStyle name="SAPBEXHLevel2X 3 8 7 2 3" xfId="23414" xr:uid="{4595CEC6-EE89-4E8A-9A71-06C2035A25C2}"/>
    <cellStyle name="SAPBEXHLevel2X 3 8 7 2 3 2" xfId="49828" xr:uid="{114B891B-7671-4CD5-8433-E13BD289C3C0}"/>
    <cellStyle name="SAPBEXHLevel2X 3 8 7 2 4" xfId="31080" xr:uid="{5ACD7A91-4827-4729-9661-F04BC7CF9689}"/>
    <cellStyle name="SAPBEXHLevel2X 3 8 7 3" xfId="5143" xr:uid="{D906B8DB-3554-4A00-86FD-61E05071C93C}"/>
    <cellStyle name="SAPBEXHLevel2X 3 8 7 3 2" xfId="15920" xr:uid="{399833A9-3D06-4EDF-A222-1C9B3AF4DD44}"/>
    <cellStyle name="SAPBEXHLevel2X 3 8 7 3 2 2" xfId="42339" xr:uid="{31EA5228-C378-4F33-9B4D-8EC8B2FE9F98}"/>
    <cellStyle name="SAPBEXHLevel2X 3 8 7 3 3" xfId="27959" xr:uid="{447BA02C-EE0A-406D-BBC2-BC75B740ACC0}"/>
    <cellStyle name="SAPBEXHLevel2X 3 8 7 3 3 2" xfId="54373" xr:uid="{F0B7DB4F-FD23-4A08-AAD2-57D8B4DBCF0C}"/>
    <cellStyle name="SAPBEXHLevel2X 3 8 7 3 4" xfId="31813" xr:uid="{2889E5E2-C5C1-4EAE-B5BE-37AAA4E5AC8E}"/>
    <cellStyle name="SAPBEXHLevel2X 3 8 7 4" xfId="6325" xr:uid="{1EC74214-7803-4C97-8D92-3CFAA859D2B2}"/>
    <cellStyle name="SAPBEXHLevel2X 3 8 7 4 2" xfId="17064" xr:uid="{79DDB8C7-A694-48D8-AA0E-B51C61017601}"/>
    <cellStyle name="SAPBEXHLevel2X 3 8 7 4 2 2" xfId="43482" xr:uid="{032721CF-6752-4513-834D-5469C8187D79}"/>
    <cellStyle name="SAPBEXHLevel2X 3 8 7 4 3" xfId="22924" xr:uid="{79E41832-EAEA-4DC4-88AC-98A390BDD615}"/>
    <cellStyle name="SAPBEXHLevel2X 3 8 7 4 3 2" xfId="49338" xr:uid="{3C533F65-E2E6-4FCC-B18E-41591713E0A1}"/>
    <cellStyle name="SAPBEXHLevel2X 3 8 7 4 4" xfId="32995" xr:uid="{68B873FB-6DAA-4041-B399-295BEE8F7FDF}"/>
    <cellStyle name="SAPBEXHLevel2X 3 8 7 5" xfId="6901" xr:uid="{A6F016EA-4F18-4937-BDC8-D57FDDAB9AEE}"/>
    <cellStyle name="SAPBEXHLevel2X 3 8 7 5 2" xfId="17606" xr:uid="{3B1D8A03-B1BD-4B78-A582-1904807BE14F}"/>
    <cellStyle name="SAPBEXHLevel2X 3 8 7 5 2 2" xfId="44023" xr:uid="{CE522A5D-CED2-41A1-898D-6FFDC25FD8DA}"/>
    <cellStyle name="SAPBEXHLevel2X 3 8 7 5 3" xfId="22492" xr:uid="{6EE771EF-C54B-4C1E-A9FA-77FEE6EADE07}"/>
    <cellStyle name="SAPBEXHLevel2X 3 8 7 5 3 2" xfId="48906" xr:uid="{315AB4A2-674D-47C1-8139-894993C81CE3}"/>
    <cellStyle name="SAPBEXHLevel2X 3 8 7 5 4" xfId="33571" xr:uid="{E1BA4E73-41BF-4B63-8EA7-B2C2204DAAFA}"/>
    <cellStyle name="SAPBEXHLevel2X 3 8 7 6" xfId="7425" xr:uid="{5C4EB514-F420-4AA4-876F-252BF9F708A6}"/>
    <cellStyle name="SAPBEXHLevel2X 3 8 7 6 2" xfId="18092" xr:uid="{390B1C0D-639A-454E-94D0-697114DBACB8}"/>
    <cellStyle name="SAPBEXHLevel2X 3 8 7 6 2 2" xfId="44508" xr:uid="{25D24B85-482F-4216-93AE-95B336D1EB1E}"/>
    <cellStyle name="SAPBEXHLevel2X 3 8 7 6 3" xfId="21935" xr:uid="{20A77389-F135-4D4C-BFC0-17DDD59B0F89}"/>
    <cellStyle name="SAPBEXHLevel2X 3 8 7 6 3 2" xfId="48349" xr:uid="{CCB2B21C-7130-4FD4-BA07-DD401228427F}"/>
    <cellStyle name="SAPBEXHLevel2X 3 8 7 6 4" xfId="34095" xr:uid="{3D1D5146-276A-4174-AFC1-DDF40912B3BB}"/>
    <cellStyle name="SAPBEXHLevel2X 3 8 7 7" xfId="8048" xr:uid="{C5CE1466-B0C8-44B0-BD81-6A83CCA63DCB}"/>
    <cellStyle name="SAPBEXHLevel2X 3 8 7 7 2" xfId="18715" xr:uid="{8867D5B7-243C-4633-A5C8-70C8997506EF}"/>
    <cellStyle name="SAPBEXHLevel2X 3 8 7 7 2 2" xfId="45129" xr:uid="{1822286C-A5DF-4835-A3F8-AAC628920C26}"/>
    <cellStyle name="SAPBEXHLevel2X 3 8 7 7 3" xfId="14785" xr:uid="{F0DB60CC-F91E-4089-8E18-F94577DC68A7}"/>
    <cellStyle name="SAPBEXHLevel2X 3 8 7 7 3 2" xfId="41205" xr:uid="{09771038-DA53-48C7-B418-D2C1CE36A664}"/>
    <cellStyle name="SAPBEXHLevel2X 3 8 7 7 4" xfId="34652" xr:uid="{F46A7FAB-99F9-47D8-A054-5C3ABD0AEFF3}"/>
    <cellStyle name="SAPBEXHLevel2X 3 8 7 8" xfId="13311" xr:uid="{7C660F33-CA55-4E16-9B40-55D84E63547F}"/>
    <cellStyle name="SAPBEXHLevel2X 3 8 7 8 2" xfId="39731" xr:uid="{3EA4E1F3-69BA-4C7F-859E-7FD178341F44}"/>
    <cellStyle name="SAPBEXHLevel2X 3 8 7 9" xfId="11216" xr:uid="{5EBB6A3A-E906-4E4D-BF05-AF494A48E195}"/>
    <cellStyle name="SAPBEXHLevel2X 3 8 7 9 2" xfId="37637" xr:uid="{1C8FD77B-5897-452E-84F2-3BDE394332A8}"/>
    <cellStyle name="SAPBEXHLevel2X 3 8 8" xfId="3267" xr:uid="{A5B3A3D1-0B04-4A6F-A47B-533A44287312}"/>
    <cellStyle name="SAPBEXHLevel2X 3 8 8 2" xfId="14057" xr:uid="{961A8F47-E088-424C-821A-6FAAF8C3F1A7}"/>
    <cellStyle name="SAPBEXHLevel2X 3 8 8 2 2" xfId="40477" xr:uid="{EF3D893C-FE6B-4AD1-BDEC-7C36831859C9}"/>
    <cellStyle name="SAPBEXHLevel2X 3 8 8 3" xfId="24973" xr:uid="{5F305573-8787-4254-BB47-C7FD19030636}"/>
    <cellStyle name="SAPBEXHLevel2X 3 8 8 3 2" xfId="51387" xr:uid="{4C23A5E3-7596-415E-9100-BFFAB98C5D91}"/>
    <cellStyle name="SAPBEXHLevel2X 3 8 8 4" xfId="29937" xr:uid="{7DBEFA50-FF0D-4EC8-B697-FA196E898E37}"/>
    <cellStyle name="SAPBEXHLevel2X 3 8 9" xfId="4494" xr:uid="{28790AEA-BBD8-4359-8EC6-D5D3DD29D30E}"/>
    <cellStyle name="SAPBEXHLevel2X 3 8 9 2" xfId="15272" xr:uid="{2527D4BF-5F87-4237-8456-8B0072EA5F9C}"/>
    <cellStyle name="SAPBEXHLevel2X 3 8 9 2 2" xfId="41692" xr:uid="{0B1DC102-D4E1-4B01-9CAD-D092012D0DAC}"/>
    <cellStyle name="SAPBEXHLevel2X 3 8 9 3" xfId="23287" xr:uid="{C89BB047-2031-4F06-8EE7-148882B3902A}"/>
    <cellStyle name="SAPBEXHLevel2X 3 8 9 3 2" xfId="49701" xr:uid="{0C880948-5D88-4D5E-A74A-637900EDEE67}"/>
    <cellStyle name="SAPBEXHLevel2X 3 8 9 4" xfId="31164" xr:uid="{ABFDB0AE-3726-4435-8220-0AB1F2C849AF}"/>
    <cellStyle name="SAPBEXHLevel2X 3 9" xfId="1551" xr:uid="{0E2E9F1F-6764-4ADD-9763-7C2DDD2ED14E}"/>
    <cellStyle name="SAPBEXHLevel2X 3 9 10" xfId="8443" xr:uid="{C83C242C-7923-4B27-9097-1EF2CAD2FD75}"/>
    <cellStyle name="SAPBEXHLevel2X 3 9 10 2" xfId="19103" xr:uid="{2B0EEE88-529A-465E-8C82-5A71309821C1}"/>
    <cellStyle name="SAPBEXHLevel2X 3 9 10 2 2" xfId="45517" xr:uid="{39409487-2F60-436F-B510-8E863D376EF1}"/>
    <cellStyle name="SAPBEXHLevel2X 3 9 10 3" xfId="12188" xr:uid="{40EE7D7C-92FE-4C0E-A4AA-E23588019EDA}"/>
    <cellStyle name="SAPBEXHLevel2X 3 9 10 3 2" xfId="38609" xr:uid="{91ED22D1-7814-4419-870D-1CC726145189}"/>
    <cellStyle name="SAPBEXHLevel2X 3 9 10 4" xfId="34939" xr:uid="{E84679ED-340F-4921-8002-1DAB63439FD2}"/>
    <cellStyle name="SAPBEXHLevel2X 3 9 11" xfId="11992" xr:uid="{493E48DE-025C-400D-918F-A19C12A97C78}"/>
    <cellStyle name="SAPBEXHLevel2X 3 9 11 2" xfId="38413" xr:uid="{F1191FD5-3B2D-4DB9-B8FC-C74DDD228EA2}"/>
    <cellStyle name="SAPBEXHLevel2X 3 9 12" xfId="22565" xr:uid="{8010B600-DE97-49AF-893C-A850186532E5}"/>
    <cellStyle name="SAPBEXHLevel2X 3 9 12 2" xfId="48979" xr:uid="{71E6C23E-7BEC-43D1-B064-10B382587581}"/>
    <cellStyle name="SAPBEXHLevel2X 3 9 2" xfId="3545" xr:uid="{38B94A21-2108-4890-85D0-24FA60250710}"/>
    <cellStyle name="SAPBEXHLevel2X 3 9 2 2" xfId="8979" xr:uid="{3B8CEE10-C29D-4456-89D1-A83AE2022339}"/>
    <cellStyle name="SAPBEXHLevel2X 3 9 2 2 2" xfId="19639" xr:uid="{65300AD4-A9D3-49D2-8877-7ED9610E6638}"/>
    <cellStyle name="SAPBEXHLevel2X 3 9 2 2 2 2" xfId="46053" xr:uid="{703CC187-C996-4D7C-87B7-19EAAC3D5A0F}"/>
    <cellStyle name="SAPBEXHLevel2X 3 9 2 2 3" xfId="27893" xr:uid="{D8A62B12-D4B9-4F32-A31F-E4F510F357CA}"/>
    <cellStyle name="SAPBEXHLevel2X 3 9 2 2 3 2" xfId="54307" xr:uid="{18ADD3DA-D76E-438E-8A38-F4B4495E8A24}"/>
    <cellStyle name="SAPBEXHLevel2X 3 9 2 2 4" xfId="35475" xr:uid="{6FFB645E-21E1-4A50-B657-C9FEF1517214}"/>
    <cellStyle name="SAPBEXHLevel2X 3 9 2 3" xfId="10116" xr:uid="{14A5454F-9B8D-408D-AD4F-B8E19D741C2B}"/>
    <cellStyle name="SAPBEXHLevel2X 3 9 2 3 2" xfId="20776" xr:uid="{7D105F00-CF2A-4042-B620-3BADCD1721AB}"/>
    <cellStyle name="SAPBEXHLevel2X 3 9 2 3 2 2" xfId="47190" xr:uid="{FFEA0CD9-2614-4BF5-B243-375EA17A5792}"/>
    <cellStyle name="SAPBEXHLevel2X 3 9 2 3 3" xfId="25898" xr:uid="{B495BA73-62C6-4C59-B1FF-59FB317C28CF}"/>
    <cellStyle name="SAPBEXHLevel2X 3 9 2 3 3 2" xfId="52312" xr:uid="{63AB12D0-2D0D-4CD5-A03C-3E73B5D2C211}"/>
    <cellStyle name="SAPBEXHLevel2X 3 9 2 3 4" xfId="36612" xr:uid="{A7C05758-2907-45D8-AE9D-9D92C8F5671E}"/>
    <cellStyle name="SAPBEXHLevel2X 3 9 2 4" xfId="8756" xr:uid="{6057C595-6E41-4C4C-99F5-BCB8EB08A6C6}"/>
    <cellStyle name="SAPBEXHLevel2X 3 9 2 4 2" xfId="19416" xr:uid="{4CF01E09-ACFD-4BEF-A08D-580F12AC9E34}"/>
    <cellStyle name="SAPBEXHLevel2X 3 9 2 4 2 2" xfId="45830" xr:uid="{97B20372-E122-41A7-A4AD-2D015AB9F471}"/>
    <cellStyle name="SAPBEXHLevel2X 3 9 2 4 3" xfId="28034" xr:uid="{CE706642-8629-466F-B479-A8E1AC5BD9F7}"/>
    <cellStyle name="SAPBEXHLevel2X 3 9 2 4 3 2" xfId="54448" xr:uid="{F36F4E35-488B-464C-930D-89585ADBC352}"/>
    <cellStyle name="SAPBEXHLevel2X 3 9 2 4 4" xfId="35252" xr:uid="{D97F719F-E44F-46E6-9DF0-6240577FD332}"/>
    <cellStyle name="SAPBEXHLevel2X 3 9 2 5" xfId="14330" xr:uid="{F26E8B53-0CD5-4EAE-B532-B8959853AB49}"/>
    <cellStyle name="SAPBEXHLevel2X 3 9 2 5 2" xfId="40750" xr:uid="{14B40926-963B-4A4A-9904-353287A3A921}"/>
    <cellStyle name="SAPBEXHLevel2X 3 9 2 6" xfId="25059" xr:uid="{2BDA1484-2EA7-455A-866B-CD3B20943B8D}"/>
    <cellStyle name="SAPBEXHLevel2X 3 9 2 6 2" xfId="51473" xr:uid="{DEA16878-0F06-4AE8-80A9-EFC7AFB8759E}"/>
    <cellStyle name="SAPBEXHLevel2X 3 9 2 7" xfId="30215" xr:uid="{5E70C23B-AA68-4592-A188-1EEFF70C1B20}"/>
    <cellStyle name="SAPBEXHLevel2X 3 9 3" xfId="2767" xr:uid="{C63AEC2B-39C5-477D-9944-68A587AEE548}"/>
    <cellStyle name="SAPBEXHLevel2X 3 9 3 2" xfId="9337" xr:uid="{D55F3529-06BC-4AE8-AA11-AA6A935CFEA3}"/>
    <cellStyle name="SAPBEXHLevel2X 3 9 3 2 2" xfId="19997" xr:uid="{D74BF9C3-617D-4331-BE26-39A423D11E2A}"/>
    <cellStyle name="SAPBEXHLevel2X 3 9 3 2 2 2" xfId="46411" xr:uid="{5614DB45-9C36-47D2-8A53-BEDFBC8CEB9E}"/>
    <cellStyle name="SAPBEXHLevel2X 3 9 3 2 3" xfId="11568" xr:uid="{C98495BE-4459-4AB8-BC32-9703E1440342}"/>
    <cellStyle name="SAPBEXHLevel2X 3 9 3 2 3 2" xfId="37989" xr:uid="{2DEE6A00-43AF-452D-85DE-D2E4222CB415}"/>
    <cellStyle name="SAPBEXHLevel2X 3 9 3 2 4" xfId="35833" xr:uid="{79CB9DFB-88F1-4AB8-A1F0-7F139B7D05F1}"/>
    <cellStyle name="SAPBEXHLevel2X 3 9 3 3" xfId="13559" xr:uid="{EE1A77F4-357C-48AB-8BBD-79A0660C8AF2}"/>
    <cellStyle name="SAPBEXHLevel2X 3 9 3 3 2" xfId="39979" xr:uid="{2149EC98-7260-455E-A144-956EE3615593}"/>
    <cellStyle name="SAPBEXHLevel2X 3 9 3 4" xfId="28145" xr:uid="{00A4EED8-A5ED-4685-AC4A-80DCCCB3E880}"/>
    <cellStyle name="SAPBEXHLevel2X 3 9 3 4 2" xfId="54559" xr:uid="{5B910B01-664D-4585-A045-742B44FE334C}"/>
    <cellStyle name="SAPBEXHLevel2X 3 9 3 5" xfId="29437" xr:uid="{107B0D70-341C-4631-86C5-4D78E0981DFA}"/>
    <cellStyle name="SAPBEXHLevel2X 3 9 4" xfId="3062" xr:uid="{C26B8066-401C-4D38-9D73-097334CC05E1}"/>
    <cellStyle name="SAPBEXHLevel2X 3 9 4 2" xfId="10245" xr:uid="{4C9243A0-0362-40FF-B080-7B03F2D0AAF2}"/>
    <cellStyle name="SAPBEXHLevel2X 3 9 4 2 2" xfId="20905" xr:uid="{387E99B6-EF41-434F-8651-4EF4F6775B49}"/>
    <cellStyle name="SAPBEXHLevel2X 3 9 4 2 2 2" xfId="47319" xr:uid="{5795083C-3508-4865-98C0-024AEBEB03FC}"/>
    <cellStyle name="SAPBEXHLevel2X 3 9 4 2 3" xfId="12505" xr:uid="{FEB4DFD3-38A9-4B2F-A902-2CD59B6CC2F6}"/>
    <cellStyle name="SAPBEXHLevel2X 3 9 4 2 3 2" xfId="38926" xr:uid="{1AB2D9D1-345D-42F4-81F6-3E4D4E8D1386}"/>
    <cellStyle name="SAPBEXHLevel2X 3 9 4 2 4" xfId="36741" xr:uid="{C34A6474-07BE-4470-99E1-001C5F5D4A26}"/>
    <cellStyle name="SAPBEXHLevel2X 3 9 4 3" xfId="13854" xr:uid="{C614DDF0-D56C-40A7-B18C-B2D6138D356A}"/>
    <cellStyle name="SAPBEXHLevel2X 3 9 4 3 2" xfId="40274" xr:uid="{B8194EB4-29BB-4D5F-8AFD-C857B15BAD28}"/>
    <cellStyle name="SAPBEXHLevel2X 3 9 4 4" xfId="25390" xr:uid="{AEDCD68B-6EF7-44CE-878F-F723B71C2093}"/>
    <cellStyle name="SAPBEXHLevel2X 3 9 4 4 2" xfId="51804" xr:uid="{A13FDABA-F66E-404E-98E3-930F532CD110}"/>
    <cellStyle name="SAPBEXHLevel2X 3 9 4 5" xfId="29732" xr:uid="{7E152D2F-08C3-4020-AB81-30430BF08B05}"/>
    <cellStyle name="SAPBEXHLevel2X 3 9 5" xfId="5264" xr:uid="{CCB10EF1-35D9-469B-B6FF-664E50EEAF4A}"/>
    <cellStyle name="SAPBEXHLevel2X 3 9 5 2" xfId="16039" xr:uid="{6868BD0A-FA84-4B78-8DBD-E8064C4EACFC}"/>
    <cellStyle name="SAPBEXHLevel2X 3 9 5 2 2" xfId="42458" xr:uid="{7447A9DC-5308-4E86-9BDC-04B82C0C6714}"/>
    <cellStyle name="SAPBEXHLevel2X 3 9 5 3" xfId="26252" xr:uid="{3DB48FC6-2333-48DF-B06E-F95AF0D6B89F}"/>
    <cellStyle name="SAPBEXHLevel2X 3 9 5 3 2" xfId="52666" xr:uid="{36CB6684-6CB5-4635-BFFD-D9BE79097123}"/>
    <cellStyle name="SAPBEXHLevel2X 3 9 5 4" xfId="31934" xr:uid="{9295238E-4B59-4667-BB48-BE337ABA24DE}"/>
    <cellStyle name="SAPBEXHLevel2X 3 9 6" xfId="6227" xr:uid="{197225EB-9B5F-4C69-A6B6-C8B79FCCCD55}"/>
    <cellStyle name="SAPBEXHLevel2X 3 9 6 2" xfId="16968" xr:uid="{4F982F6D-0ABF-4D5D-A195-5875B1028E01}"/>
    <cellStyle name="SAPBEXHLevel2X 3 9 6 2 2" xfId="43386" xr:uid="{5A078B11-223B-4A35-B5E2-2557A4659CAD}"/>
    <cellStyle name="SAPBEXHLevel2X 3 9 6 3" xfId="24111" xr:uid="{D6B11FE4-35D6-4360-8125-3C4706AE63BF}"/>
    <cellStyle name="SAPBEXHLevel2X 3 9 6 3 2" xfId="50525" xr:uid="{34CD27E0-1540-41C8-BF48-2616115DE795}"/>
    <cellStyle name="SAPBEXHLevel2X 3 9 6 4" xfId="32897" xr:uid="{2E7ADA9F-5DE7-49EC-B1B4-81F171C76B0D}"/>
    <cellStyle name="SAPBEXHLevel2X 3 9 7" xfId="6062" xr:uid="{0389F8F3-507E-443E-B62F-02CDE014D775}"/>
    <cellStyle name="SAPBEXHLevel2X 3 9 7 2" xfId="26109" xr:uid="{C74E9C87-8C2F-4706-804D-FCB94EF0A1DE}"/>
    <cellStyle name="SAPBEXHLevel2X 3 9 7 2 2" xfId="52523" xr:uid="{1B0A5700-4384-419C-A9E9-22E48511B66F}"/>
    <cellStyle name="SAPBEXHLevel2X 3 9 7 3" xfId="32732" xr:uid="{CAACAC02-01FE-4A6A-8804-731469A9FF0D}"/>
    <cellStyle name="SAPBEXHLevel2X 3 9 8" xfId="6937" xr:uid="{42A9A276-2511-446A-9BB9-58F172BD986E}"/>
    <cellStyle name="SAPBEXHLevel2X 3 9 8 2" xfId="17642" xr:uid="{0245BF71-A019-4517-8803-FC71097CDE69}"/>
    <cellStyle name="SAPBEXHLevel2X 3 9 8 2 2" xfId="44059" xr:uid="{F3ED869D-1917-4DA8-B306-CFD96CFFBC99}"/>
    <cellStyle name="SAPBEXHLevel2X 3 9 8 3" xfId="11415" xr:uid="{026E4AFF-09B6-41E2-8B5E-5D735092AEB8}"/>
    <cellStyle name="SAPBEXHLevel2X 3 9 8 3 2" xfId="37836" xr:uid="{2805E9CF-C136-43CC-82FD-B4A4F3AE479C}"/>
    <cellStyle name="SAPBEXHLevel2X 3 9 8 4" xfId="33607" xr:uid="{D3BB18AB-D48F-4E80-9218-AEBF9FD9E7EF}"/>
    <cellStyle name="SAPBEXHLevel2X 3 9 9" xfId="6266" xr:uid="{6E1B4F3A-47C3-47B8-A661-0418460B4326}"/>
    <cellStyle name="SAPBEXHLevel2X 3 9 9 2" xfId="17005" xr:uid="{D83D70FE-46E9-449D-9F55-59EE3FA8A36C}"/>
    <cellStyle name="SAPBEXHLevel2X 3 9 9 2 2" xfId="43423" xr:uid="{01935D4B-DAD1-43CA-864B-A2A5C9193455}"/>
    <cellStyle name="SAPBEXHLevel2X 3 9 9 3" xfId="11333" xr:uid="{0B58E717-28E8-4F8A-9B5B-74BF2DA06906}"/>
    <cellStyle name="SAPBEXHLevel2X 3 9 9 3 2" xfId="37754" xr:uid="{A9B8C982-E093-43CD-813F-1D49AF4A4DCE}"/>
    <cellStyle name="SAPBEXHLevel2X 3 9 9 4" xfId="32936" xr:uid="{CB552B3E-8A9B-4A29-B999-D1372C4F0E45}"/>
    <cellStyle name="SAPBEXHLevel2X 4" xfId="1549" xr:uid="{7501B6B1-1B65-4956-82D1-327FA2221558}"/>
    <cellStyle name="SAPBEXHLevel2X 4 10" xfId="8441" xr:uid="{9949CD99-DA36-4402-9D7F-923EB4FD740B}"/>
    <cellStyle name="SAPBEXHLevel2X 4 10 2" xfId="19101" xr:uid="{534053FE-1BE8-485F-A6A7-3D218B06074F}"/>
    <cellStyle name="SAPBEXHLevel2X 4 10 2 2" xfId="45515" xr:uid="{CE79769A-3B3C-4732-B157-3F78182E5D42}"/>
    <cellStyle name="SAPBEXHLevel2X 4 10 3" xfId="12726" xr:uid="{26169213-1574-4F65-9FFE-92B810E66256}"/>
    <cellStyle name="SAPBEXHLevel2X 4 10 3 2" xfId="39147" xr:uid="{93A906E9-C3E6-4FF6-A46D-5D5C5A0B2D41}"/>
    <cellStyle name="SAPBEXHLevel2X 4 10 4" xfId="34937" xr:uid="{7D20EB9F-991E-469D-8A02-0EC31A0473A2}"/>
    <cellStyle name="SAPBEXHLevel2X 4 11" xfId="11994" xr:uid="{71B43540-F208-428A-9357-00C442E89810}"/>
    <cellStyle name="SAPBEXHLevel2X 4 11 2" xfId="38415" xr:uid="{BFD4CB0B-AB22-4482-9243-84039D1C9DEF}"/>
    <cellStyle name="SAPBEXHLevel2X 4 12" xfId="27467" xr:uid="{EE9AF554-1810-4D7E-9E58-180181AD8BBE}"/>
    <cellStyle name="SAPBEXHLevel2X 4 12 2" xfId="53881" xr:uid="{E9F2D295-031D-4A8F-9A18-D7FB300CF9C7}"/>
    <cellStyle name="SAPBEXHLevel2X 4 2" xfId="3543" xr:uid="{F3B255F6-88B2-4189-B58E-2897075F6481}"/>
    <cellStyle name="SAPBEXHLevel2X 4 2 2" xfId="8981" xr:uid="{0DC47A34-A207-4883-84CE-8EF25CE002C3}"/>
    <cellStyle name="SAPBEXHLevel2X 4 2 2 2" xfId="19641" xr:uid="{5DAA1F91-F37D-4F7A-B3B6-93A23E2F77C3}"/>
    <cellStyle name="SAPBEXHLevel2X 4 2 2 2 2" xfId="46055" xr:uid="{4FA54F56-4B41-4F80-AF03-545C138F8E7B}"/>
    <cellStyle name="SAPBEXHLevel2X 4 2 2 3" xfId="26798" xr:uid="{BF870D96-18ED-43F3-9BC5-A8BB7BA95741}"/>
    <cellStyle name="SAPBEXHLevel2X 4 2 2 3 2" xfId="53212" xr:uid="{DFA10A76-3917-48AA-A385-D3937A6B1EFC}"/>
    <cellStyle name="SAPBEXHLevel2X 4 2 2 4" xfId="35477" xr:uid="{09CA269C-6868-4912-8490-E74787F7E19F}"/>
    <cellStyle name="SAPBEXHLevel2X 4 2 3" xfId="10084" xr:uid="{6254D7E4-4287-4033-B7A2-08E45EFEC5B4}"/>
    <cellStyle name="SAPBEXHLevel2X 4 2 3 2" xfId="20744" xr:uid="{4E6B4CD1-D0CF-48D5-BC5E-7A5AE145089C}"/>
    <cellStyle name="SAPBEXHLevel2X 4 2 3 2 2" xfId="47158" xr:uid="{E117C19C-74CA-434C-96D2-FF8432E6AE41}"/>
    <cellStyle name="SAPBEXHLevel2X 4 2 3 3" xfId="27788" xr:uid="{41A692BA-E97C-402C-8FE5-3FBD5D7973AF}"/>
    <cellStyle name="SAPBEXHLevel2X 4 2 3 3 2" xfId="54202" xr:uid="{92811C03-99AA-47CB-A797-937EDC9A85F5}"/>
    <cellStyle name="SAPBEXHLevel2X 4 2 3 4" xfId="36580" xr:uid="{7A299FA3-507D-4D7B-BC4F-FD3CB2B50F4D}"/>
    <cellStyle name="SAPBEXHLevel2X 4 2 4" xfId="8754" xr:uid="{80D66208-43B5-48FC-8C88-C169874D3D10}"/>
    <cellStyle name="SAPBEXHLevel2X 4 2 4 2" xfId="19414" xr:uid="{70F27137-AE0D-4E0F-8ACD-B1F656E6E19C}"/>
    <cellStyle name="SAPBEXHLevel2X 4 2 4 2 2" xfId="45828" xr:uid="{F2A48874-9FA0-40EB-A89E-D576111717D2}"/>
    <cellStyle name="SAPBEXHLevel2X 4 2 4 3" xfId="24125" xr:uid="{B528A877-AB01-4BD6-B84A-DB869F916A4D}"/>
    <cellStyle name="SAPBEXHLevel2X 4 2 4 3 2" xfId="50539" xr:uid="{0F4C2846-A011-4723-85CA-18D149385B31}"/>
    <cellStyle name="SAPBEXHLevel2X 4 2 4 4" xfId="35250" xr:uid="{E2ADA76F-53B5-4107-A855-D74C05E3D332}"/>
    <cellStyle name="SAPBEXHLevel2X 4 2 5" xfId="14328" xr:uid="{BC364D89-C9B3-42A1-9B51-F85DD9EAA3CD}"/>
    <cellStyle name="SAPBEXHLevel2X 4 2 5 2" xfId="40748" xr:uid="{D0357E31-5D1A-496F-ACAA-EA967A4A9F19}"/>
    <cellStyle name="SAPBEXHLevel2X 4 2 6" xfId="25633" xr:uid="{A0483CAE-A43A-415F-AFCC-DFB7BEF84BE8}"/>
    <cellStyle name="SAPBEXHLevel2X 4 2 6 2" xfId="52047" xr:uid="{BADDF40E-2113-4B2B-B21A-62A83B99952A}"/>
    <cellStyle name="SAPBEXHLevel2X 4 2 7" xfId="30213" xr:uid="{62B52913-5D34-48FE-A12B-BF0A7BE46297}"/>
    <cellStyle name="SAPBEXHLevel2X 4 3" xfId="4136" xr:uid="{7E3CD784-F982-4FEC-857F-13E75C9BEE27}"/>
    <cellStyle name="SAPBEXHLevel2X 4 3 2" xfId="9339" xr:uid="{729F0F1F-6F29-4005-82B6-274DB14B30FF}"/>
    <cellStyle name="SAPBEXHLevel2X 4 3 2 2" xfId="19999" xr:uid="{9258F523-D88C-436F-BC77-80E756C39A4E}"/>
    <cellStyle name="SAPBEXHLevel2X 4 3 2 2 2" xfId="46413" xr:uid="{D1F1FB7D-4068-412A-9624-9F0DB0E0DC0F}"/>
    <cellStyle name="SAPBEXHLevel2X 4 3 2 3" xfId="16892" xr:uid="{E6BFBC98-20D2-41F9-86B5-B9D15DC8A6C4}"/>
    <cellStyle name="SAPBEXHLevel2X 4 3 2 3 2" xfId="43310" xr:uid="{077B4E1D-2381-4706-B04D-6E25271B969F}"/>
    <cellStyle name="SAPBEXHLevel2X 4 3 2 4" xfId="35835" xr:uid="{E625C3C9-954A-42CB-8B97-3498F7408B1A}"/>
    <cellStyle name="SAPBEXHLevel2X 4 3 3" xfId="14918" xr:uid="{432BA17C-5E59-4F60-B6D0-908F467FCFD1}"/>
    <cellStyle name="SAPBEXHLevel2X 4 3 3 2" xfId="41338" xr:uid="{C1DA4B52-9EB7-4F9B-A034-878AC3E5E511}"/>
    <cellStyle name="SAPBEXHLevel2X 4 3 4" xfId="27045" xr:uid="{4971C8AD-D9EA-4BAE-B2B6-095E75B3AEA6}"/>
    <cellStyle name="SAPBEXHLevel2X 4 3 4 2" xfId="53459" xr:uid="{15D856E0-CA64-4419-A6A9-59226D33AE10}"/>
    <cellStyle name="SAPBEXHLevel2X 4 3 5" xfId="30806" xr:uid="{DD14458D-AD25-4EF4-9826-3E0AACAA6AC3}"/>
    <cellStyle name="SAPBEXHLevel2X 4 4" xfId="4692" xr:uid="{D2E3F75B-0E0C-454F-8699-2C45316E0810}"/>
    <cellStyle name="SAPBEXHLevel2X 4 4 2" xfId="10301" xr:uid="{A2582FAE-C3A5-42C8-839D-68D094461BA9}"/>
    <cellStyle name="SAPBEXHLevel2X 4 4 2 2" xfId="20961" xr:uid="{DF203BA3-FE96-4201-94D4-8116528C23E1}"/>
    <cellStyle name="SAPBEXHLevel2X 4 4 2 2 2" xfId="47375" xr:uid="{432E28AE-1E9E-4C7F-8CBF-E7A43A7FD206}"/>
    <cellStyle name="SAPBEXHLevel2X 4 4 2 3" xfId="17858" xr:uid="{D8A033FE-B781-4C65-B8AB-D5B6EFF6689D}"/>
    <cellStyle name="SAPBEXHLevel2X 4 4 2 3 2" xfId="44275" xr:uid="{ED9BEBD0-5E6B-4E8C-8483-E1C0998CB8B8}"/>
    <cellStyle name="SAPBEXHLevel2X 4 4 2 4" xfId="36797" xr:uid="{71244D4A-5518-4FE7-9C75-8CD2E79A19AB}"/>
    <cellStyle name="SAPBEXHLevel2X 4 4 3" xfId="15469" xr:uid="{B8BF3FCA-1E04-479C-95D8-895737E545CA}"/>
    <cellStyle name="SAPBEXHLevel2X 4 4 3 2" xfId="41889" xr:uid="{77012CFC-DED8-4277-964D-4E1B3BA88624}"/>
    <cellStyle name="SAPBEXHLevel2X 4 4 4" xfId="25492" xr:uid="{1AAFA1DA-7EA3-460D-99F5-0576FA497833}"/>
    <cellStyle name="SAPBEXHLevel2X 4 4 4 2" xfId="51906" xr:uid="{C09BE553-C79B-43AA-8EDC-D529F59BAEB7}"/>
    <cellStyle name="SAPBEXHLevel2X 4 4 5" xfId="31362" xr:uid="{F2D3DD25-CF2C-46FF-A939-2128A6E01DB5}"/>
    <cellStyle name="SAPBEXHLevel2X 4 5" xfId="5642" xr:uid="{D11D0CF1-97D4-48F3-9D79-8C25D12929E2}"/>
    <cellStyle name="SAPBEXHLevel2X 4 5 2" xfId="16406" xr:uid="{B52C4D12-7032-45F7-999E-DCFEA967AC18}"/>
    <cellStyle name="SAPBEXHLevel2X 4 5 2 2" xfId="42824" xr:uid="{7DD4B7D5-6457-4361-BCCB-E4B6C2DEFF9D}"/>
    <cellStyle name="SAPBEXHLevel2X 4 5 3" xfId="27086" xr:uid="{75F5167B-F5E6-495D-A127-08EF3BA676C3}"/>
    <cellStyle name="SAPBEXHLevel2X 4 5 3 2" xfId="53500" xr:uid="{54CAB9FA-7595-4D84-8E30-67202FA1CFB9}"/>
    <cellStyle name="SAPBEXHLevel2X 4 5 4" xfId="32312" xr:uid="{46212880-853F-42C4-A3E4-250C6D638C79}"/>
    <cellStyle name="SAPBEXHLevel2X 4 6" xfId="5298" xr:uid="{EAE78FBC-CBBB-48E8-B383-66213EE58666}"/>
    <cellStyle name="SAPBEXHLevel2X 4 6 2" xfId="16072" xr:uid="{73A0EA1D-CC8C-4E68-AD7F-8ACA58938FD5}"/>
    <cellStyle name="SAPBEXHLevel2X 4 6 2 2" xfId="42491" xr:uid="{7C0A2067-FA79-4C78-980A-70BBAC762CEF}"/>
    <cellStyle name="SAPBEXHLevel2X 4 6 3" xfId="21970" xr:uid="{29A5FE04-E8D1-4764-A071-D53CE7ADF752}"/>
    <cellStyle name="SAPBEXHLevel2X 4 6 3 2" xfId="48384" xr:uid="{D2FE98E8-AF6F-489D-B8F8-CEA52F8B128C}"/>
    <cellStyle name="SAPBEXHLevel2X 4 6 4" xfId="31968" xr:uid="{15A0138B-5B21-4C36-BEE3-A875E6DC6900}"/>
    <cellStyle name="SAPBEXHLevel2X 4 7" xfId="5563" xr:uid="{B9C1BE5A-2C16-4567-80B7-152129E282EE}"/>
    <cellStyle name="SAPBEXHLevel2X 4 7 2" xfId="27104" xr:uid="{43E3603A-B591-40DD-B978-BD576114DDBA}"/>
    <cellStyle name="SAPBEXHLevel2X 4 7 2 2" xfId="53518" xr:uid="{3302F3AF-0F6A-4544-B04A-D628838382B5}"/>
    <cellStyle name="SAPBEXHLevel2X 4 7 3" xfId="32233" xr:uid="{F934BBEC-FED5-4447-9E91-81691DC702C7}"/>
    <cellStyle name="SAPBEXHLevel2X 4 8" xfId="3400" xr:uid="{C0812DCD-9B2C-4F65-AE1F-E6BCDD13EA5C}"/>
    <cellStyle name="SAPBEXHLevel2X 4 8 2" xfId="14186" xr:uid="{A371990D-A1C2-4712-82F2-E412C70817DE}"/>
    <cellStyle name="SAPBEXHLevel2X 4 8 2 2" xfId="40606" xr:uid="{4F1B7F0E-17EF-4B9C-B289-2BBACF2914DB}"/>
    <cellStyle name="SAPBEXHLevel2X 4 8 3" xfId="26864" xr:uid="{5CAB9818-800A-4CEA-B224-490300E54AFE}"/>
    <cellStyle name="SAPBEXHLevel2X 4 8 3 2" xfId="53278" xr:uid="{29663C50-F035-4CC2-8F01-95CC7C2C27AC}"/>
    <cellStyle name="SAPBEXHLevel2X 4 8 4" xfId="30070" xr:uid="{79BE1E9F-D94F-4174-8FD0-99CBEE011F44}"/>
    <cellStyle name="SAPBEXHLevel2X 4 9" xfId="7198" xr:uid="{30EB34AB-5A95-4BEE-9160-F9BC4087571E}"/>
    <cellStyle name="SAPBEXHLevel2X 4 9 2" xfId="17865" xr:uid="{12BF0C52-AC7E-4FE5-A148-9CBEC9E69485}"/>
    <cellStyle name="SAPBEXHLevel2X 4 9 2 2" xfId="44282" xr:uid="{AFA19A00-3CB6-41D2-A1A3-E12A91FE216E}"/>
    <cellStyle name="SAPBEXHLevel2X 4 9 3" xfId="22827" xr:uid="{EABE5406-624E-41C3-A921-5399563151E5}"/>
    <cellStyle name="SAPBEXHLevel2X 4 9 3 2" xfId="49241" xr:uid="{7C986765-4B5C-4867-BB0E-FA880378C753}"/>
    <cellStyle name="SAPBEXHLevel2X 4 9 4" xfId="33868" xr:uid="{06004D51-664A-4F08-B6E8-7D07608A2CAC}"/>
    <cellStyle name="SAPBEXHLevel2X 5" xfId="1662" xr:uid="{3B2B10B5-9C8B-4F67-8912-4715927D428C}"/>
    <cellStyle name="SAPBEXHLevel2X 5 10" xfId="8311" xr:uid="{9DFDFB61-32B8-48FA-82D6-B89FE5FD1B13}"/>
    <cellStyle name="SAPBEXHLevel2X 5 10 2" xfId="18971" xr:uid="{AE8B4C64-EB48-49F7-845A-DB4290869EFD}"/>
    <cellStyle name="SAPBEXHLevel2X 5 10 2 2" xfId="45385" xr:uid="{E81C0406-2766-4010-84C5-D995C79109B8}"/>
    <cellStyle name="SAPBEXHLevel2X 5 10 3" xfId="12175" xr:uid="{65E50DF6-ED56-4513-9F0C-498FB03D857D}"/>
    <cellStyle name="SAPBEXHLevel2X 5 10 3 2" xfId="38596" xr:uid="{D5FA2721-66F5-4169-B04B-8DBB9C6BD946}"/>
    <cellStyle name="SAPBEXHLevel2X 5 10 4" xfId="34807" xr:uid="{EF1294A7-0F47-4886-B006-2E4CA12CA7EA}"/>
    <cellStyle name="SAPBEXHLevel2X 5 11" xfId="11904" xr:uid="{BABFA6EA-F3CF-4561-A767-E4C369D595DD}"/>
    <cellStyle name="SAPBEXHLevel2X 5 11 2" xfId="38325" xr:uid="{D794D0D3-D8B7-41A7-BF86-0CB0A3100269}"/>
    <cellStyle name="SAPBEXHLevel2X 5 12" xfId="23884" xr:uid="{33125500-14F7-4304-911F-2159923E0051}"/>
    <cellStyle name="SAPBEXHLevel2X 5 12 2" xfId="50298" xr:uid="{CD31E5AA-3506-4724-B179-50301148C078}"/>
    <cellStyle name="SAPBEXHLevel2X 5 2" xfId="3655" xr:uid="{FEFAF9A4-228B-493D-86DD-1CA9CF2B013C}"/>
    <cellStyle name="SAPBEXHLevel2X 5 2 2" xfId="9111" xr:uid="{5113F553-D757-433E-BC70-3571E1A6657B}"/>
    <cellStyle name="SAPBEXHLevel2X 5 2 2 2" xfId="19771" xr:uid="{A5E05786-FC4C-4ACF-8417-94C5667A27DB}"/>
    <cellStyle name="SAPBEXHLevel2X 5 2 2 2 2" xfId="46185" xr:uid="{079CCA35-BD55-4164-87D9-FFB4EE6CB597}"/>
    <cellStyle name="SAPBEXHLevel2X 5 2 2 3" xfId="17798" xr:uid="{B12119AB-1575-446A-AAC4-C32AA9EEA114}"/>
    <cellStyle name="SAPBEXHLevel2X 5 2 2 3 2" xfId="44215" xr:uid="{78AF6981-6493-4256-8664-8C787CBB2830}"/>
    <cellStyle name="SAPBEXHLevel2X 5 2 2 4" xfId="35607" xr:uid="{B0A319D2-8FD7-41B6-8B37-3806363FF30E}"/>
    <cellStyle name="SAPBEXHLevel2X 5 2 3" xfId="10322" xr:uid="{5A80E368-E136-4CFB-B8A1-50E19A75A308}"/>
    <cellStyle name="SAPBEXHLevel2X 5 2 3 2" xfId="20982" xr:uid="{F4BEA78A-D82A-4117-947E-5B7DAB932B6E}"/>
    <cellStyle name="SAPBEXHLevel2X 5 2 3 2 2" xfId="47396" xr:uid="{E345C53C-D724-43CF-8F7B-C23BE84E8FE9}"/>
    <cellStyle name="SAPBEXHLevel2X 5 2 3 3" xfId="12511" xr:uid="{9382B8D4-3B52-4027-AB57-B88A8F99B973}"/>
    <cellStyle name="SAPBEXHLevel2X 5 2 3 3 2" xfId="38932" xr:uid="{F326D002-5AC0-4630-B12E-422E0B76BB46}"/>
    <cellStyle name="SAPBEXHLevel2X 5 2 3 4" xfId="36818" xr:uid="{D4D7BB4A-FE26-4278-97FF-165421F53F22}"/>
    <cellStyle name="SAPBEXHLevel2X 5 2 4" xfId="8612" xr:uid="{61BA9F4A-9415-4572-BA61-5022E6C60EB1}"/>
    <cellStyle name="SAPBEXHLevel2X 5 2 4 2" xfId="19272" xr:uid="{42172C4D-D4B5-4824-B998-8A38518FD459}"/>
    <cellStyle name="SAPBEXHLevel2X 5 2 4 2 2" xfId="45686" xr:uid="{05C9DCFF-9DB1-4516-B0A3-33D63E0739A4}"/>
    <cellStyle name="SAPBEXHLevel2X 5 2 4 3" xfId="16371" xr:uid="{7D0FE27A-CE6F-4B31-9DE9-CF72AFD64647}"/>
    <cellStyle name="SAPBEXHLevel2X 5 2 4 3 2" xfId="42790" xr:uid="{F100F751-E4C9-42E8-A11F-938664785BAF}"/>
    <cellStyle name="SAPBEXHLevel2X 5 2 4 4" xfId="35108" xr:uid="{79485EA8-5C19-47B9-9FF2-97C2824C30E7}"/>
    <cellStyle name="SAPBEXHLevel2X 5 2 5" xfId="14440" xr:uid="{4EC946AC-180C-4B02-8AEA-6CAC8A2545EF}"/>
    <cellStyle name="SAPBEXHLevel2X 5 2 5 2" xfId="40860" xr:uid="{227E7E4D-E044-49D0-BA30-407F345AA9E2}"/>
    <cellStyle name="SAPBEXHLevel2X 5 2 6" xfId="27973" xr:uid="{23DE9AE1-CDD4-4160-B636-64BFF6E4670E}"/>
    <cellStyle name="SAPBEXHLevel2X 5 2 6 2" xfId="54387" xr:uid="{7DC35B1C-146D-4380-BAA6-A897190F9C54}"/>
    <cellStyle name="SAPBEXHLevel2X 5 2 7" xfId="30325" xr:uid="{79B863B9-512A-4B0F-8D4F-31F3693F7358}"/>
    <cellStyle name="SAPBEXHLevel2X 5 3" xfId="2678" xr:uid="{69BE61C0-C057-4053-B7D8-95FD38B7913E}"/>
    <cellStyle name="SAPBEXHLevel2X 5 3 2" xfId="9480" xr:uid="{846E37CB-D11D-4CCA-9CF2-3BE028200ABB}"/>
    <cellStyle name="SAPBEXHLevel2X 5 3 2 2" xfId="20140" xr:uid="{820157BA-AF06-45E5-BA98-1E7B921BFC1B}"/>
    <cellStyle name="SAPBEXHLevel2X 5 3 2 2 2" xfId="46554" xr:uid="{E4B690BD-EA84-4BB0-992F-71306F31E1BF}"/>
    <cellStyle name="SAPBEXHLevel2X 5 3 2 3" xfId="26754" xr:uid="{0CC295A6-1595-4DFE-94E6-0407FA4DBD6A}"/>
    <cellStyle name="SAPBEXHLevel2X 5 3 2 3 2" xfId="53168" xr:uid="{1BE69BA5-0A74-41B8-8BD2-6943FDD24ED1}"/>
    <cellStyle name="SAPBEXHLevel2X 5 3 2 4" xfId="35976" xr:uid="{5D3F4262-8B85-4F7F-B761-178673093348}"/>
    <cellStyle name="SAPBEXHLevel2X 5 3 3" xfId="13470" xr:uid="{17F47485-2749-4818-83BE-77178E4E83CC}"/>
    <cellStyle name="SAPBEXHLevel2X 5 3 3 2" xfId="39890" xr:uid="{158D48FD-3860-44B9-B82D-5604D02DB9F7}"/>
    <cellStyle name="SAPBEXHLevel2X 5 3 4" xfId="26992" xr:uid="{C485D918-820C-499E-A49D-390F4A5461E4}"/>
    <cellStyle name="SAPBEXHLevel2X 5 3 4 2" xfId="53406" xr:uid="{CC68929A-E0F4-4340-AF28-6742C1F639C6}"/>
    <cellStyle name="SAPBEXHLevel2X 5 3 5" xfId="29348" xr:uid="{C454A6EE-1E60-46F8-B6A7-1905373AB40C}"/>
    <cellStyle name="SAPBEXHLevel2X 5 4" xfId="3091" xr:uid="{5064C7EC-3143-4E20-8B46-DD598438A3E7}"/>
    <cellStyle name="SAPBEXHLevel2X 5 4 2" xfId="10007" xr:uid="{16FCD44C-2F1D-4F16-A5F8-9CB2824D1194}"/>
    <cellStyle name="SAPBEXHLevel2X 5 4 2 2" xfId="20667" xr:uid="{7BC3E019-D84B-42AC-8011-2E96701BC260}"/>
    <cellStyle name="SAPBEXHLevel2X 5 4 2 2 2" xfId="47081" xr:uid="{CE5EFFD7-7193-4A8B-90CC-4C97D0844F2F}"/>
    <cellStyle name="SAPBEXHLevel2X 5 4 2 3" xfId="26120" xr:uid="{939A8C3C-D839-462F-B08F-F296C51DEFB7}"/>
    <cellStyle name="SAPBEXHLevel2X 5 4 2 3 2" xfId="52534" xr:uid="{17C64EAA-DAF7-41D4-8661-6184CBC0D086}"/>
    <cellStyle name="SAPBEXHLevel2X 5 4 2 4" xfId="36503" xr:uid="{9D412ECC-EC81-40C7-A9B8-6A27C4BA6B47}"/>
    <cellStyle name="SAPBEXHLevel2X 5 4 3" xfId="13883" xr:uid="{939EFE0D-C53F-4C7D-9490-B5C8FDDDD8B0}"/>
    <cellStyle name="SAPBEXHLevel2X 5 4 3 2" xfId="40303" xr:uid="{4D8BF5DE-A232-4B02-AE5B-28B8ED30C6EE}"/>
    <cellStyle name="SAPBEXHLevel2X 5 4 4" xfId="24649" xr:uid="{94415AA5-13F3-439A-83F2-67354C8A7A96}"/>
    <cellStyle name="SAPBEXHLevel2X 5 4 4 2" xfId="51063" xr:uid="{3C045068-A9C5-4E17-9F6E-EBA6399454D1}"/>
    <cellStyle name="SAPBEXHLevel2X 5 4 5" xfId="29761" xr:uid="{3FE5A0C3-9954-479C-B68D-0041F64D9CC2}"/>
    <cellStyle name="SAPBEXHLevel2X 5 5" xfId="5447" xr:uid="{21F4E98A-B44C-4E48-A8E1-3C78428C166C}"/>
    <cellStyle name="SAPBEXHLevel2X 5 5 2" xfId="16220" xr:uid="{2F32A2D3-E170-4F8C-A85D-3BB173282C59}"/>
    <cellStyle name="SAPBEXHLevel2X 5 5 2 2" xfId="42639" xr:uid="{20C7A7FA-008F-47AE-8711-14123FB99841}"/>
    <cellStyle name="SAPBEXHLevel2X 5 5 3" xfId="26956" xr:uid="{9C4D4E08-8E0E-406C-9901-76A1F8063FFE}"/>
    <cellStyle name="SAPBEXHLevel2X 5 5 3 2" xfId="53370" xr:uid="{D8DF550F-AD62-4CCA-9D9A-1BC933A0C100}"/>
    <cellStyle name="SAPBEXHLevel2X 5 5 4" xfId="32117" xr:uid="{3149A5C2-5FF8-49A4-9325-C8DF18B56AD9}"/>
    <cellStyle name="SAPBEXHLevel2X 5 6" xfId="5533" xr:uid="{E7434C16-DF30-4FDB-A032-CE93E2F78F84}"/>
    <cellStyle name="SAPBEXHLevel2X 5 6 2" xfId="16304" xr:uid="{85F665AE-9559-45FB-BE26-F8E56C4E2ABC}"/>
    <cellStyle name="SAPBEXHLevel2X 5 6 2 2" xfId="42723" xr:uid="{9E2B5A65-6794-410D-A4D5-80C6D0A5655C}"/>
    <cellStyle name="SAPBEXHLevel2X 5 6 3" xfId="26405" xr:uid="{201A7784-7E5A-4450-B0C8-AEF488412180}"/>
    <cellStyle name="SAPBEXHLevel2X 5 6 3 2" xfId="52819" xr:uid="{C6F1FC2C-21FD-4150-9098-8021049FE850}"/>
    <cellStyle name="SAPBEXHLevel2X 5 6 4" xfId="32203" xr:uid="{2EBD6524-4471-4358-9599-1FE324B95F58}"/>
    <cellStyle name="SAPBEXHLevel2X 5 7" xfId="6145" xr:uid="{57BA2676-0C9A-4169-BE9F-14C8CA0E668C}"/>
    <cellStyle name="SAPBEXHLevel2X 5 7 2" xfId="24587" xr:uid="{F5960238-BF9E-4A45-A20A-A2D90D617DE1}"/>
    <cellStyle name="SAPBEXHLevel2X 5 7 2 2" xfId="51001" xr:uid="{107FAC44-0E2F-4BCD-B968-11EB55936AD2}"/>
    <cellStyle name="SAPBEXHLevel2X 5 7 3" xfId="32815" xr:uid="{21E2CCAB-16FC-42D3-A0A9-5D69C4F7454E}"/>
    <cellStyle name="SAPBEXHLevel2X 5 8" xfId="6363" xr:uid="{AD53D5F5-CC36-4664-A476-1388DAD047F4}"/>
    <cellStyle name="SAPBEXHLevel2X 5 8 2" xfId="17099" xr:uid="{3E10030D-422E-4FC8-80D2-4FCDDA4EC475}"/>
    <cellStyle name="SAPBEXHLevel2X 5 8 2 2" xfId="43517" xr:uid="{55585A0D-FA59-47FF-AB0E-37E29303F3B8}"/>
    <cellStyle name="SAPBEXHLevel2X 5 8 3" xfId="23568" xr:uid="{9A3C0E53-4035-4E2C-9DAE-F11F0AC41DE3}"/>
    <cellStyle name="SAPBEXHLevel2X 5 8 3 2" xfId="49982" xr:uid="{654E6F51-01D7-4E21-AD0E-4F8B473E7C4F}"/>
    <cellStyle name="SAPBEXHLevel2X 5 8 4" xfId="33033" xr:uid="{DD974E6B-F9EB-4C7B-9631-484C15357651}"/>
    <cellStyle name="SAPBEXHLevel2X 5 9" xfId="4348" xr:uid="{7101C344-2F43-4334-8FE8-B232A9EAB258}"/>
    <cellStyle name="SAPBEXHLevel2X 5 9 2" xfId="15126" xr:uid="{BC18D0E2-D6A8-4E49-B133-04C0C8059A8C}"/>
    <cellStyle name="SAPBEXHLevel2X 5 9 2 2" xfId="41546" xr:uid="{D511A06D-E148-4B36-9258-D2D938A9E192}"/>
    <cellStyle name="SAPBEXHLevel2X 5 9 3" xfId="27048" xr:uid="{0BE0C818-D4D8-4770-A062-9970F2CEC32A}"/>
    <cellStyle name="SAPBEXHLevel2X 5 9 3 2" xfId="53462" xr:uid="{448C8450-1556-4558-A62B-78011C7CCAC1}"/>
    <cellStyle name="SAPBEXHLevel2X 5 9 4" xfId="31018" xr:uid="{526E311B-F59F-43C0-91D0-6178CEC623E2}"/>
    <cellStyle name="SAPBEXHLevel2X 6" xfId="1921" xr:uid="{ED53A2EB-BF2E-4C4D-AA10-930978A0080C}"/>
    <cellStyle name="SAPBEXHLevel2X 6 10" xfId="8568" xr:uid="{D8909DEE-1277-447D-9DD5-CEB7F469D085}"/>
    <cellStyle name="SAPBEXHLevel2X 6 10 2" xfId="19228" xr:uid="{71C9D0CC-139A-41A7-B335-210F1523EE79}"/>
    <cellStyle name="SAPBEXHLevel2X 6 10 2 2" xfId="45642" xr:uid="{53F85483-8A92-419C-BB80-AE2CEF3311C5}"/>
    <cellStyle name="SAPBEXHLevel2X 6 10 3" xfId="17721" xr:uid="{9906E7BE-2073-48ED-B08B-4FA70AAE406A}"/>
    <cellStyle name="SAPBEXHLevel2X 6 10 3 2" xfId="44138" xr:uid="{07625ACD-9FE5-443E-A33D-F8B0E40E2CF2}"/>
    <cellStyle name="SAPBEXHLevel2X 6 10 4" xfId="35064" xr:uid="{D50DF7DB-D974-46F2-A95B-3097F9A2BA7D}"/>
    <cellStyle name="SAPBEXHLevel2X 6 11" xfId="11659" xr:uid="{5BE5705E-99BE-468F-A29E-4BFCD44485DD}"/>
    <cellStyle name="SAPBEXHLevel2X 6 11 2" xfId="38080" xr:uid="{CCF53BA6-A44A-4E93-AD73-F46EA50484E9}"/>
    <cellStyle name="SAPBEXHLevel2X 6 12" xfId="27304" xr:uid="{965B0086-CDF1-42CA-B059-2D87D7281926}"/>
    <cellStyle name="SAPBEXHLevel2X 6 12 2" xfId="53718" xr:uid="{76FC2028-19F4-493C-AA27-3737640FB6DB}"/>
    <cellStyle name="SAPBEXHLevel2X 6 2" xfId="3898" xr:uid="{2F53717D-46F7-49BF-95F3-EB140E8D8D2E}"/>
    <cellStyle name="SAPBEXHLevel2X 6 2 2" xfId="9168" xr:uid="{F766A8CC-3520-464D-8244-C19CF130266D}"/>
    <cellStyle name="SAPBEXHLevel2X 6 2 2 2" xfId="19828" xr:uid="{8895F713-F4AF-48F9-B321-A2DE3913568A}"/>
    <cellStyle name="SAPBEXHLevel2X 6 2 2 2 2" xfId="46242" xr:uid="{0F888E5A-6A74-4413-BE48-0AF2FFE24856}"/>
    <cellStyle name="SAPBEXHLevel2X 6 2 2 3" xfId="21160" xr:uid="{11556273-4040-472B-AD7E-EF11CBCF5BBB}"/>
    <cellStyle name="SAPBEXHLevel2X 6 2 2 3 2" xfId="47574" xr:uid="{DFDD7C9D-B62D-42E7-9CA3-278F31D53DAC}"/>
    <cellStyle name="SAPBEXHLevel2X 6 2 2 4" xfId="35664" xr:uid="{36B1DDE9-47AE-46E5-B232-31759435DE82}"/>
    <cellStyle name="SAPBEXHLevel2X 6 2 3" xfId="14681" xr:uid="{A0F14FCA-BB39-4ED6-82BC-BCD780671254}"/>
    <cellStyle name="SAPBEXHLevel2X 6 2 3 2" xfId="41101" xr:uid="{CD371A8D-F9F6-4799-8295-03B3A6B5A0BF}"/>
    <cellStyle name="SAPBEXHLevel2X 6 2 4" xfId="27706" xr:uid="{5C6C9852-560C-4A68-835B-EA53A0E50410}"/>
    <cellStyle name="SAPBEXHLevel2X 6 2 4 2" xfId="54120" xr:uid="{3FC9E7C5-B4CD-40F7-904D-1463C18B87A9}"/>
    <cellStyle name="SAPBEXHLevel2X 6 2 5" xfId="30568" xr:uid="{B79C6EF2-F90B-4863-B403-BBDA819923C9}"/>
    <cellStyle name="SAPBEXHLevel2X 6 3" xfId="4625" xr:uid="{8A2E6852-6458-4C1D-968F-A0DDC96BE427}"/>
    <cellStyle name="SAPBEXHLevel2X 6 3 2" xfId="10424" xr:uid="{4EDF600E-0BAF-49F5-AF3E-0F04A65D1CEA}"/>
    <cellStyle name="SAPBEXHLevel2X 6 3 2 2" xfId="21084" xr:uid="{65699C6A-4483-41DF-AB0D-F8FE4E9E42B2}"/>
    <cellStyle name="SAPBEXHLevel2X 6 3 2 2 2" xfId="47498" xr:uid="{1E6F12F9-B0E3-4DE7-95FD-B27D0F0D3FFA}"/>
    <cellStyle name="SAPBEXHLevel2X 6 3 2 3" xfId="28348" xr:uid="{41C3BE26-4C74-476D-8FDF-BD53ABEBD207}"/>
    <cellStyle name="SAPBEXHLevel2X 6 3 2 3 2" xfId="54762" xr:uid="{8ABFDCEA-CF21-49F4-9AD1-370A47F0D308}"/>
    <cellStyle name="SAPBEXHLevel2X 6 3 2 4" xfId="36920" xr:uid="{D3D67F3C-7B14-4CE2-8A03-434ECF4DDA2E}"/>
    <cellStyle name="SAPBEXHLevel2X 6 3 3" xfId="15403" xr:uid="{EB5E73AB-9194-41D4-96B5-66421C0BABF2}"/>
    <cellStyle name="SAPBEXHLevel2X 6 3 3 2" xfId="41823" xr:uid="{8B9CF30F-03C0-4C58-81AB-DB7F8A33FC7D}"/>
    <cellStyle name="SAPBEXHLevel2X 6 3 4" xfId="27449" xr:uid="{E87FA615-C3EE-4F1B-99D1-7DB557F99084}"/>
    <cellStyle name="SAPBEXHLevel2X 6 3 4 2" xfId="53863" xr:uid="{0D655FE2-2888-428D-A191-36DEAE2FCDC7}"/>
    <cellStyle name="SAPBEXHLevel2X 6 3 5" xfId="31295" xr:uid="{CC818329-29BF-4B95-99BB-87E6C8887E2E}"/>
    <cellStyle name="SAPBEXHLevel2X 6 4" xfId="5203" xr:uid="{7ECE94B8-8B98-4E95-B34B-272B1CBAC1A2}"/>
    <cellStyle name="SAPBEXHLevel2X 6 4 2" xfId="15978" xr:uid="{31E1FEE1-C969-47BB-8928-77FDAAED5224}"/>
    <cellStyle name="SAPBEXHLevel2X 6 4 2 2" xfId="42397" xr:uid="{C17BD9B7-7460-457F-8B35-187C630AA488}"/>
    <cellStyle name="SAPBEXHLevel2X 6 4 3" xfId="22342" xr:uid="{ADB4465A-D386-4EC8-9CD9-0883F478936A}"/>
    <cellStyle name="SAPBEXHLevel2X 6 4 3 2" xfId="48756" xr:uid="{2D9A18F5-44EA-4E9E-9118-81017C61554A}"/>
    <cellStyle name="SAPBEXHLevel2X 6 4 4" xfId="31873" xr:uid="{AAC11C38-8E3D-43B8-A9EE-7E43230024E7}"/>
    <cellStyle name="SAPBEXHLevel2X 6 5" xfId="5819" xr:uid="{40F9D81C-453A-4077-B15C-9999AC425526}"/>
    <cellStyle name="SAPBEXHLevel2X 6 5 2" xfId="16578" xr:uid="{2B48DA37-F7C0-4290-B9BC-D46CCB3F499E}"/>
    <cellStyle name="SAPBEXHLevel2X 6 5 2 2" xfId="42996" xr:uid="{8AF4F7AD-9615-43B5-9CCC-8E3F9AB71009}"/>
    <cellStyle name="SAPBEXHLevel2X 6 5 3" xfId="11144" xr:uid="{66528DCF-11A0-4A31-A0BC-191C32F07D40}"/>
    <cellStyle name="SAPBEXHLevel2X 6 5 3 2" xfId="37565" xr:uid="{A6CCFAF7-8E0A-400E-A5C9-2B2AFE6DFDD9}"/>
    <cellStyle name="SAPBEXHLevel2X 6 5 4" xfId="32489" xr:uid="{D75C8912-A472-42D4-9C12-E5AEC0E5C108}"/>
    <cellStyle name="SAPBEXHLevel2X 6 6" xfId="6422" xr:uid="{4B98DBD6-16E5-4DF6-B7A6-78D7CC262BDD}"/>
    <cellStyle name="SAPBEXHLevel2X 6 6 2" xfId="17158" xr:uid="{68D7D4F6-909D-4869-BFD2-96589232160B}"/>
    <cellStyle name="SAPBEXHLevel2X 6 6 2 2" xfId="43576" xr:uid="{A92FC75D-CC76-4EB2-8F7B-6B5910D1CDAC}"/>
    <cellStyle name="SAPBEXHLevel2X 6 6 3" xfId="24890" xr:uid="{28068827-F49F-4BC8-9D01-C90F8F511912}"/>
    <cellStyle name="SAPBEXHLevel2X 6 6 3 2" xfId="51304" xr:uid="{17623926-2C61-414B-BA25-F1C771D59CF3}"/>
    <cellStyle name="SAPBEXHLevel2X 6 6 4" xfId="33092" xr:uid="{9B05EB62-1C98-404A-AA37-DAD4688EC267}"/>
    <cellStyle name="SAPBEXHLevel2X 6 7" xfId="7037" xr:uid="{795005DC-A24D-4422-A052-E524A40A1876}"/>
    <cellStyle name="SAPBEXHLevel2X 6 7 2" xfId="15505" xr:uid="{B429F178-B3B7-4756-B8FB-B4B0BDFCD9CB}"/>
    <cellStyle name="SAPBEXHLevel2X 6 7 2 2" xfId="41925" xr:uid="{A47B38DA-547F-421E-866C-5EE9C12B7B64}"/>
    <cellStyle name="SAPBEXHLevel2X 6 7 3" xfId="33707" xr:uid="{109BD849-23BC-49F3-A8AE-4A8433DE00F9}"/>
    <cellStyle name="SAPBEXHLevel2X 6 8" xfId="7584" xr:uid="{3E401EB5-7684-4958-93AD-9FEC24040D60}"/>
    <cellStyle name="SAPBEXHLevel2X 6 8 2" xfId="18251" xr:uid="{D09AF5F8-2A70-4B7D-9DFA-C9942878278A}"/>
    <cellStyle name="SAPBEXHLevel2X 6 8 2 2" xfId="44667" xr:uid="{30942113-3911-4C77-B614-1A8FBE5FB7A0}"/>
    <cellStyle name="SAPBEXHLevel2X 6 8 3" xfId="22164" xr:uid="{B86941C2-5903-4BC6-AAFF-432E473F6385}"/>
    <cellStyle name="SAPBEXHLevel2X 6 8 3 2" xfId="48578" xr:uid="{E88454C7-2CF5-45D4-89EB-551EF45E6232}"/>
    <cellStyle name="SAPBEXHLevel2X 6 8 4" xfId="34254" xr:uid="{2951EEB8-B2E7-4DFB-B7D8-047D1B44FC17}"/>
    <cellStyle name="SAPBEXHLevel2X 6 9" xfId="7284" xr:uid="{AC67E59C-E930-4D0E-ACE2-970949E478F6}"/>
    <cellStyle name="SAPBEXHLevel2X 6 9 2" xfId="17951" xr:uid="{9C487521-6B9A-4F2C-8521-760B89D37F63}"/>
    <cellStyle name="SAPBEXHLevel2X 6 9 2 2" xfId="44368" xr:uid="{971057B9-ED2B-4DD3-8FCE-ECF49BC86FBA}"/>
    <cellStyle name="SAPBEXHLevel2X 6 9 3" xfId="28100" xr:uid="{567118D4-A883-40C9-A2F1-18991C8C9104}"/>
    <cellStyle name="SAPBEXHLevel2X 6 9 3 2" xfId="54514" xr:uid="{DCA2CD5A-C46A-4B7D-8B8D-DD5F048CAF58}"/>
    <cellStyle name="SAPBEXHLevel2X 6 9 4" xfId="33954" xr:uid="{908B283C-DD1C-432C-B723-E4F1B871852A}"/>
    <cellStyle name="SAPBEXHLevel2X 7" xfId="2107" xr:uid="{F7FCD242-8CCF-456C-AAA2-79AD8DBD79E8}"/>
    <cellStyle name="SAPBEXHLevel2X 7 10" xfId="8858" xr:uid="{47808D39-2B04-498B-8261-16E249975CDA}"/>
    <cellStyle name="SAPBEXHLevel2X 7 10 2" xfId="19518" xr:uid="{A3A13EE9-9DBD-4A84-BC54-43C1213C6F82}"/>
    <cellStyle name="SAPBEXHLevel2X 7 10 2 2" xfId="45932" xr:uid="{E9A254BB-F8CB-4418-A58A-6DC0F96152EC}"/>
    <cellStyle name="SAPBEXHLevel2X 7 10 3" xfId="23717" xr:uid="{163F0C6E-8A05-45F2-BFE0-A42CAB7E994B}"/>
    <cellStyle name="SAPBEXHLevel2X 7 10 3 2" xfId="50131" xr:uid="{BEE1ADC0-8AF5-4226-9C2B-216ADD9AB811}"/>
    <cellStyle name="SAPBEXHLevel2X 7 10 4" xfId="35354" xr:uid="{1268EC20-8579-422C-86A2-BD85C9255A0C}"/>
    <cellStyle name="SAPBEXHLevel2X 7 11" xfId="11493" xr:uid="{6498211F-37E6-4916-A514-4F84FFCF376A}"/>
    <cellStyle name="SAPBEXHLevel2X 7 11 2" xfId="37914" xr:uid="{D45CCD34-2443-41FB-B871-28CA2745FA79}"/>
    <cellStyle name="SAPBEXHLevel2X 7 12" xfId="27623" xr:uid="{3CC6E65F-EB05-4E8D-A334-13F2D3E9188B}"/>
    <cellStyle name="SAPBEXHLevel2X 7 12 2" xfId="54037" xr:uid="{FA575C2F-4368-4F97-911C-C24724D3798B}"/>
    <cellStyle name="SAPBEXHLevel2X 7 2" xfId="4072" xr:uid="{1C0A06EB-5934-4034-93B4-C34D74D54775}"/>
    <cellStyle name="SAPBEXHLevel2X 7 2 2" xfId="9840" xr:uid="{A912912D-CA23-46C9-8034-5270613BB66A}"/>
    <cellStyle name="SAPBEXHLevel2X 7 2 2 2" xfId="20500" xr:uid="{0345B4F9-6523-4F55-8351-E163FDF15F47}"/>
    <cellStyle name="SAPBEXHLevel2X 7 2 2 2 2" xfId="46914" xr:uid="{FC04D1CE-C30D-4285-B8A0-0C8BB04C7261}"/>
    <cellStyle name="SAPBEXHLevel2X 7 2 2 3" xfId="12219" xr:uid="{CB231DFD-7866-4F74-828A-9B736F0A6850}"/>
    <cellStyle name="SAPBEXHLevel2X 7 2 2 3 2" xfId="38640" xr:uid="{2AB41D5A-7C53-4AA5-B0AE-F481B4F38EF0}"/>
    <cellStyle name="SAPBEXHLevel2X 7 2 2 4" xfId="36336" xr:uid="{0F9C695E-79A7-4F82-9380-CF2E0BDCDD9D}"/>
    <cellStyle name="SAPBEXHLevel2X 7 2 3" xfId="14854" xr:uid="{E4AED26E-E3F9-43CF-B8CE-3A5FD9A865FA}"/>
    <cellStyle name="SAPBEXHLevel2X 7 2 3 2" xfId="41274" xr:uid="{635977D0-AE52-45D3-867E-01AE133C549E}"/>
    <cellStyle name="SAPBEXHLevel2X 7 2 4" xfId="23856" xr:uid="{5FFCEF78-8006-4D3C-8C79-53F0DD1B5BEB}"/>
    <cellStyle name="SAPBEXHLevel2X 7 2 4 2" xfId="50270" xr:uid="{CDC06902-6DE0-4F86-94A0-9B974A48FC74}"/>
    <cellStyle name="SAPBEXHLevel2X 7 2 5" xfId="30742" xr:uid="{35B8F878-2429-45DC-BDED-652ACEF552B8}"/>
    <cellStyle name="SAPBEXHLevel2X 7 3" xfId="4800" xr:uid="{39FE615E-2E1E-4275-9993-E52E171FC725}"/>
    <cellStyle name="SAPBEXHLevel2X 7 3 2" xfId="10125" xr:uid="{9CB76DFE-CFFE-4608-A9D8-28FCFB29DF6B}"/>
    <cellStyle name="SAPBEXHLevel2X 7 3 2 2" xfId="20785" xr:uid="{42F45C0F-1F7D-4871-B493-481AFCFEFAE6}"/>
    <cellStyle name="SAPBEXHLevel2X 7 3 2 2 2" xfId="47199" xr:uid="{621329A6-A65C-409E-A282-3A099496BF34}"/>
    <cellStyle name="SAPBEXHLevel2X 7 3 2 3" xfId="12233" xr:uid="{4A06C6E8-AE6F-4357-BC56-5856D1E0DF97}"/>
    <cellStyle name="SAPBEXHLevel2X 7 3 2 3 2" xfId="38654" xr:uid="{9E4A17C9-9FD7-476B-8D24-3CA875EF036C}"/>
    <cellStyle name="SAPBEXHLevel2X 7 3 2 4" xfId="36621" xr:uid="{473C1410-4689-4207-9063-E712EC0D1813}"/>
    <cellStyle name="SAPBEXHLevel2X 7 3 3" xfId="15577" xr:uid="{BA061417-7718-490E-9310-5E4B8509D811}"/>
    <cellStyle name="SAPBEXHLevel2X 7 3 3 2" xfId="41997" xr:uid="{C554ABBE-7B61-4850-A274-FBDF3EBA2E14}"/>
    <cellStyle name="SAPBEXHLevel2X 7 3 4" xfId="26885" xr:uid="{342D45B8-B56D-4C7B-A4C5-5492C71F39BF}"/>
    <cellStyle name="SAPBEXHLevel2X 7 3 4 2" xfId="53299" xr:uid="{C305C87A-B8E5-44B6-95BB-2F7FFB0D42D5}"/>
    <cellStyle name="SAPBEXHLevel2X 7 3 5" xfId="31470" xr:uid="{0CD4E607-F041-413D-956A-8F6C57214AAC}"/>
    <cellStyle name="SAPBEXHLevel2X 7 4" xfId="5380" xr:uid="{2B4C2F03-32F4-40DF-9785-4AD17A16ED7A}"/>
    <cellStyle name="SAPBEXHLevel2X 7 4 2" xfId="16153" xr:uid="{AE040D8E-3530-4F8C-870B-AA0FAC2F11AC}"/>
    <cellStyle name="SAPBEXHLevel2X 7 4 2 2" xfId="42572" xr:uid="{10D7FDF9-1AC7-4215-9EFC-A6864BF6CEDB}"/>
    <cellStyle name="SAPBEXHLevel2X 7 4 3" xfId="27956" xr:uid="{FE2F4D3A-D263-4EA0-8A9C-4069E2A9CC1B}"/>
    <cellStyle name="SAPBEXHLevel2X 7 4 3 2" xfId="54370" xr:uid="{3B856D92-F3CB-4EE7-96D9-B1E96B3FA38D}"/>
    <cellStyle name="SAPBEXHLevel2X 7 4 4" xfId="32050" xr:uid="{B755F30E-BDB6-4357-8EC6-5558492CC591}"/>
    <cellStyle name="SAPBEXHLevel2X 7 5" xfId="5987" xr:uid="{D3A51EEB-B445-44A0-A5F9-F5668FA8F637}"/>
    <cellStyle name="SAPBEXHLevel2X 7 5 2" xfId="16739" xr:uid="{20508574-DD63-4A8E-AB29-2AAFFFEF5793}"/>
    <cellStyle name="SAPBEXHLevel2X 7 5 2 2" xfId="43157" xr:uid="{39B37B40-602E-46DE-BC77-079DD51ABAFC}"/>
    <cellStyle name="SAPBEXHLevel2X 7 5 3" xfId="23949" xr:uid="{F03FE986-FEC4-4ABE-A116-78AD3AB35A7E}"/>
    <cellStyle name="SAPBEXHLevel2X 7 5 3 2" xfId="50363" xr:uid="{219DBE73-5677-4E01-8DBB-26DC6432DC72}"/>
    <cellStyle name="SAPBEXHLevel2X 7 5 4" xfId="32657" xr:uid="{B8B2A08E-BB28-4729-8A2C-676FA92050DD}"/>
    <cellStyle name="SAPBEXHLevel2X 7 6" xfId="6587" xr:uid="{8D053F1B-7B9E-4393-B950-811A491BF2A9}"/>
    <cellStyle name="SAPBEXHLevel2X 7 6 2" xfId="17312" xr:uid="{AAE0228B-C3A1-48A7-9B47-94C13732D08D}"/>
    <cellStyle name="SAPBEXHLevel2X 7 6 2 2" xfId="43730" xr:uid="{6F5CCE62-A386-4601-A900-D8B6D82FF653}"/>
    <cellStyle name="SAPBEXHLevel2X 7 6 3" xfId="22405" xr:uid="{DE9A4109-9C05-4CB4-B08E-79C4866442BA}"/>
    <cellStyle name="SAPBEXHLevel2X 7 6 3 2" xfId="48819" xr:uid="{591D7828-D65F-43E0-88F1-B5E869EA3B9D}"/>
    <cellStyle name="SAPBEXHLevel2X 7 6 4" xfId="33257" xr:uid="{B90D69E6-E570-4899-BB31-75F4DC8EACED}"/>
    <cellStyle name="SAPBEXHLevel2X 7 7" xfId="7159" xr:uid="{BBEA91D5-78BE-4063-AA01-1BF85C8195DF}"/>
    <cellStyle name="SAPBEXHLevel2X 7 7 2" xfId="22126" xr:uid="{14D51105-50F7-47A2-91CC-B77A69F333BA}"/>
    <cellStyle name="SAPBEXHLevel2X 7 7 2 2" xfId="48540" xr:uid="{B9668B72-6F7D-473C-8669-E327BF1563CD}"/>
    <cellStyle name="SAPBEXHLevel2X 7 7 3" xfId="33829" xr:uid="{190257B7-0A48-498F-B687-0EA2D67B7D36}"/>
    <cellStyle name="SAPBEXHLevel2X 7 8" xfId="7718" xr:uid="{E2D19F4D-7016-42D0-8068-75381222B1FB}"/>
    <cellStyle name="SAPBEXHLevel2X 7 8 2" xfId="18385" xr:uid="{AF361922-BB4F-4A89-9F82-FF57A6C93BFA}"/>
    <cellStyle name="SAPBEXHLevel2X 7 8 2 2" xfId="44801" xr:uid="{D5A92BFA-1F1A-441D-A15F-036B94D6EF8E}"/>
    <cellStyle name="SAPBEXHLevel2X 7 8 3" xfId="24601" xr:uid="{B4CD12BC-121F-4139-9439-BF9C39973AB1}"/>
    <cellStyle name="SAPBEXHLevel2X 7 8 3 2" xfId="51015" xr:uid="{88B7EEDE-8855-4B5D-9753-9F903C0619CF}"/>
    <cellStyle name="SAPBEXHLevel2X 7 8 4" xfId="34388" xr:uid="{3996BF04-A689-4F27-8BC6-15F1A9E7E18E}"/>
    <cellStyle name="SAPBEXHLevel2X 7 9" xfId="7870" xr:uid="{DDD8211D-98CD-4566-9D39-0F4E8C0B6334}"/>
    <cellStyle name="SAPBEXHLevel2X 7 9 2" xfId="18537" xr:uid="{3F6D7839-220E-4796-B316-017B1E1B716F}"/>
    <cellStyle name="SAPBEXHLevel2X 7 9 2 2" xfId="44952" xr:uid="{5B44945A-B70F-4315-90A2-0327870CE79E}"/>
    <cellStyle name="SAPBEXHLevel2X 7 9 3" xfId="21913" xr:uid="{920F6E3D-3318-4408-BE65-53F132682D02}"/>
    <cellStyle name="SAPBEXHLevel2X 7 9 3 2" xfId="48327" xr:uid="{AA666AB2-93BE-4FA6-A3FB-0F32A87E1A51}"/>
    <cellStyle name="SAPBEXHLevel2X 7 9 4" xfId="34540" xr:uid="{EE95F02B-872F-48CF-9FDC-AC15FB024EAE}"/>
    <cellStyle name="SAPBEXHLevel2X 8" xfId="1847" xr:uid="{F5E8B93D-299D-4044-B6E0-1AE49EB304B0}"/>
    <cellStyle name="SAPBEXHLevel2X 8 10" xfId="9542" xr:uid="{436E7BA3-48EC-445A-83A0-D1632D556FA4}"/>
    <cellStyle name="SAPBEXHLevel2X 8 10 2" xfId="20202" xr:uid="{EE7190E0-E9F1-4D3C-9AF0-BADCFCEFDDF4}"/>
    <cellStyle name="SAPBEXHLevel2X 8 10 2 2" xfId="46616" xr:uid="{65A1B279-36A7-472D-B785-85BFFB8CEDA6}"/>
    <cellStyle name="SAPBEXHLevel2X 8 10 3" xfId="26746" xr:uid="{C62ECA24-64C2-4851-A412-FD415FBD4918}"/>
    <cellStyle name="SAPBEXHLevel2X 8 10 3 2" xfId="53160" xr:uid="{663FA47B-6BF6-4F10-8B6F-58DCFA958199}"/>
    <cellStyle name="SAPBEXHLevel2X 8 10 4" xfId="36038" xr:uid="{2CAAD611-C0F8-4CE5-BE3A-791F302DCE88}"/>
    <cellStyle name="SAPBEXHLevel2X 8 11" xfId="11733" xr:uid="{BFCAFA96-7931-49DC-A708-BD0EB43E26C7}"/>
    <cellStyle name="SAPBEXHLevel2X 8 11 2" xfId="38154" xr:uid="{6E4E212C-0137-489C-9B2F-E7A2B5D8A78D}"/>
    <cellStyle name="SAPBEXHLevel2X 8 12" xfId="22797" xr:uid="{BE0022B2-85E3-473E-9E72-A697A4F33E53}"/>
    <cellStyle name="SAPBEXHLevel2X 8 12 2" xfId="49211" xr:uid="{A134069E-11E7-4DFE-89CF-AD7F88115DEF}"/>
    <cellStyle name="SAPBEXHLevel2X 8 2" xfId="3824" xr:uid="{E2CFA120-ED94-4009-A02B-021C82925542}"/>
    <cellStyle name="SAPBEXHLevel2X 8 2 2" xfId="10680" xr:uid="{A04A5E1E-45FB-4F4C-9A06-5B195597AE6B}"/>
    <cellStyle name="SAPBEXHLevel2X 8 2 2 2" xfId="21325" xr:uid="{805BE4CA-7145-447E-99AC-336BA15D5338}"/>
    <cellStyle name="SAPBEXHLevel2X 8 2 2 2 2" xfId="47739" xr:uid="{8974393C-CAB8-4D62-85FD-EA259ADB3D97}"/>
    <cellStyle name="SAPBEXHLevel2X 8 2 2 3" xfId="28423" xr:uid="{208A25AD-D42B-43C3-8765-D9E36E68FFF7}"/>
    <cellStyle name="SAPBEXHLevel2X 8 2 2 3 2" xfId="54837" xr:uid="{4479AE83-9054-4A3B-B99D-D84F030780F2}"/>
    <cellStyle name="SAPBEXHLevel2X 8 2 2 4" xfId="37104" xr:uid="{BCFF3331-D417-410D-98A4-5FAB7BCD18D8}"/>
    <cellStyle name="SAPBEXHLevel2X 8 2 3" xfId="14607" xr:uid="{14C5D0CE-43B6-4EDB-9C5C-9F9324BA0F9C}"/>
    <cellStyle name="SAPBEXHLevel2X 8 2 3 2" xfId="41027" xr:uid="{2E64EBB8-ED1A-4A11-8B37-D7523AD1BCA3}"/>
    <cellStyle name="SAPBEXHLevel2X 8 2 4" xfId="26172" xr:uid="{4B2F9D9C-3667-4262-9A89-B9D1193CED44}"/>
    <cellStyle name="SAPBEXHLevel2X 8 2 4 2" xfId="52586" xr:uid="{3CF70A26-3C43-40A8-81D7-30D605452942}"/>
    <cellStyle name="SAPBEXHLevel2X 8 2 5" xfId="30494" xr:uid="{0BD90017-9557-4269-86BB-749B9C5B0B00}"/>
    <cellStyle name="SAPBEXHLevel2X 8 3" xfId="4551" xr:uid="{0C47B289-7B0D-46E4-96B3-F0CD834379A0}"/>
    <cellStyle name="SAPBEXHLevel2X 8 3 2" xfId="15329" xr:uid="{43D606D5-B725-40E2-95A0-4B137100BADE}"/>
    <cellStyle name="SAPBEXHLevel2X 8 3 2 2" xfId="41749" xr:uid="{C9EBE3E3-E47A-4F05-8D21-17DD2FE40C98}"/>
    <cellStyle name="SAPBEXHLevel2X 8 3 3" xfId="25693" xr:uid="{1C2C39A7-B5AD-49A1-A7F8-42C28FEB3A2D}"/>
    <cellStyle name="SAPBEXHLevel2X 8 3 3 2" xfId="52107" xr:uid="{2DFF22A0-9C86-40D9-BBEA-BF6BDB488536}"/>
    <cellStyle name="SAPBEXHLevel2X 8 3 4" xfId="31221" xr:uid="{1F899D41-7933-438F-8985-E93E2BB81506}"/>
    <cellStyle name="SAPBEXHLevel2X 8 4" xfId="3197" xr:uid="{F3818F73-0080-4F80-B937-E5A37B8EB4E5}"/>
    <cellStyle name="SAPBEXHLevel2X 8 4 2" xfId="13987" xr:uid="{5F338A7E-002F-41C5-97F4-F6552BADCEC6}"/>
    <cellStyle name="SAPBEXHLevel2X 8 4 2 2" xfId="40407" xr:uid="{89348514-176E-4DB1-91A3-38F9AC9F7B44}"/>
    <cellStyle name="SAPBEXHLevel2X 8 4 3" xfId="24033" xr:uid="{9E1D08DA-BF59-46D5-AB97-C655A5EF7A83}"/>
    <cellStyle name="SAPBEXHLevel2X 8 4 3 2" xfId="50447" xr:uid="{87066C5E-7B3D-43A1-ADFD-69D64C407C87}"/>
    <cellStyle name="SAPBEXHLevel2X 8 4 4" xfId="29867" xr:uid="{CB7AF172-D4B6-4D1F-A470-DCACE147DC64}"/>
    <cellStyle name="SAPBEXHLevel2X 8 5" xfId="5432" xr:uid="{1170AAA5-2667-4C85-9318-41C7C9EB8C05}"/>
    <cellStyle name="SAPBEXHLevel2X 8 5 2" xfId="16205" xr:uid="{B6C08C72-1A5A-405D-A976-CB9B10448737}"/>
    <cellStyle name="SAPBEXHLevel2X 8 5 2 2" xfId="42624" xr:uid="{6CD1C8CB-DC90-4696-B03A-57C998F3DD53}"/>
    <cellStyle name="SAPBEXHLevel2X 8 5 3" xfId="23275" xr:uid="{C06419C9-8173-40F5-9F9A-A1BA160D3120}"/>
    <cellStyle name="SAPBEXHLevel2X 8 5 3 2" xfId="49689" xr:uid="{C56600A3-88FF-43BD-B6DC-FAC9C1848D48}"/>
    <cellStyle name="SAPBEXHLevel2X 8 5 4" xfId="32102" xr:uid="{69D5E6F2-547B-42AA-B63C-C7D8BAAADE40}"/>
    <cellStyle name="SAPBEXHLevel2X 8 6" xfId="6031" xr:uid="{1F5184FE-8848-4A1C-A9EC-9B035E3458AC}"/>
    <cellStyle name="SAPBEXHLevel2X 8 6 2" xfId="16782" xr:uid="{6F254BAE-E5DA-4571-87DA-1B850238E678}"/>
    <cellStyle name="SAPBEXHLevel2X 8 6 2 2" xfId="43200" xr:uid="{8ED02FB5-488C-4931-B5D4-AEA26A5F8543}"/>
    <cellStyle name="SAPBEXHLevel2X 8 6 3" xfId="24163" xr:uid="{47B19E70-F3D5-4265-B57C-67060BA35CFC}"/>
    <cellStyle name="SAPBEXHLevel2X 8 6 3 2" xfId="50577" xr:uid="{6E57EED2-C59C-45C6-960B-26829ECD48E5}"/>
    <cellStyle name="SAPBEXHLevel2X 8 6 4" xfId="32701" xr:uid="{85AA2421-4B96-44AD-B984-42B29D6C672A}"/>
    <cellStyle name="SAPBEXHLevel2X 8 7" xfId="6963" xr:uid="{FC32E80C-19C9-405D-AD56-FD872CD89E20}"/>
    <cellStyle name="SAPBEXHLevel2X 8 7 2" xfId="22942" xr:uid="{4B642FD9-DE07-47F4-8183-2A1AF22CDAF0}"/>
    <cellStyle name="SAPBEXHLevel2X 8 7 2 2" xfId="49356" xr:uid="{63EF98E1-5149-4DEC-8135-0C19EE2CDBC7}"/>
    <cellStyle name="SAPBEXHLevel2X 8 7 3" xfId="33633" xr:uid="{31EE3C39-BF57-4AB5-92B2-9721F3ED4982}"/>
    <cellStyle name="SAPBEXHLevel2X 8 8" xfId="7510" xr:uid="{E8C9EB40-6099-4B93-A80E-A425935E3554}"/>
    <cellStyle name="SAPBEXHLevel2X 8 8 2" xfId="18177" xr:uid="{0872FBFF-2920-4229-AADD-84D138CDA13C}"/>
    <cellStyle name="SAPBEXHLevel2X 8 8 2 2" xfId="44593" xr:uid="{8332F0AF-9FF3-4965-B5E6-A29EAF2D7387}"/>
    <cellStyle name="SAPBEXHLevel2X 8 8 3" xfId="23235" xr:uid="{1BE62DE3-338C-4188-98D4-50244DA6432A}"/>
    <cellStyle name="SAPBEXHLevel2X 8 8 3 2" xfId="49649" xr:uid="{8E43F48A-AAA8-4960-9D2E-F20CAB3FC8DA}"/>
    <cellStyle name="SAPBEXHLevel2X 8 8 4" xfId="34180" xr:uid="{0E88A20C-2D50-4AC2-9F34-282C44E2E6A3}"/>
    <cellStyle name="SAPBEXHLevel2X 8 9" xfId="7761" xr:uid="{90D9C45E-5EA3-4602-AE1B-E79A03F4835E}"/>
    <cellStyle name="SAPBEXHLevel2X 8 9 2" xfId="18428" xr:uid="{C1289858-EE56-402D-88DC-C0CE2CE42A68}"/>
    <cellStyle name="SAPBEXHLevel2X 8 9 2 2" xfId="44844" xr:uid="{313C517A-A9EF-40AA-839C-5B082FC18566}"/>
    <cellStyle name="SAPBEXHLevel2X 8 9 3" xfId="25347" xr:uid="{0070A7D6-C255-4D54-A416-3D6AAB3B26C4}"/>
    <cellStyle name="SAPBEXHLevel2X 8 9 3 2" xfId="51761" xr:uid="{E333010E-BEA4-4BC4-9EE4-BA7099B68C59}"/>
    <cellStyle name="SAPBEXHLevel2X 8 9 4" xfId="34431" xr:uid="{9ACACD56-083F-4363-BAC8-B54F7946747A}"/>
    <cellStyle name="SAPBEXHLevel2X 9" xfId="2380" xr:uid="{3279C5B9-5502-414D-95CD-3FD9322FC236}"/>
    <cellStyle name="SAPBEXHLevel2X 9 10" xfId="11280" xr:uid="{FA5CF9BE-1A21-411F-93A9-3CC3F9026804}"/>
    <cellStyle name="SAPBEXHLevel2X 9 10 2" xfId="37701" xr:uid="{7BCEF63B-7DDA-4E0A-B157-3B39503431D4}"/>
    <cellStyle name="SAPBEXHLevel2X 9 11" xfId="25128" xr:uid="{8F6E7A0F-7D85-4BE1-A66A-B8A0CB89B984}"/>
    <cellStyle name="SAPBEXHLevel2X 9 11 2" xfId="51542" xr:uid="{B75134C6-CDC9-4633-A634-73E101D3E4F5}"/>
    <cellStyle name="SAPBEXHLevel2X 9 2" xfId="4287" xr:uid="{06A960B6-DE70-4201-AB53-1D6532771B37}"/>
    <cellStyle name="SAPBEXHLevel2X 9 2 2" xfId="15066" xr:uid="{40AA5C4C-A3E8-4C7C-A63B-8337FBEF36F3}"/>
    <cellStyle name="SAPBEXHLevel2X 9 2 2 2" xfId="41486" xr:uid="{9D982B24-6B2A-4511-AEC9-756DEC51080F}"/>
    <cellStyle name="SAPBEXHLevel2X 9 2 3" xfId="26500" xr:uid="{87EA57EB-953E-4BB4-90EB-5FB9A2FD0616}"/>
    <cellStyle name="SAPBEXHLevel2X 9 2 3 2" xfId="52914" xr:uid="{E544E07B-9C1F-42BF-9823-27CA3FEA5118}"/>
    <cellStyle name="SAPBEXHLevel2X 9 2 4" xfId="30957" xr:uid="{325647AE-2DFC-4C2E-A7C0-BC4071555C6F}"/>
    <cellStyle name="SAPBEXHLevel2X 9 3" xfId="5014" xr:uid="{0EC51199-E22A-4D1C-858F-85EA16F031E0}"/>
    <cellStyle name="SAPBEXHLevel2X 9 3 2" xfId="15791" xr:uid="{8AA8E829-60DF-4125-9434-D32AE0AA00E4}"/>
    <cellStyle name="SAPBEXHLevel2X 9 3 2 2" xfId="42210" xr:uid="{851F4E43-CB5A-45C8-9F8F-D19BE6B796C8}"/>
    <cellStyle name="SAPBEXHLevel2X 9 3 3" xfId="27274" xr:uid="{8A428EAC-F020-4675-A41B-1A42D65FEE19}"/>
    <cellStyle name="SAPBEXHLevel2X 9 3 3 2" xfId="53688" xr:uid="{27E15597-C1E8-440C-A032-DF4FEEAFEE54}"/>
    <cellStyle name="SAPBEXHLevel2X 9 3 4" xfId="31684" xr:uid="{CB0DA57A-39AF-4431-9769-1F2E060A6DBD}"/>
    <cellStyle name="SAPBEXHLevel2X 9 4" xfId="6203" xr:uid="{62666FAB-9D94-47FE-94EF-9981DAE8DA71}"/>
    <cellStyle name="SAPBEXHLevel2X 9 4 2" xfId="16944" xr:uid="{D8E75668-F13E-4C79-B41A-96A0C5ED2ADE}"/>
    <cellStyle name="SAPBEXHLevel2X 9 4 2 2" xfId="43362" xr:uid="{58BDBBF8-B1EF-416D-BB20-902B61FDD168}"/>
    <cellStyle name="SAPBEXHLevel2X 9 4 3" xfId="23577" xr:uid="{A12BCAAB-69F7-40A5-B73F-C48D42FFCBE1}"/>
    <cellStyle name="SAPBEXHLevel2X 9 4 3 2" xfId="49991" xr:uid="{A8AF4D2D-6344-4B0C-97D7-2B10978832EE}"/>
    <cellStyle name="SAPBEXHLevel2X 9 4 4" xfId="32873" xr:uid="{65F842EA-F238-4296-93EF-C67CF68D57D5}"/>
    <cellStyle name="SAPBEXHLevel2X 9 5" xfId="6789" xr:uid="{115955FF-A8AE-475E-80C5-4E53C84F30C6}"/>
    <cellStyle name="SAPBEXHLevel2X 9 5 2" xfId="17501" xr:uid="{38C7C7D3-2F48-4EF1-957E-3E0FE3ECAE20}"/>
    <cellStyle name="SAPBEXHLevel2X 9 5 2 2" xfId="43918" xr:uid="{630580DF-160B-4DCA-842D-B837D00C18C6}"/>
    <cellStyle name="SAPBEXHLevel2X 9 5 3" xfId="22394" xr:uid="{0F576B12-7B5E-4344-AB6A-6EF91ADCF44E}"/>
    <cellStyle name="SAPBEXHLevel2X 9 5 3 2" xfId="48808" xr:uid="{0240F6D4-DECD-490E-8378-8C6874EB328E}"/>
    <cellStyle name="SAPBEXHLevel2X 9 5 4" xfId="33459" xr:uid="{2C90F06C-17D7-4ABE-9D16-3233AD657BF6}"/>
    <cellStyle name="SAPBEXHLevel2X 9 6" xfId="7345" xr:uid="{E717AC5A-CF71-45B4-B337-40EBF511C130}"/>
    <cellStyle name="SAPBEXHLevel2X 9 6 2" xfId="18012" xr:uid="{DFEB2C6F-9EC8-4CB7-B0B4-1A00C4531646}"/>
    <cellStyle name="SAPBEXHLevel2X 9 6 2 2" xfId="44428" xr:uid="{D877AF63-5156-482A-ABE6-1A7708221B5C}"/>
    <cellStyle name="SAPBEXHLevel2X 9 6 3" xfId="11138" xr:uid="{EF0C3BBB-7A62-41A1-ACF0-310CE993C7A1}"/>
    <cellStyle name="SAPBEXHLevel2X 9 6 3 2" xfId="37559" xr:uid="{030E70AA-7656-4305-A634-C8CFAA6E08E5}"/>
    <cellStyle name="SAPBEXHLevel2X 9 6 4" xfId="34015" xr:uid="{9D7EA987-8B64-44F4-B0A2-43BB2835766D}"/>
    <cellStyle name="SAPBEXHLevel2X 9 7" xfId="7989" xr:uid="{E7C12426-EEEB-4F12-A93C-DD93FDBF42F7}"/>
    <cellStyle name="SAPBEXHLevel2X 9 7 2" xfId="18656" xr:uid="{0DC07AF1-784C-47C2-BF29-F94EE7F9AA96}"/>
    <cellStyle name="SAPBEXHLevel2X 9 7 2 2" xfId="45070" xr:uid="{BFC81D0C-73A9-4A85-95EE-D7AA633B34D9}"/>
    <cellStyle name="SAPBEXHLevel2X 9 7 3" xfId="12435" xr:uid="{F4A72822-20D8-4310-B454-5663D0D1C83F}"/>
    <cellStyle name="SAPBEXHLevel2X 9 7 3 2" xfId="38856" xr:uid="{BA94B893-B6F7-44F4-835A-2124467F1612}"/>
    <cellStyle name="SAPBEXHLevel2X 9 7 4" xfId="34595" xr:uid="{DC79BDF5-1C53-4A49-9811-E161230ABACE}"/>
    <cellStyle name="SAPBEXHLevel2X 9 8" xfId="9632" xr:uid="{3CEEAFA4-5E07-4D86-9F5E-CBEF0200B26E}"/>
    <cellStyle name="SAPBEXHLevel2X 9 8 2" xfId="20292" xr:uid="{54D83869-6BC0-4190-85D7-620DC3BC74F4}"/>
    <cellStyle name="SAPBEXHLevel2X 9 8 2 2" xfId="46706" xr:uid="{E25D13A0-8BA7-4EC8-940E-23A68137DB01}"/>
    <cellStyle name="SAPBEXHLevel2X 9 8 3" xfId="11265" xr:uid="{563D41FE-CE14-46C4-90A9-4BE09C2C1F8A}"/>
    <cellStyle name="SAPBEXHLevel2X 9 8 3 2" xfId="37686" xr:uid="{DBC0CC6B-A05E-4459-9C69-84CD6A8B3B05}"/>
    <cellStyle name="SAPBEXHLevel2X 9 8 4" xfId="36128" xr:uid="{EB11D2D9-B6E7-4CBF-A212-8C1D53C5C02E}"/>
    <cellStyle name="SAPBEXHLevel2X 9 9" xfId="13177" xr:uid="{00D72B83-5A47-4F9D-B687-E8E723549D67}"/>
    <cellStyle name="SAPBEXHLevel2X 9 9 2" xfId="39597" xr:uid="{4631784A-7C65-4F78-8DF9-91150CC1DBFE}"/>
    <cellStyle name="SAPBEXHLevel2X_0910 GSO Capex RRP - Final (Detail) v2 220710" xfId="1247" xr:uid="{F10C5EA0-1424-42AB-93C7-4D1A138390B9}"/>
    <cellStyle name="SAPBEXHLevel3" xfId="1248" xr:uid="{F2940555-4D8F-4404-BFC1-2A22947332D3}"/>
    <cellStyle name="SAPBEXHLevel3 10" xfId="4713" xr:uid="{6456EE1F-59C0-409E-9380-2BCFD3A8EDE4}"/>
    <cellStyle name="SAPBEXHLevel3 10 2" xfId="9752" xr:uid="{04941A7B-986B-40D4-9152-A7C51848CE8F}"/>
    <cellStyle name="SAPBEXHLevel3 10 2 2" xfId="20412" xr:uid="{A16D061B-1861-422B-9C32-B033E9738D6B}"/>
    <cellStyle name="SAPBEXHLevel3 10 2 2 2" xfId="46826" xr:uid="{52AFCEB3-FE0F-41CD-9DCE-F7AB1A24E5A5}"/>
    <cellStyle name="SAPBEXHLevel3 10 2 3" xfId="11847" xr:uid="{7C7A1285-92DF-45AB-8DFB-2D7B8C6C37B7}"/>
    <cellStyle name="SAPBEXHLevel3 10 2 3 2" xfId="38268" xr:uid="{37ACDBFE-1914-429C-B1EA-F7F0834A2A82}"/>
    <cellStyle name="SAPBEXHLevel3 10 2 4" xfId="36248" xr:uid="{4C2B22B2-ABD2-4E4B-B102-65A46C985466}"/>
    <cellStyle name="SAPBEXHLevel3 10 3" xfId="15490" xr:uid="{AEF0A57E-1892-4FC8-9478-0249993EF1FD}"/>
    <cellStyle name="SAPBEXHLevel3 10 3 2" xfId="41910" xr:uid="{DEAB2611-2271-4690-8BA6-FDB0F3DB2992}"/>
    <cellStyle name="SAPBEXHLevel3 10 4" xfId="22529" xr:uid="{D55FB57D-CD4D-4F82-B042-DF1FFC3D61B6}"/>
    <cellStyle name="SAPBEXHLevel3 10 4 2" xfId="48943" xr:uid="{64F14E6C-47ED-4D9E-9D66-CF3582453A80}"/>
    <cellStyle name="SAPBEXHLevel3 10 5" xfId="31383" xr:uid="{C09AA021-2BB4-4583-BC1E-42EEB51B707F}"/>
    <cellStyle name="SAPBEXHLevel3 11" xfId="5603" xr:uid="{A1413728-011A-426A-94DD-DF1DCF8C5570}"/>
    <cellStyle name="SAPBEXHLevel3 11 2" xfId="24155" xr:uid="{EAC9656E-F6E1-4882-98B8-28AABF308120}"/>
    <cellStyle name="SAPBEXHLevel3 11 2 2" xfId="50569" xr:uid="{991D79CA-5CFC-488F-9791-8CC6230679EF}"/>
    <cellStyle name="SAPBEXHLevel3 11 3" xfId="32273" xr:uid="{8F8AA383-B703-44CE-A81B-7A9BDF88A864}"/>
    <cellStyle name="SAPBEXHLevel3 12" xfId="3025" xr:uid="{DFCC79F2-16A6-40FF-9437-A6DDFA1F9F17}"/>
    <cellStyle name="SAPBEXHLevel3 12 2" xfId="13817" xr:uid="{ECAA9ADD-FFD6-41D8-A053-33EDBB90153C}"/>
    <cellStyle name="SAPBEXHLevel3 12 2 2" xfId="40237" xr:uid="{14D90B6D-C15A-435D-897F-19307F888E52}"/>
    <cellStyle name="SAPBEXHLevel3 12 3" xfId="23310" xr:uid="{9D933F13-FFA4-43BE-848C-58DDA41561DF}"/>
    <cellStyle name="SAPBEXHLevel3 12 3 2" xfId="49724" xr:uid="{0FFDA7B5-5EB5-4030-8055-2233F58A3FE6}"/>
    <cellStyle name="SAPBEXHLevel3 12 4" xfId="29695" xr:uid="{70E2338D-DE2A-4DAA-8D28-518CC6C3E3AE}"/>
    <cellStyle name="SAPBEXHLevel3 13" xfId="8269" xr:uid="{C98EC399-B9B7-425D-A7CB-490D8D2A5F4F}"/>
    <cellStyle name="SAPBEXHLevel3 13 2" xfId="18930" xr:uid="{2713DDF8-ED29-47CD-85F2-E1555E6BE4B0}"/>
    <cellStyle name="SAPBEXHLevel3 13 2 2" xfId="45344" xr:uid="{CE1CF28F-B6D0-4FC9-874C-42D5A52A0C0F}"/>
    <cellStyle name="SAPBEXHLevel3 13 3" xfId="17800" xr:uid="{8F7FF00D-2373-40A1-8599-D2335C605826}"/>
    <cellStyle name="SAPBEXHLevel3 13 3 2" xfId="44217" xr:uid="{93FCFA95-8440-4047-B327-38E95F1D4418}"/>
    <cellStyle name="SAPBEXHLevel3 13 4" xfId="34782" xr:uid="{9A6ECA8D-9807-4376-9027-CDCC7CBE0B32}"/>
    <cellStyle name="SAPBEXHLevel3 14" xfId="13087" xr:uid="{FDB3F5FD-2C70-4AEA-B857-A9A6D53177B4}"/>
    <cellStyle name="SAPBEXHLevel3 14 2" xfId="39508" xr:uid="{E9BBE7E6-0E8A-450D-96E5-EC464C897B8A}"/>
    <cellStyle name="SAPBEXHLevel3 15" xfId="22795" xr:uid="{DF5F375D-A506-40A3-A671-AC879BB996CA}"/>
    <cellStyle name="SAPBEXHLevel3 15 2" xfId="49209" xr:uid="{C0E55D3E-4BB2-4323-AAE3-B9F08F0D106E}"/>
    <cellStyle name="SAPBEXHLevel3 2" xfId="1249" xr:uid="{47A531E6-7421-461C-92C7-E9DCEEF9F541}"/>
    <cellStyle name="SAPBEXHLevel3 2 10" xfId="5181" xr:uid="{4BA984A4-8305-440E-87F4-115B9D4E0EF8}"/>
    <cellStyle name="SAPBEXHLevel3 2 10 2" xfId="15957" xr:uid="{E1902E22-0F18-4C8A-8182-479F83E0B575}"/>
    <cellStyle name="SAPBEXHLevel3 2 10 2 2" xfId="42376" xr:uid="{98568D80-E994-491C-A92C-9039B68BAAB9}"/>
    <cellStyle name="SAPBEXHLevel3 2 10 3" xfId="27183" xr:uid="{A999ACB2-01F5-4707-886D-3D2C4107BF4D}"/>
    <cellStyle name="SAPBEXHLevel3 2 10 3 2" xfId="53597" xr:uid="{0EA285D3-585F-4D9D-8CB3-EDE94958CF57}"/>
    <cellStyle name="SAPBEXHLevel3 2 10 4" xfId="31851" xr:uid="{EFCF10CD-4543-4C29-A15C-ECB811298D43}"/>
    <cellStyle name="SAPBEXHLevel3 2 11" xfId="6514" xr:uid="{E9D1838C-4C6B-4CB5-99AA-A81413C30BCC}"/>
    <cellStyle name="SAPBEXHLevel3 2 11 2" xfId="22411" xr:uid="{CFD7D3FC-B07F-41DD-89D8-A28C2C792356}"/>
    <cellStyle name="SAPBEXHLevel3 2 11 2 2" xfId="48825" xr:uid="{886A2775-DD75-403B-AA1E-2291EDD56441}"/>
    <cellStyle name="SAPBEXHLevel3 2 11 3" xfId="33184" xr:uid="{69A4D512-8996-4371-ACC6-EA8123BCDB0B}"/>
    <cellStyle name="SAPBEXHLevel3 2 12" xfId="12119" xr:uid="{80E18A21-D231-46F7-B704-25A901D5E099}"/>
    <cellStyle name="SAPBEXHLevel3 2 12 2" xfId="38540" xr:uid="{17EC8FF7-D87D-4296-8158-0EEE346A2DF6}"/>
    <cellStyle name="SAPBEXHLevel3 2 13" xfId="24444" xr:uid="{075B48E2-C49F-4B33-AF58-761110141612}"/>
    <cellStyle name="SAPBEXHLevel3 2 13 2" xfId="50858" xr:uid="{3420F072-4216-4326-8726-D2CF4D80E6C1}"/>
    <cellStyle name="SAPBEXHLevel3 2 2" xfId="1560" xr:uid="{B617E4BE-FFF6-473C-B331-134C569D2F5C}"/>
    <cellStyle name="SAPBEXHLevel3 2 2 10" xfId="8452" xr:uid="{C9A2E0E1-95C6-4913-8CA5-50477827CC16}"/>
    <cellStyle name="SAPBEXHLevel3 2 2 10 2" xfId="19112" xr:uid="{489F9F43-B43B-4123-A63E-8148B4EBF5D0}"/>
    <cellStyle name="SAPBEXHLevel3 2 2 10 2 2" xfId="45526" xr:uid="{93A2AE30-34F4-4C04-8917-208E06F76BCA}"/>
    <cellStyle name="SAPBEXHLevel3 2 2 10 3" xfId="17814" xr:uid="{B12C39D1-0B7B-45CF-8D84-7DF4F56E62F3}"/>
    <cellStyle name="SAPBEXHLevel3 2 2 10 3 2" xfId="44231" xr:uid="{9F346AF2-33DC-496C-A8E8-E69AC870C8B3}"/>
    <cellStyle name="SAPBEXHLevel3 2 2 10 4" xfId="34948" xr:uid="{184FAC61-43C9-4F43-B519-AD3B301CB69F}"/>
    <cellStyle name="SAPBEXHLevel3 2 2 11" xfId="11985" xr:uid="{92EC3E76-6F8F-4935-8B94-685F0B066F98}"/>
    <cellStyle name="SAPBEXHLevel3 2 2 11 2" xfId="38406" xr:uid="{90955C89-E0BF-4D84-BC21-53F7E27EA89A}"/>
    <cellStyle name="SAPBEXHLevel3 2 2 12" xfId="26846" xr:uid="{C5047266-7260-4ADB-925A-B32B24729FAD}"/>
    <cellStyle name="SAPBEXHLevel3 2 2 12 2" xfId="53260" xr:uid="{92629BBF-5134-43DC-A65A-6B55985DF139}"/>
    <cellStyle name="SAPBEXHLevel3 2 2 2" xfId="3554" xr:uid="{1E3D060A-9433-4BC3-9174-41F0540B4E9B}"/>
    <cellStyle name="SAPBEXHLevel3 2 2 2 2" xfId="8970" xr:uid="{4C0971A9-2F38-4003-A55D-859EAC9CBC3A}"/>
    <cellStyle name="SAPBEXHLevel3 2 2 2 2 2" xfId="19630" xr:uid="{06E207F5-B1CF-42BE-AB7D-E7D77C40D20C}"/>
    <cellStyle name="SAPBEXHLevel3 2 2 2 2 2 2" xfId="46044" xr:uid="{DFD3B3D5-4ABB-43B9-9649-A542A1F029A0}"/>
    <cellStyle name="SAPBEXHLevel3 2 2 2 2 3" xfId="27894" xr:uid="{6500EEBE-7A1F-4918-BF22-A9953E43E0E9}"/>
    <cellStyle name="SAPBEXHLevel3 2 2 2 2 3 2" xfId="54308" xr:uid="{5339D91F-27E7-4D5A-A826-7D95072D8F3A}"/>
    <cellStyle name="SAPBEXHLevel3 2 2 2 2 4" xfId="35466" xr:uid="{D1F09806-B3E1-4C73-AAF8-EF15DB1DDBCD}"/>
    <cellStyle name="SAPBEXHLevel3 2 2 2 3" xfId="10203" xr:uid="{0066EF96-0AD1-4B2F-A7AE-48EE2CA7CE60}"/>
    <cellStyle name="SAPBEXHLevel3 2 2 2 3 2" xfId="20863" xr:uid="{0098879D-9FF3-4353-A6B5-E21A797A4C70}"/>
    <cellStyle name="SAPBEXHLevel3 2 2 2 3 2 2" xfId="47277" xr:uid="{A5D9EBB7-ECA6-4FA0-9017-A2A4C947614E}"/>
    <cellStyle name="SAPBEXHLevel3 2 2 2 3 3" xfId="12591" xr:uid="{5F727725-0C0A-4AD4-BB84-BE8D37839922}"/>
    <cellStyle name="SAPBEXHLevel3 2 2 2 3 3 2" xfId="39012" xr:uid="{937A8A9A-0520-47A8-9BE0-C7140918CD3F}"/>
    <cellStyle name="SAPBEXHLevel3 2 2 2 3 4" xfId="36699" xr:uid="{9554B8F8-991A-45F4-8B17-93B70FE84DA5}"/>
    <cellStyle name="SAPBEXHLevel3 2 2 2 4" xfId="8765" xr:uid="{86110B2C-6F18-43E5-B11D-9AB1EC43D6B3}"/>
    <cellStyle name="SAPBEXHLevel3 2 2 2 4 2" xfId="19425" xr:uid="{529413CC-6CAC-4479-B80A-858019FCD83C}"/>
    <cellStyle name="SAPBEXHLevel3 2 2 2 4 2 2" xfId="45839" xr:uid="{D588B555-6B2B-452D-97D2-9551053CC4B0}"/>
    <cellStyle name="SAPBEXHLevel3 2 2 2 4 3" xfId="24793" xr:uid="{B8BAB872-094A-429F-BE31-B0B71D51B003}"/>
    <cellStyle name="SAPBEXHLevel3 2 2 2 4 3 2" xfId="51207" xr:uid="{693F27A5-BA8B-43C6-B9C5-276D44BDD144}"/>
    <cellStyle name="SAPBEXHLevel3 2 2 2 4 4" xfId="35261" xr:uid="{AFFAA67F-A6F9-42A5-84B9-78D450E7147E}"/>
    <cellStyle name="SAPBEXHLevel3 2 2 2 5" xfId="14339" xr:uid="{247F131B-B201-4670-B857-2FB1AB217B2B}"/>
    <cellStyle name="SAPBEXHLevel3 2 2 2 5 2" xfId="40759" xr:uid="{0DD40464-A28C-4FD2-A378-825253FE4382}"/>
    <cellStyle name="SAPBEXHLevel3 2 2 2 6" xfId="25604" xr:uid="{10B4B7B6-1047-45BD-A298-1F2C83E82689}"/>
    <cellStyle name="SAPBEXHLevel3 2 2 2 6 2" xfId="52018" xr:uid="{AA3A4CED-03F8-41E2-9452-EECF60CA34F7}"/>
    <cellStyle name="SAPBEXHLevel3 2 2 2 7" xfId="30224" xr:uid="{1EA95303-A8CD-499D-87A4-94BA90C72718}"/>
    <cellStyle name="SAPBEXHLevel3 2 2 3" xfId="2761" xr:uid="{F10271AF-D1A1-4B8C-8760-B1D651FC8271}"/>
    <cellStyle name="SAPBEXHLevel3 2 2 3 2" xfId="9328" xr:uid="{D01710C0-5991-4EA0-AEC1-817929C7617A}"/>
    <cellStyle name="SAPBEXHLevel3 2 2 3 2 2" xfId="19988" xr:uid="{13763FB6-3B94-42BD-A833-49562B107C61}"/>
    <cellStyle name="SAPBEXHLevel3 2 2 3 2 2 2" xfId="46402" xr:uid="{3EF9A6BC-E364-4692-A1DB-D11176FA5AE0}"/>
    <cellStyle name="SAPBEXHLevel3 2 2 3 2 3" xfId="26761" xr:uid="{2D50A4CD-AC12-40D3-91E9-0E16F9B3984D}"/>
    <cellStyle name="SAPBEXHLevel3 2 2 3 2 3 2" xfId="53175" xr:uid="{1F0EA441-3A69-447A-9999-2B3D0C96869F}"/>
    <cellStyle name="SAPBEXHLevel3 2 2 3 2 4" xfId="35824" xr:uid="{016D888E-3623-4D8E-B7A0-77349C6F3BD6}"/>
    <cellStyle name="SAPBEXHLevel3 2 2 3 3" xfId="13553" xr:uid="{E2C67CD8-EB2D-4F61-8404-42667CCF4EDB}"/>
    <cellStyle name="SAPBEXHLevel3 2 2 3 3 2" xfId="39973" xr:uid="{42306D9E-E732-4087-9B53-44B02682226F}"/>
    <cellStyle name="SAPBEXHLevel3 2 2 3 4" xfId="27029" xr:uid="{64A3FC0B-C1C1-41AF-B494-272FC434BCD7}"/>
    <cellStyle name="SAPBEXHLevel3 2 2 3 4 2" xfId="53443" xr:uid="{1B78439D-9ADC-4AB4-9E2A-F122C9575C5E}"/>
    <cellStyle name="SAPBEXHLevel3 2 2 3 5" xfId="29431" xr:uid="{CAAAA016-965C-4C3B-AF08-E681CBB91FEE}"/>
    <cellStyle name="SAPBEXHLevel3 2 2 4" xfId="2835" xr:uid="{1D69B686-2FCC-4E14-B469-B8BED3EEA4B0}"/>
    <cellStyle name="SAPBEXHLevel3 2 2 4 2" xfId="10435" xr:uid="{EB195740-D8C4-4105-8AE2-271C1E7EF256}"/>
    <cellStyle name="SAPBEXHLevel3 2 2 4 2 2" xfId="21095" xr:uid="{397A0FD1-5A66-4F3B-B85A-62D4317350F3}"/>
    <cellStyle name="SAPBEXHLevel3 2 2 4 2 2 2" xfId="47509" xr:uid="{8374CC91-FF6B-4587-B330-5F267229AE38}"/>
    <cellStyle name="SAPBEXHLevel3 2 2 4 2 3" xfId="28359" xr:uid="{090A607D-441C-4E4C-A441-CE76CCC2EA7A}"/>
    <cellStyle name="SAPBEXHLevel3 2 2 4 2 3 2" xfId="54773" xr:uid="{EE99D143-2B9A-4602-88AB-149B3969657E}"/>
    <cellStyle name="SAPBEXHLevel3 2 2 4 2 4" xfId="36931" xr:uid="{6E07BBDF-700B-4A64-B256-E44BAD33EE11}"/>
    <cellStyle name="SAPBEXHLevel3 2 2 4 3" xfId="13627" xr:uid="{75A770B6-4882-4682-8021-9257539237B9}"/>
    <cellStyle name="SAPBEXHLevel3 2 2 4 3 2" xfId="40047" xr:uid="{DAEEAAF0-BEB1-4CBB-9689-66B7B3C7D73B}"/>
    <cellStyle name="SAPBEXHLevel3 2 2 4 4" xfId="25849" xr:uid="{9EEE2E20-8424-49E8-86BD-CD1C0FD95E40}"/>
    <cellStyle name="SAPBEXHLevel3 2 2 4 4 2" xfId="52263" xr:uid="{E49342AE-8D65-414C-B989-4E7D1BB37337}"/>
    <cellStyle name="SAPBEXHLevel3 2 2 4 5" xfId="29505" xr:uid="{CB870991-4E3D-40E0-8EB0-58FB29D0A736}"/>
    <cellStyle name="SAPBEXHLevel3 2 2 5" xfId="3121" xr:uid="{D8262138-0CAD-4103-B215-0C711F85BD80}"/>
    <cellStyle name="SAPBEXHLevel3 2 2 5 2" xfId="13912" xr:uid="{8EBD480D-FB77-4081-9D16-C56CCE8C502F}"/>
    <cellStyle name="SAPBEXHLevel3 2 2 5 2 2" xfId="40332" xr:uid="{D41538C9-B07B-4042-A9A0-AADFCDBEDAA4}"/>
    <cellStyle name="SAPBEXHLevel3 2 2 5 3" xfId="22913" xr:uid="{0B38C3B3-ECFB-489E-955A-F0298ED1EFB5}"/>
    <cellStyle name="SAPBEXHLevel3 2 2 5 3 2" xfId="49327" xr:uid="{C3D9A19F-7FB1-441A-AF2D-F8D66C828CC8}"/>
    <cellStyle name="SAPBEXHLevel3 2 2 5 4" xfId="29791" xr:uid="{4467400F-CC0C-4FCD-862E-26CE6F7742FC}"/>
    <cellStyle name="SAPBEXHLevel3 2 2 6" xfId="2974" xr:uid="{D1304812-BA99-43BB-AABD-63D01ADE4576}"/>
    <cellStyle name="SAPBEXHLevel3 2 2 6 2" xfId="13766" xr:uid="{C0FFB712-64A3-48CA-98CC-D9A05022B000}"/>
    <cellStyle name="SAPBEXHLevel3 2 2 6 2 2" xfId="40186" xr:uid="{5C7103CD-2BBD-4935-BE7D-49438464F09C}"/>
    <cellStyle name="SAPBEXHLevel3 2 2 6 3" xfId="26184" xr:uid="{26CC5D3E-D57B-4B97-894B-F54F30394716}"/>
    <cellStyle name="SAPBEXHLevel3 2 2 6 3 2" xfId="52598" xr:uid="{CE0BF371-AFC9-4807-A26E-385F04A6663B}"/>
    <cellStyle name="SAPBEXHLevel3 2 2 6 4" xfId="29644" xr:uid="{1B8D2449-E55B-4BDC-840C-D008374B1FF4}"/>
    <cellStyle name="SAPBEXHLevel3 2 2 7" xfId="5898" xr:uid="{725C0233-50E0-4ED7-83EF-E75FBFDC160F}"/>
    <cellStyle name="SAPBEXHLevel3 2 2 7 2" xfId="21795" xr:uid="{107C8901-0CB2-40DA-921E-5CC19751B960}"/>
    <cellStyle name="SAPBEXHLevel3 2 2 7 2 2" xfId="48209" xr:uid="{A1D0BCD9-5B00-4385-AB09-3AD06DB061A2}"/>
    <cellStyle name="SAPBEXHLevel3 2 2 7 3" xfId="32568" xr:uid="{23E53F98-F591-42EE-A12F-41EA78F21174}"/>
    <cellStyle name="SAPBEXHLevel3 2 2 8" xfId="5680" xr:uid="{24D958D7-E94D-41AD-8588-C6C2DC113E75}"/>
    <cellStyle name="SAPBEXHLevel3 2 2 8 2" xfId="16444" xr:uid="{335FDEE8-A180-4473-B508-E56B8BD3BCA5}"/>
    <cellStyle name="SAPBEXHLevel3 2 2 8 2 2" xfId="42862" xr:uid="{84988013-B349-4101-8CFA-41382E53757C}"/>
    <cellStyle name="SAPBEXHLevel3 2 2 8 3" xfId="24786" xr:uid="{C0E17B13-BB33-41F8-A8FA-5DF99252AF38}"/>
    <cellStyle name="SAPBEXHLevel3 2 2 8 3 2" xfId="51200" xr:uid="{8C629017-7A68-4881-8CB6-D009131E1C1F}"/>
    <cellStyle name="SAPBEXHLevel3 2 2 8 4" xfId="32350" xr:uid="{930BA2A1-FA6A-45E6-8372-EA76E8B1CD48}"/>
    <cellStyle name="SAPBEXHLevel3 2 2 9" xfId="7795" xr:uid="{F0A8C38B-363A-44F4-A68A-8979CD4F439F}"/>
    <cellStyle name="SAPBEXHLevel3 2 2 9 2" xfId="18462" xr:uid="{166EA41F-8633-4A93-B73B-073B7C3FE83D}"/>
    <cellStyle name="SAPBEXHLevel3 2 2 9 2 2" xfId="44877" xr:uid="{7E564C35-5119-4912-B0DC-6FE0A063C44D}"/>
    <cellStyle name="SAPBEXHLevel3 2 2 9 3" xfId="24596" xr:uid="{544A5807-72EA-4AE5-9D26-2F85F8CE5A2A}"/>
    <cellStyle name="SAPBEXHLevel3 2 2 9 3 2" xfId="51010" xr:uid="{DE29F742-51D0-4BD0-81B4-F38D30605C88}"/>
    <cellStyle name="SAPBEXHLevel3 2 2 9 4" xfId="34465" xr:uid="{B46E0BA5-8719-4EE8-8109-792D3946CE31}"/>
    <cellStyle name="SAPBEXHLevel3 2 3" xfId="1673" xr:uid="{0306A4E0-443F-49BF-B7A0-90941D453CB6}"/>
    <cellStyle name="SAPBEXHLevel3 2 3 10" xfId="8474" xr:uid="{376F2B29-9E57-426C-BB43-E578FEE870E0}"/>
    <cellStyle name="SAPBEXHLevel3 2 3 10 2" xfId="19134" xr:uid="{EEAD10F5-E29B-42BC-B303-8CE5E7ABE328}"/>
    <cellStyle name="SAPBEXHLevel3 2 3 10 2 2" xfId="45548" xr:uid="{C74164D0-86E7-45FD-B93E-AC04BC925F58}"/>
    <cellStyle name="SAPBEXHLevel3 2 3 10 3" xfId="16879" xr:uid="{A6A08873-213D-4578-B24C-CF277551E335}"/>
    <cellStyle name="SAPBEXHLevel3 2 3 10 3 2" xfId="43297" xr:uid="{021D0165-CB50-4D0C-88B2-24D4F8880938}"/>
    <cellStyle name="SAPBEXHLevel3 2 3 10 4" xfId="34970" xr:uid="{9E6DC9F2-529D-4BED-AFF9-4D7DBA5113B0}"/>
    <cellStyle name="SAPBEXHLevel3 2 3 11" xfId="11894" xr:uid="{F0700A00-B1EE-42F7-93D9-FA3EB2D5E0E2}"/>
    <cellStyle name="SAPBEXHLevel3 2 3 11 2" xfId="38315" xr:uid="{EC5F2789-09E9-4DD2-A178-48D7BF202BD1}"/>
    <cellStyle name="SAPBEXHLevel3 2 3 12" xfId="23756" xr:uid="{163887C6-5387-4FAC-AD68-E750DE7E1201}"/>
    <cellStyle name="SAPBEXHLevel3 2 3 12 2" xfId="50170" xr:uid="{7D58F3A3-1D25-4362-A91D-E0986BB819FD}"/>
    <cellStyle name="SAPBEXHLevel3 2 3 2" xfId="3666" xr:uid="{B5DD6106-8B5D-4A25-841F-C20AF5BF4E5B}"/>
    <cellStyle name="SAPBEXHLevel3 2 3 2 2" xfId="8945" xr:uid="{3D7254E1-8ED6-4DBA-A6BC-DC357CAA5E8B}"/>
    <cellStyle name="SAPBEXHLevel3 2 3 2 2 2" xfId="19605" xr:uid="{E97D17D3-F0BF-449E-B13B-4D1041D87C63}"/>
    <cellStyle name="SAPBEXHLevel3 2 3 2 2 2 2" xfId="46019" xr:uid="{29A4769D-E205-494D-9985-E6D7EDDB652E}"/>
    <cellStyle name="SAPBEXHLevel3 2 3 2 2 3" xfId="11176" xr:uid="{BA25C552-7934-4F99-A47E-6F9180CDF31F}"/>
    <cellStyle name="SAPBEXHLevel3 2 3 2 2 3 2" xfId="37597" xr:uid="{C7179914-9969-4F3A-AA06-A4C9EBE421AF}"/>
    <cellStyle name="SAPBEXHLevel3 2 3 2 2 4" xfId="35441" xr:uid="{814C1D55-6BA9-4F4B-A748-24C3181D7BE7}"/>
    <cellStyle name="SAPBEXHLevel3 2 3 2 3" xfId="9953" xr:uid="{CA7A3010-1A43-4982-8E4C-7602BD9B1B04}"/>
    <cellStyle name="SAPBEXHLevel3 2 3 2 3 2" xfId="20613" xr:uid="{2945FE48-6535-4DCC-B74B-99D5478733D6}"/>
    <cellStyle name="SAPBEXHLevel3 2 3 2 3 2 2" xfId="47027" xr:uid="{1B7BE93B-DD96-4A60-8021-3F80A6EAE8E2}"/>
    <cellStyle name="SAPBEXHLevel3 2 3 2 3 3" xfId="22110" xr:uid="{16620F16-B67F-4929-8FCF-3BC2994727B5}"/>
    <cellStyle name="SAPBEXHLevel3 2 3 2 3 3 2" xfId="48524" xr:uid="{53C4AD37-0043-4B08-A991-059636F27A8E}"/>
    <cellStyle name="SAPBEXHLevel3 2 3 2 3 4" xfId="36449" xr:uid="{F10C0EC6-C121-4A4E-B964-329C46A2876B}"/>
    <cellStyle name="SAPBEXHLevel3 2 3 2 4" xfId="8790" xr:uid="{B1776F8B-6409-4BBC-9635-A83A333138DF}"/>
    <cellStyle name="SAPBEXHLevel3 2 3 2 4 2" xfId="19450" xr:uid="{9AE36F94-8C52-4FF2-9FA2-3E0E19BF22C7}"/>
    <cellStyle name="SAPBEXHLevel3 2 3 2 4 2 2" xfId="45864" xr:uid="{2B8DA842-AE00-4F3C-80D4-C9A2C81FECF9}"/>
    <cellStyle name="SAPBEXHLevel3 2 3 2 4 3" xfId="28092" xr:uid="{3193FBC3-2653-4F52-B6A2-839F028A2966}"/>
    <cellStyle name="SAPBEXHLevel3 2 3 2 4 3 2" xfId="54506" xr:uid="{8EE57BD4-5F53-4022-9632-8A83DE10D254}"/>
    <cellStyle name="SAPBEXHLevel3 2 3 2 4 4" xfId="35286" xr:uid="{5E8298B7-C9AA-48B8-A49D-10175C883BDF}"/>
    <cellStyle name="SAPBEXHLevel3 2 3 2 5" xfId="14451" xr:uid="{17939AFE-0EBF-407A-A2F9-C11D25825545}"/>
    <cellStyle name="SAPBEXHLevel3 2 3 2 5 2" xfId="40871" xr:uid="{3A181889-24B1-43F4-81A4-63596590B6A1}"/>
    <cellStyle name="SAPBEXHLevel3 2 3 2 6" xfId="26084" xr:uid="{E7D26153-8602-4568-84A8-C34566F4ABE3}"/>
    <cellStyle name="SAPBEXHLevel3 2 3 2 6 2" xfId="52498" xr:uid="{4921FF0F-1E5A-4D72-90B8-8A043267563F}"/>
    <cellStyle name="SAPBEXHLevel3 2 3 2 7" xfId="30336" xr:uid="{51BEDF28-A132-4682-901D-1E2367E1E28D}"/>
    <cellStyle name="SAPBEXHLevel3 2 3 3" xfId="2669" xr:uid="{86DBA12C-531B-432B-899E-845B60E28EBE}"/>
    <cellStyle name="SAPBEXHLevel3 2 3 3 2" xfId="9303" xr:uid="{9881344B-ED42-4873-8282-ED24661C21A4}"/>
    <cellStyle name="SAPBEXHLevel3 2 3 3 2 2" xfId="19963" xr:uid="{92235FF3-6E6C-4B5E-BB36-643ADD46FE56}"/>
    <cellStyle name="SAPBEXHLevel3 2 3 3 2 2 2" xfId="46377" xr:uid="{67A997FA-BB70-4C4C-A584-772A4FF6ED8D}"/>
    <cellStyle name="SAPBEXHLevel3 2 3 3 2 3" xfId="11564" xr:uid="{54CBA0CA-D6C2-4667-BF8B-6518042A2C2C}"/>
    <cellStyle name="SAPBEXHLevel3 2 3 3 2 3 2" xfId="37985" xr:uid="{2DEFB499-D5CE-4F3A-951E-52BB86E98144}"/>
    <cellStyle name="SAPBEXHLevel3 2 3 3 2 4" xfId="35799" xr:uid="{96B52FD5-04B3-4B20-A09D-F89E006A0B9C}"/>
    <cellStyle name="SAPBEXHLevel3 2 3 3 3" xfId="13461" xr:uid="{232CA3EA-3E68-4C56-A8D2-8A8353BE18C3}"/>
    <cellStyle name="SAPBEXHLevel3 2 3 3 3 2" xfId="39881" xr:uid="{948F3E97-EE1D-4848-9CAF-677809BD6553}"/>
    <cellStyle name="SAPBEXHLevel3 2 3 3 4" xfId="22744" xr:uid="{22D09918-93C0-4E98-AD9A-F57365458088}"/>
    <cellStyle name="SAPBEXHLevel3 2 3 3 4 2" xfId="49158" xr:uid="{9EC19726-E116-4EEC-B2D0-74985238EE66}"/>
    <cellStyle name="SAPBEXHLevel3 2 3 3 5" xfId="29339" xr:uid="{9A34D2AA-AB06-4370-9F47-6B7CB67BDCCC}"/>
    <cellStyle name="SAPBEXHLevel3 2 3 4" xfId="4872" xr:uid="{077973EF-35DD-4B65-A3B8-0DEB145254CA}"/>
    <cellStyle name="SAPBEXHLevel3 2 3 4 2" xfId="9983" xr:uid="{2C59851D-0C1F-412E-A144-D8279AF2BA85}"/>
    <cellStyle name="SAPBEXHLevel3 2 3 4 2 2" xfId="20643" xr:uid="{F402717A-E851-4D44-B056-DB887395C2A4}"/>
    <cellStyle name="SAPBEXHLevel3 2 3 4 2 2 2" xfId="47057" xr:uid="{040F4C63-B932-41E5-91FC-E7BA2000528F}"/>
    <cellStyle name="SAPBEXHLevel3 2 3 4 2 3" xfId="26839" xr:uid="{A4B59450-82D4-4432-BEB1-BBE0C7079EC7}"/>
    <cellStyle name="SAPBEXHLevel3 2 3 4 2 3 2" xfId="53253" xr:uid="{4F281793-2C62-4100-A29E-CD4422AE597C}"/>
    <cellStyle name="SAPBEXHLevel3 2 3 4 2 4" xfId="36479" xr:uid="{4DB3F151-1D75-4125-8044-E736F208FE3F}"/>
    <cellStyle name="SAPBEXHLevel3 2 3 4 3" xfId="15649" xr:uid="{C673F4AC-B2CB-49B7-8770-498F2E5FE826}"/>
    <cellStyle name="SAPBEXHLevel3 2 3 4 3 2" xfId="42069" xr:uid="{8E545A06-1657-42D1-96F3-891C210A0510}"/>
    <cellStyle name="SAPBEXHLevel3 2 3 4 4" xfId="22310" xr:uid="{DE1FFE12-5F6F-4D66-BB9C-0378B7CE8F09}"/>
    <cellStyle name="SAPBEXHLevel3 2 3 4 4 2" xfId="48724" xr:uid="{B2D56D38-DB20-4127-B8BE-CEE97E37A651}"/>
    <cellStyle name="SAPBEXHLevel3 2 3 4 5" xfId="31542" xr:uid="{0007F1F0-654F-4C9C-BD4F-EEC9D5BEC53E}"/>
    <cellStyle name="SAPBEXHLevel3 2 3 5" xfId="3690" xr:uid="{55AF5DE0-C89D-4556-B475-E17C8190E422}"/>
    <cellStyle name="SAPBEXHLevel3 2 3 5 2" xfId="14475" xr:uid="{162E5629-5E63-4EA4-BB2D-91FC91FF897D}"/>
    <cellStyle name="SAPBEXHLevel3 2 3 5 2 2" xfId="40895" xr:uid="{AB36202A-8BA1-4DCB-89E7-DECA7FC41302}"/>
    <cellStyle name="SAPBEXHLevel3 2 3 5 3" xfId="23120" xr:uid="{A568D756-1D2D-4D20-AB57-1F23E7487089}"/>
    <cellStyle name="SAPBEXHLevel3 2 3 5 3 2" xfId="49534" xr:uid="{1284BDA8-3AFB-474C-B756-1976CAFA7D7B}"/>
    <cellStyle name="SAPBEXHLevel3 2 3 5 4" xfId="30360" xr:uid="{6EAFF2AD-F911-49FE-99B5-2D8ED075ADCB}"/>
    <cellStyle name="SAPBEXHLevel3 2 3 6" xfId="5541" xr:uid="{BFA4FE02-5EB9-435D-9BD8-68DD58047003}"/>
    <cellStyle name="SAPBEXHLevel3 2 3 6 2" xfId="16312" xr:uid="{43B5E00F-B72F-4FD3-A43D-9D210B293D04}"/>
    <cellStyle name="SAPBEXHLevel3 2 3 6 2 2" xfId="42731" xr:uid="{965F68C9-D1CA-4601-AD3B-4088ACF08AAB}"/>
    <cellStyle name="SAPBEXHLevel3 2 3 6 3" xfId="23645" xr:uid="{B0406EE6-E5AA-4F33-9666-5C8D0D81F3E4}"/>
    <cellStyle name="SAPBEXHLevel3 2 3 6 3 2" xfId="50059" xr:uid="{7D898129-336A-4062-A155-A2CDDD498054}"/>
    <cellStyle name="SAPBEXHLevel3 2 3 6 4" xfId="32211" xr:uid="{833D62BD-CF6A-4021-81E4-37819A5DF238}"/>
    <cellStyle name="SAPBEXHLevel3 2 3 7" xfId="6638" xr:uid="{030CB58E-3331-49DF-AF7D-7C051C9AED99}"/>
    <cellStyle name="SAPBEXHLevel3 2 3 7 2" xfId="22984" xr:uid="{9B22B653-D74E-4434-8FA5-70430B5818AB}"/>
    <cellStyle name="SAPBEXHLevel3 2 3 7 2 2" xfId="49398" xr:uid="{7F2039BF-568E-4895-9875-831353E5A1C8}"/>
    <cellStyle name="SAPBEXHLevel3 2 3 7 3" xfId="33308" xr:uid="{0D723807-6A26-44E5-874D-150225823E35}"/>
    <cellStyle name="SAPBEXHLevel3 2 3 8" xfId="6276" xr:uid="{41360D1E-C2EE-4969-A3B5-A829A6F25468}"/>
    <cellStyle name="SAPBEXHLevel3 2 3 8 2" xfId="17015" xr:uid="{0BBB1FA5-7188-4F93-A3C1-341AC9EF6C1C}"/>
    <cellStyle name="SAPBEXHLevel3 2 3 8 2 2" xfId="43433" xr:uid="{03F77D04-C1B7-42D9-B43C-DB31675344C8}"/>
    <cellStyle name="SAPBEXHLevel3 2 3 8 3" xfId="23680" xr:uid="{A974E73A-0981-42FE-811C-960DEC39129D}"/>
    <cellStyle name="SAPBEXHLevel3 2 3 8 3 2" xfId="50094" xr:uid="{19E91933-ED9C-49F0-A36D-9BB262F86A74}"/>
    <cellStyle name="SAPBEXHLevel3 2 3 8 4" xfId="32946" xr:uid="{29E8466D-04BC-43A2-9565-0016D05524FE}"/>
    <cellStyle name="SAPBEXHLevel3 2 3 9" xfId="7637" xr:uid="{80470EE2-45C7-4EB5-9E21-BD14A9200F87}"/>
    <cellStyle name="SAPBEXHLevel3 2 3 9 2" xfId="18304" xr:uid="{AAC2FEF9-822E-4042-929B-1A24526867CE}"/>
    <cellStyle name="SAPBEXHLevel3 2 3 9 2 2" xfId="44720" xr:uid="{15D99D4E-CA07-476D-90FA-0AEC024777EB}"/>
    <cellStyle name="SAPBEXHLevel3 2 3 9 3" xfId="27338" xr:uid="{A3B134D8-4DC2-4073-B70F-55E2695179F5}"/>
    <cellStyle name="SAPBEXHLevel3 2 3 9 3 2" xfId="53752" xr:uid="{9F388A01-491B-4C12-BDB5-CA7A879AA483}"/>
    <cellStyle name="SAPBEXHLevel3 2 3 9 4" xfId="34307" xr:uid="{82E81866-93D4-47E3-B63F-1AC300961394}"/>
    <cellStyle name="SAPBEXHLevel3 2 4" xfId="1932" xr:uid="{859A9E87-9E65-4258-A0F7-E95130C5763F}"/>
    <cellStyle name="SAPBEXHLevel3 2 4 10" xfId="8579" xr:uid="{2ED7E0A9-6862-4AE6-BFDF-A986DE793A33}"/>
    <cellStyle name="SAPBEXHLevel3 2 4 10 2" xfId="19239" xr:uid="{0A2B0AA4-959B-471D-A4A8-F3BCA4F01B0E}"/>
    <cellStyle name="SAPBEXHLevel3 2 4 10 2 2" xfId="45653" xr:uid="{C64AD85F-9866-4A64-AC53-DBE88A364578}"/>
    <cellStyle name="SAPBEXHLevel3 2 4 10 3" xfId="12790" xr:uid="{BC6B2964-8839-49FF-A98E-53FB0F940872}"/>
    <cellStyle name="SAPBEXHLevel3 2 4 10 3 2" xfId="39211" xr:uid="{96C853C5-18C9-4D9E-A3D6-51E7BEF0D5CA}"/>
    <cellStyle name="SAPBEXHLevel3 2 4 10 4" xfId="35075" xr:uid="{6CD3E436-50BC-497A-B6F9-F9F9E1BDB7FD}"/>
    <cellStyle name="SAPBEXHLevel3 2 4 11" xfId="11648" xr:uid="{722A312A-6A3B-4FF2-A582-8A9EAA47B073}"/>
    <cellStyle name="SAPBEXHLevel3 2 4 11 2" xfId="38069" xr:uid="{2271AF6C-9B29-47C6-8D7F-C4BA6B662B7A}"/>
    <cellStyle name="SAPBEXHLevel3 2 4 12" xfId="26702" xr:uid="{E2F4AE0E-AF30-4B25-91DC-78F1A2E1554E}"/>
    <cellStyle name="SAPBEXHLevel3 2 4 12 2" xfId="53116" xr:uid="{1F013A98-ECF8-4D6F-89FA-7469C68855DE}"/>
    <cellStyle name="SAPBEXHLevel3 2 4 2" xfId="3909" xr:uid="{71E82735-171E-4120-B1BC-37863AADF1C5}"/>
    <cellStyle name="SAPBEXHLevel3 2 4 2 2" xfId="9131" xr:uid="{3B179636-5693-4F27-BBF7-485DF5A30F2F}"/>
    <cellStyle name="SAPBEXHLevel3 2 4 2 2 2" xfId="19791" xr:uid="{28FB127E-E703-4BEA-B1C7-271542FDF7BB}"/>
    <cellStyle name="SAPBEXHLevel3 2 4 2 2 2 2" xfId="46205" xr:uid="{7DF6C10B-D788-494E-8E4C-31AE5F4C1DCE}"/>
    <cellStyle name="SAPBEXHLevel3 2 4 2 2 3" xfId="28240" xr:uid="{1A8E71AC-B74C-46FF-8F10-BD952C6BDC70}"/>
    <cellStyle name="SAPBEXHLevel3 2 4 2 2 3 2" xfId="54654" xr:uid="{7DEFEEF7-2C53-41E5-A1B4-AE38084A7902}"/>
    <cellStyle name="SAPBEXHLevel3 2 4 2 2 4" xfId="35627" xr:uid="{CD5A436D-2F80-42DC-A1FA-CF1B1533E07F}"/>
    <cellStyle name="SAPBEXHLevel3 2 4 2 3" xfId="14692" xr:uid="{3920CA03-C060-4761-A8FB-D0876603A7DB}"/>
    <cellStyle name="SAPBEXHLevel3 2 4 2 3 2" xfId="41112" xr:uid="{B54DAA29-9CD2-4285-BB49-444BBC981B7D}"/>
    <cellStyle name="SAPBEXHLevel3 2 4 2 4" xfId="21873" xr:uid="{9A16C0AA-834C-462E-9C91-0D3CF9DE7AD3}"/>
    <cellStyle name="SAPBEXHLevel3 2 4 2 4 2" xfId="48287" xr:uid="{8E711BAA-7E41-4AE8-9E74-6DAAF9D85C52}"/>
    <cellStyle name="SAPBEXHLevel3 2 4 2 5" xfId="30579" xr:uid="{F19BBC9C-A1FD-47B1-BE39-1981D98DBF1C}"/>
    <cellStyle name="SAPBEXHLevel3 2 4 3" xfId="4636" xr:uid="{D53C0936-3230-4A52-A680-C132FD809771}"/>
    <cellStyle name="SAPBEXHLevel3 2 4 3 2" xfId="9750" xr:uid="{FB75E33A-89A8-4461-9D6D-A974DF52EAC2}"/>
    <cellStyle name="SAPBEXHLevel3 2 4 3 2 2" xfId="20410" xr:uid="{6C94117D-9B7E-40B3-96B5-873E66F940B7}"/>
    <cellStyle name="SAPBEXHLevel3 2 4 3 2 2 2" xfId="46824" xr:uid="{EBFBB50E-6460-4091-B454-0D13E8344BD9}"/>
    <cellStyle name="SAPBEXHLevel3 2 4 3 2 3" xfId="11271" xr:uid="{2A239B5B-93C4-478B-BDD2-2E20CE3C8945}"/>
    <cellStyle name="SAPBEXHLevel3 2 4 3 2 3 2" xfId="37692" xr:uid="{2A3549AA-4D47-4858-81DE-1A3E3D90E3FC}"/>
    <cellStyle name="SAPBEXHLevel3 2 4 3 2 4" xfId="36246" xr:uid="{41804787-3F01-40DE-A4E8-E231893DF752}"/>
    <cellStyle name="SAPBEXHLevel3 2 4 3 3" xfId="15414" xr:uid="{76081C5E-3F68-4D13-9A05-718C5E55A859}"/>
    <cellStyle name="SAPBEXHLevel3 2 4 3 3 2" xfId="41834" xr:uid="{ACC9FCA3-F73C-4257-868B-E165D52C6AF0}"/>
    <cellStyle name="SAPBEXHLevel3 2 4 3 4" xfId="23286" xr:uid="{0E5E3C9B-C4C5-467F-986B-3CDE484271A6}"/>
    <cellStyle name="SAPBEXHLevel3 2 4 3 4 2" xfId="49700" xr:uid="{B0D31B05-E9B4-4B65-A4CC-AB3D9A9A80EF}"/>
    <cellStyle name="SAPBEXHLevel3 2 4 3 5" xfId="31306" xr:uid="{2928C5E6-3BEC-4EB7-8E5F-23ED04C3464E}"/>
    <cellStyle name="SAPBEXHLevel3 2 4 4" xfId="5214" xr:uid="{F3B3AD1F-D93C-4B99-81F7-C1C72165ED97}"/>
    <cellStyle name="SAPBEXHLevel3 2 4 4 2" xfId="15989" xr:uid="{9C6ED2B5-9490-4F62-9B00-D397908EF08C}"/>
    <cellStyle name="SAPBEXHLevel3 2 4 4 2 2" xfId="42408" xr:uid="{F8BC99FE-0F6E-4EFC-AD76-BEDA60642C33}"/>
    <cellStyle name="SAPBEXHLevel3 2 4 4 3" xfId="27628" xr:uid="{D3D489A0-0C4A-4A12-9B50-1FDAF10C00D6}"/>
    <cellStyle name="SAPBEXHLevel3 2 4 4 3 2" xfId="54042" xr:uid="{5B64C722-65D4-4B10-9D49-4C36DEED4317}"/>
    <cellStyle name="SAPBEXHLevel3 2 4 4 4" xfId="31884" xr:uid="{37094A2C-4869-408C-AAA2-90DFAE43EA57}"/>
    <cellStyle name="SAPBEXHLevel3 2 4 5" xfId="5830" xr:uid="{7AB2DAC4-226A-49C4-BD63-80FA31DEF55C}"/>
    <cellStyle name="SAPBEXHLevel3 2 4 5 2" xfId="16589" xr:uid="{9F6529D1-F6CE-4B8B-90CD-9F71242B71AB}"/>
    <cellStyle name="SAPBEXHLevel3 2 4 5 2 2" xfId="43007" xr:uid="{1E423371-304F-43EC-9795-08B66BC3939B}"/>
    <cellStyle name="SAPBEXHLevel3 2 4 5 3" xfId="22582" xr:uid="{95F4D5E8-9878-4926-B2F3-5A87827A4177}"/>
    <cellStyle name="SAPBEXHLevel3 2 4 5 3 2" xfId="48996" xr:uid="{EA483914-C295-4342-A86F-81185D82C0A5}"/>
    <cellStyle name="SAPBEXHLevel3 2 4 5 4" xfId="32500" xr:uid="{A60D0428-BDAC-4BED-95E8-69E2DB003EEB}"/>
    <cellStyle name="SAPBEXHLevel3 2 4 6" xfId="6433" xr:uid="{17F71963-9100-4B51-9984-4F2E4F36243D}"/>
    <cellStyle name="SAPBEXHLevel3 2 4 6 2" xfId="17169" xr:uid="{0B0DC3BF-EC38-49CE-96F2-9B303C0289C5}"/>
    <cellStyle name="SAPBEXHLevel3 2 4 6 2 2" xfId="43587" xr:uid="{029D7618-623F-4590-8AA4-A3E67EF3027D}"/>
    <cellStyle name="SAPBEXHLevel3 2 4 6 3" xfId="25770" xr:uid="{742F2E59-63D5-408D-BA71-B1F4A4AF7992}"/>
    <cellStyle name="SAPBEXHLevel3 2 4 6 3 2" xfId="52184" xr:uid="{0DF4D8AB-F976-410F-A88C-667B6339F6A5}"/>
    <cellStyle name="SAPBEXHLevel3 2 4 6 4" xfId="33103" xr:uid="{D934D752-E4BE-47CB-B0F9-06D74F624814}"/>
    <cellStyle name="SAPBEXHLevel3 2 4 7" xfId="7048" xr:uid="{F110D6E1-FB7E-45EB-A4CE-4DBCB80F2692}"/>
    <cellStyle name="SAPBEXHLevel3 2 4 7 2" xfId="12520" xr:uid="{3541CB5F-68C9-45A2-97A5-F597DD16F081}"/>
    <cellStyle name="SAPBEXHLevel3 2 4 7 2 2" xfId="38941" xr:uid="{4D8452D2-5EF3-42D5-8EE9-E42F6A58CF41}"/>
    <cellStyle name="SAPBEXHLevel3 2 4 7 3" xfId="33718" xr:uid="{B6FE02AB-4D2B-4FEA-B821-F1A4CB014172}"/>
    <cellStyle name="SAPBEXHLevel3 2 4 8" xfId="7595" xr:uid="{ED22DEDD-2C02-46EC-A76E-7C8E77866964}"/>
    <cellStyle name="SAPBEXHLevel3 2 4 8 2" xfId="18262" xr:uid="{EAAE760A-E3E0-4D8A-B7D3-E16078CD57E9}"/>
    <cellStyle name="SAPBEXHLevel3 2 4 8 2 2" xfId="44678" xr:uid="{FC5D74C6-E705-4D38-91C5-98AB002B110A}"/>
    <cellStyle name="SAPBEXHLevel3 2 4 8 3" xfId="24807" xr:uid="{63C90818-C893-4730-85B0-CD52555345CA}"/>
    <cellStyle name="SAPBEXHLevel3 2 4 8 3 2" xfId="51221" xr:uid="{70D72A23-54F2-4AA2-80E2-F7F8C43DBAFB}"/>
    <cellStyle name="SAPBEXHLevel3 2 4 8 4" xfId="34265" xr:uid="{71AF7C4E-888D-4547-B3D1-05B7DC1F1760}"/>
    <cellStyle name="SAPBEXHLevel3 2 4 9" xfId="7295" xr:uid="{99B91144-D5C2-4A27-9ECC-1A020F9F2260}"/>
    <cellStyle name="SAPBEXHLevel3 2 4 9 2" xfId="17962" xr:uid="{C37F8C3B-6F5C-42D1-871A-1D7C18F26682}"/>
    <cellStyle name="SAPBEXHLevel3 2 4 9 2 2" xfId="44379" xr:uid="{D290FFFB-9459-4B5E-AC81-7DA640970115}"/>
    <cellStyle name="SAPBEXHLevel3 2 4 9 3" xfId="27490" xr:uid="{012ACD51-DDD9-4CEB-B073-3DCA9CB8E884}"/>
    <cellStyle name="SAPBEXHLevel3 2 4 9 3 2" xfId="53904" xr:uid="{C2149ADD-062B-4A9A-AFFC-F686E9743471}"/>
    <cellStyle name="SAPBEXHLevel3 2 4 9 4" xfId="33965" xr:uid="{8DB5E1B2-1DE8-4AE4-B7A7-A86266B3436B}"/>
    <cellStyle name="SAPBEXHLevel3 2 5" xfId="2118" xr:uid="{6623DA57-FA5A-49E3-B0E3-5101BDEF9F6D}"/>
    <cellStyle name="SAPBEXHLevel3 2 5 10" xfId="8903" xr:uid="{47759767-FCE9-4907-AC04-A0E3E3C5A940}"/>
    <cellStyle name="SAPBEXHLevel3 2 5 10 2" xfId="19563" xr:uid="{FB14B7EC-4BEB-4906-9D81-5FCA47855998}"/>
    <cellStyle name="SAPBEXHLevel3 2 5 10 2 2" xfId="45977" xr:uid="{2E084029-FF88-4DAA-9F4F-EF31F558D783}"/>
    <cellStyle name="SAPBEXHLevel3 2 5 10 3" xfId="16539" xr:uid="{ECE7382E-C429-4EDD-85D7-86DBE4B308EC}"/>
    <cellStyle name="SAPBEXHLevel3 2 5 10 3 2" xfId="42957" xr:uid="{868224CF-EC85-42FD-A3AC-DF59BD2109D3}"/>
    <cellStyle name="SAPBEXHLevel3 2 5 10 4" xfId="35399" xr:uid="{6FF8B0F4-38AC-4C0A-BFC5-7BB6449C70C4}"/>
    <cellStyle name="SAPBEXHLevel3 2 5 11" xfId="11482" xr:uid="{51102704-DE5A-4D34-A778-4B51224C0247}"/>
    <cellStyle name="SAPBEXHLevel3 2 5 11 2" xfId="37903" xr:uid="{92256E74-A012-4239-99F3-9899354C9B25}"/>
    <cellStyle name="SAPBEXHLevel3 2 5 12" xfId="26856" xr:uid="{588C12AF-2CCE-4B44-A562-AD3E36749D9E}"/>
    <cellStyle name="SAPBEXHLevel3 2 5 12 2" xfId="53270" xr:uid="{3F35C0CC-9CA0-48BE-99B5-2716461D31B8}"/>
    <cellStyle name="SAPBEXHLevel3 2 5 2" xfId="4083" xr:uid="{411582A1-275B-4631-A5FA-72FAB3B9D062}"/>
    <cellStyle name="SAPBEXHLevel3 2 5 2 2" xfId="9901" xr:uid="{D18E6830-C9E2-47E7-8FD2-27B7DA59115F}"/>
    <cellStyle name="SAPBEXHLevel3 2 5 2 2 2" xfId="20561" xr:uid="{3BB17C24-8F8E-4BFE-8B9C-5846B077B7F7}"/>
    <cellStyle name="SAPBEXHLevel3 2 5 2 2 2 2" xfId="46975" xr:uid="{362286F0-F0C8-4989-AB54-930B269C5262}"/>
    <cellStyle name="SAPBEXHLevel3 2 5 2 2 3" xfId="22825" xr:uid="{59DCEDAC-E2D0-4FFB-9680-DE571F2925B6}"/>
    <cellStyle name="SAPBEXHLevel3 2 5 2 2 3 2" xfId="49239" xr:uid="{3CB10028-0A85-4D24-8118-DFCB18C20A22}"/>
    <cellStyle name="SAPBEXHLevel3 2 5 2 2 4" xfId="36397" xr:uid="{E79DAE22-4C1A-4418-AEA9-24E4C5B052AD}"/>
    <cellStyle name="SAPBEXHLevel3 2 5 2 3" xfId="14865" xr:uid="{F2846099-3BF0-410C-B1A1-0DDE2D429A39}"/>
    <cellStyle name="SAPBEXHLevel3 2 5 2 3 2" xfId="41285" xr:uid="{C674699F-F118-4B6E-A461-AF30E98AFE1A}"/>
    <cellStyle name="SAPBEXHLevel3 2 5 2 4" xfId="22761" xr:uid="{F6A0F289-F931-448A-9627-BFD879E45EA4}"/>
    <cellStyle name="SAPBEXHLevel3 2 5 2 4 2" xfId="49175" xr:uid="{4B7F5010-90AD-4783-A11D-5D7F134AA9D5}"/>
    <cellStyle name="SAPBEXHLevel3 2 5 2 5" xfId="30753" xr:uid="{2EA8FECD-6455-42AD-93B3-AA575949D3BF}"/>
    <cellStyle name="SAPBEXHLevel3 2 5 3" xfId="4811" xr:uid="{6E468787-CD40-4055-A545-901AB08214CC}"/>
    <cellStyle name="SAPBEXHLevel3 2 5 3 2" xfId="9937" xr:uid="{662FFB1D-8696-40C7-983F-E6E12C4702D4}"/>
    <cellStyle name="SAPBEXHLevel3 2 5 3 2 2" xfId="20597" xr:uid="{950B0BB9-63B2-42A1-A621-EF9CB34CA27A}"/>
    <cellStyle name="SAPBEXHLevel3 2 5 3 2 2 2" xfId="47011" xr:uid="{616788BD-A155-4365-8A77-14AE2A7F91FF}"/>
    <cellStyle name="SAPBEXHLevel3 2 5 3 2 3" xfId="21848" xr:uid="{85707ED2-131D-49E9-B2CB-E4AE61CD9C1B}"/>
    <cellStyle name="SAPBEXHLevel3 2 5 3 2 3 2" xfId="48262" xr:uid="{F74E26F2-D1BF-4E53-9CF4-A9B1D962409F}"/>
    <cellStyle name="SAPBEXHLevel3 2 5 3 2 4" xfId="36433" xr:uid="{EF63EBEE-A261-4BCE-8EB5-C5F2D3781C7E}"/>
    <cellStyle name="SAPBEXHLevel3 2 5 3 3" xfId="15588" xr:uid="{C60BD8FB-6FBC-4C28-BB77-F6826E2E4AD8}"/>
    <cellStyle name="SAPBEXHLevel3 2 5 3 3 2" xfId="42008" xr:uid="{47C2F528-B0EE-43AD-868E-CEE66AA05D00}"/>
    <cellStyle name="SAPBEXHLevel3 2 5 3 4" xfId="22026" xr:uid="{81919DBD-AF95-450D-8F72-220B60733D13}"/>
    <cellStyle name="SAPBEXHLevel3 2 5 3 4 2" xfId="48440" xr:uid="{2DBE928B-1A66-443C-91F5-795F29BA6287}"/>
    <cellStyle name="SAPBEXHLevel3 2 5 3 5" xfId="31481" xr:uid="{7134FACF-9CF3-49A7-9858-86479CA642FA}"/>
    <cellStyle name="SAPBEXHLevel3 2 5 4" xfId="5391" xr:uid="{2709EC6A-FB1C-4C14-95F2-F0D84EA9BD7F}"/>
    <cellStyle name="SAPBEXHLevel3 2 5 4 2" xfId="16164" xr:uid="{84F198D0-C50E-4BAB-B6C8-03E837046450}"/>
    <cellStyle name="SAPBEXHLevel3 2 5 4 2 2" xfId="42583" xr:uid="{53F7D9F5-A121-404D-8F6B-C631E561CA26}"/>
    <cellStyle name="SAPBEXHLevel3 2 5 4 3" xfId="26165" xr:uid="{ED2FA53F-0103-41FF-B44F-0BEA05912F72}"/>
    <cellStyle name="SAPBEXHLevel3 2 5 4 3 2" xfId="52579" xr:uid="{4F7B86E9-1AC9-4FEF-B387-866D28C5BAB0}"/>
    <cellStyle name="SAPBEXHLevel3 2 5 4 4" xfId="32061" xr:uid="{1B1ABCBD-7863-4720-A089-15D9B5AFB849}"/>
    <cellStyle name="SAPBEXHLevel3 2 5 5" xfId="5998" xr:uid="{37F7F7A3-5C56-4952-9BE5-2585743ABF52}"/>
    <cellStyle name="SAPBEXHLevel3 2 5 5 2" xfId="16750" xr:uid="{658EB4C6-6D99-4DAF-B8A4-A594EB223C76}"/>
    <cellStyle name="SAPBEXHLevel3 2 5 5 2 2" xfId="43168" xr:uid="{1EF9EF0F-961F-4F7C-B6F6-75117DF049A3}"/>
    <cellStyle name="SAPBEXHLevel3 2 5 5 3" xfId="22431" xr:uid="{CFB1E010-8F9F-47B3-B989-53BBE97F50DC}"/>
    <cellStyle name="SAPBEXHLevel3 2 5 5 3 2" xfId="48845" xr:uid="{CEC6749E-354F-409B-AAAA-05713813C9CC}"/>
    <cellStyle name="SAPBEXHLevel3 2 5 5 4" xfId="32668" xr:uid="{F970DE7A-6326-4D6B-B8F3-9B4A04F88E8B}"/>
    <cellStyle name="SAPBEXHLevel3 2 5 6" xfId="6598" xr:uid="{60D74E68-D342-436F-A535-96AB29BFC916}"/>
    <cellStyle name="SAPBEXHLevel3 2 5 6 2" xfId="17323" xr:uid="{B2BAA4F5-4E29-453E-89E4-6EFE3460ECC2}"/>
    <cellStyle name="SAPBEXHLevel3 2 5 6 2 2" xfId="43741" xr:uid="{69A8F384-CEF8-4433-80AB-6782C17EC3AC}"/>
    <cellStyle name="SAPBEXHLevel3 2 5 6 3" xfId="21887" xr:uid="{B2403C5C-402C-4082-A503-D479B47EF8F8}"/>
    <cellStyle name="SAPBEXHLevel3 2 5 6 3 2" xfId="48301" xr:uid="{814506B3-3327-4AFD-81A4-0294304C4564}"/>
    <cellStyle name="SAPBEXHLevel3 2 5 6 4" xfId="33268" xr:uid="{D4BB3B8D-94B2-4934-85DA-2699FF4D87BD}"/>
    <cellStyle name="SAPBEXHLevel3 2 5 7" xfId="7170" xr:uid="{6FE625E9-2615-48C4-8A7E-11010F5596CD}"/>
    <cellStyle name="SAPBEXHLevel3 2 5 7 2" xfId="22805" xr:uid="{69300FE1-080A-4A97-8DDD-31432FB577C5}"/>
    <cellStyle name="SAPBEXHLevel3 2 5 7 2 2" xfId="49219" xr:uid="{D8A7F5CD-E8C3-4721-A2ED-80A75AE91592}"/>
    <cellStyle name="SAPBEXHLevel3 2 5 7 3" xfId="33840" xr:uid="{DB250BF6-39E0-47E5-926E-66D0C4369C33}"/>
    <cellStyle name="SAPBEXHLevel3 2 5 8" xfId="7729" xr:uid="{623024D0-FC0D-4792-A94A-BB8F270E3843}"/>
    <cellStyle name="SAPBEXHLevel3 2 5 8 2" xfId="18396" xr:uid="{2203B181-EB46-46FC-94F6-6D7DABC98CF9}"/>
    <cellStyle name="SAPBEXHLevel3 2 5 8 2 2" xfId="44812" xr:uid="{8C027E85-1E0F-41FE-911D-93698AAAF161}"/>
    <cellStyle name="SAPBEXHLevel3 2 5 8 3" xfId="24079" xr:uid="{9672352A-ADCE-4E2C-AB1B-470DDB64B964}"/>
    <cellStyle name="SAPBEXHLevel3 2 5 8 3 2" xfId="50493" xr:uid="{4B7BE3CF-DC95-4B5D-9B74-B6E9607BCD0D}"/>
    <cellStyle name="SAPBEXHLevel3 2 5 8 4" xfId="34399" xr:uid="{BEEAA943-E6D4-4011-B00B-35F51529ED27}"/>
    <cellStyle name="SAPBEXHLevel3 2 5 9" xfId="7881" xr:uid="{A05E0060-DC44-485D-8674-EFA9AE2F0306}"/>
    <cellStyle name="SAPBEXHLevel3 2 5 9 2" xfId="18548" xr:uid="{7E34E453-76AE-4DAA-B9F3-375DA4FD3964}"/>
    <cellStyle name="SAPBEXHLevel3 2 5 9 2 2" xfId="44963" xr:uid="{17A2BE9D-AF59-4487-B859-89B92B6457A4}"/>
    <cellStyle name="SAPBEXHLevel3 2 5 9 3" xfId="25654" xr:uid="{0402D0EA-73A5-444E-A73D-2F45D7B9BDEB}"/>
    <cellStyle name="SAPBEXHLevel3 2 5 9 3 2" xfId="52068" xr:uid="{B149EBAF-46E4-4EBB-80D7-DDE207038E98}"/>
    <cellStyle name="SAPBEXHLevel3 2 5 9 4" xfId="34551" xr:uid="{27A96415-475A-4D6F-9984-74EFEEC72E0F}"/>
    <cellStyle name="SAPBEXHLevel3 2 6" xfId="1704" xr:uid="{A426C1D0-983C-497E-A0BE-F43B68EE8D55}"/>
    <cellStyle name="SAPBEXHLevel3 2 6 10" xfId="9531" xr:uid="{DA80A8A6-0DA5-45EB-81C0-2597143B0742}"/>
    <cellStyle name="SAPBEXHLevel3 2 6 10 2" xfId="20191" xr:uid="{D6310D7C-CCC1-4C99-9DD8-A3E965EC5972}"/>
    <cellStyle name="SAPBEXHLevel3 2 6 10 2 2" xfId="46605" xr:uid="{1C79D7C3-3C66-41A4-854B-359F2784B0FB}"/>
    <cellStyle name="SAPBEXHLevel3 2 6 10 3" xfId="27847" xr:uid="{66C1CD60-E230-4CB2-A4E8-8632FEE245D0}"/>
    <cellStyle name="SAPBEXHLevel3 2 6 10 3 2" xfId="54261" xr:uid="{5C5611DF-BBD3-4B48-8FD6-26161A774DE7}"/>
    <cellStyle name="SAPBEXHLevel3 2 6 10 4" xfId="36027" xr:uid="{C8BE1999-9A43-4B59-834A-8DE82AC3EA65}"/>
    <cellStyle name="SAPBEXHLevel3 2 6 11" xfId="11866" xr:uid="{7D6FB90E-B251-46AB-AEBB-9ECA69C22A03}"/>
    <cellStyle name="SAPBEXHLevel3 2 6 11 2" xfId="38287" xr:uid="{562DA635-51D5-4A86-B0E8-8B839F60064A}"/>
    <cellStyle name="SAPBEXHLevel3 2 6 12" xfId="26558" xr:uid="{747515A8-0D0D-4FB8-835A-14F905AFE85D}"/>
    <cellStyle name="SAPBEXHLevel3 2 6 12 2" xfId="52972" xr:uid="{6F7BF71F-950E-460D-B95B-FFF9C6AF3FF0}"/>
    <cellStyle name="SAPBEXHLevel3 2 6 2" xfId="3696" xr:uid="{5892BCF2-66B2-47BD-A909-401E3444E904}"/>
    <cellStyle name="SAPBEXHLevel3 2 6 2 2" xfId="10670" xr:uid="{B5F38911-3873-486E-BD7E-2811E8533F35}"/>
    <cellStyle name="SAPBEXHLevel3 2 6 2 2 2" xfId="21315" xr:uid="{57C4E0B0-A092-46FB-8FB8-FBD143396217}"/>
    <cellStyle name="SAPBEXHLevel3 2 6 2 2 2 2" xfId="47729" xr:uid="{017D3189-22E4-49F3-882C-E1731D0B5D2C}"/>
    <cellStyle name="SAPBEXHLevel3 2 6 2 2 3" xfId="28413" xr:uid="{134071F4-E4C1-4D69-B71A-6D5D25E3FA3C}"/>
    <cellStyle name="SAPBEXHLevel3 2 6 2 2 3 2" xfId="54827" xr:uid="{9C74FB77-2A28-4D1D-83BB-652DC42BED34}"/>
    <cellStyle name="SAPBEXHLevel3 2 6 2 2 4" xfId="37094" xr:uid="{FB425646-AC78-43A0-BBED-01497D5DE209}"/>
    <cellStyle name="SAPBEXHLevel3 2 6 2 3" xfId="14480" xr:uid="{54E4F955-6C79-4E39-B6DD-32E965146ADA}"/>
    <cellStyle name="SAPBEXHLevel3 2 6 2 3 2" xfId="40900" xr:uid="{6269F28F-637E-4067-B4CC-8F6DCA66BFD2}"/>
    <cellStyle name="SAPBEXHLevel3 2 6 2 4" xfId="22174" xr:uid="{AB82CCD8-8073-44C3-91D8-BE664CC9C72F}"/>
    <cellStyle name="SAPBEXHLevel3 2 6 2 4 2" xfId="48588" xr:uid="{2D88730B-03A5-4C73-B63F-0E05C01047F6}"/>
    <cellStyle name="SAPBEXHLevel3 2 6 2 5" xfId="30366" xr:uid="{18BB5B3C-B501-42D6-92D9-F974AA13CB80}"/>
    <cellStyle name="SAPBEXHLevel3 2 6 3" xfId="2639" xr:uid="{479CA078-A202-4D08-94FD-CA8B28F8488D}"/>
    <cellStyle name="SAPBEXHLevel3 2 6 3 2" xfId="13431" xr:uid="{656478A6-8B89-4928-AF87-49BEE587B293}"/>
    <cellStyle name="SAPBEXHLevel3 2 6 3 2 2" xfId="39851" xr:uid="{90F016E1-AABB-478B-9694-E38D8AAE72C2}"/>
    <cellStyle name="SAPBEXHLevel3 2 6 3 3" xfId="25404" xr:uid="{1104B125-D3D9-46D6-A626-CA05F4B53C56}"/>
    <cellStyle name="SAPBEXHLevel3 2 6 3 3 2" xfId="51818" xr:uid="{4C0BCE4E-9B76-4424-A330-B79B66C617B1}"/>
    <cellStyle name="SAPBEXHLevel3 2 6 3 4" xfId="29309" xr:uid="{47EEAC4E-4FF1-4B8D-96F9-E768167A096C}"/>
    <cellStyle name="SAPBEXHLevel3 2 6 4" xfId="3116" xr:uid="{3CD9B3C3-88ED-4F60-A261-430B154295CA}"/>
    <cellStyle name="SAPBEXHLevel3 2 6 4 2" xfId="13907" xr:uid="{B16AE34F-EF42-4B67-AD86-49D08D135709}"/>
    <cellStyle name="SAPBEXHLevel3 2 6 4 2 2" xfId="40327" xr:uid="{77F5F13E-3D05-448A-9950-57CF22620098}"/>
    <cellStyle name="SAPBEXHLevel3 2 6 4 3" xfId="22000" xr:uid="{739E21B1-C762-4A21-B8CA-13CD91489DC1}"/>
    <cellStyle name="SAPBEXHLevel3 2 6 4 3 2" xfId="48414" xr:uid="{997E3977-30A1-4D4C-9F18-DBF2A49C5CE0}"/>
    <cellStyle name="SAPBEXHLevel3 2 6 4 4" xfId="29786" xr:uid="{76446476-D240-47C1-9CA2-E17B8D4D93AB}"/>
    <cellStyle name="SAPBEXHLevel3 2 6 5" xfId="3410" xr:uid="{65407B37-8B0E-4347-B1C4-A4EA91BD92FC}"/>
    <cellStyle name="SAPBEXHLevel3 2 6 5 2" xfId="14196" xr:uid="{1CBAED66-E448-464A-96F1-D966341AE762}"/>
    <cellStyle name="SAPBEXHLevel3 2 6 5 2 2" xfId="40616" xr:uid="{CF07954D-B892-4A37-AD87-37EB7F401058}"/>
    <cellStyle name="SAPBEXHLevel3 2 6 5 3" xfId="22228" xr:uid="{5721ACC5-37C0-47E0-B583-CECC43158192}"/>
    <cellStyle name="SAPBEXHLevel3 2 6 5 3 2" xfId="48642" xr:uid="{593D4CE9-1647-4F7C-8AF4-65CCC761FF51}"/>
    <cellStyle name="SAPBEXHLevel3 2 6 5 4" xfId="30080" xr:uid="{326C8D61-AA54-4AC4-B199-586DEA136871}"/>
    <cellStyle name="SAPBEXHLevel3 2 6 6" xfId="5567" xr:uid="{C7BA8EA7-4845-4CA9-82F8-CA6C1ED80A33}"/>
    <cellStyle name="SAPBEXHLevel3 2 6 6 2" xfId="16337" xr:uid="{007D864F-57C9-4F45-B328-F8CAB9A80A13}"/>
    <cellStyle name="SAPBEXHLevel3 2 6 6 2 2" xfId="42756" xr:uid="{F9A3B0CA-1B16-4BF8-AACC-12F8C1DF7A1E}"/>
    <cellStyle name="SAPBEXHLevel3 2 6 6 3" xfId="26249" xr:uid="{480FEB1B-B45D-491E-9C3D-669782620B4C}"/>
    <cellStyle name="SAPBEXHLevel3 2 6 6 3 2" xfId="52663" xr:uid="{825F564F-A445-443B-83B2-13F4CCF358B4}"/>
    <cellStyle name="SAPBEXHLevel3 2 6 6 4" xfId="32237" xr:uid="{6370CCE0-9F62-499E-ADE2-A8A6E8188BB2}"/>
    <cellStyle name="SAPBEXHLevel3 2 6 7" xfId="6157" xr:uid="{6509A575-F500-4CFF-AE70-082FDEFAD1B5}"/>
    <cellStyle name="SAPBEXHLevel3 2 6 7 2" xfId="22781" xr:uid="{A463999B-CADA-48AD-93C5-A64FBE949B64}"/>
    <cellStyle name="SAPBEXHLevel3 2 6 7 2 2" xfId="49195" xr:uid="{EE503D7E-FE2D-4E4C-A870-AC94F4E81176}"/>
    <cellStyle name="SAPBEXHLevel3 2 6 7 3" xfId="32827" xr:uid="{23A3B027-91C6-42FA-B74B-E4E53422EA32}"/>
    <cellStyle name="SAPBEXHLevel3 2 6 8" xfId="5918" xr:uid="{63600B4F-07EE-4FB3-AF23-D6745D450E97}"/>
    <cellStyle name="SAPBEXHLevel3 2 6 8 2" xfId="16670" xr:uid="{9C0F845F-5BCF-4F41-8577-228FC50204AC}"/>
    <cellStyle name="SAPBEXHLevel3 2 6 8 2 2" xfId="43088" xr:uid="{996522E3-DF37-48D9-BAC9-E70D3C48F6AC}"/>
    <cellStyle name="SAPBEXHLevel3 2 6 8 3" xfId="26603" xr:uid="{746DEF2D-EC0A-4399-881D-A61FE24C0FEB}"/>
    <cellStyle name="SAPBEXHLevel3 2 6 8 3 2" xfId="53017" xr:uid="{CA633BA5-0A26-45C4-B16B-0516612630C4}"/>
    <cellStyle name="SAPBEXHLevel3 2 6 8 4" xfId="32588" xr:uid="{CC71DF48-03DE-46E3-9F56-87A9EBD7DCB7}"/>
    <cellStyle name="SAPBEXHLevel3 2 6 9" xfId="2913" xr:uid="{8033CBD8-8AFA-4D02-8D9E-61F9BC2B2460}"/>
    <cellStyle name="SAPBEXHLevel3 2 6 9 2" xfId="13705" xr:uid="{E3E38194-C899-4517-88D1-4083FA080468}"/>
    <cellStyle name="SAPBEXHLevel3 2 6 9 2 2" xfId="40125" xr:uid="{FC2ABEE8-94C5-4003-9C82-E19373CFF713}"/>
    <cellStyle name="SAPBEXHLevel3 2 6 9 3" xfId="23607" xr:uid="{AC363418-96E4-490E-AAEF-0E53D53A939B}"/>
    <cellStyle name="SAPBEXHLevel3 2 6 9 3 2" xfId="50021" xr:uid="{D28ECCCB-8290-42AB-BD84-A22182087454}"/>
    <cellStyle name="SAPBEXHLevel3 2 6 9 4" xfId="29583" xr:uid="{79434F93-9259-4A9B-B758-0AB6644D504B}"/>
    <cellStyle name="SAPBEXHLevel3 2 7" xfId="2516" xr:uid="{A4081CA1-9A23-4E19-B80A-0F41E8497975}"/>
    <cellStyle name="SAPBEXHLevel3 2 7 10" xfId="22881" xr:uid="{31AF9DF7-A42B-462F-B15C-599DB733BFA2}"/>
    <cellStyle name="SAPBEXHLevel3 2 7 10 2" xfId="49295" xr:uid="{6BF4FE71-852F-4189-A09F-2CAC38F1C45C}"/>
    <cellStyle name="SAPBEXHLevel3 2 7 2" xfId="4411" xr:uid="{B5826884-306D-4E64-A0FA-A42E91461B52}"/>
    <cellStyle name="SAPBEXHLevel3 2 7 2 2" xfId="15189" xr:uid="{99C0CE9D-C736-4B86-A539-C0FE7C42735E}"/>
    <cellStyle name="SAPBEXHLevel3 2 7 2 2 2" xfId="41609" xr:uid="{9DBE58FA-342C-4F52-9E2D-ABCD7B2499F8}"/>
    <cellStyle name="SAPBEXHLevel3 2 7 2 3" xfId="27264" xr:uid="{5EAE976C-3CB4-4C41-99D9-C2717E4C8A65}"/>
    <cellStyle name="SAPBEXHLevel3 2 7 2 3 2" xfId="53678" xr:uid="{70DFF379-DBE4-457C-82EA-B5CE6C960A09}"/>
    <cellStyle name="SAPBEXHLevel3 2 7 2 4" xfId="31081" xr:uid="{C7D12EB0-2DBC-4710-B054-553B31C9141C}"/>
    <cellStyle name="SAPBEXHLevel3 2 7 3" xfId="5144" xr:uid="{DCBE3FF0-0179-4497-9CDF-6A36EE6D5F6F}"/>
    <cellStyle name="SAPBEXHLevel3 2 7 3 2" xfId="15921" xr:uid="{DEC39C0D-5559-44B4-8EFC-9975E5303567}"/>
    <cellStyle name="SAPBEXHLevel3 2 7 3 2 2" xfId="42340" xr:uid="{542E3E67-1175-4961-8A17-780EA32DCD61}"/>
    <cellStyle name="SAPBEXHLevel3 2 7 3 3" xfId="23780" xr:uid="{AEFCA26F-FD88-490E-B7EB-719251E8C325}"/>
    <cellStyle name="SAPBEXHLevel3 2 7 3 3 2" xfId="50194" xr:uid="{CCE55979-8188-47D3-93AD-BE8978E26E07}"/>
    <cellStyle name="SAPBEXHLevel3 2 7 3 4" xfId="31814" xr:uid="{A6FFF596-240D-4C70-A615-4432B40B52C2}"/>
    <cellStyle name="SAPBEXHLevel3 2 7 4" xfId="6326" xr:uid="{7949D1FE-52C8-4A6F-9B6E-B72853CC2345}"/>
    <cellStyle name="SAPBEXHLevel3 2 7 4 2" xfId="17065" xr:uid="{08D1F53C-A193-4D16-89EA-7F558D2F2811}"/>
    <cellStyle name="SAPBEXHLevel3 2 7 4 2 2" xfId="43483" xr:uid="{9CCD2AE7-FC2C-4653-BBC8-CE27ADA390AA}"/>
    <cellStyle name="SAPBEXHLevel3 2 7 4 3" xfId="22306" xr:uid="{187CA0B1-E905-47B0-8F82-429F364CFEC6}"/>
    <cellStyle name="SAPBEXHLevel3 2 7 4 3 2" xfId="48720" xr:uid="{73FFDD1A-99BB-4089-ADDE-AEFBB6B46AD9}"/>
    <cellStyle name="SAPBEXHLevel3 2 7 4 4" xfId="32996" xr:uid="{4B33F696-428B-48EB-8323-D4F568A493A0}"/>
    <cellStyle name="SAPBEXHLevel3 2 7 5" xfId="6902" xr:uid="{0EB64D8B-77BE-4168-BAC0-08525600359E}"/>
    <cellStyle name="SAPBEXHLevel3 2 7 5 2" xfId="17607" xr:uid="{9781FC51-BCC7-426A-BA50-6EB58AA6F63B}"/>
    <cellStyle name="SAPBEXHLevel3 2 7 5 2 2" xfId="44024" xr:uid="{C4AD87D5-BD6C-4D03-803A-F26180BA5CA3}"/>
    <cellStyle name="SAPBEXHLevel3 2 7 5 3" xfId="13355" xr:uid="{D98EAEA6-FC8B-45A5-B3BE-E3FB4B90054A}"/>
    <cellStyle name="SAPBEXHLevel3 2 7 5 3 2" xfId="39775" xr:uid="{E291C52C-62C7-4FC1-82A3-5FD0094BD1E3}"/>
    <cellStyle name="SAPBEXHLevel3 2 7 5 4" xfId="33572" xr:uid="{56EE0AA2-4552-4895-8A1D-624956904585}"/>
    <cellStyle name="SAPBEXHLevel3 2 7 6" xfId="7426" xr:uid="{F085C2BE-E29F-4167-8D58-CC95B4174CF0}"/>
    <cellStyle name="SAPBEXHLevel3 2 7 6 2" xfId="18093" xr:uid="{903C4431-150D-476D-A71D-764E7CDAB1C4}"/>
    <cellStyle name="SAPBEXHLevel3 2 7 6 2 2" xfId="44509" xr:uid="{6F9EE87E-288C-42CF-AA53-4CCE6DD69A24}"/>
    <cellStyle name="SAPBEXHLevel3 2 7 6 3" xfId="25441" xr:uid="{131F5714-A83A-498F-994D-B8E641131B9D}"/>
    <cellStyle name="SAPBEXHLevel3 2 7 6 3 2" xfId="51855" xr:uid="{4EB03A58-0B80-4498-B59A-7B49F784F5A0}"/>
    <cellStyle name="SAPBEXHLevel3 2 7 6 4" xfId="34096" xr:uid="{BCA4B5BE-C56D-4FBB-8082-54A6A97AE8D1}"/>
    <cellStyle name="SAPBEXHLevel3 2 7 7" xfId="8049" xr:uid="{F883EE62-27EE-4151-A949-16631B442C7C}"/>
    <cellStyle name="SAPBEXHLevel3 2 7 7 2" xfId="18716" xr:uid="{1D7ED33D-4DC8-48F0-819C-BBE31D49B7D8}"/>
    <cellStyle name="SAPBEXHLevel3 2 7 7 2 2" xfId="45130" xr:uid="{4CCA74AF-DFE4-485D-A6C3-2F33CFA0AEE0}"/>
    <cellStyle name="SAPBEXHLevel3 2 7 7 3" xfId="16529" xr:uid="{8CB8E1CF-F4C4-4203-ACB7-F3AAD4B82DE5}"/>
    <cellStyle name="SAPBEXHLevel3 2 7 7 3 2" xfId="42947" xr:uid="{686EF301-D6CB-4C58-8510-3A5597A291A6}"/>
    <cellStyle name="SAPBEXHLevel3 2 7 7 4" xfId="34653" xr:uid="{CD957794-FE5B-4D77-811D-BB1DC7ED5276}"/>
    <cellStyle name="SAPBEXHLevel3 2 7 8" xfId="13312" xr:uid="{297CE6F1-0EF8-4242-9727-E41B758C95F9}"/>
    <cellStyle name="SAPBEXHLevel3 2 7 8 2" xfId="39732" xr:uid="{05AAF845-380A-46C3-A349-B0BCEE1FE12C}"/>
    <cellStyle name="SAPBEXHLevel3 2 7 9" xfId="11215" xr:uid="{C5DFDFA8-9EEA-4CB3-A038-9E527F0ECB09}"/>
    <cellStyle name="SAPBEXHLevel3 2 7 9 2" xfId="37636" xr:uid="{855142C4-879C-4EF2-B4FE-077BF1574BF1}"/>
    <cellStyle name="SAPBEXHLevel3 2 8" xfId="3269" xr:uid="{D009D8CA-D955-496D-AF43-C89BE2ED941D}"/>
    <cellStyle name="SAPBEXHLevel3 2 8 2" xfId="14059" xr:uid="{66234AF3-CBCA-438D-B3F9-2A3E8BF2C16C}"/>
    <cellStyle name="SAPBEXHLevel3 2 8 2 2" xfId="40479" xr:uid="{179574C5-77CE-411C-906B-93E220A45E4B}"/>
    <cellStyle name="SAPBEXHLevel3 2 8 3" xfId="22943" xr:uid="{BE8B55C8-AD20-426D-976F-FC1C0F73670D}"/>
    <cellStyle name="SAPBEXHLevel3 2 8 3 2" xfId="49357" xr:uid="{D0F5DB5F-0D7C-4B1A-AC3B-7894526560C2}"/>
    <cellStyle name="SAPBEXHLevel3 2 8 4" xfId="29939" xr:uid="{3F4983BD-E546-4F48-832D-D298627542DF}"/>
    <cellStyle name="SAPBEXHLevel3 2 9" xfId="4176" xr:uid="{171C1023-3CDE-409B-AE3F-32D55EE5AB8A}"/>
    <cellStyle name="SAPBEXHLevel3 2 9 2" xfId="14956" xr:uid="{F9A4BFAE-BC56-4195-906C-C22A5DD3DF93}"/>
    <cellStyle name="SAPBEXHLevel3 2 9 2 2" xfId="41376" xr:uid="{2E3B7498-37D0-43C9-98E7-E2D57F063CC1}"/>
    <cellStyle name="SAPBEXHLevel3 2 9 3" xfId="24158" xr:uid="{128F0E3A-0D2E-4ED6-950E-19F6E4566F58}"/>
    <cellStyle name="SAPBEXHLevel3 2 9 3 2" xfId="50572" xr:uid="{49BBA903-303E-432D-8FFE-7E9195B898AC}"/>
    <cellStyle name="SAPBEXHLevel3 2 9 4" xfId="30846" xr:uid="{5F2C682C-06EE-4352-A2AB-6262276B2432}"/>
    <cellStyle name="SAPBEXHLevel3 3" xfId="1559" xr:uid="{2CF7BA7C-BA53-43A8-B9EF-8505578A1AFB}"/>
    <cellStyle name="SAPBEXHLevel3 3 10" xfId="8451" xr:uid="{57D3FEEA-32D3-4A4B-8A3C-DA8755B6F95D}"/>
    <cellStyle name="SAPBEXHLevel3 3 10 2" xfId="19111" xr:uid="{0DCE0E56-BB79-44BA-8B7E-E5092FAE5C34}"/>
    <cellStyle name="SAPBEXHLevel3 3 10 2 2" xfId="45525" xr:uid="{BF63227A-D825-4133-B330-E8F52281576C}"/>
    <cellStyle name="SAPBEXHLevel3 3 10 3" xfId="12946" xr:uid="{4D164713-58DE-46AB-8CBB-C07B677EBF64}"/>
    <cellStyle name="SAPBEXHLevel3 3 10 3 2" xfId="39367" xr:uid="{73E82F93-E5C6-4CCE-BE63-1F164095B495}"/>
    <cellStyle name="SAPBEXHLevel3 3 10 4" xfId="34947" xr:uid="{41E5E706-5467-4121-9E87-BB0A864179AD}"/>
    <cellStyle name="SAPBEXHLevel3 3 11" xfId="12268" xr:uid="{594721EA-9F72-49D4-AF07-9210BC7F0BCD}"/>
    <cellStyle name="SAPBEXHLevel3 3 11 2" xfId="38689" xr:uid="{63C81416-301F-49C6-97D4-D7D7EF83D130}"/>
    <cellStyle name="SAPBEXHLevel3 3 12" xfId="23622" xr:uid="{DDF1ACE9-C7EB-4907-9F4F-AFEDF50E52AF}"/>
    <cellStyle name="SAPBEXHLevel3 3 12 2" xfId="50036" xr:uid="{91F46EA7-7EB0-4995-8B4E-8E53F6644FA5}"/>
    <cellStyle name="SAPBEXHLevel3 3 2" xfId="3553" xr:uid="{1A038CE6-40BC-49D0-BCA1-D8E238597FD8}"/>
    <cellStyle name="SAPBEXHLevel3 3 2 2" xfId="8971" xr:uid="{12824D18-6DEB-4DAC-881F-6BA83BD8764A}"/>
    <cellStyle name="SAPBEXHLevel3 3 2 2 2" xfId="19631" xr:uid="{8A8C1040-082C-4474-989D-5E93E3E4EE2F}"/>
    <cellStyle name="SAPBEXHLevel3 3 2 2 2 2" xfId="46045" xr:uid="{94E4F06E-4352-40CE-A4ED-6BE37E53741A}"/>
    <cellStyle name="SAPBEXHLevel3 3 2 2 3" xfId="11779" xr:uid="{811964FF-AB62-4C5A-AAC0-4FF2A66ABF4F}"/>
    <cellStyle name="SAPBEXHLevel3 3 2 2 3 2" xfId="38200" xr:uid="{B9FCB743-A601-4A7D-AC2E-CFE4DBFBE4A2}"/>
    <cellStyle name="SAPBEXHLevel3 3 2 2 4" xfId="35467" xr:uid="{3C3FF50F-028A-46D7-8EEC-F8340D32DC89}"/>
    <cellStyle name="SAPBEXHLevel3 3 2 3" xfId="10372" xr:uid="{E5713A6C-3714-47F1-8B58-3634B6EC83FC}"/>
    <cellStyle name="SAPBEXHLevel3 3 2 3 2" xfId="21032" xr:uid="{26FA849D-5907-4C26-BBCA-4DDE8749D9A3}"/>
    <cellStyle name="SAPBEXHLevel3 3 2 3 2 2" xfId="47446" xr:uid="{63438F8F-D726-45D0-8FEE-AD068EFC2B19}"/>
    <cellStyle name="SAPBEXHLevel3 3 2 3 3" xfId="28297" xr:uid="{14C76864-2095-4AD2-8FC7-C85BF52D215E}"/>
    <cellStyle name="SAPBEXHLevel3 3 2 3 3 2" xfId="54711" xr:uid="{F86023AC-6696-4BED-83E3-1D1C46CD7372}"/>
    <cellStyle name="SAPBEXHLevel3 3 2 3 4" xfId="36868" xr:uid="{5330455C-1FDD-438B-A85F-16ADBB66D417}"/>
    <cellStyle name="SAPBEXHLevel3 3 2 4" xfId="10949" xr:uid="{A08F911F-2843-4F5B-A06B-52E7E4490AB1}"/>
    <cellStyle name="SAPBEXHLevel3 3 2 4 2" xfId="21594" xr:uid="{51E1BE99-3CE3-4FDB-B0B4-C4C5F9B6A188}"/>
    <cellStyle name="SAPBEXHLevel3 3 2 4 2 2" xfId="48008" xr:uid="{E22E248E-8889-4B1E-BFBB-5EA665014B8A}"/>
    <cellStyle name="SAPBEXHLevel3 3 2 4 3" xfId="28683" xr:uid="{74A75D04-C255-46F5-8E93-2D892F5B6D5F}"/>
    <cellStyle name="SAPBEXHLevel3 3 2 4 3 2" xfId="55097" xr:uid="{06267800-703F-47F8-B347-4C8310FADD44}"/>
    <cellStyle name="SAPBEXHLevel3 3 2 4 4" xfId="37370" xr:uid="{9179CA10-8845-4E3A-B5D8-A8EA5E4E15F4}"/>
    <cellStyle name="SAPBEXHLevel3 3 2 5" xfId="8764" xr:uid="{40DF2D78-B2BA-4C24-9BDF-C8A17F5C1116}"/>
    <cellStyle name="SAPBEXHLevel3 3 2 5 2" xfId="19424" xr:uid="{C2902324-12AD-49C8-8C3B-119F9DD3A9E9}"/>
    <cellStyle name="SAPBEXHLevel3 3 2 5 2 2" xfId="45838" xr:uid="{AD684808-29E0-4810-BE72-D92F65D8D1DB}"/>
    <cellStyle name="SAPBEXHLevel3 3 2 5 3" xfId="25420" xr:uid="{CFAA57C6-C206-457B-B515-E3AD6B85C977}"/>
    <cellStyle name="SAPBEXHLevel3 3 2 5 3 2" xfId="51834" xr:uid="{21A5FC34-396C-46CA-AE82-E084AFD5C18D}"/>
    <cellStyle name="SAPBEXHLevel3 3 2 5 4" xfId="35260" xr:uid="{B32B31A0-D04B-4440-BCB8-8D41B01506B3}"/>
    <cellStyle name="SAPBEXHLevel3 3 2 6" xfId="14338" xr:uid="{DCDEA124-CD31-48B9-ADA0-10EFDECED4AF}"/>
    <cellStyle name="SAPBEXHLevel3 3 2 6 2" xfId="40758" xr:uid="{A8614959-106A-4B45-AB87-9FF141BD6912}"/>
    <cellStyle name="SAPBEXHLevel3 3 2 7" xfId="25707" xr:uid="{5369CDF4-8097-4A31-B2C0-4ADDEBE91263}"/>
    <cellStyle name="SAPBEXHLevel3 3 2 7 2" xfId="52121" xr:uid="{96A6478A-5D61-4A1B-9FF3-549321B1B919}"/>
    <cellStyle name="SAPBEXHLevel3 3 2 8" xfId="30223" xr:uid="{CC6B9A55-5AF0-4BE1-892B-7D91D9C3BB77}"/>
    <cellStyle name="SAPBEXHLevel3 3 3" xfId="2762" xr:uid="{DAA0B630-2D30-4EA6-B983-9503B0720C36}"/>
    <cellStyle name="SAPBEXHLevel3 3 3 2" xfId="9329" xr:uid="{FBCD5285-26B7-4342-9D57-18F2C2DB1E79}"/>
    <cellStyle name="SAPBEXHLevel3 3 3 2 2" xfId="19989" xr:uid="{8E658699-9799-476C-8113-C35081361E7B}"/>
    <cellStyle name="SAPBEXHLevel3 3 3 2 2 2" xfId="46403" xr:uid="{DACA9306-24D5-4133-A49A-BB326F78052C}"/>
    <cellStyle name="SAPBEXHLevel3 3 3 2 3" xfId="11581" xr:uid="{892AA208-84DF-44A1-9641-8ED779CE175D}"/>
    <cellStyle name="SAPBEXHLevel3 3 3 2 3 2" xfId="38002" xr:uid="{39FA082F-4ED5-4B9D-BE8B-DFF22C4FC7CC}"/>
    <cellStyle name="SAPBEXHLevel3 3 3 2 4" xfId="35825" xr:uid="{2A31E881-E30C-4E09-BBF3-441E4E706B7D}"/>
    <cellStyle name="SAPBEXHLevel3 3 3 3" xfId="13554" xr:uid="{86098744-96DD-450D-A800-2873F50ED0EE}"/>
    <cellStyle name="SAPBEXHLevel3 3 3 3 2" xfId="39974" xr:uid="{B8812C84-9BF4-471B-B233-B43B2D575440}"/>
    <cellStyle name="SAPBEXHLevel3 3 3 4" xfId="22235" xr:uid="{18FD7C66-3DF5-4D1D-84E9-ADC296F6E387}"/>
    <cellStyle name="SAPBEXHLevel3 3 3 4 2" xfId="48649" xr:uid="{70EDB78F-6E56-4795-B969-C215C0064BB0}"/>
    <cellStyle name="SAPBEXHLevel3 3 3 5" xfId="29432" xr:uid="{99F6090B-3853-4738-9591-25D2ABF6BA54}"/>
    <cellStyle name="SAPBEXHLevel3 3 4" xfId="4690" xr:uid="{6C0FA98D-00FA-46EE-AD1E-9AB166031405}"/>
    <cellStyle name="SAPBEXHLevel3 3 4 2" xfId="10164" xr:uid="{FF0ACF22-66A7-4AB3-98D9-E3E249549F8E}"/>
    <cellStyle name="SAPBEXHLevel3 3 4 2 2" xfId="20824" xr:uid="{489A14BC-F61D-46A8-97EE-3DD651DB4C2E}"/>
    <cellStyle name="SAPBEXHLevel3 3 4 2 2 2" xfId="47238" xr:uid="{D53C1440-D3DE-4882-9067-DC909BEE8DB7}"/>
    <cellStyle name="SAPBEXHLevel3 3 4 2 3" xfId="27793" xr:uid="{9E146079-6104-4743-9A71-0233EEE54236}"/>
    <cellStyle name="SAPBEXHLevel3 3 4 2 3 2" xfId="54207" xr:uid="{F2F833E7-7805-42BD-A2F3-1C869F6C9E37}"/>
    <cellStyle name="SAPBEXHLevel3 3 4 2 4" xfId="36660" xr:uid="{9CA76BBB-A745-4FD3-8A64-8C8F670E53DA}"/>
    <cellStyle name="SAPBEXHLevel3 3 4 3" xfId="15467" xr:uid="{9163A118-D4CD-4BC2-875E-E7EF38E80F25}"/>
    <cellStyle name="SAPBEXHLevel3 3 4 3 2" xfId="41887" xr:uid="{91AD878D-540B-4B73-9ED4-F66DAC08C571}"/>
    <cellStyle name="SAPBEXHLevel3 3 4 4" xfId="22850" xr:uid="{6CB713F5-B705-44FB-A1C3-82609FA1774A}"/>
    <cellStyle name="SAPBEXHLevel3 3 4 4 2" xfId="49264" xr:uid="{57CEED59-D8F4-4F6F-B6CE-A0D7CDE66106}"/>
    <cellStyle name="SAPBEXHLevel3 3 4 5" xfId="31360" xr:uid="{1CC709FC-F6EC-43B1-81BD-0A3BEE68CCA3}"/>
    <cellStyle name="SAPBEXHLevel3 3 5" xfId="5640" xr:uid="{A592B380-63E1-4B7A-91B2-7DBF41F3FEDF}"/>
    <cellStyle name="SAPBEXHLevel3 3 5 2" xfId="10739" xr:uid="{0532A499-3555-4D84-828F-72D2F73EE5F1}"/>
    <cellStyle name="SAPBEXHLevel3 3 5 2 2" xfId="21384" xr:uid="{FC2590CE-50F9-4034-A4AB-93A30B0C1701}"/>
    <cellStyle name="SAPBEXHLevel3 3 5 2 2 2" xfId="47798" xr:uid="{60C1126D-ABE5-4DC6-9AAE-005AF147DAD3}"/>
    <cellStyle name="SAPBEXHLevel3 3 5 2 3" xfId="28479" xr:uid="{1BD962B2-C6BF-41CC-AC0B-3A147D1E638C}"/>
    <cellStyle name="SAPBEXHLevel3 3 5 2 3 2" xfId="54893" xr:uid="{17D3F674-ED9F-451E-B450-EBB6E64DB06A}"/>
    <cellStyle name="SAPBEXHLevel3 3 5 2 4" xfId="37160" xr:uid="{D88C5ED2-BE02-4C6D-B2FC-4B74BFD67817}"/>
    <cellStyle name="SAPBEXHLevel3 3 5 3" xfId="16404" xr:uid="{C1A64C1D-95B6-4607-8991-65E934E43416}"/>
    <cellStyle name="SAPBEXHLevel3 3 5 3 2" xfId="42822" xr:uid="{004E5055-26DC-4489-B5E7-039B892BD9E1}"/>
    <cellStyle name="SAPBEXHLevel3 3 5 4" xfId="28048" xr:uid="{53CE53B4-D2BB-49C9-9C10-DA73EC2F8D3C}"/>
    <cellStyle name="SAPBEXHLevel3 3 5 4 2" xfId="54462" xr:uid="{072E096F-D31B-47F5-A26A-1B044F2776DF}"/>
    <cellStyle name="SAPBEXHLevel3 3 5 5" xfId="32310" xr:uid="{E5B5A868-65D8-4DFE-96C3-588C4CC98B72}"/>
    <cellStyle name="SAPBEXHLevel3 3 6" xfId="5673" xr:uid="{43988F47-D001-4C1C-98B0-434C366B8681}"/>
    <cellStyle name="SAPBEXHLevel3 3 6 2" xfId="16437" xr:uid="{8D938414-11F8-4870-B25E-945C21F4C42F}"/>
    <cellStyle name="SAPBEXHLevel3 3 6 2 2" xfId="42855" xr:uid="{B2FA9691-C530-42CC-8DE4-584A3ADAED8E}"/>
    <cellStyle name="SAPBEXHLevel3 3 6 3" xfId="26345" xr:uid="{A63AF9CB-9247-4282-990A-D8CE8BF7CB62}"/>
    <cellStyle name="SAPBEXHLevel3 3 6 3 2" xfId="52759" xr:uid="{0D0A9194-3A7D-4ADA-A0B8-32AD966D5304}"/>
    <cellStyle name="SAPBEXHLevel3 3 6 4" xfId="32343" xr:uid="{6FCFE7D3-7EB2-4A51-8079-4CB5A7CF3755}"/>
    <cellStyle name="SAPBEXHLevel3 3 7" xfId="6473" xr:uid="{1D5008F8-6534-4CB1-8B21-5E170839C7AA}"/>
    <cellStyle name="SAPBEXHLevel3 3 7 2" xfId="12102" xr:uid="{8DF9E6C7-B1ED-455F-AD29-71F3432851DE}"/>
    <cellStyle name="SAPBEXHLevel3 3 7 2 2" xfId="38523" xr:uid="{BADBB027-3A99-432D-9D35-A20A9106734C}"/>
    <cellStyle name="SAPBEXHLevel3 3 7 3" xfId="33143" xr:uid="{F870ABFA-D7F6-4A11-B569-566F0ABC4963}"/>
    <cellStyle name="SAPBEXHLevel3 3 8" xfId="6693" xr:uid="{70F70FAA-06A6-4F1C-BF26-EDB66C81CD41}"/>
    <cellStyle name="SAPBEXHLevel3 3 8 2" xfId="17405" xr:uid="{289BFADB-888F-4CCA-ABEA-CAE68D960ADC}"/>
    <cellStyle name="SAPBEXHLevel3 3 8 2 2" xfId="43823" xr:uid="{08C841B8-03D8-4C0B-82B9-D16D41C081C5}"/>
    <cellStyle name="SAPBEXHLevel3 3 8 3" xfId="22983" xr:uid="{3D2C4DBA-3691-44CC-9A28-E556EAD6281C}"/>
    <cellStyle name="SAPBEXHLevel3 3 8 3 2" xfId="49397" xr:uid="{97DF166E-37CE-4E56-AFF2-E15CF49D4104}"/>
    <cellStyle name="SAPBEXHLevel3 3 8 4" xfId="33363" xr:uid="{113BCEEB-31C8-43B6-B4CD-C7F95432DE7F}"/>
    <cellStyle name="SAPBEXHLevel3 3 9" xfId="6858" xr:uid="{CB3648C7-8234-46F9-8C73-680104038792}"/>
    <cellStyle name="SAPBEXHLevel3 3 9 2" xfId="17563" xr:uid="{00F64A31-F506-44C3-8EF0-5D4312917CD7}"/>
    <cellStyle name="SAPBEXHLevel3 3 9 2 2" xfId="43980" xr:uid="{107A365E-95F7-485A-AFFC-20D4216D72FC}"/>
    <cellStyle name="SAPBEXHLevel3 3 9 3" xfId="21941" xr:uid="{1AF98381-6992-4A7E-BAAA-CD1B49076DCD}"/>
    <cellStyle name="SAPBEXHLevel3 3 9 3 2" xfId="48355" xr:uid="{1FE73021-3998-40E5-AD97-59006DEA9459}"/>
    <cellStyle name="SAPBEXHLevel3 3 9 4" xfId="33528" xr:uid="{119A8A88-030E-45C9-BCC8-334185033A97}"/>
    <cellStyle name="SAPBEXHLevel3 4" xfId="1672" xr:uid="{C2E595B1-7CE7-4ED5-8EEF-907CD33BF718}"/>
    <cellStyle name="SAPBEXHLevel3 4 10" xfId="8302" xr:uid="{77CD82F7-AA20-4B30-9DB0-895703E8BDA7}"/>
    <cellStyle name="SAPBEXHLevel3 4 10 2" xfId="18962" xr:uid="{731CF718-3034-4C57-91A4-F6D23081E979}"/>
    <cellStyle name="SAPBEXHLevel3 4 10 2 2" xfId="45376" xr:uid="{124C54D9-11C0-43DE-A1B2-56B2BC371A00}"/>
    <cellStyle name="SAPBEXHLevel3 4 10 3" xfId="16456" xr:uid="{F4B4EA10-B454-459E-BA17-83D67104F313}"/>
    <cellStyle name="SAPBEXHLevel3 4 10 3 2" xfId="42874" xr:uid="{52313281-ED4A-4A92-ABC0-DBC497751E19}"/>
    <cellStyle name="SAPBEXHLevel3 4 10 4" xfId="34798" xr:uid="{4EA8D3FA-0D9D-472D-8CAC-14FF1CC4E1DC}"/>
    <cellStyle name="SAPBEXHLevel3 4 11" xfId="11895" xr:uid="{8C652B55-A195-4A56-972E-C6FA4680A781}"/>
    <cellStyle name="SAPBEXHLevel3 4 11 2" xfId="38316" xr:uid="{217D1D9D-B369-43FB-A32D-AB82E6CC6469}"/>
    <cellStyle name="SAPBEXHLevel3 4 12" xfId="24218" xr:uid="{19B5AE94-0753-44A6-923F-2D87907A7A9A}"/>
    <cellStyle name="SAPBEXHLevel3 4 12 2" xfId="50632" xr:uid="{6F6DDA84-8DA4-4E8A-8CE9-052A85B2517C}"/>
    <cellStyle name="SAPBEXHLevel3 4 2" xfId="3665" xr:uid="{1D46AB45-8DE5-4A41-B7D6-C8448BE84E02}"/>
    <cellStyle name="SAPBEXHLevel3 4 2 2" xfId="9120" xr:uid="{619E5B49-2D38-46D5-B700-83B191290F3F}"/>
    <cellStyle name="SAPBEXHLevel3 4 2 2 2" xfId="19780" xr:uid="{7416BD98-692F-40C6-8BDD-6A6E2567A981}"/>
    <cellStyle name="SAPBEXHLevel3 4 2 2 2 2" xfId="46194" xr:uid="{954FA124-9371-460C-85F0-BABF6556EC77}"/>
    <cellStyle name="SAPBEXHLevel3 4 2 2 3" xfId="12794" xr:uid="{BC8804E2-487A-4DED-AD79-01B01DF84AAE}"/>
    <cellStyle name="SAPBEXHLevel3 4 2 2 3 2" xfId="39215" xr:uid="{2FFD75E1-4FAD-4608-B189-DAA7C2C4222D}"/>
    <cellStyle name="SAPBEXHLevel3 4 2 2 4" xfId="35616" xr:uid="{55651C90-1A32-45C3-BCDD-07C4632D6251}"/>
    <cellStyle name="SAPBEXHLevel3 4 2 3" xfId="9972" xr:uid="{9610DB87-E5FB-4F10-B608-0FA60FD7B236}"/>
    <cellStyle name="SAPBEXHLevel3 4 2 3 2" xfId="20632" xr:uid="{8A059D44-1721-45D4-8BFD-9CE1AC5B57D9}"/>
    <cellStyle name="SAPBEXHLevel3 4 2 3 2 2" xfId="47046" xr:uid="{A54C4B8C-748F-48DF-B90E-6E956687461C}"/>
    <cellStyle name="SAPBEXHLevel3 4 2 3 3" xfId="27230" xr:uid="{A27BD80A-9869-4F8E-B20A-C3F6228D7590}"/>
    <cellStyle name="SAPBEXHLevel3 4 2 3 3 2" xfId="53644" xr:uid="{EDD0A6F0-7E78-4114-9218-519D25CA61CD}"/>
    <cellStyle name="SAPBEXHLevel3 4 2 3 4" xfId="36468" xr:uid="{B2B2DEF7-FA7E-4D7D-B67F-0E3F19CF22F4}"/>
    <cellStyle name="SAPBEXHLevel3 4 2 4" xfId="10870" xr:uid="{8CBA5D31-5D92-4AAD-860A-A8C3F0C9BB25}"/>
    <cellStyle name="SAPBEXHLevel3 4 2 4 2" xfId="21515" xr:uid="{FCFEC0ED-0C98-4FC3-B8A5-973893132C89}"/>
    <cellStyle name="SAPBEXHLevel3 4 2 4 2 2" xfId="47929" xr:uid="{56BE6B81-9570-4DFB-8F74-D459D0D150B9}"/>
    <cellStyle name="SAPBEXHLevel3 4 2 4 3" xfId="28604" xr:uid="{9817C8B9-B09B-4E4C-A035-9CC9CB52627F}"/>
    <cellStyle name="SAPBEXHLevel3 4 2 4 3 2" xfId="55018" xr:uid="{287E68A0-FD76-4344-B950-64261C47896F}"/>
    <cellStyle name="SAPBEXHLevel3 4 2 4 4" xfId="37291" xr:uid="{0DA29D95-74CE-42E4-9F9C-3779140F82B1}"/>
    <cellStyle name="SAPBEXHLevel3 4 2 5" xfId="8603" xr:uid="{D3720CA9-6F05-422D-976A-F7DAEE9250F9}"/>
    <cellStyle name="SAPBEXHLevel3 4 2 5 2" xfId="19263" xr:uid="{D6867A96-21D0-46D9-9831-E4BFA2723CA2}"/>
    <cellStyle name="SAPBEXHLevel3 4 2 5 2 2" xfId="45677" xr:uid="{3D5A4394-632A-4676-8DEC-6C7768038F6D}"/>
    <cellStyle name="SAPBEXHLevel3 4 2 5 3" xfId="12782" xr:uid="{77122AF1-90A4-45F0-B5D3-E3538A3580E2}"/>
    <cellStyle name="SAPBEXHLevel3 4 2 5 3 2" xfId="39203" xr:uid="{7657EAB1-774F-4AC9-BCE6-E940680038B4}"/>
    <cellStyle name="SAPBEXHLevel3 4 2 5 4" xfId="35099" xr:uid="{044F4FA1-66EC-48F5-B11A-51C4BF79ECD2}"/>
    <cellStyle name="SAPBEXHLevel3 4 2 6" xfId="14450" xr:uid="{C65DEA42-F4D0-498A-9BB0-918F267580D0}"/>
    <cellStyle name="SAPBEXHLevel3 4 2 6 2" xfId="40870" xr:uid="{1C34D7E2-7CCE-462E-BB79-B1DE355F0A4E}"/>
    <cellStyle name="SAPBEXHLevel3 4 2 7" xfId="22542" xr:uid="{7D3EA2E3-18AD-4939-B70C-90D669AF67FA}"/>
    <cellStyle name="SAPBEXHLevel3 4 2 7 2" xfId="48956" xr:uid="{AB48AFCF-E58F-4F88-A05D-1DD82AAFB8BB}"/>
    <cellStyle name="SAPBEXHLevel3 4 2 8" xfId="30335" xr:uid="{6E0D6E3A-BECB-43E2-BE61-8EB1D94B2944}"/>
    <cellStyle name="SAPBEXHLevel3 4 3" xfId="2670" xr:uid="{039C3921-9C30-4C8C-AB5B-879C805B13A7}"/>
    <cellStyle name="SAPBEXHLevel3 4 3 2" xfId="9489" xr:uid="{15F93F52-E4DB-4598-9819-114BFD14CC58}"/>
    <cellStyle name="SAPBEXHLevel3 4 3 2 2" xfId="20149" xr:uid="{15640EFA-F8C5-40C8-8E27-D06F01556C3A}"/>
    <cellStyle name="SAPBEXHLevel3 4 3 2 2 2" xfId="46563" xr:uid="{0F3FDBB2-4CC5-4E84-A374-898129134CC5}"/>
    <cellStyle name="SAPBEXHLevel3 4 3 2 3" xfId="26753" xr:uid="{836C5FDD-8C1B-4799-98DA-A1B2D94CA15C}"/>
    <cellStyle name="SAPBEXHLevel3 4 3 2 3 2" xfId="53167" xr:uid="{1C07A927-D3B8-4230-A7F8-8E946855D2CB}"/>
    <cellStyle name="SAPBEXHLevel3 4 3 2 4" xfId="35985" xr:uid="{2C803BC0-CB5C-43D2-9A7B-382484FADDFA}"/>
    <cellStyle name="SAPBEXHLevel3 4 3 3" xfId="13462" xr:uid="{1EEA4DF7-C67C-468A-A40F-86C196B1A851}"/>
    <cellStyle name="SAPBEXHLevel3 4 3 3 2" xfId="39882" xr:uid="{7B4E3D76-0C23-44ED-BCD7-594515701ACA}"/>
    <cellStyle name="SAPBEXHLevel3 4 3 4" xfId="26285" xr:uid="{08FD2C32-E5ED-40F6-B0D3-CD814E942894}"/>
    <cellStyle name="SAPBEXHLevel3 4 3 4 2" xfId="52699" xr:uid="{6BA06D09-5105-4137-B888-E67409B99F2B}"/>
    <cellStyle name="SAPBEXHLevel3 4 3 5" xfId="29340" xr:uid="{2D0D15A3-4407-4AFF-AD87-7B0C4D0D1A03}"/>
    <cellStyle name="SAPBEXHLevel3 4 4" xfId="3100" xr:uid="{F021BA78-24E0-430F-A80E-2D0F52943E9B}"/>
    <cellStyle name="SAPBEXHLevel3 4 4 2" xfId="10008" xr:uid="{DEB63B76-6A90-4B55-BBEA-6C27E894C117}"/>
    <cellStyle name="SAPBEXHLevel3 4 4 2 2" xfId="20668" xr:uid="{F1E5D8EE-47D4-48E1-91B8-7D60BA163A4A}"/>
    <cellStyle name="SAPBEXHLevel3 4 4 2 2 2" xfId="47082" xr:uid="{EDDC5E4E-B836-4181-AF32-50C6FDC2B9C8}"/>
    <cellStyle name="SAPBEXHLevel3 4 4 2 3" xfId="27760" xr:uid="{68D7CBD7-767D-47D0-A99F-944512E37960}"/>
    <cellStyle name="SAPBEXHLevel3 4 4 2 3 2" xfId="54174" xr:uid="{F0B07BFA-B90A-4751-91F8-D89621C03646}"/>
    <cellStyle name="SAPBEXHLevel3 4 4 2 4" xfId="36504" xr:uid="{573C1544-F0A7-4951-A364-53DF514905D2}"/>
    <cellStyle name="SAPBEXHLevel3 4 4 3" xfId="13892" xr:uid="{C3A37228-DC36-4B7C-9981-26DF3BBEECD0}"/>
    <cellStyle name="SAPBEXHLevel3 4 4 3 2" xfId="40312" xr:uid="{75A694A5-5592-471A-B33E-36AB62831FAB}"/>
    <cellStyle name="SAPBEXHLevel3 4 4 4" xfId="24384" xr:uid="{EC9748D5-A001-41D5-85DF-EAEE03C7D141}"/>
    <cellStyle name="SAPBEXHLevel3 4 4 4 2" xfId="50798" xr:uid="{8300046D-27D5-4C03-9D7F-35FF886A58C7}"/>
    <cellStyle name="SAPBEXHLevel3 4 4 5" xfId="29770" xr:uid="{6D28EB88-FE2B-4927-8CDB-775DEA40B566}"/>
    <cellStyle name="SAPBEXHLevel3 4 5" xfId="2886" xr:uid="{79C4D997-DE31-447A-91B5-3A3996CDA2C2}"/>
    <cellStyle name="SAPBEXHLevel3 4 5 2" xfId="10762" xr:uid="{629296EE-342B-47EE-A2A0-1EDBA8C29AA4}"/>
    <cellStyle name="SAPBEXHLevel3 4 5 2 2" xfId="21407" xr:uid="{817CB6CB-DE1E-47BC-B959-EE57FC491A94}"/>
    <cellStyle name="SAPBEXHLevel3 4 5 2 2 2" xfId="47821" xr:uid="{CB4A19F3-43AE-47B3-921A-6F42518D59CF}"/>
    <cellStyle name="SAPBEXHLevel3 4 5 2 3" xfId="28496" xr:uid="{D2091F9E-E690-4C16-975F-81156D581F4A}"/>
    <cellStyle name="SAPBEXHLevel3 4 5 2 3 2" xfId="54910" xr:uid="{A2FC94F6-C789-45CC-B222-EE00882BB174}"/>
    <cellStyle name="SAPBEXHLevel3 4 5 2 4" xfId="37183" xr:uid="{290C318F-32B9-4880-A114-8A69043ECA37}"/>
    <cellStyle name="SAPBEXHLevel3 4 5 3" xfId="13678" xr:uid="{D7177E92-1F4C-4E24-A662-4A52DE42F4CF}"/>
    <cellStyle name="SAPBEXHLevel3 4 5 3 2" xfId="40098" xr:uid="{59033702-C711-46EF-8418-90A5A7957943}"/>
    <cellStyle name="SAPBEXHLevel3 4 5 4" xfId="26073" xr:uid="{67AFA487-A4EC-411D-AA60-E4C9F69DBE58}"/>
    <cellStyle name="SAPBEXHLevel3 4 5 4 2" xfId="52487" xr:uid="{2FF45850-2232-4ACE-8C2A-B6236EBDF02B}"/>
    <cellStyle name="SAPBEXHLevel3 4 5 5" xfId="29556" xr:uid="{04A482E2-4CAD-4383-A3D5-21526A6810F9}"/>
    <cellStyle name="SAPBEXHLevel3 4 6" xfId="5539" xr:uid="{3CADC3B9-AF40-4DB2-B55F-D0133C29480B}"/>
    <cellStyle name="SAPBEXHLevel3 4 6 2" xfId="16310" xr:uid="{CD162620-1557-482D-8FB4-4DC407E9893D}"/>
    <cellStyle name="SAPBEXHLevel3 4 6 2 2" xfId="42729" xr:uid="{4D8FE6C5-3E0D-4D49-9D70-EE223789B7CD}"/>
    <cellStyle name="SAPBEXHLevel3 4 6 3" xfId="24094" xr:uid="{6CE5A0CE-7DB3-467B-B5FF-5BD134EB9B0A}"/>
    <cellStyle name="SAPBEXHLevel3 4 6 3 2" xfId="50508" xr:uid="{CD9E0BB7-978A-4BDD-9A3D-E5E1E5E9A7F9}"/>
    <cellStyle name="SAPBEXHLevel3 4 6 4" xfId="32209" xr:uid="{6F770BA9-360B-4E4B-96E6-1DC4CF3D0EE5}"/>
    <cellStyle name="SAPBEXHLevel3 4 7" xfId="6151" xr:uid="{A9F5B543-1F47-433B-8657-769B5C3F9AFD}"/>
    <cellStyle name="SAPBEXHLevel3 4 7 2" xfId="11958" xr:uid="{1A029620-904C-48D4-B651-2536E718083A}"/>
    <cellStyle name="SAPBEXHLevel3 4 7 2 2" xfId="38379" xr:uid="{8F1EAAEC-2641-48D9-B5BF-52CD7AF29029}"/>
    <cellStyle name="SAPBEXHLevel3 4 7 3" xfId="32821" xr:uid="{B39DF9BC-ED93-404D-862B-E95617509E24}"/>
    <cellStyle name="SAPBEXHLevel3 4 8" xfId="6782" xr:uid="{8BE47BAC-EEDA-4001-BE71-2EB038C1F362}"/>
    <cellStyle name="SAPBEXHLevel3 4 8 2" xfId="17494" xr:uid="{6F22DAA3-69E9-4CCA-9C3F-C2EAF80D09BE}"/>
    <cellStyle name="SAPBEXHLevel3 4 8 2 2" xfId="43911" xr:uid="{975B0632-7B9B-4096-8D16-8F2E01CA3771}"/>
    <cellStyle name="SAPBEXHLevel3 4 8 3" xfId="22976" xr:uid="{7B1ED837-5866-41F0-A125-0F6709811934}"/>
    <cellStyle name="SAPBEXHLevel3 4 8 3 2" xfId="49390" xr:uid="{C87A0D22-C50B-48AF-A9F7-0F5F0733298F}"/>
    <cellStyle name="SAPBEXHLevel3 4 8 4" xfId="33452" xr:uid="{F7F9D730-6DF0-4BF5-BED0-5E6F31BB441E}"/>
    <cellStyle name="SAPBEXHLevel3 4 9" xfId="7206" xr:uid="{220FE628-796F-4EEA-A228-55E95042BFE4}"/>
    <cellStyle name="SAPBEXHLevel3 4 9 2" xfId="17873" xr:uid="{5B81D872-45B8-4952-9F69-675C99FB7F0B}"/>
    <cellStyle name="SAPBEXHLevel3 4 9 2 2" xfId="44290" xr:uid="{6A2F82B2-93C4-459A-BD15-8EFA5CB1289B}"/>
    <cellStyle name="SAPBEXHLevel3 4 9 3" xfId="21799" xr:uid="{8CE37313-1A78-4755-B1EA-A85C189B02AF}"/>
    <cellStyle name="SAPBEXHLevel3 4 9 3 2" xfId="48213" xr:uid="{B167D20E-C537-4733-85DF-4341C7EB3E41}"/>
    <cellStyle name="SAPBEXHLevel3 4 9 4" xfId="33876" xr:uid="{762A393F-9CB4-4C69-926E-F936B870876E}"/>
    <cellStyle name="SAPBEXHLevel3 5" xfId="1931" xr:uid="{503767ED-C5F4-438D-8EED-74D763533011}"/>
    <cellStyle name="SAPBEXHLevel3 5 10" xfId="8504" xr:uid="{766733C8-7079-401E-B454-B80FCD09E02D}"/>
    <cellStyle name="SAPBEXHLevel3 5 10 2" xfId="19164" xr:uid="{47C4948F-0E92-4F54-9101-98F6042BCBF4}"/>
    <cellStyle name="SAPBEXHLevel3 5 10 2 2" xfId="45578" xr:uid="{FF9D8F04-9577-4F69-9FD0-26BCF1B4CA41}"/>
    <cellStyle name="SAPBEXHLevel3 5 10 3" xfId="12556" xr:uid="{B02E9471-B92F-4AC2-9F8B-486C2A797E3D}"/>
    <cellStyle name="SAPBEXHLevel3 5 10 3 2" xfId="38977" xr:uid="{70DDE8C6-4E16-4350-B99D-4E3384240344}"/>
    <cellStyle name="SAPBEXHLevel3 5 10 4" xfId="35000" xr:uid="{F2ABFE1E-283E-44B5-9D7F-5AE1EBDF2260}"/>
    <cellStyle name="SAPBEXHLevel3 5 11" xfId="11649" xr:uid="{853CD582-EA04-47B4-8F8D-0274A50A93DE}"/>
    <cellStyle name="SAPBEXHLevel3 5 11 2" xfId="38070" xr:uid="{18C52E90-95DC-4BD1-8D14-2D57CC55335B}"/>
    <cellStyle name="SAPBEXHLevel3 5 12" xfId="23442" xr:uid="{B3B86AAC-9273-463E-8D2A-904C7EC4B853}"/>
    <cellStyle name="SAPBEXHLevel3 5 12 2" xfId="49856" xr:uid="{7BDAF59C-F3D4-4915-9834-6CBF79EC380C}"/>
    <cellStyle name="SAPBEXHLevel3 5 2" xfId="3908" xr:uid="{264D3369-1EBD-4EF2-B062-2A6AC84B2AAC}"/>
    <cellStyle name="SAPBEXHLevel3 5 2 2" xfId="9800" xr:uid="{FA0606F2-220A-4158-AA1F-7B63D2941D63}"/>
    <cellStyle name="SAPBEXHLevel3 5 2 2 2" xfId="20460" xr:uid="{653F24E6-1D64-4F7E-A473-E1B514CDFE9E}"/>
    <cellStyle name="SAPBEXHLevel3 5 2 2 2 2" xfId="46874" xr:uid="{2327A626-8ACD-4C1B-8A71-1D68BF70F71C}"/>
    <cellStyle name="SAPBEXHLevel3 5 2 2 3" xfId="27967" xr:uid="{A972EE2E-5C9A-453A-B5CA-76CB31214812}"/>
    <cellStyle name="SAPBEXHLevel3 5 2 2 3 2" xfId="54381" xr:uid="{E4559ABF-6821-4EBC-B899-0012584B4544}"/>
    <cellStyle name="SAPBEXHLevel3 5 2 2 4" xfId="36296" xr:uid="{62E8276A-B6ED-48A9-9E40-45F68043905C}"/>
    <cellStyle name="SAPBEXHLevel3 5 2 3" xfId="9918" xr:uid="{529DD84A-A31E-4E63-908D-130DEFA16E47}"/>
    <cellStyle name="SAPBEXHLevel3 5 2 3 2" xfId="20578" xr:uid="{6A9A5D64-0EB0-4A81-B05A-28917773AD8E}"/>
    <cellStyle name="SAPBEXHLevel3 5 2 3 2 2" xfId="46992" xr:uid="{C70FCDEB-0BA3-48EC-BE74-B0F6C13EF99E}"/>
    <cellStyle name="SAPBEXHLevel3 5 2 3 3" xfId="23667" xr:uid="{0E26A289-B1E8-46C9-B909-AA66E443B82B}"/>
    <cellStyle name="SAPBEXHLevel3 5 2 3 3 2" xfId="50081" xr:uid="{C1A7DB9D-B358-4DE6-AC4B-466A5D2C6A96}"/>
    <cellStyle name="SAPBEXHLevel3 5 2 3 4" xfId="36414" xr:uid="{FADD7B74-50FD-466A-A93D-506AFAE2DF70}"/>
    <cellStyle name="SAPBEXHLevel3 5 2 4" xfId="10965" xr:uid="{6C82780A-F1EF-4753-AF6F-8ACF16EF87BC}"/>
    <cellStyle name="SAPBEXHLevel3 5 2 4 2" xfId="21610" xr:uid="{C1351B78-FA52-4279-98CA-A7AFB61D1DB8}"/>
    <cellStyle name="SAPBEXHLevel3 5 2 4 2 2" xfId="48024" xr:uid="{79B7AFA7-DEF3-471F-A8DE-DDB2437624A0}"/>
    <cellStyle name="SAPBEXHLevel3 5 2 4 3" xfId="28699" xr:uid="{1DD9C5BF-DBBB-42AB-9BD9-59CAB63BFB25}"/>
    <cellStyle name="SAPBEXHLevel3 5 2 4 3 2" xfId="55113" xr:uid="{A1BC9D1D-6FBB-4E74-B0D6-706AE3A2C8E9}"/>
    <cellStyle name="SAPBEXHLevel3 5 2 4 4" xfId="37386" xr:uid="{CB496582-55AC-41AD-BFB0-3875F39BA603}"/>
    <cellStyle name="SAPBEXHLevel3 5 2 5" xfId="8823" xr:uid="{74EDE52C-BF35-4D87-A1BB-07829826CE2C}"/>
    <cellStyle name="SAPBEXHLevel3 5 2 5 2" xfId="19483" xr:uid="{9202B4B4-1826-4BBF-BFEB-442FEB8115D7}"/>
    <cellStyle name="SAPBEXHLevel3 5 2 5 2 2" xfId="45897" xr:uid="{7CD6B5C3-DD2E-4995-B5B3-EF552482D3B9}"/>
    <cellStyle name="SAPBEXHLevel3 5 2 5 3" xfId="27324" xr:uid="{18D191D3-1EAC-4CA2-9241-9F0EE92EC7EC}"/>
    <cellStyle name="SAPBEXHLevel3 5 2 5 3 2" xfId="53738" xr:uid="{A831CC37-725C-46CC-8839-E4C876047D4A}"/>
    <cellStyle name="SAPBEXHLevel3 5 2 5 4" xfId="35319" xr:uid="{B1C819C8-F8D3-424A-B42E-B4EBCAD4A0B5}"/>
    <cellStyle name="SAPBEXHLevel3 5 2 6" xfId="14691" xr:uid="{58F59BBF-1733-41D8-9F28-70394713283F}"/>
    <cellStyle name="SAPBEXHLevel3 5 2 6 2" xfId="41111" xr:uid="{569E08B3-C34A-4521-BC15-096339C6AC4C}"/>
    <cellStyle name="SAPBEXHLevel3 5 2 7" xfId="23816" xr:uid="{0A6ADA32-FAA7-49F9-9F75-076A0E98EE9A}"/>
    <cellStyle name="SAPBEXHLevel3 5 2 7 2" xfId="50230" xr:uid="{A7E97364-78D8-4C24-8AE5-59457DFE223A}"/>
    <cellStyle name="SAPBEXHLevel3 5 2 8" xfId="30578" xr:uid="{96CCC4D9-F507-4910-AD8F-36B225151018}"/>
    <cellStyle name="SAPBEXHLevel3 5 3" xfId="4635" xr:uid="{1E968736-5684-4766-BC4F-D61FF35B8ADD}"/>
    <cellStyle name="SAPBEXHLevel3 5 3 2" xfId="8907" xr:uid="{FD125631-814E-4E90-A49D-5D3B5BEB75C8}"/>
    <cellStyle name="SAPBEXHLevel3 5 3 2 2" xfId="19567" xr:uid="{F4F8A33E-DEA3-49DF-941E-78A279873B92}"/>
    <cellStyle name="SAPBEXHLevel3 5 3 2 2 2" xfId="45981" xr:uid="{190D8419-3FA8-4789-99DC-8F6B915918FA}"/>
    <cellStyle name="SAPBEXHLevel3 5 3 2 3" xfId="25869" xr:uid="{3B13206E-161C-4E71-A3A1-D61B6344471C}"/>
    <cellStyle name="SAPBEXHLevel3 5 3 2 3 2" xfId="52283" xr:uid="{30C0A1E5-60AD-4C0E-8D1D-68DF3F3AA031}"/>
    <cellStyle name="SAPBEXHLevel3 5 3 2 4" xfId="35403" xr:uid="{88A85B4B-5045-4103-A55E-876CDFED4652}"/>
    <cellStyle name="SAPBEXHLevel3 5 3 3" xfId="15413" xr:uid="{261014F7-4ADB-4AED-BA7C-8A74BDDD1E5C}"/>
    <cellStyle name="SAPBEXHLevel3 5 3 3 2" xfId="41833" xr:uid="{9E61C625-6663-48C4-8198-AC57CCF47151}"/>
    <cellStyle name="SAPBEXHLevel3 5 3 4" xfId="27417" xr:uid="{DC48FC05-6A84-4495-9C27-B868EEFAE511}"/>
    <cellStyle name="SAPBEXHLevel3 5 3 4 2" xfId="53831" xr:uid="{0D431C7E-3B81-4650-93F0-3349A8594FCA}"/>
    <cellStyle name="SAPBEXHLevel3 5 3 5" xfId="31305" xr:uid="{68DA6933-F16C-4EEE-A44E-C726BA989B3E}"/>
    <cellStyle name="SAPBEXHLevel3 5 4" xfId="5213" xr:uid="{26296B1E-A19A-4365-BD0E-3F8E36CE7E1D}"/>
    <cellStyle name="SAPBEXHLevel3 5 4 2" xfId="9939" xr:uid="{89D3288A-05BD-4980-B162-D862D85259D8}"/>
    <cellStyle name="SAPBEXHLevel3 5 4 2 2" xfId="20599" xr:uid="{C7E46051-4FF5-4957-8618-222FEBE0A07E}"/>
    <cellStyle name="SAPBEXHLevel3 5 4 2 2 2" xfId="47013" xr:uid="{73199328-EC6A-4918-918F-4AEA7BC8AF47}"/>
    <cellStyle name="SAPBEXHLevel3 5 4 2 3" xfId="25339" xr:uid="{6078F278-FD86-46C0-8F05-914C55AE857B}"/>
    <cellStyle name="SAPBEXHLevel3 5 4 2 3 2" xfId="51753" xr:uid="{AC64ADB5-1A5B-48E8-B437-5D47F0D185EA}"/>
    <cellStyle name="SAPBEXHLevel3 5 4 2 4" xfId="36435" xr:uid="{B65E463B-D931-43C3-8F35-509E1C2EA49B}"/>
    <cellStyle name="SAPBEXHLevel3 5 4 3" xfId="15988" xr:uid="{6C901E29-1BEC-44BD-AE50-EFAE02D257AA}"/>
    <cellStyle name="SAPBEXHLevel3 5 4 3 2" xfId="42407" xr:uid="{D5CBDE56-8489-408E-B904-E6478A991729}"/>
    <cellStyle name="SAPBEXHLevel3 5 4 4" xfId="28068" xr:uid="{EFD77697-CBCE-47C5-957B-7B2656FF44E4}"/>
    <cellStyle name="SAPBEXHLevel3 5 4 4 2" xfId="54482" xr:uid="{5955FD97-D729-42B7-A371-1586DB878326}"/>
    <cellStyle name="SAPBEXHLevel3 5 4 5" xfId="31883" xr:uid="{14E39381-332F-46BF-B146-176E938D8B70}"/>
    <cellStyle name="SAPBEXHLevel3 5 5" xfId="5829" xr:uid="{15C27FEC-070E-4854-A765-641231BBCB7B}"/>
    <cellStyle name="SAPBEXHLevel3 5 5 2" xfId="10829" xr:uid="{3411380C-871A-4445-9A18-A87A1E6F7133}"/>
    <cellStyle name="SAPBEXHLevel3 5 5 2 2" xfId="21474" xr:uid="{EAB340B5-B213-483A-AE48-C8D47F5AF72B}"/>
    <cellStyle name="SAPBEXHLevel3 5 5 2 2 2" xfId="47888" xr:uid="{60CD1F43-3801-4B73-8B45-43510C17D692}"/>
    <cellStyle name="SAPBEXHLevel3 5 5 2 3" xfId="28563" xr:uid="{30152F07-A981-434F-AFE3-ACF23A0FE685}"/>
    <cellStyle name="SAPBEXHLevel3 5 5 2 3 2" xfId="54977" xr:uid="{9982F268-A1B0-4E60-B9F4-903CAE93FAB8}"/>
    <cellStyle name="SAPBEXHLevel3 5 5 2 4" xfId="37250" xr:uid="{12899F6F-36EA-49A3-BF26-EE3216A921F6}"/>
    <cellStyle name="SAPBEXHLevel3 5 5 3" xfId="16588" xr:uid="{80FC96CE-A902-480A-BF05-924B71A8E04F}"/>
    <cellStyle name="SAPBEXHLevel3 5 5 3 2" xfId="43006" xr:uid="{608A43DF-3B96-4664-BC12-AA5D341521B2}"/>
    <cellStyle name="SAPBEXHLevel3 5 5 4" xfId="22598" xr:uid="{E6D735E5-3AA1-4C97-868C-59216F551588}"/>
    <cellStyle name="SAPBEXHLevel3 5 5 4 2" xfId="49012" xr:uid="{46B94781-4223-48B6-92DC-608F165C2BC6}"/>
    <cellStyle name="SAPBEXHLevel3 5 5 5" xfId="32499" xr:uid="{890DD601-84BD-4A53-B89B-EFC7273AA671}"/>
    <cellStyle name="SAPBEXHLevel3 5 6" xfId="6432" xr:uid="{96499807-44DE-42DE-B988-38AF68610953}"/>
    <cellStyle name="SAPBEXHLevel3 5 6 2" xfId="17168" xr:uid="{D0D15AF1-4B1C-42B2-954A-5A020606DF0C}"/>
    <cellStyle name="SAPBEXHLevel3 5 6 2 2" xfId="43586" xr:uid="{DA74DFBE-046C-41B8-9C42-358F6B869D87}"/>
    <cellStyle name="SAPBEXHLevel3 5 6 3" xfId="12045" xr:uid="{721600A4-9041-4BA4-92B6-3859E35FC336}"/>
    <cellStyle name="SAPBEXHLevel3 5 6 3 2" xfId="38466" xr:uid="{BC499265-1BBE-4D9E-B7DD-FF75C8677761}"/>
    <cellStyle name="SAPBEXHLevel3 5 6 4" xfId="33102" xr:uid="{0EA1C02D-C84A-4793-996A-D7B88A30DAF2}"/>
    <cellStyle name="SAPBEXHLevel3 5 7" xfId="7047" xr:uid="{9E8254AE-D8ED-455D-83F8-CCA90272B032}"/>
    <cellStyle name="SAPBEXHLevel3 5 7 2" xfId="12284" xr:uid="{99755B26-076E-484F-8A00-19E679B8B2E2}"/>
    <cellStyle name="SAPBEXHLevel3 5 7 2 2" xfId="38705" xr:uid="{90BBC733-A120-4A9A-A488-EF8E31C06E90}"/>
    <cellStyle name="SAPBEXHLevel3 5 7 3" xfId="33717" xr:uid="{E3944201-4767-40CA-887F-38D3F7417C45}"/>
    <cellStyle name="SAPBEXHLevel3 5 8" xfId="7594" xr:uid="{38F13E44-7159-479D-AAA2-60F57FB58D1E}"/>
    <cellStyle name="SAPBEXHLevel3 5 8 2" xfId="18261" xr:uid="{02CE0B4E-630B-4062-810F-ADF7FE916DB9}"/>
    <cellStyle name="SAPBEXHLevel3 5 8 2 2" xfId="44677" xr:uid="{D496F425-7DCC-45B5-B3F9-96154BE7D585}"/>
    <cellStyle name="SAPBEXHLevel3 5 8 3" xfId="24076" xr:uid="{2DAF388C-9469-41BE-B480-3C427A318E5E}"/>
    <cellStyle name="SAPBEXHLevel3 5 8 3 2" xfId="50490" xr:uid="{6A17240C-6772-48FA-B64C-AF37EBC71DB9}"/>
    <cellStyle name="SAPBEXHLevel3 5 8 4" xfId="34264" xr:uid="{642B3D90-EFA7-41C0-9BDC-DCAD9FBE46C7}"/>
    <cellStyle name="SAPBEXHLevel3 5 9" xfId="7293" xr:uid="{6ED898C1-497F-4F76-AB60-D7A0122C79F9}"/>
    <cellStyle name="SAPBEXHLevel3 5 9 2" xfId="17960" xr:uid="{6E7ACC2C-8785-41D0-BAD5-11AF7D5A9847}"/>
    <cellStyle name="SAPBEXHLevel3 5 9 2 2" xfId="44377" xr:uid="{2FDB9F3D-0D0B-4C80-AD37-4FB168B3E99A}"/>
    <cellStyle name="SAPBEXHLevel3 5 9 3" xfId="27988" xr:uid="{3613E334-6CCE-49CE-A726-FCCE724B3CD2}"/>
    <cellStyle name="SAPBEXHLevel3 5 9 3 2" xfId="54402" xr:uid="{76E7AFAE-C8FF-4E6D-B748-C022A4ADA512}"/>
    <cellStyle name="SAPBEXHLevel3 5 9 4" xfId="33963" xr:uid="{EA8871F9-E632-4931-AC90-97909135B50B}"/>
    <cellStyle name="SAPBEXHLevel3 6" xfId="2117" xr:uid="{D4EE408D-54F3-4B21-9EC5-1246CEA821B1}"/>
    <cellStyle name="SAPBEXHLevel3 6 10" xfId="8578" xr:uid="{200AADA4-AEB9-4E11-B127-1A80C3B00D6A}"/>
    <cellStyle name="SAPBEXHLevel3 6 10 2" xfId="19238" xr:uid="{B1EB7820-99A8-40F4-B427-81BAA960CEEA}"/>
    <cellStyle name="SAPBEXHLevel3 6 10 2 2" xfId="45652" xr:uid="{F34C90F6-3750-44FA-B7C3-9640919B1981}"/>
    <cellStyle name="SAPBEXHLevel3 6 10 3" xfId="16885" xr:uid="{5793CFAD-4C0D-408F-BBB0-725AC5CB1D5C}"/>
    <cellStyle name="SAPBEXHLevel3 6 10 3 2" xfId="43303" xr:uid="{52FD7FAA-3900-4561-86EC-54FB27F39B05}"/>
    <cellStyle name="SAPBEXHLevel3 6 10 4" xfId="35074" xr:uid="{3B252BB7-99C1-49EF-8F0F-EA0595533B24}"/>
    <cellStyle name="SAPBEXHLevel3 6 11" xfId="11483" xr:uid="{44212CF5-3678-4BAA-ABB6-95571040263A}"/>
    <cellStyle name="SAPBEXHLevel3 6 11 2" xfId="37904" xr:uid="{9DEA9B89-F8AD-490A-AFC2-5C4FB717AD45}"/>
    <cellStyle name="SAPBEXHLevel3 6 12" xfId="23346" xr:uid="{3CAF61FE-1E56-4A4F-AE8E-CAD0511B5970}"/>
    <cellStyle name="SAPBEXHLevel3 6 12 2" xfId="49760" xr:uid="{6529AD66-8A95-4AD6-A0E2-953573D4F6E8}"/>
    <cellStyle name="SAPBEXHLevel3 6 2" xfId="4082" xr:uid="{DBA6E792-BA22-44EC-91BF-24BC84B29366}"/>
    <cellStyle name="SAPBEXHLevel3 6 2 2" xfId="9132" xr:uid="{0A74471F-520A-45CB-9F52-871E76FE5A67}"/>
    <cellStyle name="SAPBEXHLevel3 6 2 2 2" xfId="19792" xr:uid="{E7910701-7AF3-4CF0-A03A-CA339DEF6A4C}"/>
    <cellStyle name="SAPBEXHLevel3 6 2 2 2 2" xfId="46206" xr:uid="{57686C56-97A6-43A8-AAC6-CE66C7984377}"/>
    <cellStyle name="SAPBEXHLevel3 6 2 2 3" xfId="18764" xr:uid="{FB3AE2BB-15C7-406D-8712-AED5D1EBE074}"/>
    <cellStyle name="SAPBEXHLevel3 6 2 2 3 2" xfId="45178" xr:uid="{97EBB634-5B23-4250-B647-0C470DB9B21E}"/>
    <cellStyle name="SAPBEXHLevel3 6 2 2 4" xfId="35628" xr:uid="{DC6BA438-465C-454F-94B7-8DC289A9FE82}"/>
    <cellStyle name="SAPBEXHLevel3 6 2 3" xfId="14864" xr:uid="{3CDF46AC-4EE1-49B9-9D72-BE7647F148CE}"/>
    <cellStyle name="SAPBEXHLevel3 6 2 3 2" xfId="41284" xr:uid="{7FD16ED5-AAF9-40C2-BA37-BEFEF1BA7690}"/>
    <cellStyle name="SAPBEXHLevel3 6 2 4" xfId="24189" xr:uid="{5EB0879B-07D0-4E15-BEA4-8D9CB14EA6FF}"/>
    <cellStyle name="SAPBEXHLevel3 6 2 4 2" xfId="50603" xr:uid="{4EA2902C-00FF-4CD2-85CA-CF20E2B817B1}"/>
    <cellStyle name="SAPBEXHLevel3 6 2 5" xfId="30752" xr:uid="{1F4E83EF-0AF6-4230-9AE9-D354BFDAEF81}"/>
    <cellStyle name="SAPBEXHLevel3 6 3" xfId="4810" xr:uid="{39B85471-42B1-462A-A975-F6AC8D8BF58B}"/>
    <cellStyle name="SAPBEXHLevel3 6 3 2" xfId="9697" xr:uid="{42896B96-F2D7-44DE-8478-A0BCF5548F51}"/>
    <cellStyle name="SAPBEXHLevel3 6 3 2 2" xfId="20357" xr:uid="{F30D509F-1F8E-4842-8E91-CD6834E8B8D5}"/>
    <cellStyle name="SAPBEXHLevel3 6 3 2 2 2" xfId="46771" xr:uid="{65B21CFD-8F4A-4322-8A9E-6761D2742A82}"/>
    <cellStyle name="SAPBEXHLevel3 6 3 2 3" xfId="27830" xr:uid="{C2C226F6-3274-4344-8FD2-41EFE960FC4C}"/>
    <cellStyle name="SAPBEXHLevel3 6 3 2 3 2" xfId="54244" xr:uid="{DCDC5BEB-863A-4F14-8FC1-3C40473C4E6F}"/>
    <cellStyle name="SAPBEXHLevel3 6 3 2 4" xfId="36193" xr:uid="{AC330D8A-CA8D-4330-8571-A2C321A9DB66}"/>
    <cellStyle name="SAPBEXHLevel3 6 3 3" xfId="15587" xr:uid="{6C0D2DE1-839D-4CA4-AC5F-379BCED204E6}"/>
    <cellStyle name="SAPBEXHLevel3 6 3 3 2" xfId="42007" xr:uid="{5CB8A964-C5FE-4E2D-AEB7-1B5F736005EC}"/>
    <cellStyle name="SAPBEXHLevel3 6 3 4" xfId="24822" xr:uid="{0F44F4BB-28D2-471D-AA34-2125158ED6CA}"/>
    <cellStyle name="SAPBEXHLevel3 6 3 4 2" xfId="51236" xr:uid="{EBB09513-5143-477A-90D5-FAA7255A7A3F}"/>
    <cellStyle name="SAPBEXHLevel3 6 3 5" xfId="31480" xr:uid="{8355FC1C-5B4D-4CFD-A0C0-8283B4C326D9}"/>
    <cellStyle name="SAPBEXHLevel3 6 4" xfId="5390" xr:uid="{EBF7519E-AAB9-4AF9-96BE-8BC5C9B29CC3}"/>
    <cellStyle name="SAPBEXHLevel3 6 4 2" xfId="10865" xr:uid="{45A712F0-D51B-4BF6-AA24-D05AA208BCFB}"/>
    <cellStyle name="SAPBEXHLevel3 6 4 2 2" xfId="21510" xr:uid="{82C80197-1263-49CA-97A2-A8E69E816772}"/>
    <cellStyle name="SAPBEXHLevel3 6 4 2 2 2" xfId="47924" xr:uid="{0FB34A6E-F7CA-4CBC-A325-21DC9DED681E}"/>
    <cellStyle name="SAPBEXHLevel3 6 4 2 3" xfId="28599" xr:uid="{05A2E43D-CA8C-41AF-86F7-87ED5EB0BD5D}"/>
    <cellStyle name="SAPBEXHLevel3 6 4 2 3 2" xfId="55013" xr:uid="{0A97B59E-5BB5-4836-878D-3B43999C351B}"/>
    <cellStyle name="SAPBEXHLevel3 6 4 2 4" xfId="37286" xr:uid="{16016D04-E31A-4165-9416-F79D69C3B1A9}"/>
    <cellStyle name="SAPBEXHLevel3 6 4 3" xfId="16163" xr:uid="{015FAEE8-0E28-4AA5-93CF-5B4FFC177EC4}"/>
    <cellStyle name="SAPBEXHLevel3 6 4 3 2" xfId="42582" xr:uid="{C9F65E15-787B-4199-B008-C6117A261A91}"/>
    <cellStyle name="SAPBEXHLevel3 6 4 4" xfId="22439" xr:uid="{E1EB1F86-9FD0-4295-83E0-FCC961C9D83D}"/>
    <cellStyle name="SAPBEXHLevel3 6 4 4 2" xfId="48853" xr:uid="{8320B6CE-40A6-4CD3-9943-C972D2608C53}"/>
    <cellStyle name="SAPBEXHLevel3 6 4 5" xfId="32060" xr:uid="{8C894992-229B-4EAC-98BF-9A80B843BF73}"/>
    <cellStyle name="SAPBEXHLevel3 6 5" xfId="5997" xr:uid="{CDA602E7-0251-4900-9655-31682D93586D}"/>
    <cellStyle name="SAPBEXHLevel3 6 5 2" xfId="16749" xr:uid="{2B3DC498-E75B-4175-9BE6-B0B666265AD6}"/>
    <cellStyle name="SAPBEXHLevel3 6 5 2 2" xfId="43167" xr:uid="{663D2703-EA68-469F-992F-91037374ECFF}"/>
    <cellStyle name="SAPBEXHLevel3 6 5 3" xfId="26604" xr:uid="{89C089A6-5240-48BE-B9B4-41A1771B0287}"/>
    <cellStyle name="SAPBEXHLevel3 6 5 3 2" xfId="53018" xr:uid="{C3377BAE-47BD-413E-8BA9-702C799918C9}"/>
    <cellStyle name="SAPBEXHLevel3 6 5 4" xfId="32667" xr:uid="{CAE7356F-FC56-45BC-A98A-3B9853EEEB9B}"/>
    <cellStyle name="SAPBEXHLevel3 6 6" xfId="6597" xr:uid="{73EB3031-8330-4563-9F4C-21BD7CCDB48D}"/>
    <cellStyle name="SAPBEXHLevel3 6 6 2" xfId="17322" xr:uid="{BDF625B8-2A24-44B5-9243-CD8AF51C0626}"/>
    <cellStyle name="SAPBEXHLevel3 6 6 2 2" xfId="43740" xr:uid="{C7AF8403-5559-42C8-BF10-EBD1920CCE09}"/>
    <cellStyle name="SAPBEXHLevel3 6 6 3" xfId="24156" xr:uid="{101B513E-7B38-474D-9020-6601AC69814A}"/>
    <cellStyle name="SAPBEXHLevel3 6 6 3 2" xfId="50570" xr:uid="{1E4E211D-5464-4DCC-ADF8-BA1D71F8D066}"/>
    <cellStyle name="SAPBEXHLevel3 6 6 4" xfId="33267" xr:uid="{B88C5B94-C23C-45AA-ABD6-967E97FF431B}"/>
    <cellStyle name="SAPBEXHLevel3 6 7" xfId="7169" xr:uid="{8CFD9A7A-9D85-4425-A6F6-C7B4A4113EFB}"/>
    <cellStyle name="SAPBEXHLevel3 6 7 2" xfId="24040" xr:uid="{D4B09558-DBB3-4AFD-98AC-D62C9E773A41}"/>
    <cellStyle name="SAPBEXHLevel3 6 7 2 2" xfId="50454" xr:uid="{6620A452-7CAD-42ED-B051-3F9B18E52270}"/>
    <cellStyle name="SAPBEXHLevel3 6 7 3" xfId="33839" xr:uid="{CF3E67B9-0765-494E-B43E-945288B2553F}"/>
    <cellStyle name="SAPBEXHLevel3 6 8" xfId="7728" xr:uid="{E1ADA1D7-A2EA-4684-A2DA-14281376B898}"/>
    <cellStyle name="SAPBEXHLevel3 6 8 2" xfId="18395" xr:uid="{BA838460-C92A-4090-A3A5-CEEE6F5052A6}"/>
    <cellStyle name="SAPBEXHLevel3 6 8 2 2" xfId="44811" xr:uid="{E01B205F-55AB-4CD2-B0B7-EC2B222C91EF}"/>
    <cellStyle name="SAPBEXHLevel3 6 8 3" xfId="26234" xr:uid="{ABAC6949-F154-4925-B5DC-445E7FD9BC1B}"/>
    <cellStyle name="SAPBEXHLevel3 6 8 3 2" xfId="52648" xr:uid="{B64E2BB8-00DC-4A50-9D4E-A362ED9415D8}"/>
    <cellStyle name="SAPBEXHLevel3 6 8 4" xfId="34398" xr:uid="{0B305EF9-F24A-474D-808B-ED36DF47952C}"/>
    <cellStyle name="SAPBEXHLevel3 6 9" xfId="7880" xr:uid="{5720AB18-289E-434D-95AD-0385794BA14D}"/>
    <cellStyle name="SAPBEXHLevel3 6 9 2" xfId="18547" xr:uid="{E05E7139-2530-474D-9E17-48E154C4B023}"/>
    <cellStyle name="SAPBEXHLevel3 6 9 2 2" xfId="44962" xr:uid="{C885FA69-83C9-4944-857E-F28032AACF04}"/>
    <cellStyle name="SAPBEXHLevel3 6 9 3" xfId="26128" xr:uid="{8AB97697-A61F-4F0A-9BAB-4D4D6D6AD578}"/>
    <cellStyle name="SAPBEXHLevel3 6 9 3 2" xfId="52542" xr:uid="{2C5A3922-66AE-4ADD-8DDD-3AEFA03D368B}"/>
    <cellStyle name="SAPBEXHLevel3 6 9 4" xfId="34550" xr:uid="{F7194DC9-5385-4F52-BFD8-D7AFDC6FFA2E}"/>
    <cellStyle name="SAPBEXHLevel3 7" xfId="2381" xr:uid="{98A8BB81-B5D1-4F06-8C92-2BEC6F59B048}"/>
    <cellStyle name="SAPBEXHLevel3 7 10" xfId="13023" xr:uid="{F439AF6D-B3D8-49C6-B798-93C531D5B061}"/>
    <cellStyle name="SAPBEXHLevel3 7 10 2" xfId="39444" xr:uid="{E45E2BCA-A823-49CF-8A31-A61330EE78F9}"/>
    <cellStyle name="SAPBEXHLevel3 7 11" xfId="24658" xr:uid="{F0716ADA-7DE4-422C-9BC6-16B76FCB21A8}"/>
    <cellStyle name="SAPBEXHLevel3 7 11 2" xfId="51072" xr:uid="{997BE88F-802B-4CD1-A7E1-41D97D5E9EDA}"/>
    <cellStyle name="SAPBEXHLevel3 7 2" xfId="4288" xr:uid="{A4654A86-DBB0-4C37-842A-FCF303F813BD}"/>
    <cellStyle name="SAPBEXHLevel3 7 2 2" xfId="9903" xr:uid="{4143C552-3C87-429A-9C51-3B5DC7F0B1A5}"/>
    <cellStyle name="SAPBEXHLevel3 7 2 2 2" xfId="20563" xr:uid="{2A60DD7A-BAB0-44F0-B107-94B050A4BDC1}"/>
    <cellStyle name="SAPBEXHLevel3 7 2 2 2 2" xfId="46977" xr:uid="{649EB85B-FDE1-4F43-94E8-92E396059484}"/>
    <cellStyle name="SAPBEXHLevel3 7 2 2 3" xfId="28023" xr:uid="{242A5D0D-FDE8-4B4C-90B8-9658BBAC3958}"/>
    <cellStyle name="SAPBEXHLevel3 7 2 2 3 2" xfId="54437" xr:uid="{7BC172A8-6D50-4002-96E4-9C9481EDB212}"/>
    <cellStyle name="SAPBEXHLevel3 7 2 2 4" xfId="36399" xr:uid="{2A858D24-6FEB-42DE-8757-1A8DDDFF7B5A}"/>
    <cellStyle name="SAPBEXHLevel3 7 2 3" xfId="15067" xr:uid="{7CF018D3-3D14-415C-B1D7-0BB0D165F37E}"/>
    <cellStyle name="SAPBEXHLevel3 7 2 3 2" xfId="41487" xr:uid="{02CBB0DB-3139-4A8B-B856-696C165B53D8}"/>
    <cellStyle name="SAPBEXHLevel3 7 2 4" xfId="23511" xr:uid="{B7474BEF-69D1-4E83-9C10-22FC4B354A4D}"/>
    <cellStyle name="SAPBEXHLevel3 7 2 4 2" xfId="49925" xr:uid="{37E603D7-3130-4E55-9A92-7F37934FC805}"/>
    <cellStyle name="SAPBEXHLevel3 7 2 5" xfId="30958" xr:uid="{FD091A11-A117-43A0-83A5-CD3509A645C5}"/>
    <cellStyle name="SAPBEXHLevel3 7 3" xfId="5015" xr:uid="{00DCCB48-6CB9-4107-86AE-EC46EAEC2B8C}"/>
    <cellStyle name="SAPBEXHLevel3 7 3 2" xfId="10469" xr:uid="{485F34BB-A739-41CF-A665-C8D1814A8C69}"/>
    <cellStyle name="SAPBEXHLevel3 7 3 2 2" xfId="21129" xr:uid="{422BB2D9-8077-4CCC-899B-90CB69EC49E1}"/>
    <cellStyle name="SAPBEXHLevel3 7 3 2 2 2" xfId="47543" xr:uid="{38B5D9ED-19C4-495A-ABE7-F3DBD2F89D7A}"/>
    <cellStyle name="SAPBEXHLevel3 7 3 2 3" xfId="28393" xr:uid="{A20B7DCB-3F4B-42CC-8369-244F86061D43}"/>
    <cellStyle name="SAPBEXHLevel3 7 3 2 3 2" xfId="54807" xr:uid="{649EFA29-04C3-4519-991E-A8D3C6300948}"/>
    <cellStyle name="SAPBEXHLevel3 7 3 2 4" xfId="36965" xr:uid="{0B8D607C-D7FA-492E-8E8A-A7EA63F4BA5D}"/>
    <cellStyle name="SAPBEXHLevel3 7 3 3" xfId="15792" xr:uid="{CFA3D5F3-BD19-4094-B562-24EC2AC369F9}"/>
    <cellStyle name="SAPBEXHLevel3 7 3 3 2" xfId="42211" xr:uid="{AD4CE0DF-CF62-40CE-9E10-2B6E960F63EB}"/>
    <cellStyle name="SAPBEXHLevel3 7 3 4" xfId="23032" xr:uid="{1F356FD1-E2C1-44CA-B986-DB4EA5785201}"/>
    <cellStyle name="SAPBEXHLevel3 7 3 4 2" xfId="49446" xr:uid="{CD66681C-0452-4F4C-89E8-F94C236363A6}"/>
    <cellStyle name="SAPBEXHLevel3 7 3 5" xfId="31685" xr:uid="{DFF43B73-EFE7-4EBE-9C50-3491BF178639}"/>
    <cellStyle name="SAPBEXHLevel3 7 4" xfId="6204" xr:uid="{1D997A8A-E450-4D4C-9901-FF554EC69848}"/>
    <cellStyle name="SAPBEXHLevel3 7 4 2" xfId="11005" xr:uid="{1BD38A91-8AF9-47FF-B7AE-AFC2E7D0F03F}"/>
    <cellStyle name="SAPBEXHLevel3 7 4 2 2" xfId="21650" xr:uid="{4477722F-00E5-4B6D-9D26-D06289D5EA84}"/>
    <cellStyle name="SAPBEXHLevel3 7 4 2 2 2" xfId="48064" xr:uid="{0B4C573B-376C-4618-8C25-A12AC73F3AE8}"/>
    <cellStyle name="SAPBEXHLevel3 7 4 2 3" xfId="28739" xr:uid="{68540E8E-26EE-46E2-8B1A-61F0673A617C}"/>
    <cellStyle name="SAPBEXHLevel3 7 4 2 3 2" xfId="55153" xr:uid="{938EB406-6B12-473E-8BF9-B26CFDB948D3}"/>
    <cellStyle name="SAPBEXHLevel3 7 4 2 4" xfId="37426" xr:uid="{46F8FE30-9571-4E2F-BDD7-F93743EF5273}"/>
    <cellStyle name="SAPBEXHLevel3 7 4 3" xfId="16945" xr:uid="{111F6093-2444-460E-8896-A203368AA48B}"/>
    <cellStyle name="SAPBEXHLevel3 7 4 3 2" xfId="43363" xr:uid="{3368247B-574A-464B-8CD5-4800204F07E8}"/>
    <cellStyle name="SAPBEXHLevel3 7 4 4" xfId="23012" xr:uid="{BD353A0B-BDF0-4744-83D6-6637D6422D89}"/>
    <cellStyle name="SAPBEXHLevel3 7 4 4 2" xfId="49426" xr:uid="{ABF9C5D9-BDB2-496A-9C25-6E72872CEC1B}"/>
    <cellStyle name="SAPBEXHLevel3 7 4 5" xfId="32874" xr:uid="{C62B9E40-2652-46E4-8504-3BB1CD35DDED}"/>
    <cellStyle name="SAPBEXHLevel3 7 5" xfId="6790" xr:uid="{68F5F882-76ED-49C0-B010-74939DA52452}"/>
    <cellStyle name="SAPBEXHLevel3 7 5 2" xfId="17502" xr:uid="{F2A23AC8-987F-4996-8085-CBF61596E773}"/>
    <cellStyle name="SAPBEXHLevel3 7 5 2 2" xfId="43919" xr:uid="{7AE41B43-3FAE-40E3-A59D-CAA6B4D4FF2A}"/>
    <cellStyle name="SAPBEXHLevel3 7 5 3" xfId="12062" xr:uid="{C0100729-8799-4915-BF3C-3D7B6D9FAD93}"/>
    <cellStyle name="SAPBEXHLevel3 7 5 3 2" xfId="38483" xr:uid="{A971A917-7886-4F1B-BE71-E9F0C5F59BB2}"/>
    <cellStyle name="SAPBEXHLevel3 7 5 4" xfId="33460" xr:uid="{15CD479D-14A1-4EAA-8B64-04F283E65A80}"/>
    <cellStyle name="SAPBEXHLevel3 7 6" xfId="7346" xr:uid="{73DC0AF2-8615-4B10-9EC7-4B8CCCED3F5B}"/>
    <cellStyle name="SAPBEXHLevel3 7 6 2" xfId="18013" xr:uid="{CCB6CA1D-0EF8-4929-9B60-96E43DCB690D}"/>
    <cellStyle name="SAPBEXHLevel3 7 6 2 2" xfId="44429" xr:uid="{DCB1CF52-F16A-4FF6-A2B6-7AFF279626B5}"/>
    <cellStyle name="SAPBEXHLevel3 7 6 3" xfId="27190" xr:uid="{1D28258D-AFF3-4F54-96BD-D5F45737E515}"/>
    <cellStyle name="SAPBEXHLevel3 7 6 3 2" xfId="53604" xr:uid="{A6C88A55-BEB3-4779-8340-ADA66675D71B}"/>
    <cellStyle name="SAPBEXHLevel3 7 6 4" xfId="34016" xr:uid="{C18DB95B-7614-4956-A8AC-D4F09FE68471}"/>
    <cellStyle name="SAPBEXHLevel3 7 7" xfId="7990" xr:uid="{FDF2D67F-DFA3-4042-985F-6091580811D1}"/>
    <cellStyle name="SAPBEXHLevel3 7 7 2" xfId="18657" xr:uid="{86B81F8D-10E4-43F6-B7B8-8ACE95845270}"/>
    <cellStyle name="SAPBEXHLevel3 7 7 2 2" xfId="45071" xr:uid="{D7A9A8EB-02D7-4F9F-BC23-2170B448569F}"/>
    <cellStyle name="SAPBEXHLevel3 7 7 3" xfId="16638" xr:uid="{D88B2EFC-10B5-40A9-A414-1D0A7AF29746}"/>
    <cellStyle name="SAPBEXHLevel3 7 7 3 2" xfId="43056" xr:uid="{DEF11B5F-5E50-4E6A-B9B6-88611B2B67C1}"/>
    <cellStyle name="SAPBEXHLevel3 7 7 4" xfId="34596" xr:uid="{5053D76B-4A81-46F6-97BC-12BEB2F2AEDC}"/>
    <cellStyle name="SAPBEXHLevel3 7 8" xfId="8905" xr:uid="{72AF7948-7B42-47DB-9124-EEAC2249B7D0}"/>
    <cellStyle name="SAPBEXHLevel3 7 8 2" xfId="19565" xr:uid="{A987B05A-C6C2-4BAE-AB26-633401B6546D}"/>
    <cellStyle name="SAPBEXHLevel3 7 8 2 2" xfId="45979" xr:uid="{CC339034-83D5-44B1-A5EB-0E63CE9A545E}"/>
    <cellStyle name="SAPBEXHLevel3 7 8 3" xfId="27899" xr:uid="{1B4E7749-E238-4E07-8EA4-DE6B6F6E7FA3}"/>
    <cellStyle name="SAPBEXHLevel3 7 8 3 2" xfId="54313" xr:uid="{7B114913-8D45-4200-8D83-35B407DFB15C}"/>
    <cellStyle name="SAPBEXHLevel3 7 8 4" xfId="35401" xr:uid="{C9B0A28C-84E5-41FC-91DC-49EE364BB3AA}"/>
    <cellStyle name="SAPBEXHLevel3 7 9" xfId="13178" xr:uid="{B23139DF-5192-4849-8EA0-1B63B5A614C0}"/>
    <cellStyle name="SAPBEXHLevel3 7 9 2" xfId="39598" xr:uid="{530F5C09-1829-4D8D-8C9C-C4BFACF12DAF}"/>
    <cellStyle name="SAPBEXHLevel3 8" xfId="3268" xr:uid="{509EA414-8180-4931-9AC2-E4041C5519F5}"/>
    <cellStyle name="SAPBEXHLevel3 8 2" xfId="9532" xr:uid="{5D64DE4B-8805-494C-949E-04CC523647AA}"/>
    <cellStyle name="SAPBEXHLevel3 8 2 2" xfId="20192" xr:uid="{2B817848-2E88-45D0-BD62-9F718F39D26E}"/>
    <cellStyle name="SAPBEXHLevel3 8 2 2 2" xfId="46606" xr:uid="{56181A94-C7C9-4CAB-8D7C-D59AB46E1BD5}"/>
    <cellStyle name="SAPBEXHLevel3 8 2 3" xfId="11826" xr:uid="{AB6C73AC-F03E-4CA0-B218-1B4B94E905D5}"/>
    <cellStyle name="SAPBEXHLevel3 8 2 3 2" xfId="38247" xr:uid="{E544E553-4499-4A2E-ABCF-5621C44E799D}"/>
    <cellStyle name="SAPBEXHLevel3 8 2 4" xfId="36028" xr:uid="{23EE18F5-BA87-4F91-AF1B-D0079A865121}"/>
    <cellStyle name="SAPBEXHLevel3 8 3" xfId="14058" xr:uid="{93848A05-CB2D-45F6-9F09-F5C59C007E5F}"/>
    <cellStyle name="SAPBEXHLevel3 8 3 2" xfId="40478" xr:uid="{F9F662E2-CDAB-4DAB-8759-39B5175DC349}"/>
    <cellStyle name="SAPBEXHLevel3 8 4" xfId="23646" xr:uid="{45BB089E-A90A-47F7-B4F0-3DF35F8EAA3D}"/>
    <cellStyle name="SAPBEXHLevel3 8 4 2" xfId="50060" xr:uid="{1E6B6E46-02BC-4B9F-BDC8-1871E95D7804}"/>
    <cellStyle name="SAPBEXHLevel3 8 5" xfId="29938" xr:uid="{A019582C-7818-42EA-86FE-2251C6E33FEC}"/>
    <cellStyle name="SAPBEXHLevel3 9" xfId="3962" xr:uid="{32415623-48C7-4212-B7E5-512ECCFF6436}"/>
    <cellStyle name="SAPBEXHLevel3 9 2" xfId="9670" xr:uid="{60BC751A-2E42-4035-9EAB-6AACB15E2224}"/>
    <cellStyle name="SAPBEXHLevel3 9 2 2" xfId="20330" xr:uid="{927F5B49-3033-482D-8E0E-CE6DD30C7EEB}"/>
    <cellStyle name="SAPBEXHLevel3 9 2 2 2" xfId="46744" xr:uid="{8681CEAE-F01C-4A11-A69D-3FA441B5CFFD}"/>
    <cellStyle name="SAPBEXHLevel3 9 2 3" xfId="11837" xr:uid="{737E375C-B84B-48B2-AD5E-CFD999BA94F5}"/>
    <cellStyle name="SAPBEXHLevel3 9 2 3 2" xfId="38258" xr:uid="{759CA26E-F1C1-4F1F-BDF2-30D7D1BD0117}"/>
    <cellStyle name="SAPBEXHLevel3 9 2 4" xfId="36166" xr:uid="{5890CB7F-8A74-4678-A7B6-1C6FDFF67BEF}"/>
    <cellStyle name="SAPBEXHLevel3 9 3" xfId="14745" xr:uid="{5720B63C-45C1-4D3B-8711-7161CFC4FB59}"/>
    <cellStyle name="SAPBEXHLevel3 9 3 2" xfId="41165" xr:uid="{EA906EB5-B5B8-4CF7-92B2-B4C6CA97FE74}"/>
    <cellStyle name="SAPBEXHLevel3 9 4" xfId="26086" xr:uid="{2B38F504-878D-4ADB-A099-6E1CB0C9DC17}"/>
    <cellStyle name="SAPBEXHLevel3 9 4 2" xfId="52500" xr:uid="{5C2C6C89-A8EC-4963-A9AB-680ACE6A20C5}"/>
    <cellStyle name="SAPBEXHLevel3 9 5" xfId="30632" xr:uid="{A912F1DE-47AA-4E6E-884B-3A0D80AA71C1}"/>
    <cellStyle name="SAPBEXHLevel3_0910 GSO Capex RRP - Final (Detail) v2 220710" xfId="1250" xr:uid="{D5C95FEA-5220-419C-8889-3835F07F9954}"/>
    <cellStyle name="SAPBEXHLevel3X" xfId="1251" xr:uid="{5416F16D-C981-4B03-A4B4-98E40AA70AC3}"/>
    <cellStyle name="SAPBEXHLevel3X 10" xfId="3270" xr:uid="{38E7E034-BF28-4C6A-B0CB-E14B36D8AABD}"/>
    <cellStyle name="SAPBEXHLevel3X 10 2" xfId="14060" xr:uid="{B901C52F-3325-4E1B-9296-34FB1EABDD86}"/>
    <cellStyle name="SAPBEXHLevel3X 10 2 2" xfId="40480" xr:uid="{2D61BCB3-E77C-4AB5-AD5A-D1E6F79B8B3C}"/>
    <cellStyle name="SAPBEXHLevel3X 10 3" xfId="22230" xr:uid="{43A5568D-764D-44AC-888B-7042A3D1E2C3}"/>
    <cellStyle name="SAPBEXHLevel3X 10 3 2" xfId="48644" xr:uid="{8343ED4D-D9B5-4664-B5E4-C7CEE3204903}"/>
    <cellStyle name="SAPBEXHLevel3X 10 4" xfId="29940" xr:uid="{8AA704D8-CCA4-4C1D-A27A-E338BAD3F18A}"/>
    <cellStyle name="SAPBEXHLevel3X 11" xfId="4493" xr:uid="{B1717386-A319-4FF6-B3BD-7DF7C3EFE204}"/>
    <cellStyle name="SAPBEXHLevel3X 11 2" xfId="15271" xr:uid="{DB67B8C7-3C8B-4A58-8976-FA883B578C10}"/>
    <cellStyle name="SAPBEXHLevel3X 11 2 2" xfId="41691" xr:uid="{C830308B-8E58-44A2-8565-217B08BAC3BA}"/>
    <cellStyle name="SAPBEXHLevel3X 11 3" xfId="26902" xr:uid="{B9CF2157-E390-4F39-B909-AA31F2A52CBF}"/>
    <cellStyle name="SAPBEXHLevel3X 11 3 2" xfId="53316" xr:uid="{48B75758-01D8-41E2-B0B9-89C41C870AF5}"/>
    <cellStyle name="SAPBEXHLevel3X 11 4" xfId="31163" xr:uid="{738DC30C-F6E2-405F-9393-A6DBF0D9CA2A}"/>
    <cellStyle name="SAPBEXHLevel3X 12" xfId="3159" xr:uid="{C4284976-F052-4FDC-871E-4F03B52DF677}"/>
    <cellStyle name="SAPBEXHLevel3X 12 2" xfId="13949" xr:uid="{53C7BBDA-805C-4A37-B07C-BEB37CED964C}"/>
    <cellStyle name="SAPBEXHLevel3X 12 2 2" xfId="40369" xr:uid="{97532823-A223-4730-9119-851B0C808266}"/>
    <cellStyle name="SAPBEXHLevel3X 12 3" xfId="25515" xr:uid="{D492C158-F76A-4DC3-ACF3-D0D4A5B26A67}"/>
    <cellStyle name="SAPBEXHLevel3X 12 3 2" xfId="51929" xr:uid="{1E1747FF-DF95-462B-8778-ACC7CB116097}"/>
    <cellStyle name="SAPBEXHLevel3X 12 4" xfId="29829" xr:uid="{E9B79A96-B4E5-43AE-8F10-5787BCEB3FA6}"/>
    <cellStyle name="SAPBEXHLevel3X 13" xfId="6361" xr:uid="{866AFAF9-4E52-44CB-88BA-EFF85A559E2C}"/>
    <cellStyle name="SAPBEXHLevel3X 13 2" xfId="25774" xr:uid="{7E8E8D44-D5E1-4D51-97A7-27FE1E9EE384}"/>
    <cellStyle name="SAPBEXHLevel3X 13 2 2" xfId="52188" xr:uid="{BE770C57-C85B-4A5D-8A7D-CD8E57D03385}"/>
    <cellStyle name="SAPBEXHLevel3X 13 3" xfId="33031" xr:uid="{162437D3-FB5C-4C45-98AA-5784617DA289}"/>
    <cellStyle name="SAPBEXHLevel3X 14" xfId="13086" xr:uid="{09E39ACE-3A2B-485B-A580-EEF0701AFB88}"/>
    <cellStyle name="SAPBEXHLevel3X 14 2" xfId="39507" xr:uid="{7A4FC294-D331-4EC3-89C3-272981C98C9B}"/>
    <cellStyle name="SAPBEXHLevel3X 15" xfId="23905" xr:uid="{3354C984-0CE0-4EAE-A37F-F3625198584D}"/>
    <cellStyle name="SAPBEXHLevel3X 15 2" xfId="50319" xr:uid="{2336714D-CABF-4E8F-8FD7-157652EE1E69}"/>
    <cellStyle name="SAPBEXHLevel3X 2" xfId="1252" xr:uid="{FCAF1BDF-C073-46A8-A711-E45761059084}"/>
    <cellStyle name="SAPBEXHLevel3X 2 10" xfId="5313" xr:uid="{F2B28587-8F82-4E06-9896-3E39FA487F45}"/>
    <cellStyle name="SAPBEXHLevel3X 2 10 2" xfId="16087" xr:uid="{3AE91E8C-ADF4-45B5-879B-7F443A495FE0}"/>
    <cellStyle name="SAPBEXHLevel3X 2 10 2 2" xfId="42506" xr:uid="{9378CD12-9D15-40B4-9DF7-314D9E40F5DC}"/>
    <cellStyle name="SAPBEXHLevel3X 2 10 3" xfId="26038" xr:uid="{E78ED9C0-510A-40BA-BE1D-F06931757979}"/>
    <cellStyle name="SAPBEXHLevel3X 2 10 3 2" xfId="52452" xr:uid="{7197CFBE-A868-4A83-99F3-8E558C320590}"/>
    <cellStyle name="SAPBEXHLevel3X 2 10 4" xfId="31983" xr:uid="{C4685241-898D-4132-804A-88A9B9365DF3}"/>
    <cellStyle name="SAPBEXHLevel3X 2 11" xfId="6840" xr:uid="{6CB801DE-2B64-46B8-A168-2A27F8B011F0}"/>
    <cellStyle name="SAPBEXHLevel3X 2 11 2" xfId="24849" xr:uid="{ACB02FDC-6989-4894-8022-E7E4574BED81}"/>
    <cellStyle name="SAPBEXHLevel3X 2 11 2 2" xfId="51263" xr:uid="{91A71ECF-A421-4D56-A634-CA8403566CC0}"/>
    <cellStyle name="SAPBEXHLevel3X 2 11 3" xfId="33510" xr:uid="{B4C70CFA-904B-4D72-B628-54D20BFC62CD}"/>
    <cellStyle name="SAPBEXHLevel3X 2 12" xfId="12118" xr:uid="{65B86977-BF9E-462D-9E97-8A8DB7ED0965}"/>
    <cellStyle name="SAPBEXHLevel3X 2 12 2" xfId="38539" xr:uid="{4499DABD-7273-4A86-8079-040C2D69CD07}"/>
    <cellStyle name="SAPBEXHLevel3X 2 13" xfId="27590" xr:uid="{C7F3EC12-199E-486F-B725-35C8361173BE}"/>
    <cellStyle name="SAPBEXHLevel3X 2 13 2" xfId="54004" xr:uid="{8FD935C2-105F-4789-AA13-CE8AE7FC09FF}"/>
    <cellStyle name="SAPBEXHLevel3X 2 2" xfId="1562" xr:uid="{B1B763EA-80A6-4531-8A05-B66567199C37}"/>
    <cellStyle name="SAPBEXHLevel3X 2 2 10" xfId="8454" xr:uid="{3A67590B-8641-4528-9BD2-966C956043C2}"/>
    <cellStyle name="SAPBEXHLevel3X 2 2 10 2" xfId="19114" xr:uid="{A12DBE1D-9678-447B-9A8B-A9FD6287C16B}"/>
    <cellStyle name="SAPBEXHLevel3X 2 2 10 2 2" xfId="45528" xr:uid="{E00F404A-34E2-4E45-8858-C4B6EBDFE14D}"/>
    <cellStyle name="SAPBEXHLevel3X 2 2 10 3" xfId="17656" xr:uid="{E9B0D8A0-21DA-44CB-BD27-06D897D0B0C0}"/>
    <cellStyle name="SAPBEXHLevel3X 2 2 10 3 2" xfId="44073" xr:uid="{09E322A4-2FB7-4922-BA0B-4CCD019FE4D2}"/>
    <cellStyle name="SAPBEXHLevel3X 2 2 10 4" xfId="34950" xr:uid="{BF74AA80-CE1C-4AF6-9FE5-56B729C24AAC}"/>
    <cellStyle name="SAPBEXHLevel3X 2 2 11" xfId="11983" xr:uid="{FA01A6FA-34E3-47C9-9BCB-5F3601F33513}"/>
    <cellStyle name="SAPBEXHLevel3X 2 2 11 2" xfId="38404" xr:uid="{3D2F9087-44B9-4E82-BC25-5665846B6D67}"/>
    <cellStyle name="SAPBEXHLevel3X 2 2 12" xfId="26451" xr:uid="{90D7A3FD-BD5F-4F88-8EA0-064165F28BB7}"/>
    <cellStyle name="SAPBEXHLevel3X 2 2 12 2" xfId="52865" xr:uid="{0F761B1E-5C24-4D2F-8C16-E996B14C6B32}"/>
    <cellStyle name="SAPBEXHLevel3X 2 2 2" xfId="3556" xr:uid="{C2CE8C72-0A4F-4188-8A4E-02481985B865}"/>
    <cellStyle name="SAPBEXHLevel3X 2 2 2 2" xfId="8968" xr:uid="{7EA60EF8-C92F-45C2-AE51-BC5D1C2FAF82}"/>
    <cellStyle name="SAPBEXHLevel3X 2 2 2 2 2" xfId="19628" xr:uid="{64D588A2-989E-414D-B2F5-2146644E7C3A}"/>
    <cellStyle name="SAPBEXHLevel3X 2 2 2 2 2 2" xfId="46042" xr:uid="{E790D07E-35CC-45B4-BEA8-E1AAF25E8DFA}"/>
    <cellStyle name="SAPBEXHLevel3X 2 2 2 2 3" xfId="28253" xr:uid="{CE109232-8420-4AEC-98C3-D910DB09D05C}"/>
    <cellStyle name="SAPBEXHLevel3X 2 2 2 2 3 2" xfId="54667" xr:uid="{0DF7BAB9-3511-4314-999E-9BFC36C2B33A}"/>
    <cellStyle name="SAPBEXHLevel3X 2 2 2 2 4" xfId="35464" xr:uid="{9921F92B-D247-4318-AB6B-0F8B5EEC9964}"/>
    <cellStyle name="SAPBEXHLevel3X 2 2 2 3" xfId="9904" xr:uid="{17CD84ED-AC68-4E65-8C87-7C3084F12D41}"/>
    <cellStyle name="SAPBEXHLevel3X 2 2 2 3 2" xfId="20564" xr:uid="{3E0DFD4A-6831-4089-B8A7-490DBB2EE307}"/>
    <cellStyle name="SAPBEXHLevel3X 2 2 2 3 2 2" xfId="46978" xr:uid="{0DB61560-ED99-4C6F-8E66-78FC9D537C9D}"/>
    <cellStyle name="SAPBEXHLevel3X 2 2 2 3 3" xfId="23515" xr:uid="{E8D01A41-7F78-48CF-B07E-A1B60DC9694F}"/>
    <cellStyle name="SAPBEXHLevel3X 2 2 2 3 3 2" xfId="49929" xr:uid="{A83F4140-74DD-44BB-9B38-FCC212A9C551}"/>
    <cellStyle name="SAPBEXHLevel3X 2 2 2 3 4" xfId="36400" xr:uid="{B81FE2E0-EE85-45AC-9C17-18725FAA844A}"/>
    <cellStyle name="SAPBEXHLevel3X 2 2 2 4" xfId="8767" xr:uid="{ACB43C4C-CD62-41F8-AA91-DB9F55D39D29}"/>
    <cellStyle name="SAPBEXHLevel3X 2 2 2 4 2" xfId="19427" xr:uid="{91AD9D39-1FB8-42A5-97F4-8E3227908261}"/>
    <cellStyle name="SAPBEXHLevel3X 2 2 2 4 2 2" xfId="45841" xr:uid="{6D38644B-B138-4484-9D92-CBE47574A661}"/>
    <cellStyle name="SAPBEXHLevel3X 2 2 2 4 3" xfId="27999" xr:uid="{752B2C42-7A00-43DB-896B-DA263575A781}"/>
    <cellStyle name="SAPBEXHLevel3X 2 2 2 4 3 2" xfId="54413" xr:uid="{2E175DBF-3D1A-47B4-8214-EFEA1A6534CD}"/>
    <cellStyle name="SAPBEXHLevel3X 2 2 2 4 4" xfId="35263" xr:uid="{9429C3D0-A8C9-4DA0-AA73-FCDD6371B673}"/>
    <cellStyle name="SAPBEXHLevel3X 2 2 2 5" xfId="14341" xr:uid="{C4467123-E511-41AF-81E5-6D36A13FC02D}"/>
    <cellStyle name="SAPBEXHLevel3X 2 2 2 5 2" xfId="40761" xr:uid="{4B2D980B-34BC-48F0-B77C-E8A66BC386E2}"/>
    <cellStyle name="SAPBEXHLevel3X 2 2 2 6" xfId="24762" xr:uid="{550AB959-5E48-4671-ADCC-C6BF9454DAAF}"/>
    <cellStyle name="SAPBEXHLevel3X 2 2 2 6 2" xfId="51176" xr:uid="{DFB3514D-826B-4AFC-BC44-6AB9005949C2}"/>
    <cellStyle name="SAPBEXHLevel3X 2 2 2 7" xfId="30226" xr:uid="{F2176681-01FA-4E12-9322-5E0AFF0A7AB2}"/>
    <cellStyle name="SAPBEXHLevel3X 2 2 3" xfId="2760" xr:uid="{CB86D1DB-349D-4108-AACA-AD70E339D19C}"/>
    <cellStyle name="SAPBEXHLevel3X 2 2 3 2" xfId="9326" xr:uid="{BA97021E-5504-41A8-88F0-F730C9110D71}"/>
    <cellStyle name="SAPBEXHLevel3X 2 2 3 2 2" xfId="19986" xr:uid="{818E2C4B-1CA8-4C52-B41E-7339C02EA227}"/>
    <cellStyle name="SAPBEXHLevel3X 2 2 3 2 2 2" xfId="46400" xr:uid="{3B6B327B-ABF5-4A6B-9ED5-A925A7B4E10D}"/>
    <cellStyle name="SAPBEXHLevel3X 2 2 3 2 3" xfId="12528" xr:uid="{415FB65C-2394-4BD2-B816-240E4AD4CBA4}"/>
    <cellStyle name="SAPBEXHLevel3X 2 2 3 2 3 2" xfId="38949" xr:uid="{4732EED3-C0DB-4182-AE43-F1F41ABA1ACC}"/>
    <cellStyle name="SAPBEXHLevel3X 2 2 3 2 4" xfId="35822" xr:uid="{0F5F1F17-3D23-4DF8-B529-FCA167071646}"/>
    <cellStyle name="SAPBEXHLevel3X 2 2 3 3" xfId="13552" xr:uid="{BBF3CF0E-CC06-473A-9907-DFB139BA79D6}"/>
    <cellStyle name="SAPBEXHLevel3X 2 2 3 3 2" xfId="39972" xr:uid="{56CE22D1-FE4E-462D-AE46-12667D19392C}"/>
    <cellStyle name="SAPBEXHLevel3X 2 2 3 4" xfId="23738" xr:uid="{F7DA4312-F473-4F01-BF4C-4D80088F08BB}"/>
    <cellStyle name="SAPBEXHLevel3X 2 2 3 4 2" xfId="50152" xr:uid="{F8C6E9D7-BC77-4B03-B376-CA07D39E5F6C}"/>
    <cellStyle name="SAPBEXHLevel3X 2 2 3 5" xfId="29430" xr:uid="{A732D871-4C68-495A-9B12-FD96C6A12D52}"/>
    <cellStyle name="SAPBEXHLevel3X 2 2 4" xfId="5044" xr:uid="{90E3A511-F997-4D60-983B-B25FD8FBCD6E}"/>
    <cellStyle name="SAPBEXHLevel3X 2 2 4 2" xfId="10048" xr:uid="{6C45B617-FD2E-4083-B9D4-894D5DAE9208}"/>
    <cellStyle name="SAPBEXHLevel3X 2 2 4 2 2" xfId="20708" xr:uid="{996977CE-0B3A-4BDF-8869-F3F943E6CCCF}"/>
    <cellStyle name="SAPBEXHLevel3X 2 2 4 2 2 2" xfId="47122" xr:uid="{F5690F0C-1FBA-4C71-BE25-E70DDCD27F12}"/>
    <cellStyle name="SAPBEXHLevel3X 2 2 4 2 3" xfId="25890" xr:uid="{CE46051F-A142-418F-B3F5-3E744B1121FF}"/>
    <cellStyle name="SAPBEXHLevel3X 2 2 4 2 3 2" xfId="52304" xr:uid="{984106C4-3272-4589-B8F6-86AE5F70EAB7}"/>
    <cellStyle name="SAPBEXHLevel3X 2 2 4 2 4" xfId="36544" xr:uid="{2D5A2EFC-16F9-430A-8AC6-1600A616068F}"/>
    <cellStyle name="SAPBEXHLevel3X 2 2 4 3" xfId="15821" xr:uid="{48A88740-B574-4E6E-8CC5-7BDDD2713FA5}"/>
    <cellStyle name="SAPBEXHLevel3X 2 2 4 3 2" xfId="42240" xr:uid="{EBFD6C50-9CCD-430B-B840-B98D79D5A04B}"/>
    <cellStyle name="SAPBEXHLevel3X 2 2 4 4" xfId="24399" xr:uid="{B4731A4A-F53C-4D66-864B-2893B76EF0BF}"/>
    <cellStyle name="SAPBEXHLevel3X 2 2 4 4 2" xfId="50813" xr:uid="{C8B5D14A-3A33-4CE4-9255-1DAD21101D3A}"/>
    <cellStyle name="SAPBEXHLevel3X 2 2 4 5" xfId="31714" xr:uid="{E47E0754-A751-4BB8-97CC-921AACD86A4C}"/>
    <cellStyle name="SAPBEXHLevel3X 2 2 5" xfId="4711" xr:uid="{46F529EC-C925-479B-80EB-73150D5424AA}"/>
    <cellStyle name="SAPBEXHLevel3X 2 2 5 2" xfId="15488" xr:uid="{9CEF9B50-54F6-4DC8-A4F9-75BEE0EDF3F3}"/>
    <cellStyle name="SAPBEXHLevel3X 2 2 5 2 2" xfId="41908" xr:uid="{6FA13343-F78D-4228-8533-8C3F03626F01}"/>
    <cellStyle name="SAPBEXHLevel3X 2 2 5 3" xfId="27627" xr:uid="{57AEF070-CA46-44F6-A9AB-237A105B3A44}"/>
    <cellStyle name="SAPBEXHLevel3X 2 2 5 3 2" xfId="54041" xr:uid="{F2D4D492-3769-44A4-85D8-B101962DA02A}"/>
    <cellStyle name="SAPBEXHLevel3X 2 2 5 4" xfId="31381" xr:uid="{89F7A511-45C6-4421-8523-DB33FAF5C056}"/>
    <cellStyle name="SAPBEXHLevel3X 2 2 6" xfId="5437" xr:uid="{7082A486-B118-4742-8281-CE6B855FC492}"/>
    <cellStyle name="SAPBEXHLevel3X 2 2 6 2" xfId="16210" xr:uid="{0A6F1297-362D-44DB-9D0B-2A4D2786CF9F}"/>
    <cellStyle name="SAPBEXHLevel3X 2 2 6 2 2" xfId="42629" xr:uid="{0391F217-EDEA-4902-8D48-3F966164F369}"/>
    <cellStyle name="SAPBEXHLevel3X 2 2 6 3" xfId="22704" xr:uid="{F24D4514-68A6-4314-AA47-1A0772FE1840}"/>
    <cellStyle name="SAPBEXHLevel3X 2 2 6 3 2" xfId="49118" xr:uid="{C9682967-6B48-429C-BBC1-702BF3811ED0}"/>
    <cellStyle name="SAPBEXHLevel3X 2 2 6 4" xfId="32107" xr:uid="{6DFCF90D-0975-4686-8964-8DB6F0A0A465}"/>
    <cellStyle name="SAPBEXHLevel3X 2 2 7" xfId="6657" xr:uid="{F23F61BD-340B-4BBC-B92F-EBCB32D547CD}"/>
    <cellStyle name="SAPBEXHLevel3X 2 2 7 2" xfId="22630" xr:uid="{C0701618-83C3-4E8E-B8EC-3342A8A164F0}"/>
    <cellStyle name="SAPBEXHLevel3X 2 2 7 2 2" xfId="49044" xr:uid="{034E14C4-AC5F-405F-A5A0-60AA175EB772}"/>
    <cellStyle name="SAPBEXHLevel3X 2 2 7 3" xfId="33327" xr:uid="{4E7F45B5-9144-4479-8DDD-B373E06A4E84}"/>
    <cellStyle name="SAPBEXHLevel3X 2 2 8" xfId="6694" xr:uid="{A8753DDD-8C78-4A93-9809-81B3FD9B616E}"/>
    <cellStyle name="SAPBEXHLevel3X 2 2 8 2" xfId="17406" xr:uid="{E48D4132-083E-41FB-A4E4-FE856C74CA3C}"/>
    <cellStyle name="SAPBEXHLevel3X 2 2 8 2 2" xfId="43824" xr:uid="{F7793A28-2548-459F-A72F-A3BE7C8AAD3B}"/>
    <cellStyle name="SAPBEXHLevel3X 2 2 8 3" xfId="11342" xr:uid="{C2950A90-D642-4632-9723-C440571CD7AA}"/>
    <cellStyle name="SAPBEXHLevel3X 2 2 8 3 2" xfId="37763" xr:uid="{F4D7020E-0BE6-4C5E-B9EC-AA419D484125}"/>
    <cellStyle name="SAPBEXHLevel3X 2 2 8 4" xfId="33364" xr:uid="{2EF45987-33E0-43E7-AF98-24D61E1FDDF1}"/>
    <cellStyle name="SAPBEXHLevel3X 2 2 9" xfId="7655" xr:uid="{F90DB052-C0FD-463B-8E6E-4F268F332426}"/>
    <cellStyle name="SAPBEXHLevel3X 2 2 9 2" xfId="18322" xr:uid="{EAA0593B-5980-4FEB-89ED-FDFAA9E6531D}"/>
    <cellStyle name="SAPBEXHLevel3X 2 2 9 2 2" xfId="44738" xr:uid="{11F8C363-0A83-4585-8D60-C4E4138E7621}"/>
    <cellStyle name="SAPBEXHLevel3X 2 2 9 3" xfId="24582" xr:uid="{0B4103DD-CD87-4874-A291-A813D762FD5A}"/>
    <cellStyle name="SAPBEXHLevel3X 2 2 9 3 2" xfId="50996" xr:uid="{14F1B98E-9377-4857-BD3A-D07B9C58916E}"/>
    <cellStyle name="SAPBEXHLevel3X 2 2 9 4" xfId="34325" xr:uid="{3320A8F1-A053-4145-8CDA-C476BBF19099}"/>
    <cellStyle name="SAPBEXHLevel3X 2 3" xfId="1675" xr:uid="{60FF87BD-FDE2-49B7-AC06-17D5BA332019}"/>
    <cellStyle name="SAPBEXHLevel3X 2 3 10" xfId="8485" xr:uid="{ACE9D4F1-5C2D-438F-B382-275FF4E19E15}"/>
    <cellStyle name="SAPBEXHLevel3X 2 3 10 2" xfId="19145" xr:uid="{084A3EAA-F98D-4DC7-B8BA-F2B77AE2B388}"/>
    <cellStyle name="SAPBEXHLevel3X 2 3 10 2 2" xfId="45559" xr:uid="{EB82FAA9-F635-4A3D-AAFF-96F9E958C2A0}"/>
    <cellStyle name="SAPBEXHLevel3X 2 3 10 3" xfId="12780" xr:uid="{4682DB99-43EB-4589-8CDC-CA967EDDB5E0}"/>
    <cellStyle name="SAPBEXHLevel3X 2 3 10 3 2" xfId="39201" xr:uid="{5D8BA09B-23D1-479B-93C5-D58CABE3E2AA}"/>
    <cellStyle name="SAPBEXHLevel3X 2 3 10 4" xfId="34981" xr:uid="{087FE075-C28E-478F-B944-017EB6087318}"/>
    <cellStyle name="SAPBEXHLevel3X 2 3 11" xfId="11892" xr:uid="{820A4550-D590-4409-8C17-BB17E29B6659}"/>
    <cellStyle name="SAPBEXHLevel3X 2 3 11 2" xfId="38313" xr:uid="{FEF231F3-2FB5-47BE-8EF2-007D3D0C7E6C}"/>
    <cellStyle name="SAPBEXHLevel3X 2 3 12" xfId="23323" xr:uid="{1C702861-2FA9-4FE1-8769-E251D48700F6}"/>
    <cellStyle name="SAPBEXHLevel3X 2 3 12 2" xfId="49737" xr:uid="{653267F3-B808-447D-AD57-DD0D6297EE56}"/>
    <cellStyle name="SAPBEXHLevel3X 2 3 2" xfId="3668" xr:uid="{C447128B-2850-47A3-8082-EA6D82E8F52A}"/>
    <cellStyle name="SAPBEXHLevel3X 2 3 2 2" xfId="8937" xr:uid="{02E4AF71-3E45-467A-B6B0-068151188E31}"/>
    <cellStyle name="SAPBEXHLevel3X 2 3 2 2 2" xfId="19597" xr:uid="{E2DA073E-71CC-4906-A1D7-E603A3658598}"/>
    <cellStyle name="SAPBEXHLevel3X 2 3 2 2 2 2" xfId="46011" xr:uid="{50853491-F6B3-46C9-8691-2FB8BDDF9E1C}"/>
    <cellStyle name="SAPBEXHLevel3X 2 3 2 2 3" xfId="12745" xr:uid="{C22F6CA6-150B-4CCD-9CE0-7891BF447482}"/>
    <cellStyle name="SAPBEXHLevel3X 2 3 2 2 3 2" xfId="39166" xr:uid="{68ACFA03-E3FB-46FD-A0B4-5A1FFFE789DC}"/>
    <cellStyle name="SAPBEXHLevel3X 2 3 2 2 4" xfId="35433" xr:uid="{4CF3FB0D-1097-480F-8798-71314E2DCEA4}"/>
    <cellStyle name="SAPBEXHLevel3X 2 3 2 3" xfId="9949" xr:uid="{9E2C80BC-3E92-4B7F-825D-7544192E3010}"/>
    <cellStyle name="SAPBEXHLevel3X 2 3 2 3 2" xfId="20609" xr:uid="{DF24A761-B2E4-4406-BF2B-602D04B3A95D}"/>
    <cellStyle name="SAPBEXHLevel3X 2 3 2 3 2 2" xfId="47023" xr:uid="{A27BDD9D-73DF-489A-B275-DF9987C8C0D1}"/>
    <cellStyle name="SAPBEXHLevel3X 2 3 2 3 3" xfId="24783" xr:uid="{66397A54-DDC3-4905-8F74-B5EE734B30A8}"/>
    <cellStyle name="SAPBEXHLevel3X 2 3 2 3 3 2" xfId="51197" xr:uid="{F344D51F-502A-4F2D-BB49-D0C370A502C1}"/>
    <cellStyle name="SAPBEXHLevel3X 2 3 2 3 4" xfId="36445" xr:uid="{847485F5-A6EF-470B-A754-35F566D2CBF2}"/>
    <cellStyle name="SAPBEXHLevel3X 2 3 2 4" xfId="8801" xr:uid="{D338F46E-216F-4207-9BDD-BB2F6B91064E}"/>
    <cellStyle name="SAPBEXHLevel3X 2 3 2 4 2" xfId="19461" xr:uid="{A1D9D7A2-8B05-46CC-8819-4C4ED1C7C1C4}"/>
    <cellStyle name="SAPBEXHLevel3X 2 3 2 4 2 2" xfId="45875" xr:uid="{2DAE9398-EE0C-47DB-808A-504A25736264}"/>
    <cellStyle name="SAPBEXHLevel3X 2 3 2 4 3" xfId="27400" xr:uid="{49CE0DD4-A737-4C59-A2C3-988E6EBBBD7A}"/>
    <cellStyle name="SAPBEXHLevel3X 2 3 2 4 3 2" xfId="53814" xr:uid="{9E8359EB-4AE4-4185-B08D-E9295DF08D5F}"/>
    <cellStyle name="SAPBEXHLevel3X 2 3 2 4 4" xfId="35297" xr:uid="{F1660695-7060-4528-AA13-161DB67DBB76}"/>
    <cellStyle name="SAPBEXHLevel3X 2 3 2 5" xfId="14453" xr:uid="{E19F3E7A-E486-4D3B-8043-A449E6FC7BE0}"/>
    <cellStyle name="SAPBEXHLevel3X 2 3 2 5 2" xfId="40873" xr:uid="{FA633B0D-415E-49B9-9B9E-37AF4FA7F3E9}"/>
    <cellStyle name="SAPBEXHLevel3X 2 3 2 6" xfId="25036" xr:uid="{33C34948-CA47-4714-8273-31FEE6D7FD6B}"/>
    <cellStyle name="SAPBEXHLevel3X 2 3 2 6 2" xfId="51450" xr:uid="{988EE766-606C-4E25-BDC4-99AB95EBDB9A}"/>
    <cellStyle name="SAPBEXHLevel3X 2 3 2 7" xfId="30338" xr:uid="{77292C6E-447F-4FD1-9ADE-74958FE4E716}"/>
    <cellStyle name="SAPBEXHLevel3X 2 3 3" xfId="2667" xr:uid="{F147A6A3-1AC5-493B-941D-D6B2D143286B}"/>
    <cellStyle name="SAPBEXHLevel3X 2 3 3 2" xfId="9292" xr:uid="{698293F6-96ED-4922-9BDA-583A216BBA10}"/>
    <cellStyle name="SAPBEXHLevel3X 2 3 3 2 2" xfId="19952" xr:uid="{4ED53174-0E03-4E54-9E0B-FE8D7543354F}"/>
    <cellStyle name="SAPBEXHLevel3X 2 3 3 2 2 2" xfId="46366" xr:uid="{1A500163-3C47-4F49-9D2B-E614D82EA07E}"/>
    <cellStyle name="SAPBEXHLevel3X 2 3 3 2 3" xfId="11801" xr:uid="{91C0977C-3152-4D63-A197-D1537A771A97}"/>
    <cellStyle name="SAPBEXHLevel3X 2 3 3 2 3 2" xfId="38222" xr:uid="{5FDDDDEA-9F45-4544-8B1B-257023E1350E}"/>
    <cellStyle name="SAPBEXHLevel3X 2 3 3 2 4" xfId="35788" xr:uid="{B439C5C2-AC60-4346-AA89-9B63A0398A76}"/>
    <cellStyle name="SAPBEXHLevel3X 2 3 3 3" xfId="13459" xr:uid="{698C7775-9E0D-4CAA-B760-2D4DE709C4E6}"/>
    <cellStyle name="SAPBEXHLevel3X 2 3 3 3 2" xfId="39879" xr:uid="{72E0B26C-269A-431D-A6E0-3F9879B837CC}"/>
    <cellStyle name="SAPBEXHLevel3X 2 3 3 4" xfId="23315" xr:uid="{E07CF221-E007-4A2A-B554-EED854A7CD5F}"/>
    <cellStyle name="SAPBEXHLevel3X 2 3 3 4 2" xfId="49729" xr:uid="{21D14095-515D-4858-BFFB-A31E910D4558}"/>
    <cellStyle name="SAPBEXHLevel3X 2 3 3 5" xfId="29337" xr:uid="{9E3281D0-48B7-4CE7-955A-4D1A639DE9C9}"/>
    <cellStyle name="SAPBEXHLevel3X 2 3 4" xfId="4871" xr:uid="{0B391D60-B4A9-442F-A14C-A1E8ECD527CA}"/>
    <cellStyle name="SAPBEXHLevel3X 2 3 4 2" xfId="10440" xr:uid="{521A758B-0C41-42AA-B055-58E61A35DBEF}"/>
    <cellStyle name="SAPBEXHLevel3X 2 3 4 2 2" xfId="21100" xr:uid="{4378401B-4D32-47A9-958E-6EEF0F8B4F3A}"/>
    <cellStyle name="SAPBEXHLevel3X 2 3 4 2 2 2" xfId="47514" xr:uid="{CBF5A0F6-60EA-424D-87EB-F4BDBF5E111B}"/>
    <cellStyle name="SAPBEXHLevel3X 2 3 4 2 3" xfId="28364" xr:uid="{EAA16608-D7ED-446D-88DF-9DFAEA5008C9}"/>
    <cellStyle name="SAPBEXHLevel3X 2 3 4 2 3 2" xfId="54778" xr:uid="{D92C5273-F1BE-4249-BB0D-71C74109C53B}"/>
    <cellStyle name="SAPBEXHLevel3X 2 3 4 2 4" xfId="36936" xr:uid="{5EF022F3-D210-4FDD-823C-3DC5A0099B98}"/>
    <cellStyle name="SAPBEXHLevel3X 2 3 4 3" xfId="15648" xr:uid="{99CC017B-4DF3-43B7-BBAB-CC5865F24771}"/>
    <cellStyle name="SAPBEXHLevel3X 2 3 4 3 2" xfId="42068" xr:uid="{E501E068-7035-4E45-8F4B-3AE7DF9CE923}"/>
    <cellStyle name="SAPBEXHLevel3X 2 3 4 4" xfId="22932" xr:uid="{B36E5DB5-86A7-4023-B454-ACC6BE22A7CF}"/>
    <cellStyle name="SAPBEXHLevel3X 2 3 4 4 2" xfId="49346" xr:uid="{97A3C688-8B57-487E-BF85-AAE9EB0025B0}"/>
    <cellStyle name="SAPBEXHLevel3X 2 3 4 5" xfId="31541" xr:uid="{AFCCC4F7-12E8-4B96-8433-B8A501C438E5}"/>
    <cellStyle name="SAPBEXHLevel3X 2 3 5" xfId="4448" xr:uid="{3CD6632F-4E55-4AE6-87BF-F3A1B915DBB1}"/>
    <cellStyle name="SAPBEXHLevel3X 2 3 5 2" xfId="15226" xr:uid="{2D6F3CA1-34F5-4DB0-89DD-0ED55862A70C}"/>
    <cellStyle name="SAPBEXHLevel3X 2 3 5 2 2" xfId="41646" xr:uid="{62228E98-CD61-4CA2-ADC0-EF515B03E079}"/>
    <cellStyle name="SAPBEXHLevel3X 2 3 5 3" xfId="26420" xr:uid="{1300A070-699F-4723-A828-81EDE547C9FA}"/>
    <cellStyle name="SAPBEXHLevel3X 2 3 5 3 2" xfId="52834" xr:uid="{6CF0C63D-CDB0-4666-BC41-E107F523B79E}"/>
    <cellStyle name="SAPBEXHLevel3X 2 3 5 4" xfId="31118" xr:uid="{417124F4-CCD7-4DAE-974C-65CCAA55B0C2}"/>
    <cellStyle name="SAPBEXHLevel3X 2 3 6" xfId="5542" xr:uid="{141501A7-94F5-4D3A-BE90-7F380B545685}"/>
    <cellStyle name="SAPBEXHLevel3X 2 3 6 2" xfId="16313" xr:uid="{24E7CFE8-B56E-4728-A842-623173549CF5}"/>
    <cellStyle name="SAPBEXHLevel3X 2 3 6 2 2" xfId="42732" xr:uid="{28FEE43B-0205-4D62-9578-BB477E30903B}"/>
    <cellStyle name="SAPBEXHLevel3X 2 3 6 3" xfId="27385" xr:uid="{4840CC74-9EDA-4D07-ABFC-42B77DF0278D}"/>
    <cellStyle name="SAPBEXHLevel3X 2 3 6 3 2" xfId="53799" xr:uid="{D7F05205-92A7-41B4-B17E-1425B59117C9}"/>
    <cellStyle name="SAPBEXHLevel3X 2 3 6 4" xfId="32212" xr:uid="{3DD0864D-EE73-4D1E-BEAB-E6736508C03B}"/>
    <cellStyle name="SAPBEXHLevel3X 2 3 7" xfId="6637" xr:uid="{916EA0AD-36D5-4C3E-AC4F-11A9035395E0}"/>
    <cellStyle name="SAPBEXHLevel3X 2 3 7 2" xfId="23548" xr:uid="{D7E88E88-51B4-4AC5-A7BE-83C5B4A9AB90}"/>
    <cellStyle name="SAPBEXHLevel3X 2 3 7 2 2" xfId="49962" xr:uid="{059BD95D-07DD-4ABD-B97A-FE828BC48DA6}"/>
    <cellStyle name="SAPBEXHLevel3X 2 3 7 3" xfId="33307" xr:uid="{E4950C06-9277-4C01-A03D-1ABEFA503E48}"/>
    <cellStyle name="SAPBEXHLevel3X 2 3 8" xfId="6783" xr:uid="{8B0ADEA1-BEAF-4292-A941-3E7462B08EA9}"/>
    <cellStyle name="SAPBEXHLevel3X 2 3 8 2" xfId="17495" xr:uid="{B4B39B10-A6A8-4064-9823-01469D213E32}"/>
    <cellStyle name="SAPBEXHLevel3X 2 3 8 2 2" xfId="43912" xr:uid="{4DC3B337-8898-461B-A5C5-4BED2C7169F2}"/>
    <cellStyle name="SAPBEXHLevel3X 2 3 8 3" xfId="11385" xr:uid="{66E65845-4B6D-4692-A96F-E4BF908C02B4}"/>
    <cellStyle name="SAPBEXHLevel3X 2 3 8 3 2" xfId="37806" xr:uid="{8F52A1DA-4172-40A2-AA2C-FF0DB1764C99}"/>
    <cellStyle name="SAPBEXHLevel3X 2 3 8 4" xfId="33453" xr:uid="{08B6CFE9-D3B5-4D61-8E4E-47E2AA6FEA6E}"/>
    <cellStyle name="SAPBEXHLevel3X 2 3 9" xfId="4331" xr:uid="{ACB53460-57B0-4CFF-A0AC-23F224CDB9DB}"/>
    <cellStyle name="SAPBEXHLevel3X 2 3 9 2" xfId="15109" xr:uid="{062862E1-EA17-4D1E-8AD8-8B25B651FD51}"/>
    <cellStyle name="SAPBEXHLevel3X 2 3 9 2 2" xfId="41529" xr:uid="{97AD97F2-436B-4E00-AE3B-CE50C8C83B87}"/>
    <cellStyle name="SAPBEXHLevel3X 2 3 9 3" xfId="21812" xr:uid="{A5D88FFF-9727-4571-BD91-D612999C2802}"/>
    <cellStyle name="SAPBEXHLevel3X 2 3 9 3 2" xfId="48226" xr:uid="{5565FF06-36A1-4B2E-81EA-3C5F801B838B}"/>
    <cellStyle name="SAPBEXHLevel3X 2 3 9 4" xfId="31001" xr:uid="{2293311B-4C9E-45B8-B159-089AE79E7DD5}"/>
    <cellStyle name="SAPBEXHLevel3X 2 4" xfId="1934" xr:uid="{30D0D06E-163F-4F82-8BEC-796AA4A14A92}"/>
    <cellStyle name="SAPBEXHLevel3X 2 4 10" xfId="8581" xr:uid="{17B53DEA-D749-4258-AB52-43CBF3601C9D}"/>
    <cellStyle name="SAPBEXHLevel3X 2 4 10 2" xfId="19241" xr:uid="{BF9507AB-ECEC-4128-9386-9078A8BCA2B2}"/>
    <cellStyle name="SAPBEXHLevel3X 2 4 10 2 2" xfId="45655" xr:uid="{A0BA1FF5-5A08-4996-9CDC-A061CB99953A}"/>
    <cellStyle name="SAPBEXHLevel3X 2 4 10 3" xfId="12957" xr:uid="{611D532A-9552-42E6-938A-525A89A7471E}"/>
    <cellStyle name="SAPBEXHLevel3X 2 4 10 3 2" xfId="39378" xr:uid="{4C0EFFCF-8DE3-4AD6-B5DB-78326650E120}"/>
    <cellStyle name="SAPBEXHLevel3X 2 4 10 4" xfId="35077" xr:uid="{7B00B459-4404-470C-9D43-83510CE969BB}"/>
    <cellStyle name="SAPBEXHLevel3X 2 4 11" xfId="11646" xr:uid="{56F33080-A024-4D6C-B448-F1F30620AF2C}"/>
    <cellStyle name="SAPBEXHLevel3X 2 4 11 2" xfId="38067" xr:uid="{CB35B4C6-A86A-4990-9264-CE5168BCA0B8}"/>
    <cellStyle name="SAPBEXHLevel3X 2 4 12" xfId="26289" xr:uid="{60A30FC0-539E-4475-BA9C-AF39202A0361}"/>
    <cellStyle name="SAPBEXHLevel3X 2 4 12 2" xfId="52703" xr:uid="{592EBE4C-F14B-45C2-ABCB-93FC0021694B}"/>
    <cellStyle name="SAPBEXHLevel3X 2 4 2" xfId="3911" xr:uid="{371B9E1A-B9F9-4035-AE2A-9084807CC819}"/>
    <cellStyle name="SAPBEXHLevel3X 2 4 2 2" xfId="9129" xr:uid="{74CBF940-34B4-40D3-9773-947D980C5E24}"/>
    <cellStyle name="SAPBEXHLevel3X 2 4 2 2 2" xfId="19789" xr:uid="{A6462F53-8962-4F5A-ADDD-09080AF4C929}"/>
    <cellStyle name="SAPBEXHLevel3X 2 4 2 2 2 2" xfId="46203" xr:uid="{1336C7CA-26A5-446D-ACE7-38974FD48301}"/>
    <cellStyle name="SAPBEXHLevel3X 2 4 2 2 3" xfId="17726" xr:uid="{034C125F-2378-4B8A-94B8-C909F90A82D6}"/>
    <cellStyle name="SAPBEXHLevel3X 2 4 2 2 3 2" xfId="44143" xr:uid="{C57B4D5D-984B-48C9-8EBE-84FEF78012EB}"/>
    <cellStyle name="SAPBEXHLevel3X 2 4 2 2 4" xfId="35625" xr:uid="{C5FE9A60-76EA-4351-9F31-6332D5E0FE52}"/>
    <cellStyle name="SAPBEXHLevel3X 2 4 2 3" xfId="14694" xr:uid="{209ACD8E-CCDD-4D78-A743-67602CF4EEC4}"/>
    <cellStyle name="SAPBEXHLevel3X 2 4 2 3 2" xfId="41114" xr:uid="{FD5B8C36-DABB-4C1D-91B7-4F537CE2CF29}"/>
    <cellStyle name="SAPBEXHLevel3X 2 4 2 4" xfId="25837" xr:uid="{4C44A9DE-3FB8-488C-B40A-2282E7231AE3}"/>
    <cellStyle name="SAPBEXHLevel3X 2 4 2 4 2" xfId="52251" xr:uid="{1BE30E73-9E6F-4BDC-8E12-B917C538ED70}"/>
    <cellStyle name="SAPBEXHLevel3X 2 4 2 5" xfId="30581" xr:uid="{89E1151E-91F0-4405-8DA3-0AAB17CD9CEA}"/>
    <cellStyle name="SAPBEXHLevel3X 2 4 3" xfId="4638" xr:uid="{ED987BE7-2A48-48D1-8DFB-6FCF9E1CFDEC}"/>
    <cellStyle name="SAPBEXHLevel3X 2 4 3 2" xfId="9677" xr:uid="{E9670A6B-98C8-4ADA-A474-C1A48B4E8069}"/>
    <cellStyle name="SAPBEXHLevel3X 2 4 3 2 2" xfId="20337" xr:uid="{CA272C4C-04CC-427D-B4B0-31A195D2F0A6}"/>
    <cellStyle name="SAPBEXHLevel3X 2 4 3 2 2 2" xfId="46751" xr:uid="{F8D375C5-EBF1-4AFE-83F4-63D31DE43994}"/>
    <cellStyle name="SAPBEXHLevel3X 2 4 3 2 3" xfId="13017" xr:uid="{80E7CD4D-B0DC-448E-AA9C-B378B99E75D9}"/>
    <cellStyle name="SAPBEXHLevel3X 2 4 3 2 3 2" xfId="39438" xr:uid="{8E3CC81A-7750-4F43-BA0A-04B3AF06E4F3}"/>
    <cellStyle name="SAPBEXHLevel3X 2 4 3 2 4" xfId="36173" xr:uid="{4C4DF2E1-1843-4DB0-9BF4-7568F12D5E2B}"/>
    <cellStyle name="SAPBEXHLevel3X 2 4 3 3" xfId="15416" xr:uid="{8B90F667-8024-41D9-B035-F032769B42FE}"/>
    <cellStyle name="SAPBEXHLevel3X 2 4 3 3 2" xfId="41836" xr:uid="{2513BCB0-B236-490A-9FD9-461FB732F406}"/>
    <cellStyle name="SAPBEXHLevel3X 2 4 3 4" xfId="22715" xr:uid="{E3DFC6ED-725E-43D7-B083-C272290BAD71}"/>
    <cellStyle name="SAPBEXHLevel3X 2 4 3 4 2" xfId="49129" xr:uid="{B769EB8E-0E05-4D26-99F1-87BDEEA57AB7}"/>
    <cellStyle name="SAPBEXHLevel3X 2 4 3 5" xfId="31308" xr:uid="{BBF5A180-9F65-4FC3-9B14-8DA429199B44}"/>
    <cellStyle name="SAPBEXHLevel3X 2 4 4" xfId="5216" xr:uid="{DE2E769C-7C89-444E-A688-1638748AC76D}"/>
    <cellStyle name="SAPBEXHLevel3X 2 4 4 2" xfId="15991" xr:uid="{533D8305-98D6-443D-A9E4-A50A1284BCDD}"/>
    <cellStyle name="SAPBEXHLevel3X 2 4 4 2 2" xfId="42410" xr:uid="{EA7383D8-6BD4-4F31-87EA-E317030A8F9D}"/>
    <cellStyle name="SAPBEXHLevel3X 2 4 4 3" xfId="22522" xr:uid="{9543AC2F-2E45-49D5-BB45-29DBF208596A}"/>
    <cellStyle name="SAPBEXHLevel3X 2 4 4 3 2" xfId="48936" xr:uid="{781BDE2C-F980-4F9E-91D0-5C295EE0A508}"/>
    <cellStyle name="SAPBEXHLevel3X 2 4 4 4" xfId="31886" xr:uid="{15BFEFD8-FAFD-42C7-A594-74EFA667E20A}"/>
    <cellStyle name="SAPBEXHLevel3X 2 4 5" xfId="5832" xr:uid="{C030DDC7-67BC-4B4B-9355-8A4BBB05AE13}"/>
    <cellStyle name="SAPBEXHLevel3X 2 4 5 2" xfId="16591" xr:uid="{225979EE-B7EF-455B-B77C-623D658D1D92}"/>
    <cellStyle name="SAPBEXHLevel3X 2 4 5 2 2" xfId="43009" xr:uid="{83D9AF8E-9C72-4ABA-B301-9DB3DF27E27C}"/>
    <cellStyle name="SAPBEXHLevel3X 2 4 5 3" xfId="27603" xr:uid="{AAF1F760-0810-4CF1-B7FB-604EA0E7BE96}"/>
    <cellStyle name="SAPBEXHLevel3X 2 4 5 3 2" xfId="54017" xr:uid="{C550AD60-3B83-416A-BDFD-73329AB66195}"/>
    <cellStyle name="SAPBEXHLevel3X 2 4 5 4" xfId="32502" xr:uid="{96F99DCB-9607-49DB-885C-CAAE7CD6D0BB}"/>
    <cellStyle name="SAPBEXHLevel3X 2 4 6" xfId="6435" xr:uid="{BCD1C6C4-94DA-46C8-978A-F5E3111C89C7}"/>
    <cellStyle name="SAPBEXHLevel3X 2 4 6 2" xfId="17171" xr:uid="{4BC5BDED-8C7A-4DE5-BD8F-661706D3E86A}"/>
    <cellStyle name="SAPBEXHLevel3X 2 4 6 2 2" xfId="43589" xr:uid="{DCF5DA17-9627-4409-8CA5-E4F1FB273082}"/>
    <cellStyle name="SAPBEXHLevel3X 2 4 6 3" xfId="23564" xr:uid="{CA15E2A7-45CE-490C-9259-D8B723813A6F}"/>
    <cellStyle name="SAPBEXHLevel3X 2 4 6 3 2" xfId="49978" xr:uid="{8497740E-DF05-4815-A4FA-FBC6F8945D7D}"/>
    <cellStyle name="SAPBEXHLevel3X 2 4 6 4" xfId="33105" xr:uid="{051C9ACA-794A-450D-985B-B5E199040EEE}"/>
    <cellStyle name="SAPBEXHLevel3X 2 4 7" xfId="7050" xr:uid="{9A4EFD9C-C523-42BA-9793-F1FE62B5774A}"/>
    <cellStyle name="SAPBEXHLevel3X 2 4 7 2" xfId="14477" xr:uid="{5D0CD15E-1057-4F5C-B458-E21AAE374D85}"/>
    <cellStyle name="SAPBEXHLevel3X 2 4 7 2 2" xfId="40897" xr:uid="{DD58CB26-ED0F-404F-9722-CE05389EDFB6}"/>
    <cellStyle name="SAPBEXHLevel3X 2 4 7 3" xfId="33720" xr:uid="{B81D13A9-E417-4236-94B4-1A9CC39A2AE9}"/>
    <cellStyle name="SAPBEXHLevel3X 2 4 8" xfId="7597" xr:uid="{A5303786-73B2-4BB0-877F-5942D2E42666}"/>
    <cellStyle name="SAPBEXHLevel3X 2 4 8 2" xfId="18264" xr:uid="{1E678CAA-F09B-4947-A1BF-1E2E864F766B}"/>
    <cellStyle name="SAPBEXHLevel3X 2 4 8 2 2" xfId="44680" xr:uid="{36AD8967-060C-41DC-8250-66329CE9469A}"/>
    <cellStyle name="SAPBEXHLevel3X 2 4 8 3" xfId="27992" xr:uid="{7AA761C0-03D8-4BC0-AAE6-98E957E8FF39}"/>
    <cellStyle name="SAPBEXHLevel3X 2 4 8 3 2" xfId="54406" xr:uid="{6A7BE13F-67CF-4CA4-BAF7-A31FA957AFDE}"/>
    <cellStyle name="SAPBEXHLevel3X 2 4 8 4" xfId="34267" xr:uid="{1E1CEE64-9C3B-46FE-8C66-F9175DC9E7C4}"/>
    <cellStyle name="SAPBEXHLevel3X 2 4 9" xfId="7296" xr:uid="{C4B25D9C-D566-45BC-B092-F51AF7E33DA4}"/>
    <cellStyle name="SAPBEXHLevel3X 2 4 9 2" xfId="17963" xr:uid="{5EB3C660-8294-47DD-9805-CE323177FD78}"/>
    <cellStyle name="SAPBEXHLevel3X 2 4 9 2 2" xfId="44380" xr:uid="{C05E22A7-FEE8-49B9-A042-41FE2408D262}"/>
    <cellStyle name="SAPBEXHLevel3X 2 4 9 3" xfId="23617" xr:uid="{5BC5E752-8C1A-4EA9-8534-252E35F89C56}"/>
    <cellStyle name="SAPBEXHLevel3X 2 4 9 3 2" xfId="50031" xr:uid="{D11A5DCE-E0C4-44BF-A62A-5A89E3D26EAA}"/>
    <cellStyle name="SAPBEXHLevel3X 2 4 9 4" xfId="33966" xr:uid="{BCD14375-AF8B-4EA1-8DC1-F4296BC80229}"/>
    <cellStyle name="SAPBEXHLevel3X 2 5" xfId="2120" xr:uid="{F677C409-DB1B-447D-B998-DACA4E198DD5}"/>
    <cellStyle name="SAPBEXHLevel3X 2 5 10" xfId="8852" xr:uid="{9E50FDE0-D9EA-464D-80DE-5F2F06D769BF}"/>
    <cellStyle name="SAPBEXHLevel3X 2 5 10 2" xfId="19512" xr:uid="{1A8B44DE-5734-468B-BDAD-26D36A85579F}"/>
    <cellStyle name="SAPBEXHLevel3X 2 5 10 2 2" xfId="45926" xr:uid="{3FC20A53-AE0A-494D-85B1-59D9CF2F6232}"/>
    <cellStyle name="SAPBEXHLevel3X 2 5 10 3" xfId="26632" xr:uid="{037D8466-BCE9-4B12-81AE-F69213F61C52}"/>
    <cellStyle name="SAPBEXHLevel3X 2 5 10 3 2" xfId="53046" xr:uid="{51CDAE79-D952-4349-B997-8B6E4D94BF7B}"/>
    <cellStyle name="SAPBEXHLevel3X 2 5 10 4" xfId="35348" xr:uid="{5E8EB838-B95C-4486-A609-C3497C522D79}"/>
    <cellStyle name="SAPBEXHLevel3X 2 5 11" xfId="11480" xr:uid="{A3CCBECF-71C2-4AF2-8718-AC834EB8DBBD}"/>
    <cellStyle name="SAPBEXHLevel3X 2 5 11 2" xfId="37901" xr:uid="{765E82C6-CEFD-450F-AB04-70A3A41ADB31}"/>
    <cellStyle name="SAPBEXHLevel3X 2 5 12" xfId="26443" xr:uid="{EA86942D-683F-4D90-8E8E-9F72A3C58FEC}"/>
    <cellStyle name="SAPBEXHLevel3X 2 5 12 2" xfId="52857" xr:uid="{6186D55A-5E46-443E-8A9B-88616ACF54BB}"/>
    <cellStyle name="SAPBEXHLevel3X 2 5 2" xfId="4085" xr:uid="{22361127-6D1D-4E09-A8C6-6B497AE47C1D}"/>
    <cellStyle name="SAPBEXHLevel3X 2 5 2 2" xfId="9834" xr:uid="{5168C33A-FAA0-4F83-919C-5ABA2CD43E1E}"/>
    <cellStyle name="SAPBEXHLevel3X 2 5 2 2 2" xfId="20494" xr:uid="{A580A255-B73C-4B7D-8469-1508D544DBB7}"/>
    <cellStyle name="SAPBEXHLevel3X 2 5 2 2 2 2" xfId="46908" xr:uid="{C757F765-F7E2-446E-AE5C-A9BFA481DF5E}"/>
    <cellStyle name="SAPBEXHLevel3X 2 5 2 2 3" xfId="27818" xr:uid="{B2162D9B-1078-43CF-A02D-D2E0DA551CCB}"/>
    <cellStyle name="SAPBEXHLevel3X 2 5 2 2 3 2" xfId="54232" xr:uid="{D6D060E8-D563-48E0-8CFD-D12357D7EC7F}"/>
    <cellStyle name="SAPBEXHLevel3X 2 5 2 2 4" xfId="36330" xr:uid="{2D92080D-DB90-45A5-AFA6-B99BFDB85E15}"/>
    <cellStyle name="SAPBEXHLevel3X 2 5 2 3" xfId="14867" xr:uid="{AAA013D7-6D9B-45B8-A1D7-CF6686F68360}"/>
    <cellStyle name="SAPBEXHLevel3X 2 5 2 3 2" xfId="41287" xr:uid="{AC255401-6DC9-4568-9BC9-01CE1B75886E}"/>
    <cellStyle name="SAPBEXHLevel3X 2 5 2 4" xfId="23295" xr:uid="{E5C49563-A49F-47EC-8E1B-356B7C4F2AC7}"/>
    <cellStyle name="SAPBEXHLevel3X 2 5 2 4 2" xfId="49709" xr:uid="{0E02A3C8-665E-45AE-A8D7-B60C9F48A254}"/>
    <cellStyle name="SAPBEXHLevel3X 2 5 2 5" xfId="30755" xr:uid="{F1959E5E-A6BC-4B52-B9C8-DCA4AAFADDBC}"/>
    <cellStyle name="SAPBEXHLevel3X 2 5 3" xfId="4813" xr:uid="{AE2D2F9A-8DCD-4FB7-9A20-A68373C5D643}"/>
    <cellStyle name="SAPBEXHLevel3X 2 5 3 2" xfId="10388" xr:uid="{9D92901E-ACC8-4BFE-95CD-A289075D6FE8}"/>
    <cellStyle name="SAPBEXHLevel3X 2 5 3 2 2" xfId="21048" xr:uid="{0D0B476B-5B13-4851-8526-DCE7347FA764}"/>
    <cellStyle name="SAPBEXHLevel3X 2 5 3 2 2 2" xfId="47462" xr:uid="{2A48951E-2D25-4C04-842C-53EB706E3271}"/>
    <cellStyle name="SAPBEXHLevel3X 2 5 3 2 3" xfId="28313" xr:uid="{DC6C2A91-E548-481A-8554-5C09E42FE24B}"/>
    <cellStyle name="SAPBEXHLevel3X 2 5 3 2 3 2" xfId="54727" xr:uid="{F197C9BF-C049-4105-A9C0-448B71417F1F}"/>
    <cellStyle name="SAPBEXHLevel3X 2 5 3 2 4" xfId="36884" xr:uid="{40CE05C2-0160-443B-84BF-8C02E9EFFC31}"/>
    <cellStyle name="SAPBEXHLevel3X 2 5 3 3" xfId="15590" xr:uid="{59C7DED5-541A-4B92-B907-9017F16D5DAF}"/>
    <cellStyle name="SAPBEXHLevel3X 2 5 3 3 2" xfId="42010" xr:uid="{9203CDEE-03D8-4465-A6D5-4825813C7271}"/>
    <cellStyle name="SAPBEXHLevel3X 2 5 3 4" xfId="27223" xr:uid="{83965EED-0827-4E9E-B967-AA7EB799CDA4}"/>
    <cellStyle name="SAPBEXHLevel3X 2 5 3 4 2" xfId="53637" xr:uid="{C6E8188F-64A6-436D-B755-A35FDB37EB87}"/>
    <cellStyle name="SAPBEXHLevel3X 2 5 3 5" xfId="31483" xr:uid="{23C2E7BF-DD11-4BE1-93C4-FD5C42A89D0A}"/>
    <cellStyle name="SAPBEXHLevel3X 2 5 4" xfId="5393" xr:uid="{AF6C3C45-BECD-4139-B1A4-91134D95740A}"/>
    <cellStyle name="SAPBEXHLevel3X 2 5 4 2" xfId="16166" xr:uid="{27126319-03B1-43B4-B336-487729FC7529}"/>
    <cellStyle name="SAPBEXHLevel3X 2 5 4 2 2" xfId="42585" xr:uid="{6B500D05-9500-4416-9757-9C202B058EEB}"/>
    <cellStyle name="SAPBEXHLevel3X 2 5 4 3" xfId="21949" xr:uid="{B40F509D-4606-4116-A6A1-58EE8F97DA5B}"/>
    <cellStyle name="SAPBEXHLevel3X 2 5 4 3 2" xfId="48363" xr:uid="{8349E801-BB06-43E6-A627-9EF4E2F49344}"/>
    <cellStyle name="SAPBEXHLevel3X 2 5 4 4" xfId="32063" xr:uid="{1112E24E-2ABC-4D18-AC32-F81BCB771E35}"/>
    <cellStyle name="SAPBEXHLevel3X 2 5 5" xfId="6000" xr:uid="{0EC3659C-5B4A-4056-9B34-69AEBAE36FD4}"/>
    <cellStyle name="SAPBEXHLevel3X 2 5 5 2" xfId="16752" xr:uid="{9D9378ED-815C-411E-947A-224F0AD8CA4E}"/>
    <cellStyle name="SAPBEXHLevel3X 2 5 5 2 2" xfId="43170" xr:uid="{72A30DB9-CD9A-438A-A0AC-572988105B0F}"/>
    <cellStyle name="SAPBEXHLevel3X 2 5 5 3" xfId="26030" xr:uid="{6804FDF6-F339-4A78-98ED-27DB5048A7DE}"/>
    <cellStyle name="SAPBEXHLevel3X 2 5 5 3 2" xfId="52444" xr:uid="{C0DA1C87-F93F-4012-8E6D-1C26250C7906}"/>
    <cellStyle name="SAPBEXHLevel3X 2 5 5 4" xfId="32670" xr:uid="{5F9D0B43-8AB0-45F6-9477-DB9878F52D16}"/>
    <cellStyle name="SAPBEXHLevel3X 2 5 6" xfId="6600" xr:uid="{A3C104B8-2D27-4245-B1CB-D032CC605148}"/>
    <cellStyle name="SAPBEXHLevel3X 2 5 6 2" xfId="17325" xr:uid="{B1EE5262-A4BA-4C27-B76E-0AEF0759D24F}"/>
    <cellStyle name="SAPBEXHLevel3X 2 5 6 2 2" xfId="43743" xr:uid="{9E760A00-61D2-4EA6-BC09-4B0024C85E31}"/>
    <cellStyle name="SAPBEXHLevel3X 2 5 6 3" xfId="21358" xr:uid="{34BBD97B-CCC9-43D8-A3E6-9349480EADB3}"/>
    <cellStyle name="SAPBEXHLevel3X 2 5 6 3 2" xfId="47772" xr:uid="{252BCC59-3EC3-43AC-9F18-FEBAC88041EE}"/>
    <cellStyle name="SAPBEXHLevel3X 2 5 6 4" xfId="33270" xr:uid="{EAA10768-99EF-4473-B3F2-6C374907A7FF}"/>
    <cellStyle name="SAPBEXHLevel3X 2 5 7" xfId="7172" xr:uid="{21016548-3252-402A-8839-D0DBD776879F}"/>
    <cellStyle name="SAPBEXHLevel3X 2 5 7 2" xfId="23220" xr:uid="{8330B682-90BB-4D99-B06C-E724D5E35FFE}"/>
    <cellStyle name="SAPBEXHLevel3X 2 5 7 2 2" xfId="49634" xr:uid="{B9D01893-016A-49F2-BE6F-306A77E2D50B}"/>
    <cellStyle name="SAPBEXHLevel3X 2 5 7 3" xfId="33842" xr:uid="{496F1D96-7EA5-4020-8653-FAD212775AFE}"/>
    <cellStyle name="SAPBEXHLevel3X 2 5 8" xfId="7731" xr:uid="{FDD8072C-8936-47DB-B62B-1FEABF6F98C5}"/>
    <cellStyle name="SAPBEXHLevel3X 2 5 8 2" xfId="18398" xr:uid="{1E3A74F3-BD1A-47D3-9DFC-2EFA065D4FD2}"/>
    <cellStyle name="SAPBEXHLevel3X 2 5 8 2 2" xfId="44814" xr:uid="{875DEFF5-83E0-4C33-9EF0-1A35B40EE83E}"/>
    <cellStyle name="SAPBEXHLevel3X 2 5 8 3" xfId="11162" xr:uid="{EDF34EB7-FBEF-4731-A90F-BFE3970D7E9C}"/>
    <cellStyle name="SAPBEXHLevel3X 2 5 8 3 2" xfId="37583" xr:uid="{322683F1-24E2-48D6-946C-63FC432AD143}"/>
    <cellStyle name="SAPBEXHLevel3X 2 5 8 4" xfId="34401" xr:uid="{B696A769-8E3E-4230-B286-C3B36C3492F2}"/>
    <cellStyle name="SAPBEXHLevel3X 2 5 9" xfId="7883" xr:uid="{39B3320B-2FD7-486B-88E0-DA4EADC06115}"/>
    <cellStyle name="SAPBEXHLevel3X 2 5 9 2" xfId="18550" xr:uid="{EE9E82CB-3994-46A0-BC65-161581115DB0}"/>
    <cellStyle name="SAPBEXHLevel3X 2 5 9 2 2" xfId="44965" xr:uid="{57BB19FC-82DF-4E8A-9E05-408298EA261A}"/>
    <cellStyle name="SAPBEXHLevel3X 2 5 9 3" xfId="24412" xr:uid="{098C9584-DC4B-4A04-97EE-26DC424D2811}"/>
    <cellStyle name="SAPBEXHLevel3X 2 5 9 3 2" xfId="50826" xr:uid="{83B55B1D-8310-453B-885A-B52E0F1A02AC}"/>
    <cellStyle name="SAPBEXHLevel3X 2 5 9 4" xfId="34553" xr:uid="{D1CA68D8-8963-461D-A774-100780C44AFC}"/>
    <cellStyle name="SAPBEXHLevel3X 2 6" xfId="1857" xr:uid="{621C1283-03A8-4904-AE4B-A113D51F1AE9}"/>
    <cellStyle name="SAPBEXHLevel3X 2 6 10" xfId="9529" xr:uid="{94E41EEC-0625-4906-BCF8-7253A71F534F}"/>
    <cellStyle name="SAPBEXHLevel3X 2 6 10 2" xfId="20189" xr:uid="{EA99768A-195E-4713-B224-38081FB8B1E3}"/>
    <cellStyle name="SAPBEXHLevel3X 2 6 10 2 2" xfId="46603" xr:uid="{8D801284-173E-4C52-A097-9FC481A50017}"/>
    <cellStyle name="SAPBEXHLevel3X 2 6 10 3" xfId="28207" xr:uid="{4FE9B898-1522-4C00-B24A-8943EE294F0F}"/>
    <cellStyle name="SAPBEXHLevel3X 2 6 10 3 2" xfId="54621" xr:uid="{8E76FD3F-F143-4AD1-8083-2EEB403336CA}"/>
    <cellStyle name="SAPBEXHLevel3X 2 6 10 4" xfId="36025" xr:uid="{8C97CE82-F79A-4052-8857-205DBDAE5AE8}"/>
    <cellStyle name="SAPBEXHLevel3X 2 6 11" xfId="11723" xr:uid="{1017B29E-37CE-4AE0-979B-E160F87C1414}"/>
    <cellStyle name="SAPBEXHLevel3X 2 6 11 2" xfId="38144" xr:uid="{E25B1769-01AF-4487-A488-9A54EE864C04}"/>
    <cellStyle name="SAPBEXHLevel3X 2 6 12" xfId="24338" xr:uid="{9940C948-5512-4250-ACCA-27B2773CFD96}"/>
    <cellStyle name="SAPBEXHLevel3X 2 6 12 2" xfId="50752" xr:uid="{0F603F12-736C-4339-A2E9-C495FCABEAD0}"/>
    <cellStyle name="SAPBEXHLevel3X 2 6 2" xfId="3834" xr:uid="{E6AEF31C-C80E-4F0A-9E50-820AA40FF68D}"/>
    <cellStyle name="SAPBEXHLevel3X 2 6 2 2" xfId="10668" xr:uid="{81F9E211-AC4C-4301-A0D9-0AC901C8FC34}"/>
    <cellStyle name="SAPBEXHLevel3X 2 6 2 2 2" xfId="21313" xr:uid="{07BF8527-8066-4076-AB60-F4FF82A84115}"/>
    <cellStyle name="SAPBEXHLevel3X 2 6 2 2 2 2" xfId="47727" xr:uid="{8FB774F3-190B-4FE6-9F80-9BBEFE153CBA}"/>
    <cellStyle name="SAPBEXHLevel3X 2 6 2 2 3" xfId="28411" xr:uid="{7034858F-C8A5-4ABB-9270-D4A499210C95}"/>
    <cellStyle name="SAPBEXHLevel3X 2 6 2 2 3 2" xfId="54825" xr:uid="{09FE2256-3743-48FD-9A76-B27266E10731}"/>
    <cellStyle name="SAPBEXHLevel3X 2 6 2 2 4" xfId="37092" xr:uid="{EDF928CF-43AD-4409-9E45-BD521FA62EB8}"/>
    <cellStyle name="SAPBEXHLevel3X 2 6 2 3" xfId="14617" xr:uid="{04C1727E-F7FE-40FE-90A5-DD28D89D9B28}"/>
    <cellStyle name="SAPBEXHLevel3X 2 6 2 3 2" xfId="41037" xr:uid="{B4604267-4A45-4C79-A006-2BA368E02239}"/>
    <cellStyle name="SAPBEXHLevel3X 2 6 2 4" xfId="26421" xr:uid="{349AEE59-E8F1-4D3B-85AF-4E74E7AE3B74}"/>
    <cellStyle name="SAPBEXHLevel3X 2 6 2 4 2" xfId="52835" xr:uid="{8253BC3B-7C3F-4301-B824-9A2A821A7001}"/>
    <cellStyle name="SAPBEXHLevel3X 2 6 2 5" xfId="30504" xr:uid="{BBAC93AB-72CC-41F6-B8B9-39C717E69A54}"/>
    <cellStyle name="SAPBEXHLevel3X 2 6 3" xfId="4561" xr:uid="{BF313A18-A5E4-4264-B661-A3E52D270D81}"/>
    <cellStyle name="SAPBEXHLevel3X 2 6 3 2" xfId="15339" xr:uid="{9908A8BF-FE6F-4D48-9B97-25F4A5394892}"/>
    <cellStyle name="SAPBEXHLevel3X 2 6 3 2 2" xfId="41759" xr:uid="{5BBB9305-CB01-4AA6-B74A-536D3861582C}"/>
    <cellStyle name="SAPBEXHLevel3X 2 6 3 3" xfId="26504" xr:uid="{8577096C-25F2-49B3-BACC-BE21F5E44299}"/>
    <cellStyle name="SAPBEXHLevel3X 2 6 3 3 2" xfId="52918" xr:uid="{0B1DBB19-6B9A-4E97-9C6A-F99A2D6EF271}"/>
    <cellStyle name="SAPBEXHLevel3X 2 6 3 4" xfId="31231" xr:uid="{2C46A9DB-21A4-4A0E-A86D-C4C28CF81A7D}"/>
    <cellStyle name="SAPBEXHLevel3X 2 6 4" xfId="3342" xr:uid="{6DEAC305-8B15-4D29-B462-5B5095D764E9}"/>
    <cellStyle name="SAPBEXHLevel3X 2 6 4 2" xfId="14129" xr:uid="{0CE64842-4CC0-48E1-A645-43381A18225C}"/>
    <cellStyle name="SAPBEXHLevel3X 2 6 4 2 2" xfId="40549" xr:uid="{B7402F93-449F-418D-8E8E-45BD9CEEF73A}"/>
    <cellStyle name="SAPBEXHLevel3X 2 6 4 3" xfId="25386" xr:uid="{A372BF7C-B27F-4D7E-A258-1161E0197DC7}"/>
    <cellStyle name="SAPBEXHLevel3X 2 6 4 3 2" xfId="51800" xr:uid="{C6156343-2172-40BA-BB8A-5821F3EF4828}"/>
    <cellStyle name="SAPBEXHLevel3X 2 6 4 4" xfId="30012" xr:uid="{16E11635-F33D-41AE-B3D1-A43180C920FD}"/>
    <cellStyle name="SAPBEXHLevel3X 2 6 5" xfId="3985" xr:uid="{D490F1E4-313F-45F5-A7E3-9839CCAF4F8A}"/>
    <cellStyle name="SAPBEXHLevel3X 2 6 5 2" xfId="14768" xr:uid="{24958F89-2DAF-45E5-8E0E-F29B0AF4C0CA}"/>
    <cellStyle name="SAPBEXHLevel3X 2 6 5 2 2" xfId="41188" xr:uid="{38F1AC89-C372-4D34-9F34-1CBB07828AC0}"/>
    <cellStyle name="SAPBEXHLevel3X 2 6 5 3" xfId="23688" xr:uid="{86A965CA-36AC-4856-A98A-423C8DBEA1FA}"/>
    <cellStyle name="SAPBEXHLevel3X 2 6 5 3 2" xfId="50102" xr:uid="{A7A89A5E-69C7-45B2-8F81-96D0AC401ABA}"/>
    <cellStyle name="SAPBEXHLevel3X 2 6 5 4" xfId="30655" xr:uid="{B50B3C90-9E55-4365-B097-0717A8A0FCF6}"/>
    <cellStyle name="SAPBEXHLevel3X 2 6 6" xfId="5757" xr:uid="{F6904C08-5BC3-481E-BBBD-BF8F8FDF330C}"/>
    <cellStyle name="SAPBEXHLevel3X 2 6 6 2" xfId="16519" xr:uid="{5C8DD9D4-1FE8-4E39-8B71-D4D6D28CD8C9}"/>
    <cellStyle name="SAPBEXHLevel3X 2 6 6 2 2" xfId="42937" xr:uid="{C235193E-0116-4411-9404-8D1FBAE904CF}"/>
    <cellStyle name="SAPBEXHLevel3X 2 6 6 3" xfId="27952" xr:uid="{3E657038-D06B-4692-8713-6FB2DD0F3D0F}"/>
    <cellStyle name="SAPBEXHLevel3X 2 6 6 3 2" xfId="54366" xr:uid="{D5403AFF-AD76-46B1-AB78-F31CED2A17EC}"/>
    <cellStyle name="SAPBEXHLevel3X 2 6 6 4" xfId="32427" xr:uid="{A24979B8-CD1A-4731-A95D-2B16B98AAD4F}"/>
    <cellStyle name="SAPBEXHLevel3X 2 6 7" xfId="6973" xr:uid="{D794E405-6EC7-415C-BB3C-77FB755A1CAE}"/>
    <cellStyle name="SAPBEXHLevel3X 2 6 7 2" xfId="11157" xr:uid="{50B9196A-DF70-43BD-A047-C9A38744E5E2}"/>
    <cellStyle name="SAPBEXHLevel3X 2 6 7 2 2" xfId="37578" xr:uid="{911A900C-EDF9-42F6-87C2-9C1597088862}"/>
    <cellStyle name="SAPBEXHLevel3X 2 6 7 3" xfId="33643" xr:uid="{7B8515D0-AB1E-4B41-95DB-8646D478996C}"/>
    <cellStyle name="SAPBEXHLevel3X 2 6 8" xfId="7520" xr:uid="{293440BA-10C4-4513-84D8-210072B99BF9}"/>
    <cellStyle name="SAPBEXHLevel3X 2 6 8 2" xfId="18187" xr:uid="{47A25457-0E6A-4E9A-A539-794D0C730EBB}"/>
    <cellStyle name="SAPBEXHLevel3X 2 6 8 2 2" xfId="44603" xr:uid="{40CF3507-68A0-425A-BD0D-B0AB5AEE99A4}"/>
    <cellStyle name="SAPBEXHLevel3X 2 6 8 3" xfId="23954" xr:uid="{D23DB508-7DED-4B1A-BB47-80186FA11411}"/>
    <cellStyle name="SAPBEXHLevel3X 2 6 8 3 2" xfId="50368" xr:uid="{FA78AE74-3A38-4EE0-8DBB-D997F32D4F7D}"/>
    <cellStyle name="SAPBEXHLevel3X 2 6 8 4" xfId="34190" xr:uid="{69207396-9BB7-4CC4-88B2-1A47A3EDB1A7}"/>
    <cellStyle name="SAPBEXHLevel3X 2 6 9" xfId="7451" xr:uid="{7D518F95-C636-43B4-A533-AE92BD0472E2}"/>
    <cellStyle name="SAPBEXHLevel3X 2 6 9 2" xfId="18118" xr:uid="{F650D757-075F-4D8C-8FEC-B401E79D7D3E}"/>
    <cellStyle name="SAPBEXHLevel3X 2 6 9 2 2" xfId="44534" xr:uid="{EC6B0ECB-11FA-4A4A-9CBB-B7211DC67367}"/>
    <cellStyle name="SAPBEXHLevel3X 2 6 9 3" xfId="26354" xr:uid="{973AD411-C0AB-4DDF-A053-114B1C48CDD5}"/>
    <cellStyle name="SAPBEXHLevel3X 2 6 9 3 2" xfId="52768" xr:uid="{51D68475-F691-4B36-861C-513A10642FF1}"/>
    <cellStyle name="SAPBEXHLevel3X 2 6 9 4" xfId="34121" xr:uid="{6272C088-28DD-4BE2-8139-D12B599CBBF2}"/>
    <cellStyle name="SAPBEXHLevel3X 2 7" xfId="2517" xr:uid="{9BDC4A48-4AC8-4128-966C-026772AECDF5}"/>
    <cellStyle name="SAPBEXHLevel3X 2 7 10" xfId="26483" xr:uid="{7AC93605-19E6-4811-9072-56E7A20FB4CE}"/>
    <cellStyle name="SAPBEXHLevel3X 2 7 10 2" xfId="52897" xr:uid="{06879BA3-A3F0-40B9-911A-4BFC2CB0AE4E}"/>
    <cellStyle name="SAPBEXHLevel3X 2 7 2" xfId="4412" xr:uid="{46BD041C-52DA-45AA-BDEB-FB5F5E319D59}"/>
    <cellStyle name="SAPBEXHLevel3X 2 7 2 2" xfId="15190" xr:uid="{83DA82EB-6CA4-45D0-A8CA-76443D55AE8A}"/>
    <cellStyle name="SAPBEXHLevel3X 2 7 2 2 2" xfId="41610" xr:uid="{E0AC3947-E5DB-4BA9-9D37-6D3A7A9BC6DA}"/>
    <cellStyle name="SAPBEXHLevel3X 2 7 2 3" xfId="22855" xr:uid="{5E616C98-5CD8-41BA-85B6-CBA85F2437D8}"/>
    <cellStyle name="SAPBEXHLevel3X 2 7 2 3 2" xfId="49269" xr:uid="{DA0BE51D-6B06-4F71-9FB1-4B9A28532BAD}"/>
    <cellStyle name="SAPBEXHLevel3X 2 7 2 4" xfId="31082" xr:uid="{CE8B26A9-75B8-4ACE-B6C5-1B7C897E62E3}"/>
    <cellStyle name="SAPBEXHLevel3X 2 7 3" xfId="5145" xr:uid="{AFC3B185-733B-4DAC-9694-3D22A9E0AE4A}"/>
    <cellStyle name="SAPBEXHLevel3X 2 7 3 2" xfId="15922" xr:uid="{6148CD8E-B175-4336-82F2-94FA04ECEFA7}"/>
    <cellStyle name="SAPBEXHLevel3X 2 7 3 2 2" xfId="42341" xr:uid="{8AE1C7A4-2C7E-4E96-B232-C651C8B358C8}"/>
    <cellStyle name="SAPBEXHLevel3X 2 7 3 3" xfId="27362" xr:uid="{412F1BB8-2C71-4169-861B-02599521F647}"/>
    <cellStyle name="SAPBEXHLevel3X 2 7 3 3 2" xfId="53776" xr:uid="{70A0FAC9-0F5D-4983-8058-65674D03E8ED}"/>
    <cellStyle name="SAPBEXHLevel3X 2 7 3 4" xfId="31815" xr:uid="{504544A9-7435-4CD1-BF8A-4D4EC63F7D9C}"/>
    <cellStyle name="SAPBEXHLevel3X 2 7 4" xfId="6327" xr:uid="{5EA567DC-9BA7-4600-BDDC-20A47F54AFDA}"/>
    <cellStyle name="SAPBEXHLevel3X 2 7 4 2" xfId="17066" xr:uid="{5B5EF440-2D16-4FEE-9D6F-0A43E60F49CC}"/>
    <cellStyle name="SAPBEXHLevel3X 2 7 4 2 2" xfId="43484" xr:uid="{475AF14B-309A-4507-98F4-8F802E7D7E95}"/>
    <cellStyle name="SAPBEXHLevel3X 2 7 4 3" xfId="22061" xr:uid="{F58C0BD6-68FC-4AD8-ACF3-12749F3538C2}"/>
    <cellStyle name="SAPBEXHLevel3X 2 7 4 3 2" xfId="48475" xr:uid="{F0311793-9946-45F6-8BF1-BD002E250F29}"/>
    <cellStyle name="SAPBEXHLevel3X 2 7 4 4" xfId="32997" xr:uid="{D22EA054-180D-4FF2-AE2B-7205442A3A87}"/>
    <cellStyle name="SAPBEXHLevel3X 2 7 5" xfId="6903" xr:uid="{0AA0C744-0DA9-4DE6-A0EA-2348415AADC2}"/>
    <cellStyle name="SAPBEXHLevel3X 2 7 5 2" xfId="17608" xr:uid="{68F3F4FF-57CA-4F96-A170-CE04223CD1CD}"/>
    <cellStyle name="SAPBEXHLevel3X 2 7 5 2 2" xfId="44025" xr:uid="{AE2616F9-09B0-481E-8ED7-322353719B54}"/>
    <cellStyle name="SAPBEXHLevel3X 2 7 5 3" xfId="16867" xr:uid="{36B62D27-432A-4DF9-BAC8-C15FBDFC93BE}"/>
    <cellStyle name="SAPBEXHLevel3X 2 7 5 3 2" xfId="43285" xr:uid="{2759752E-23F9-49C8-B009-36F927E56834}"/>
    <cellStyle name="SAPBEXHLevel3X 2 7 5 4" xfId="33573" xr:uid="{87D28690-C789-437E-8BB1-8C67A2E9668D}"/>
    <cellStyle name="SAPBEXHLevel3X 2 7 6" xfId="7427" xr:uid="{CC81A441-9580-4A6C-A0A4-8B8105256317}"/>
    <cellStyle name="SAPBEXHLevel3X 2 7 6 2" xfId="18094" xr:uid="{EF140E0F-6116-445A-901E-9BA403D1B944}"/>
    <cellStyle name="SAPBEXHLevel3X 2 7 6 2 2" xfId="44510" xr:uid="{72981A18-AE14-4C38-AD74-3F8CC9631343}"/>
    <cellStyle name="SAPBEXHLevel3X 2 7 6 3" xfId="24265" xr:uid="{FE49F625-83B0-45CF-8674-830320A711A7}"/>
    <cellStyle name="SAPBEXHLevel3X 2 7 6 3 2" xfId="50679" xr:uid="{A017E01C-E2C8-4BC7-887B-EE2EDDF88ABC}"/>
    <cellStyle name="SAPBEXHLevel3X 2 7 6 4" xfId="34097" xr:uid="{AD28C8B7-8BF1-4A48-A701-8BFBA11232DC}"/>
    <cellStyle name="SAPBEXHLevel3X 2 7 7" xfId="8050" xr:uid="{ABFCF111-F982-4D6C-9AE8-083D1AD2546E}"/>
    <cellStyle name="SAPBEXHLevel3X 2 7 7 2" xfId="18717" xr:uid="{956E64CB-994F-4380-AEBB-0CE223E83E2D}"/>
    <cellStyle name="SAPBEXHLevel3X 2 7 7 2 2" xfId="45131" xr:uid="{4338B118-168D-44DB-893D-008118CDD0D5}"/>
    <cellStyle name="SAPBEXHLevel3X 2 7 7 3" xfId="12443" xr:uid="{5454A246-8B2F-4C9F-AAE9-39260672C6AF}"/>
    <cellStyle name="SAPBEXHLevel3X 2 7 7 3 2" xfId="38864" xr:uid="{FDADADD7-971A-42E1-B56F-3A3E6BFD9AC4}"/>
    <cellStyle name="SAPBEXHLevel3X 2 7 7 4" xfId="34654" xr:uid="{3ACE797D-BFE3-436D-AA3F-584425B13356}"/>
    <cellStyle name="SAPBEXHLevel3X 2 7 8" xfId="13313" xr:uid="{0CBC4C84-5B1F-4E16-97BF-540D24E85F91}"/>
    <cellStyle name="SAPBEXHLevel3X 2 7 8 2" xfId="39733" xr:uid="{18204D49-168E-4052-9C47-5C00FE0C95F5}"/>
    <cellStyle name="SAPBEXHLevel3X 2 7 9" xfId="11214" xr:uid="{758629B8-C23B-4549-BD08-9C8F459DAD87}"/>
    <cellStyle name="SAPBEXHLevel3X 2 7 9 2" xfId="37635" xr:uid="{7FF4FCA6-2CD1-49B2-891D-F81B22E3A7DE}"/>
    <cellStyle name="SAPBEXHLevel3X 2 8" xfId="3271" xr:uid="{26D7E8F4-29FB-4E94-8323-9947E9AF0291}"/>
    <cellStyle name="SAPBEXHLevel3X 2 8 2" xfId="14061" xr:uid="{B079AA0A-CEBB-465F-9EEB-6F9584CD675A}"/>
    <cellStyle name="SAPBEXHLevel3X 2 8 2 2" xfId="40481" xr:uid="{096289E6-8941-40A5-8C86-216E6B9FC41B}"/>
    <cellStyle name="SAPBEXHLevel3X 2 8 3" xfId="25844" xr:uid="{C70589E7-F645-4919-8BB0-E831684585C8}"/>
    <cellStyle name="SAPBEXHLevel3X 2 8 3 2" xfId="52258" xr:uid="{A3D7E542-6B5A-4568-84AD-A1C6BB7B896D}"/>
    <cellStyle name="SAPBEXHLevel3X 2 8 4" xfId="29941" xr:uid="{A875C592-A125-4E80-A33D-B7C40BEC7103}"/>
    <cellStyle name="SAPBEXHLevel3X 2 9" xfId="4737" xr:uid="{C879AD6F-382E-4DE5-AAE0-170FC3121855}"/>
    <cellStyle name="SAPBEXHLevel3X 2 9 2" xfId="15514" xr:uid="{C8009970-F856-48F7-9C7E-AFBBCC935CEE}"/>
    <cellStyle name="SAPBEXHLevel3X 2 9 2 2" xfId="41934" xr:uid="{BEB61DBB-2C93-425C-B788-5AB773BBC684}"/>
    <cellStyle name="SAPBEXHLevel3X 2 9 3" xfId="22208" xr:uid="{C33D257D-21EB-4BCA-AEF2-9CEC3BC43D1C}"/>
    <cellStyle name="SAPBEXHLevel3X 2 9 3 2" xfId="48622" xr:uid="{1217B00F-C6CA-4F5F-8713-D33E2019D99E}"/>
    <cellStyle name="SAPBEXHLevel3X 2 9 4" xfId="31407" xr:uid="{7E441182-8B7B-437C-9AD4-3CFC76770E10}"/>
    <cellStyle name="SAPBEXHLevel3X 3" xfId="1253" xr:uid="{2B6EB761-A074-4855-9322-B2F90ED57FFA}"/>
    <cellStyle name="SAPBEXHLevel3X 3 10" xfId="1676" xr:uid="{5DB77498-1E62-4EEC-BAF0-7654EC4DA2D0}"/>
    <cellStyle name="SAPBEXHLevel3X 3 10 10" xfId="8486" xr:uid="{9D4B505A-30F2-41BF-B6ED-C3082BE56257}"/>
    <cellStyle name="SAPBEXHLevel3X 3 10 10 2" xfId="19146" xr:uid="{C807241B-B1AE-4D4E-9976-5B00CC751BAF}"/>
    <cellStyle name="SAPBEXHLevel3X 3 10 10 2 2" xfId="45560" xr:uid="{66015692-D2B1-4C61-BA4F-30EA658212AD}"/>
    <cellStyle name="SAPBEXHLevel3X 3 10 10 3" xfId="17713" xr:uid="{923D91B0-71AA-49D5-B2E7-7E6D609747D5}"/>
    <cellStyle name="SAPBEXHLevel3X 3 10 10 3 2" xfId="44130" xr:uid="{B720F690-DAC3-4CB7-A3F2-D8DEB4C14B5F}"/>
    <cellStyle name="SAPBEXHLevel3X 3 10 10 4" xfId="34982" xr:uid="{6117E90B-04F6-428C-AAAC-AFA0D0D0DF4E}"/>
    <cellStyle name="SAPBEXHLevel3X 3 10 11" xfId="11891" xr:uid="{0CE43398-ED63-4B43-879F-1DBEA9CF4D00}"/>
    <cellStyle name="SAPBEXHLevel3X 3 10 11 2" xfId="38312" xr:uid="{3FBE9E10-E46C-42C2-A29B-377D741CC645}"/>
    <cellStyle name="SAPBEXHLevel3X 3 10 12" xfId="26698" xr:uid="{E2C0E3D7-F8F9-471D-BD4C-14F11CAA3F37}"/>
    <cellStyle name="SAPBEXHLevel3X 3 10 12 2" xfId="53112" xr:uid="{4AAA1F1D-A36A-4626-9B69-F513C280DB17}"/>
    <cellStyle name="SAPBEXHLevel3X 3 10 2" xfId="3669" xr:uid="{C167D597-97C5-4204-A754-E8E8182D4412}"/>
    <cellStyle name="SAPBEXHLevel3X 3 10 2 2" xfId="8936" xr:uid="{8B81B6E1-4BD8-4186-80E3-B98D15DE5D50}"/>
    <cellStyle name="SAPBEXHLevel3X 3 10 2 2 2" xfId="19596" xr:uid="{085F60F5-EAAD-492E-963E-63EA7B13DF20}"/>
    <cellStyle name="SAPBEXHLevel3X 3 10 2 2 2 2" xfId="46010" xr:uid="{51F7AC96-E7DA-4198-9BE4-56190918D8C9}"/>
    <cellStyle name="SAPBEXHLevel3X 3 10 2 2 3" xfId="13703" xr:uid="{B73A18D8-ACB4-428A-B386-21BB90130F6E}"/>
    <cellStyle name="SAPBEXHLevel3X 3 10 2 2 3 2" xfId="40123" xr:uid="{C6D2A8B3-52E6-4997-88E9-B76213E5E05D}"/>
    <cellStyle name="SAPBEXHLevel3X 3 10 2 2 4" xfId="35432" xr:uid="{A6EFAE84-E518-4F10-AD5F-016419A35592}"/>
    <cellStyle name="SAPBEXHLevel3X 3 10 2 3" xfId="9915" xr:uid="{3AB2A5B3-1D97-499C-B140-54B25480F301}"/>
    <cellStyle name="SAPBEXHLevel3X 3 10 2 3 2" xfId="20575" xr:uid="{40C7E371-4598-457B-BFAF-CBD60D3CA01E}"/>
    <cellStyle name="SAPBEXHLevel3X 3 10 2 3 2 2" xfId="46989" xr:uid="{B534DC7B-9500-4ED0-84B6-7ADBF0C0580B}"/>
    <cellStyle name="SAPBEXHLevel3X 3 10 2 3 3" xfId="25665" xr:uid="{38740D3B-829F-47C7-9BEE-C0E544004F73}"/>
    <cellStyle name="SAPBEXHLevel3X 3 10 2 3 3 2" xfId="52079" xr:uid="{99586BD6-3DAF-4497-B7DE-632BDD5EBCA7}"/>
    <cellStyle name="SAPBEXHLevel3X 3 10 2 3 4" xfId="36411" xr:uid="{CA363802-643C-4356-B14F-1A6B39EFE36F}"/>
    <cellStyle name="SAPBEXHLevel3X 3 10 2 4" xfId="8802" xr:uid="{E77B6890-9638-44B3-81A9-B36FAEBBBA2A}"/>
    <cellStyle name="SAPBEXHLevel3X 3 10 2 4 2" xfId="19462" xr:uid="{8F5172EA-E97B-4B92-8C41-362C45914E0D}"/>
    <cellStyle name="SAPBEXHLevel3X 3 10 2 4 2 2" xfId="45876" xr:uid="{745500BE-1F09-4FD4-979A-8037BDBAB844}"/>
    <cellStyle name="SAPBEXHLevel3X 3 10 2 4 3" xfId="22049" xr:uid="{B7FE08DB-0E42-4620-B883-66425A535D77}"/>
    <cellStyle name="SAPBEXHLevel3X 3 10 2 4 3 2" xfId="48463" xr:uid="{6E748FC0-DA38-437C-99A0-41FE669E19C2}"/>
    <cellStyle name="SAPBEXHLevel3X 3 10 2 4 4" xfId="35298" xr:uid="{7F29E31D-6DA2-4433-B3E2-AD1C94EAC260}"/>
    <cellStyle name="SAPBEXHLevel3X 3 10 2 5" xfId="14454" xr:uid="{D5985CA7-058D-4217-A45F-F441B3BC4B9D}"/>
    <cellStyle name="SAPBEXHLevel3X 3 10 2 5 2" xfId="40874" xr:uid="{C75906DD-2389-44C4-9DEA-36F84C145487}"/>
    <cellStyle name="SAPBEXHLevel3X 3 10 2 6" xfId="24677" xr:uid="{BE625275-CDEA-4FCA-9E71-D7ED63F6646D}"/>
    <cellStyle name="SAPBEXHLevel3X 3 10 2 6 2" xfId="51091" xr:uid="{F9BAEAA4-69F2-4F7B-B5FD-6D2C3B05A8CB}"/>
    <cellStyle name="SAPBEXHLevel3X 3 10 2 7" xfId="30339" xr:uid="{FD9C1CF4-FE5E-445B-8E13-80F858D1E385}"/>
    <cellStyle name="SAPBEXHLevel3X 3 10 3" xfId="2666" xr:uid="{F6D00E34-EDBD-4D3C-BC03-2253630CE24E}"/>
    <cellStyle name="SAPBEXHLevel3X 3 10 3 2" xfId="9291" xr:uid="{75FAE776-1F1E-44F4-BA6B-97C41545B334}"/>
    <cellStyle name="SAPBEXHLevel3X 3 10 3 2 2" xfId="19951" xr:uid="{EA32276D-4A3F-4846-8BBA-A0AFAEDF09CA}"/>
    <cellStyle name="SAPBEXHLevel3X 3 10 3 2 2 2" xfId="46365" xr:uid="{BC91268A-E4BB-48A9-ABA4-15618A004052}"/>
    <cellStyle name="SAPBEXHLevel3X 3 10 3 2 3" xfId="27872" xr:uid="{B178DB23-0990-43BD-BCFC-541A8450E82A}"/>
    <cellStyle name="SAPBEXHLevel3X 3 10 3 2 3 2" xfId="54286" xr:uid="{0B5FB39A-B716-4C9A-842B-25EDCBAFB55C}"/>
    <cellStyle name="SAPBEXHLevel3X 3 10 3 2 4" xfId="35787" xr:uid="{F83A2BC0-EFE9-4AF4-BFA4-730D610EBB0D}"/>
    <cellStyle name="SAPBEXHLevel3X 3 10 3 3" xfId="13458" xr:uid="{A7028077-BB17-487A-8AFE-19ADF95F880F}"/>
    <cellStyle name="SAPBEXHLevel3X 3 10 3 3 2" xfId="39878" xr:uid="{16EDEC88-0B9D-4822-B9DF-2FA040B48F46}"/>
    <cellStyle name="SAPBEXHLevel3X 3 10 3 4" xfId="27327" xr:uid="{65B70C06-849A-47E0-9B9E-57C539C43863}"/>
    <cellStyle name="SAPBEXHLevel3X 3 10 3 4 2" xfId="53741" xr:uid="{EB5DBC92-FEC4-47D4-84A0-5345A94B0AA7}"/>
    <cellStyle name="SAPBEXHLevel3X 3 10 3 5" xfId="29336" xr:uid="{3D55C6A6-6990-4065-9182-6BA70BE92677}"/>
    <cellStyle name="SAPBEXHLevel3X 3 10 4" xfId="3102" xr:uid="{1BE4E162-0254-4D39-AA7E-8C7D2E83722B}"/>
    <cellStyle name="SAPBEXHLevel3X 3 10 4 2" xfId="9696" xr:uid="{4EE6D98A-CA1B-4134-ABB5-E006A58C7300}"/>
    <cellStyle name="SAPBEXHLevel3X 3 10 4 2 2" xfId="20356" xr:uid="{2CA4E4F8-6128-41D6-AD68-88994D419771}"/>
    <cellStyle name="SAPBEXHLevel3X 3 10 4 2 2 2" xfId="46770" xr:uid="{7B7060EB-0AD5-4D26-9F14-543F83CD279C}"/>
    <cellStyle name="SAPBEXHLevel3X 3 10 4 2 3" xfId="21206" xr:uid="{22C6320D-EA63-425E-A45C-ADF4D58F8144}"/>
    <cellStyle name="SAPBEXHLevel3X 3 10 4 2 3 2" xfId="47620" xr:uid="{C113FE4A-A3EB-42F9-AE91-404B2ABD904B}"/>
    <cellStyle name="SAPBEXHLevel3X 3 10 4 2 4" xfId="36192" xr:uid="{B3EB53DB-55F7-4069-ADEA-77617E6B5B6E}"/>
    <cellStyle name="SAPBEXHLevel3X 3 10 4 3" xfId="13894" xr:uid="{80104520-9E62-47BC-9BAE-9B3BEA262FCB}"/>
    <cellStyle name="SAPBEXHLevel3X 3 10 4 3 2" xfId="40314" xr:uid="{93AECCC1-7128-484C-A5C8-CE75AB37DB4A}"/>
    <cellStyle name="SAPBEXHLevel3X 3 10 4 4" xfId="23983" xr:uid="{6A007249-9550-49CB-9DA3-4027196FC7CA}"/>
    <cellStyle name="SAPBEXHLevel3X 3 10 4 4 2" xfId="50397" xr:uid="{FDF6A30C-FC92-45AD-A443-E4ECF64964F4}"/>
    <cellStyle name="SAPBEXHLevel3X 3 10 4 5" xfId="29772" xr:uid="{9FC2001D-33B7-43EC-9D77-2B06D090591F}"/>
    <cellStyle name="SAPBEXHLevel3X 3 10 5" xfId="5442" xr:uid="{1B7EE299-69DE-4CFB-8799-8E89198ACD55}"/>
    <cellStyle name="SAPBEXHLevel3X 3 10 5 2" xfId="16215" xr:uid="{E36662EE-261A-4B8D-8D4C-E047C6C16F03}"/>
    <cellStyle name="SAPBEXHLevel3X 3 10 5 2 2" xfId="42634" xr:uid="{4BF44E3D-124B-4A45-BB6F-30079BFEE939}"/>
    <cellStyle name="SAPBEXHLevel3X 3 10 5 3" xfId="23655" xr:uid="{A7CE6E80-3D80-4CD6-9D2C-E32DB30509E5}"/>
    <cellStyle name="SAPBEXHLevel3X 3 10 5 3 2" xfId="50069" xr:uid="{236D6632-7BDA-4E3C-80D0-4282CD6840C5}"/>
    <cellStyle name="SAPBEXHLevel3X 3 10 5 4" xfId="32112" xr:uid="{B7C57338-0D1D-4C8A-8F36-42F1D056094F}"/>
    <cellStyle name="SAPBEXHLevel3X 3 10 6" xfId="5544" xr:uid="{083AECC5-6DF0-4C29-916E-7CD56F410379}"/>
    <cellStyle name="SAPBEXHLevel3X 3 10 6 2" xfId="16315" xr:uid="{EA553EF0-880D-4A04-ACE8-B33EF3EFC0D9}"/>
    <cellStyle name="SAPBEXHLevel3X 3 10 6 2 2" xfId="42734" xr:uid="{99B98C0F-5444-496F-8414-C08305A87C75}"/>
    <cellStyle name="SAPBEXHLevel3X 3 10 6 3" xfId="27058" xr:uid="{229A80C8-7165-4A42-AA79-CEFC923388EF}"/>
    <cellStyle name="SAPBEXHLevel3X 3 10 6 3 2" xfId="53472" xr:uid="{93011352-6F6E-4AAB-AF26-912878E9F115}"/>
    <cellStyle name="SAPBEXHLevel3X 3 10 6 4" xfId="32214" xr:uid="{5D4CC9FB-2FC7-42F7-8B8E-EDF38C471855}"/>
    <cellStyle name="SAPBEXHLevel3X 3 10 7" xfId="3318" xr:uid="{185100D6-57F6-465F-80C9-01C3164640DB}"/>
    <cellStyle name="SAPBEXHLevel3X 3 10 7 2" xfId="26313" xr:uid="{CF095835-BC74-4E3C-93F5-3130CEA7D519}"/>
    <cellStyle name="SAPBEXHLevel3X 3 10 7 2 2" xfId="52727" xr:uid="{833B1B0D-0D87-4EEE-B975-53B7B3F04C18}"/>
    <cellStyle name="SAPBEXHLevel3X 3 10 7 3" xfId="29988" xr:uid="{50794403-1025-49F6-845C-B2820D71325D}"/>
    <cellStyle name="SAPBEXHLevel3X 3 10 8" xfId="3967" xr:uid="{0CF821E2-4A52-4B31-B0C0-1FBA5E5D88BA}"/>
    <cellStyle name="SAPBEXHLevel3X 3 10 8 2" xfId="14750" xr:uid="{7117FE1A-385F-4296-BF90-9E30BD435B61}"/>
    <cellStyle name="SAPBEXHLevel3X 3 10 8 2 2" xfId="41170" xr:uid="{AC526F91-FFB0-4259-8B45-3BA41066C245}"/>
    <cellStyle name="SAPBEXHLevel3X 3 10 8 3" xfId="24059" xr:uid="{D9014EDE-0D8F-492A-915A-7CD0395B22BD}"/>
    <cellStyle name="SAPBEXHLevel3X 3 10 8 3 2" xfId="50473" xr:uid="{A0487C0D-611B-48EC-8DBF-6AEA0AC853D0}"/>
    <cellStyle name="SAPBEXHLevel3X 3 10 8 4" xfId="30637" xr:uid="{CFEB5DAB-EA5B-4C5A-890F-628D9492A286}"/>
    <cellStyle name="SAPBEXHLevel3X 3 10 9" xfId="7776" xr:uid="{B116FCFB-9729-4054-9096-F55742A5B5DA}"/>
    <cellStyle name="SAPBEXHLevel3X 3 10 9 2" xfId="18443" xr:uid="{67A502F1-3FF7-47A0-A569-2F308271607B}"/>
    <cellStyle name="SAPBEXHLevel3X 3 10 9 2 2" xfId="44858" xr:uid="{3E50A929-6B43-41A2-8614-496BCD969E31}"/>
    <cellStyle name="SAPBEXHLevel3X 3 10 9 3" xfId="26137" xr:uid="{0D216972-E454-45AC-BFE8-900F4A32B1AD}"/>
    <cellStyle name="SAPBEXHLevel3X 3 10 9 3 2" xfId="52551" xr:uid="{763D79B7-A705-40CA-BBF9-69AF9CAD5F32}"/>
    <cellStyle name="SAPBEXHLevel3X 3 10 9 4" xfId="34446" xr:uid="{DF7B81C9-5B95-4ED8-BE52-88FC9B0E451C}"/>
    <cellStyle name="SAPBEXHLevel3X 3 11" xfId="1935" xr:uid="{62BFDDFB-0BDA-4D12-A873-E21C0289E6CF}"/>
    <cellStyle name="SAPBEXHLevel3X 3 11 10" xfId="8582" xr:uid="{0AABBD3A-D839-4F41-B980-039229D06377}"/>
    <cellStyle name="SAPBEXHLevel3X 3 11 10 2" xfId="19242" xr:uid="{5E1DB164-A1C8-4999-958A-39C5D7D25700}"/>
    <cellStyle name="SAPBEXHLevel3X 3 11 10 2 2" xfId="45656" xr:uid="{EADF7642-9175-4AEA-8DB3-7CE8B96590EF}"/>
    <cellStyle name="SAPBEXHLevel3X 3 11 10 3" xfId="17825" xr:uid="{EE3A313E-A43C-4362-995A-7D887D6D4ED9}"/>
    <cellStyle name="SAPBEXHLevel3X 3 11 10 3 2" xfId="44242" xr:uid="{53619B77-0524-4750-BB9D-420D633467E2}"/>
    <cellStyle name="SAPBEXHLevel3X 3 11 10 4" xfId="35078" xr:uid="{C04BB351-4F04-4661-A9AC-B2EA9990A5E9}"/>
    <cellStyle name="SAPBEXHLevel3X 3 11 11" xfId="11645" xr:uid="{C4B4C59E-8B29-4CF9-8671-A7537C5C6F82}"/>
    <cellStyle name="SAPBEXHLevel3X 3 11 11 2" xfId="38066" xr:uid="{9A2DCFD6-55B6-43AB-B595-059E17CB2DFE}"/>
    <cellStyle name="SAPBEXHLevel3X 3 11 12" xfId="25306" xr:uid="{015BD913-9C06-43F8-A992-017A8AA0E2FE}"/>
    <cellStyle name="SAPBEXHLevel3X 3 11 12 2" xfId="51720" xr:uid="{3C665009-91F0-449C-A2F3-27C4C63F71AA}"/>
    <cellStyle name="SAPBEXHLevel3X 3 11 2" xfId="3912" xr:uid="{3F9BA670-BDFF-4F20-A623-97E01D76418D}"/>
    <cellStyle name="SAPBEXHLevel3X 3 11 2 2" xfId="9128" xr:uid="{60F9E97C-B650-4269-9121-D7A228C37452}"/>
    <cellStyle name="SAPBEXHLevel3X 3 11 2 2 2" xfId="19788" xr:uid="{06F768A0-AB47-4B00-BFBF-358FF318C8F5}"/>
    <cellStyle name="SAPBEXHLevel3X 3 11 2 2 2 2" xfId="46202" xr:uid="{343A6D0E-E518-4F0D-8D6A-9C2A8E975380}"/>
    <cellStyle name="SAPBEXHLevel3X 3 11 2 2 3" xfId="12997" xr:uid="{17A61F06-47A3-4A78-9FF8-EBC8111A3213}"/>
    <cellStyle name="SAPBEXHLevel3X 3 11 2 2 3 2" xfId="39418" xr:uid="{DB47994F-FBE1-4CCE-81F9-27E62985B1F3}"/>
    <cellStyle name="SAPBEXHLevel3X 3 11 2 2 4" xfId="35624" xr:uid="{5EE6702A-BF44-4D17-8B82-AFDC255D46DE}"/>
    <cellStyle name="SAPBEXHLevel3X 3 11 2 3" xfId="14695" xr:uid="{282D9C08-A7C2-48B0-9D22-5E5AB0B4F4BA}"/>
    <cellStyle name="SAPBEXHLevel3X 3 11 2 3 2" xfId="41115" xr:uid="{287E3983-3EF7-427C-B6A7-40802AE143C1}"/>
    <cellStyle name="SAPBEXHLevel3X 3 11 2 4" xfId="25380" xr:uid="{35BD3FFB-33FA-4B86-B274-D07038693D4E}"/>
    <cellStyle name="SAPBEXHLevel3X 3 11 2 4 2" xfId="51794" xr:uid="{1432E089-CBEA-48A1-87DA-A5D0CA458F51}"/>
    <cellStyle name="SAPBEXHLevel3X 3 11 2 5" xfId="30582" xr:uid="{DF2EE0C0-611E-43B3-8B0D-7EF3D13B93D7}"/>
    <cellStyle name="SAPBEXHLevel3X 3 11 3" xfId="4639" xr:uid="{0DD2854B-9096-4BD4-8CED-ABF029C55947}"/>
    <cellStyle name="SAPBEXHLevel3X 3 11 3 2" xfId="10318" xr:uid="{033C5E0F-7C6A-4D2E-B3A6-653C0194AD34}"/>
    <cellStyle name="SAPBEXHLevel3X 3 11 3 2 2" xfId="20978" xr:uid="{93618684-E488-489A-AC49-029800C53EF1}"/>
    <cellStyle name="SAPBEXHLevel3X 3 11 3 2 2 2" xfId="47392" xr:uid="{D1D0B7B7-A3A2-4FA4-862C-3D0C29635E09}"/>
    <cellStyle name="SAPBEXHLevel3X 3 11 3 2 3" xfId="13805" xr:uid="{D1D7F203-D4C1-47F5-B10C-C08BB8FD274C}"/>
    <cellStyle name="SAPBEXHLevel3X 3 11 3 2 3 2" xfId="40225" xr:uid="{F1BB28F3-B06E-468F-BEFA-2B5E07471245}"/>
    <cellStyle name="SAPBEXHLevel3X 3 11 3 2 4" xfId="36814" xr:uid="{9ED3F5A4-23C4-4D18-B753-EF6118DA3258}"/>
    <cellStyle name="SAPBEXHLevel3X 3 11 3 3" xfId="15417" xr:uid="{E5012110-0106-4B67-997B-C00DACD112E8}"/>
    <cellStyle name="SAPBEXHLevel3X 3 11 3 3 2" xfId="41837" xr:uid="{B34C4413-9E8C-4435-8FD6-603337B2BC56}"/>
    <cellStyle name="SAPBEXHLevel3X 3 11 3 4" xfId="25648" xr:uid="{2B6DA67D-B6E1-4C33-9C52-9E087BC91257}"/>
    <cellStyle name="SAPBEXHLevel3X 3 11 3 4 2" xfId="52062" xr:uid="{148EBB4B-3088-4FFC-8968-A0A662A32574}"/>
    <cellStyle name="SAPBEXHLevel3X 3 11 3 5" xfId="31309" xr:uid="{C6E59668-E78D-49FA-88C1-65C5E0A62051}"/>
    <cellStyle name="SAPBEXHLevel3X 3 11 4" xfId="5217" xr:uid="{2DF4CDD6-1E79-4862-9605-7B6135791CAF}"/>
    <cellStyle name="SAPBEXHLevel3X 3 11 4 2" xfId="15992" xr:uid="{029447AD-BAAD-44FD-BC97-D6E6F6E5793E}"/>
    <cellStyle name="SAPBEXHLevel3X 3 11 4 2 2" xfId="42411" xr:uid="{3E154025-260E-4BBF-958B-86AF03044C04}"/>
    <cellStyle name="SAPBEXHLevel3X 3 11 4 3" xfId="26100" xr:uid="{BB021AA7-154C-46D6-A90E-46551E18E142}"/>
    <cellStyle name="SAPBEXHLevel3X 3 11 4 3 2" xfId="52514" xr:uid="{D6792C23-AFEA-4293-8F23-DB15818AFE67}"/>
    <cellStyle name="SAPBEXHLevel3X 3 11 4 4" xfId="31887" xr:uid="{21683F4D-F3B0-4FC9-8655-E62EEE36246C}"/>
    <cellStyle name="SAPBEXHLevel3X 3 11 5" xfId="5833" xr:uid="{35F4A337-E2FC-4C4A-9FEE-256D746042C2}"/>
    <cellStyle name="SAPBEXHLevel3X 3 11 5 2" xfId="16592" xr:uid="{40AA2986-52F7-4F46-B07E-52C1D7CF98FB}"/>
    <cellStyle name="SAPBEXHLevel3X 3 11 5 2 2" xfId="43010" xr:uid="{A8AD5DD9-DF12-41C9-9892-BBC625A2C1F6}"/>
    <cellStyle name="SAPBEXHLevel3X 3 11 5 3" xfId="22280" xr:uid="{1935BF73-A93B-495F-942F-1A8C1F99B8CC}"/>
    <cellStyle name="SAPBEXHLevel3X 3 11 5 3 2" xfId="48694" xr:uid="{C6FCF6F4-31F5-4878-8792-2716DA3A4D65}"/>
    <cellStyle name="SAPBEXHLevel3X 3 11 5 4" xfId="32503" xr:uid="{51232C81-22C3-4F3F-9D47-C15C88A50163}"/>
    <cellStyle name="SAPBEXHLevel3X 3 11 6" xfId="6436" xr:uid="{0048669E-3ABF-43C0-87F9-7442834CB4A8}"/>
    <cellStyle name="SAPBEXHLevel3X 3 11 6 2" xfId="17172" xr:uid="{37D81924-8584-4BD3-9820-388122D7D9E1}"/>
    <cellStyle name="SAPBEXHLevel3X 3 11 6 2 2" xfId="43590" xr:uid="{0CF38A7F-88D9-42B1-BD04-3AE54697FC4A}"/>
    <cellStyle name="SAPBEXHLevel3X 3 11 6 3" xfId="22999" xr:uid="{31628A47-7571-4450-BE65-4C01ACC98E62}"/>
    <cellStyle name="SAPBEXHLevel3X 3 11 6 3 2" xfId="49413" xr:uid="{30B83557-07F4-45B6-BEF8-9D0C45F079AB}"/>
    <cellStyle name="SAPBEXHLevel3X 3 11 6 4" xfId="33106" xr:uid="{6A5F6E32-92E6-40FB-9EFD-731D550DB0F8}"/>
    <cellStyle name="SAPBEXHLevel3X 3 11 7" xfId="7051" xr:uid="{3735DF6F-EA08-44B8-931B-5189DBD6E48D}"/>
    <cellStyle name="SAPBEXHLevel3X 3 11 7 2" xfId="11192" xr:uid="{C82FD02E-3AF1-4E9E-A448-3B35793F99F4}"/>
    <cellStyle name="SAPBEXHLevel3X 3 11 7 2 2" xfId="37613" xr:uid="{FCE3A999-9E94-4654-9BE2-164A10398EFE}"/>
    <cellStyle name="SAPBEXHLevel3X 3 11 7 3" xfId="33721" xr:uid="{DFE066D5-70FC-46F8-8FC9-9FC06A8F5EF1}"/>
    <cellStyle name="SAPBEXHLevel3X 3 11 8" xfId="7598" xr:uid="{59E24517-4714-462B-8829-FDD8080BC15A}"/>
    <cellStyle name="SAPBEXHLevel3X 3 11 8 2" xfId="18265" xr:uid="{D72022A6-5BF7-4E8B-ADCC-9A24C930916A}"/>
    <cellStyle name="SAPBEXHLevel3X 3 11 8 2 2" xfId="44681" xr:uid="{506B703A-56BD-4DE5-932B-DDA12E755FA5}"/>
    <cellStyle name="SAPBEXHLevel3X 3 11 8 3" xfId="22949" xr:uid="{11B4EDF1-BA6C-44C1-8F3D-60E95E06A90C}"/>
    <cellStyle name="SAPBEXHLevel3X 3 11 8 3 2" xfId="49363" xr:uid="{159B7F18-59DE-4966-AB6B-50284BB9EB52}"/>
    <cellStyle name="SAPBEXHLevel3X 3 11 8 4" xfId="34268" xr:uid="{9EB7EF51-4925-4722-9FEA-9F0140D16994}"/>
    <cellStyle name="SAPBEXHLevel3X 3 11 9" xfId="7298" xr:uid="{C2CD1B80-25E1-425C-9472-228A419BA9D1}"/>
    <cellStyle name="SAPBEXHLevel3X 3 11 9 2" xfId="17965" xr:uid="{872F5778-80BE-4163-A6BA-6515DB03F3DB}"/>
    <cellStyle name="SAPBEXHLevel3X 3 11 9 2 2" xfId="44382" xr:uid="{86431FFE-7B7B-4798-9328-BB3D4A3938A2}"/>
    <cellStyle name="SAPBEXHLevel3X 3 11 9 3" xfId="21800" xr:uid="{837AB4E9-73B2-4613-9857-F9B1B290E995}"/>
    <cellStyle name="SAPBEXHLevel3X 3 11 9 3 2" xfId="48214" xr:uid="{1AFB7DA8-C5F3-4F76-94F9-43869F6FA1BB}"/>
    <cellStyle name="SAPBEXHLevel3X 3 11 9 4" xfId="33968" xr:uid="{6A4B8CDC-8F3E-418D-BD25-78A9D455CE66}"/>
    <cellStyle name="SAPBEXHLevel3X 3 12" xfId="2121" xr:uid="{71A76520-864E-4E6B-8BCB-7E2389D36928}"/>
    <cellStyle name="SAPBEXHLevel3X 3 12 10" xfId="8851" xr:uid="{400BB7E6-8251-453A-AE2C-2BCAF0F025F6}"/>
    <cellStyle name="SAPBEXHLevel3X 3 12 10 2" xfId="19511" xr:uid="{81607B6A-84C1-49F8-8E83-1A535C798CAB}"/>
    <cellStyle name="SAPBEXHLevel3X 3 12 10 2 2" xfId="45925" xr:uid="{91EB85B1-8886-4D2B-9F1D-AC29D585C9D3}"/>
    <cellStyle name="SAPBEXHLevel3X 3 12 10 3" xfId="27624" xr:uid="{33D1D429-0F94-4803-B961-A7DC13C773A3}"/>
    <cellStyle name="SAPBEXHLevel3X 3 12 10 3 2" xfId="54038" xr:uid="{05B0D663-8184-4B2C-A885-60DC59141AC4}"/>
    <cellStyle name="SAPBEXHLevel3X 3 12 10 4" xfId="35347" xr:uid="{2FA2DA73-E1BE-4D7B-96EA-4F28FD9E866D}"/>
    <cellStyle name="SAPBEXHLevel3X 3 12 11" xfId="11479" xr:uid="{B1739A28-004D-4AE2-B4DA-F6153E175523}"/>
    <cellStyle name="SAPBEXHLevel3X 3 12 11 2" xfId="37900" xr:uid="{FF15C84D-8484-44F2-A8AE-A0F67E97B069}"/>
    <cellStyle name="SAPBEXHLevel3X 3 12 12" xfId="27440" xr:uid="{33AD7628-C0D0-49E5-A73D-3B6A9944648C}"/>
    <cellStyle name="SAPBEXHLevel3X 3 12 12 2" xfId="53854" xr:uid="{C940081A-4B66-499D-8C05-5F8C20178762}"/>
    <cellStyle name="SAPBEXHLevel3X 3 12 2" xfId="4086" xr:uid="{7A9489D3-DD1A-498F-8476-265064FECEA7}"/>
    <cellStyle name="SAPBEXHLevel3X 3 12 2 2" xfId="9833" xr:uid="{BE9D765F-0D1A-4B0A-B58E-1E1767619CBF}"/>
    <cellStyle name="SAPBEXHLevel3X 3 12 2 2 2" xfId="20493" xr:uid="{9F9EDD39-CCE9-4C55-A82F-FD78F401181D}"/>
    <cellStyle name="SAPBEXHLevel3X 3 12 2 2 2 2" xfId="46907" xr:uid="{A518A777-B1A4-43A9-A197-3DD3D83C72E1}"/>
    <cellStyle name="SAPBEXHLevel3X 3 12 2 2 3" xfId="11104" xr:uid="{019AD73F-CA0E-4D97-A7AB-7DB561FCE7E6}"/>
    <cellStyle name="SAPBEXHLevel3X 3 12 2 2 3 2" xfId="37525" xr:uid="{CB0AC1AC-318A-46BC-A8B2-0D3FE52BCAD3}"/>
    <cellStyle name="SAPBEXHLevel3X 3 12 2 2 4" xfId="36329" xr:uid="{54E8459C-9C6C-45D8-B468-DC9793B121ED}"/>
    <cellStyle name="SAPBEXHLevel3X 3 12 2 3" xfId="14868" xr:uid="{9C645F76-5BD8-4E5F-A730-875789757D5C}"/>
    <cellStyle name="SAPBEXHLevel3X 3 12 2 3 2" xfId="41288" xr:uid="{634A52BC-847A-4586-9BF7-1CAE3E9A8726}"/>
    <cellStyle name="SAPBEXHLevel3X 3 12 2 4" xfId="26784" xr:uid="{F38EDAAF-5653-4E0F-9DDE-E71E66CA958E}"/>
    <cellStyle name="SAPBEXHLevel3X 3 12 2 4 2" xfId="53198" xr:uid="{CAF3B5DA-C43B-40FE-BBB8-A922CB1ABDBA}"/>
    <cellStyle name="SAPBEXHLevel3X 3 12 2 5" xfId="30756" xr:uid="{CDDE74BA-9AE5-4E3F-8F7A-E0889D02E2DC}"/>
    <cellStyle name="SAPBEXHLevel3X 3 12 3" xfId="4814" xr:uid="{F70C72C4-EEEA-4703-8A80-8138BD3D6E8D}"/>
    <cellStyle name="SAPBEXHLevel3X 3 12 3 2" xfId="10135" xr:uid="{F87291A3-90C6-4118-BC25-A9E6AC15E0D6}"/>
    <cellStyle name="SAPBEXHLevel3X 3 12 3 2 2" xfId="20795" xr:uid="{123E0A95-22B7-4D2A-90BF-972D2BEE1EAD}"/>
    <cellStyle name="SAPBEXHLevel3X 3 12 3 2 2 2" xfId="47209" xr:uid="{B5E3C4EF-EAAC-4E86-9D24-5004AF7E58BA}"/>
    <cellStyle name="SAPBEXHLevel3X 3 12 3 2 3" xfId="12588" xr:uid="{14E7E103-88FB-414B-B3C1-483C323A37D0}"/>
    <cellStyle name="SAPBEXHLevel3X 3 12 3 2 3 2" xfId="39009" xr:uid="{640938A0-E1B8-42F1-BC61-8150D75E5254}"/>
    <cellStyle name="SAPBEXHLevel3X 3 12 3 2 4" xfId="36631" xr:uid="{DFB9C3F1-4BF0-42E2-871C-630BFF075CB6}"/>
    <cellStyle name="SAPBEXHLevel3X 3 12 3 3" xfId="15591" xr:uid="{8A7B5053-CC9A-4020-AAC3-96CC4AA31F62}"/>
    <cellStyle name="SAPBEXHLevel3X 3 12 3 3 2" xfId="42011" xr:uid="{C4462F3C-2E1A-46EF-AEF0-E405013A7B90}"/>
    <cellStyle name="SAPBEXHLevel3X 3 12 3 4" xfId="11284" xr:uid="{AED850D1-3A74-4462-BBB7-9230DA0467CE}"/>
    <cellStyle name="SAPBEXHLevel3X 3 12 3 4 2" xfId="37705" xr:uid="{6FBB2EEA-3CDF-4569-8316-BF04A6B305EA}"/>
    <cellStyle name="SAPBEXHLevel3X 3 12 3 5" xfId="31484" xr:uid="{1913E9C5-FE18-4393-80EA-2FA2C40354C2}"/>
    <cellStyle name="SAPBEXHLevel3X 3 12 4" xfId="5394" xr:uid="{78D0AA54-35ED-444C-A5B5-02F29D43BBAF}"/>
    <cellStyle name="SAPBEXHLevel3X 3 12 4 2" xfId="16167" xr:uid="{F04AD69D-085C-4250-8CB9-5FBD119508BD}"/>
    <cellStyle name="SAPBEXHLevel3X 3 12 4 2 2" xfId="42586" xr:uid="{A6539A1A-D0A4-4D86-9C61-081D10F5EF46}"/>
    <cellStyle name="SAPBEXHLevel3X 3 12 4 3" xfId="23721" xr:uid="{443B0FD8-0B01-4795-A34C-14E17A310273}"/>
    <cellStyle name="SAPBEXHLevel3X 3 12 4 3 2" xfId="50135" xr:uid="{E10A2C6E-0A04-4670-ACC3-468F4D8A6D86}"/>
    <cellStyle name="SAPBEXHLevel3X 3 12 4 4" xfId="32064" xr:uid="{D957BBBD-A50C-46BB-98E0-90DF7EA6468E}"/>
    <cellStyle name="SAPBEXHLevel3X 3 12 5" xfId="6001" xr:uid="{1E14602F-AEB3-487B-92A7-31A374725B69}"/>
    <cellStyle name="SAPBEXHLevel3X 3 12 5 2" xfId="16753" xr:uid="{AFEF98F9-0228-4F84-9CCB-576C1CE96DFC}"/>
    <cellStyle name="SAPBEXHLevel3X 3 12 5 2 2" xfId="43171" xr:uid="{66041F0C-D19E-40F3-BA42-BBAD526797ED}"/>
    <cellStyle name="SAPBEXHLevel3X 3 12 5 3" xfId="24464" xr:uid="{261912FC-FAF9-426B-ADCC-1211FA661B4E}"/>
    <cellStyle name="SAPBEXHLevel3X 3 12 5 3 2" xfId="50878" xr:uid="{3D66CDE1-02AA-42E4-A18D-DAFE5D140F98}"/>
    <cellStyle name="SAPBEXHLevel3X 3 12 5 4" xfId="32671" xr:uid="{42CBA86D-4AE3-4E91-AB12-9AC08DB28394}"/>
    <cellStyle name="SAPBEXHLevel3X 3 12 6" xfId="6601" xr:uid="{21559DD3-8E6D-4F04-8BE6-96EA8FAE5F9A}"/>
    <cellStyle name="SAPBEXHLevel3X 3 12 6 2" xfId="17326" xr:uid="{4BAEA09B-9B95-4DA9-9A4C-7F803ACAD73B}"/>
    <cellStyle name="SAPBEXHLevel3X 3 12 6 2 2" xfId="43744" xr:uid="{F4B6997D-34F5-4B49-B88C-1EA99653C0E7}"/>
    <cellStyle name="SAPBEXHLevel3X 3 12 6 3" xfId="16360" xr:uid="{53450CD4-B6FB-4C60-8495-D958CDF3CCC2}"/>
    <cellStyle name="SAPBEXHLevel3X 3 12 6 3 2" xfId="42779" xr:uid="{6C07972A-3883-4623-A690-1F1E8FC24308}"/>
    <cellStyle name="SAPBEXHLevel3X 3 12 6 4" xfId="33271" xr:uid="{578E90E2-D096-429B-A827-26B97767CE4C}"/>
    <cellStyle name="SAPBEXHLevel3X 3 12 7" xfId="7173" xr:uid="{BC5DF987-DFE2-4B6E-A31C-96D16EFD5627}"/>
    <cellStyle name="SAPBEXHLevel3X 3 12 7 2" xfId="27940" xr:uid="{52869A54-EE2E-4F56-8D9C-1D32B271B3C9}"/>
    <cellStyle name="SAPBEXHLevel3X 3 12 7 2 2" xfId="54354" xr:uid="{BA7EE77C-E090-491C-A10B-FB46AA9568E6}"/>
    <cellStyle name="SAPBEXHLevel3X 3 12 7 3" xfId="33843" xr:uid="{78982CDD-A5EA-4356-980F-DA12D2C2B635}"/>
    <cellStyle name="SAPBEXHLevel3X 3 12 8" xfId="7732" xr:uid="{4668377E-1B11-43A4-A475-D20BAA8FA1B6}"/>
    <cellStyle name="SAPBEXHLevel3X 3 12 8 2" xfId="18399" xr:uid="{C95D6AB6-08B3-4655-925C-496EBF4D0EEB}"/>
    <cellStyle name="SAPBEXHLevel3X 3 12 8 2 2" xfId="44815" xr:uid="{7BB5E703-8043-4B68-AC41-B0F1F13D3E40}"/>
    <cellStyle name="SAPBEXHLevel3X 3 12 8 3" xfId="24043" xr:uid="{4435DD47-E3FA-4594-90B4-458D8F90BC3F}"/>
    <cellStyle name="SAPBEXHLevel3X 3 12 8 3 2" xfId="50457" xr:uid="{7CD7B3C4-8AFC-4A73-921B-C4FBE42FAAB0}"/>
    <cellStyle name="SAPBEXHLevel3X 3 12 8 4" xfId="34402" xr:uid="{16C072AD-6AEB-4E96-B4DC-77CB49DF2370}"/>
    <cellStyle name="SAPBEXHLevel3X 3 12 9" xfId="7884" xr:uid="{0FC16B39-FFE2-4C35-989E-48AA4D899294}"/>
    <cellStyle name="SAPBEXHLevel3X 3 12 9 2" xfId="18551" xr:uid="{15DBD61F-FCC1-46B0-B6B9-8656DDC70DE6}"/>
    <cellStyle name="SAPBEXHLevel3X 3 12 9 2 2" xfId="44966" xr:uid="{0942A35F-B559-4840-9CCA-DBD57279464D}"/>
    <cellStyle name="SAPBEXHLevel3X 3 12 9 3" xfId="24373" xr:uid="{E82826CB-9248-4251-92B4-C8D97E377807}"/>
    <cellStyle name="SAPBEXHLevel3X 3 12 9 3 2" xfId="50787" xr:uid="{A8E0928F-5294-498F-B2AC-503C2DD614F3}"/>
    <cellStyle name="SAPBEXHLevel3X 3 12 9 4" xfId="34554" xr:uid="{18062B8C-1C99-42E3-8B93-FFDF9E68FBB3}"/>
    <cellStyle name="SAPBEXHLevel3X 3 13" xfId="1858" xr:uid="{B5B56244-FA89-4A46-A257-A927DDEAA8F8}"/>
    <cellStyle name="SAPBEXHLevel3X 3 13 10" xfId="9528" xr:uid="{8CAB745E-E24E-42C9-8654-0C993FDED275}"/>
    <cellStyle name="SAPBEXHLevel3X 3 13 10 2" xfId="20188" xr:uid="{D7191A7A-25A4-4E9C-A00D-921D1A34A0C7}"/>
    <cellStyle name="SAPBEXHLevel3X 3 13 10 2 2" xfId="46602" xr:uid="{66903498-B95B-4AF5-A810-8F5F6C9C5444}"/>
    <cellStyle name="SAPBEXHLevel3X 3 13 10 3" xfId="25931" xr:uid="{D69262B9-E2B3-482F-892D-3FEC139815EC}"/>
    <cellStyle name="SAPBEXHLevel3X 3 13 10 3 2" xfId="52345" xr:uid="{028BAA56-ECBB-4AA9-A9E9-AFD0CC5B3E05}"/>
    <cellStyle name="SAPBEXHLevel3X 3 13 10 4" xfId="36024" xr:uid="{0C1A7A02-0F51-4927-AB5F-9B472F9A0500}"/>
    <cellStyle name="SAPBEXHLevel3X 3 13 11" xfId="11722" xr:uid="{C07D0052-F737-4207-9D66-30F818E8AABB}"/>
    <cellStyle name="SAPBEXHLevel3X 3 13 11 2" xfId="38143" xr:uid="{A276D667-439E-4109-A5C1-327C3B2548DC}"/>
    <cellStyle name="SAPBEXHLevel3X 3 13 12" xfId="23882" xr:uid="{535F23B8-1460-4EFD-BB06-C45B34087C77}"/>
    <cellStyle name="SAPBEXHLevel3X 3 13 12 2" xfId="50296" xr:uid="{DEE0B5D8-BE2B-464A-8973-47A8735323AF}"/>
    <cellStyle name="SAPBEXHLevel3X 3 13 2" xfId="3835" xr:uid="{3FEBB399-9BF9-46D4-87D0-67F6ECCD29EE}"/>
    <cellStyle name="SAPBEXHLevel3X 3 13 2 2" xfId="10667" xr:uid="{983B6BCA-0F65-4820-91D1-678926DB0F22}"/>
    <cellStyle name="SAPBEXHLevel3X 3 13 2 2 2" xfId="21312" xr:uid="{9C761069-1BB1-4C3F-A9B3-9112805F4302}"/>
    <cellStyle name="SAPBEXHLevel3X 3 13 2 2 2 2" xfId="47726" xr:uid="{0C294BC2-D010-4E59-A3F3-BBF3BBE2D602}"/>
    <cellStyle name="SAPBEXHLevel3X 3 13 2 2 3" xfId="28410" xr:uid="{3C8067BB-4915-44D0-8C13-61FE477E0005}"/>
    <cellStyle name="SAPBEXHLevel3X 3 13 2 2 3 2" xfId="54824" xr:uid="{FE02C8DD-ABE6-4082-AB7B-F1EA29A2FA84}"/>
    <cellStyle name="SAPBEXHLevel3X 3 13 2 2 4" xfId="37091" xr:uid="{D2DEF73C-A0B1-4C56-A3B5-CD1E1C07D090}"/>
    <cellStyle name="SAPBEXHLevel3X 3 13 2 3" xfId="14618" xr:uid="{45147366-8CD9-426D-A85C-75678B8B94A1}"/>
    <cellStyle name="SAPBEXHLevel3X 3 13 2 3 2" xfId="41038" xr:uid="{3BA6379A-A182-4890-B9AB-F79CA46D08E5}"/>
    <cellStyle name="SAPBEXHLevel3X 3 13 2 4" xfId="27170" xr:uid="{0BF84D28-408D-4FB7-83A2-2A01D806E354}"/>
    <cellStyle name="SAPBEXHLevel3X 3 13 2 4 2" xfId="53584" xr:uid="{2A3A4665-5EF6-4CAD-AEB1-BF9426211E39}"/>
    <cellStyle name="SAPBEXHLevel3X 3 13 2 5" xfId="30505" xr:uid="{4991A076-AD06-4D87-A72C-AFB2AF519CDF}"/>
    <cellStyle name="SAPBEXHLevel3X 3 13 3" xfId="4562" xr:uid="{C9CD4077-8E72-4D0D-89C9-479336B958E0}"/>
    <cellStyle name="SAPBEXHLevel3X 3 13 3 2" xfId="15340" xr:uid="{B0BC9F67-9C42-4588-A06E-AEB91EA338AE}"/>
    <cellStyle name="SAPBEXHLevel3X 3 13 3 2 2" xfId="41760" xr:uid="{1E70B2D1-B80F-41A0-8936-10698E218B24}"/>
    <cellStyle name="SAPBEXHLevel3X 3 13 3 3" xfId="25280" xr:uid="{C1F6148A-FEE8-4CC8-BDC1-24A5F15DCC92}"/>
    <cellStyle name="SAPBEXHLevel3X 3 13 3 3 2" xfId="51694" xr:uid="{8EF61473-6D8B-43D5-9AAE-F7A7261E06C3}"/>
    <cellStyle name="SAPBEXHLevel3X 3 13 3 4" xfId="31232" xr:uid="{B7D2B395-EC8F-4960-A4F9-E0B699A34B23}"/>
    <cellStyle name="SAPBEXHLevel3X 3 13 4" xfId="3206" xr:uid="{F2DC4AAB-3C2C-4E70-98AC-C795898AA590}"/>
    <cellStyle name="SAPBEXHLevel3X 3 13 4 2" xfId="13996" xr:uid="{CB1BE723-99B7-42D7-8600-FA6DF4D1D271}"/>
    <cellStyle name="SAPBEXHLevel3X 3 13 4 2 2" xfId="40416" xr:uid="{A90E9B8E-F6D7-43A9-974B-3A4C207F4F7D}"/>
    <cellStyle name="SAPBEXHLevel3X 3 13 4 3" xfId="23126" xr:uid="{00621B01-674C-4997-AE90-947D5C35D42D}"/>
    <cellStyle name="SAPBEXHLevel3X 3 13 4 3 2" xfId="49540" xr:uid="{682C785A-3140-406C-8647-1BD39956A8EF}"/>
    <cellStyle name="SAPBEXHLevel3X 3 13 4 4" xfId="29876" xr:uid="{EF6FA8D9-3532-4A66-8128-B87EA96A5727}"/>
    <cellStyle name="SAPBEXHLevel3X 3 13 5" xfId="4729" xr:uid="{92A5FD95-7945-4C92-AFF9-578B7DD68012}"/>
    <cellStyle name="SAPBEXHLevel3X 3 13 5 2" xfId="15506" xr:uid="{9B81B797-F3F3-4235-979B-F8BB1B38846A}"/>
    <cellStyle name="SAPBEXHLevel3X 3 13 5 2 2" xfId="41926" xr:uid="{BFE75494-3555-4D52-A90A-D52A217FD27A}"/>
    <cellStyle name="SAPBEXHLevel3X 3 13 5 3" xfId="24035" xr:uid="{E44F3D4F-FCBF-47E7-881F-EB99EB32AB60}"/>
    <cellStyle name="SAPBEXHLevel3X 3 13 5 3 2" xfId="50449" xr:uid="{05AABA56-541B-4FAA-800A-64CC6B09B6D4}"/>
    <cellStyle name="SAPBEXHLevel3X 3 13 5 4" xfId="31399" xr:uid="{96B4ABA5-AF08-4E97-8CC5-2583F1E5EE33}"/>
    <cellStyle name="SAPBEXHLevel3X 3 13 6" xfId="5629" xr:uid="{B30FF281-E9A6-4282-880F-8328E0FB39B8}"/>
    <cellStyle name="SAPBEXHLevel3X 3 13 6 2" xfId="16393" xr:uid="{49D98A18-05F6-4F21-906F-6D6EBDC1F9B6}"/>
    <cellStyle name="SAPBEXHLevel3X 3 13 6 2 2" xfId="42811" xr:uid="{8712AC15-73FA-4ABB-960B-9B0BC5C14E45}"/>
    <cellStyle name="SAPBEXHLevel3X 3 13 6 3" xfId="28157" xr:uid="{F0958800-ABAD-440E-85A4-25D07724A345}"/>
    <cellStyle name="SAPBEXHLevel3X 3 13 6 3 2" xfId="54571" xr:uid="{3589D9B2-AAA9-46C7-9BFE-24FA319CE95D}"/>
    <cellStyle name="SAPBEXHLevel3X 3 13 6 4" xfId="32299" xr:uid="{A1337C0A-666B-4E53-B1D5-9C5C7A0BA4FD}"/>
    <cellStyle name="SAPBEXHLevel3X 3 13 7" xfId="6974" xr:uid="{D8768423-D4A6-46FE-A2EA-CD0A65E3BE8A}"/>
    <cellStyle name="SAPBEXHLevel3X 3 13 7 2" xfId="22387" xr:uid="{CAAA2747-E51B-4BD8-AD7A-BA4496FC09A2}"/>
    <cellStyle name="SAPBEXHLevel3X 3 13 7 2 2" xfId="48801" xr:uid="{A72BDFEB-E743-4B42-88E4-26FAA57659FA}"/>
    <cellStyle name="SAPBEXHLevel3X 3 13 7 3" xfId="33644" xr:uid="{E1332739-E158-44B8-BE1B-2CFDCDB686F8}"/>
    <cellStyle name="SAPBEXHLevel3X 3 13 8" xfId="7521" xr:uid="{8AA0BB98-EC7E-4005-A1D9-DA89C1674BD5}"/>
    <cellStyle name="SAPBEXHLevel3X 3 13 8 2" xfId="18188" xr:uid="{36725D30-FE9A-4C87-8558-51C0B4AF9405}"/>
    <cellStyle name="SAPBEXHLevel3X 3 13 8 2 2" xfId="44604" xr:uid="{2922CE87-ACFF-4898-AAB7-F8BDBC9ABAF3}"/>
    <cellStyle name="SAPBEXHLevel3X 3 13 8 3" xfId="27991" xr:uid="{163568A4-C5E0-43AF-95DD-C644BBBF1EF8}"/>
    <cellStyle name="SAPBEXHLevel3X 3 13 8 3 2" xfId="54405" xr:uid="{85761661-F804-4732-9019-A6E60DBCB27E}"/>
    <cellStyle name="SAPBEXHLevel3X 3 13 8 4" xfId="34191" xr:uid="{CDF5E74F-BEE0-45AD-8077-7C1E33614AA3}"/>
    <cellStyle name="SAPBEXHLevel3X 3 13 9" xfId="6930" xr:uid="{5932556B-FF84-4424-B478-A1AB78141E4D}"/>
    <cellStyle name="SAPBEXHLevel3X 3 13 9 2" xfId="17635" xr:uid="{87D6D478-001C-4AE7-AD5E-76F55D12ED44}"/>
    <cellStyle name="SAPBEXHLevel3X 3 13 9 2 2" xfId="44052" xr:uid="{463CC35A-4C89-47D5-B3BC-26E9F91CDA20}"/>
    <cellStyle name="SAPBEXHLevel3X 3 13 9 3" xfId="22319" xr:uid="{55004E71-0E5B-4CB4-A1A1-7E6C4807E2A1}"/>
    <cellStyle name="SAPBEXHLevel3X 3 13 9 3 2" xfId="48733" xr:uid="{5FBCB412-19D0-474C-BBE9-9333D58416B5}"/>
    <cellStyle name="SAPBEXHLevel3X 3 13 9 4" xfId="33600" xr:uid="{7443F550-0CF9-4DC0-A1EC-2E7EFB938C7F}"/>
    <cellStyle name="SAPBEXHLevel3X 3 14" xfId="2518" xr:uid="{09E5A522-23FA-4276-9A1B-8574ED973D8C}"/>
    <cellStyle name="SAPBEXHLevel3X 3 14 10" xfId="25303" xr:uid="{EF695983-1E70-4297-97F9-5D384338B79A}"/>
    <cellStyle name="SAPBEXHLevel3X 3 14 10 2" xfId="51717" xr:uid="{E3C2CD12-1E65-45CC-BF2A-CE894B3E9E3F}"/>
    <cellStyle name="SAPBEXHLevel3X 3 14 2" xfId="4413" xr:uid="{AA926DF1-FC7D-47D6-9C40-6499F700E11F}"/>
    <cellStyle name="SAPBEXHLevel3X 3 14 2 2" xfId="15191" xr:uid="{CB636AAA-5E93-4013-9FB4-5A0D3A6DA7C6}"/>
    <cellStyle name="SAPBEXHLevel3X 3 14 2 2 2" xfId="41611" xr:uid="{9E6C940A-35F6-4229-8133-A9027B6B825A}"/>
    <cellStyle name="SAPBEXHLevel3X 3 14 2 3" xfId="26502" xr:uid="{67A2F9A1-C927-4A7A-AA72-E9DC0F1D83F8}"/>
    <cellStyle name="SAPBEXHLevel3X 3 14 2 3 2" xfId="52916" xr:uid="{1C65DDED-0916-416C-9FD2-A0981D1C9F46}"/>
    <cellStyle name="SAPBEXHLevel3X 3 14 2 4" xfId="31083" xr:uid="{8F712570-A4F5-42C3-B80C-0BEF0DF41328}"/>
    <cellStyle name="SAPBEXHLevel3X 3 14 3" xfId="5146" xr:uid="{615DB2DB-0D01-4B1A-8734-2A7794598773}"/>
    <cellStyle name="SAPBEXHLevel3X 3 14 3 2" xfId="15923" xr:uid="{1D8A93D5-782D-47A2-BD2F-DE7A7F0B9491}"/>
    <cellStyle name="SAPBEXHLevel3X 3 14 3 2 2" xfId="42342" xr:uid="{1A333E0B-3614-480E-AFE1-BD51DB5DEF1F}"/>
    <cellStyle name="SAPBEXHLevel3X 3 14 3 3" xfId="22067" xr:uid="{D59EA026-C3D9-402D-A679-ED401B6563E5}"/>
    <cellStyle name="SAPBEXHLevel3X 3 14 3 3 2" xfId="48481" xr:uid="{80E020A3-09AA-4A5C-BA9F-4E34109FF8AB}"/>
    <cellStyle name="SAPBEXHLevel3X 3 14 3 4" xfId="31816" xr:uid="{E6C72F94-5ADB-4C26-B091-A7BD61A95EA0}"/>
    <cellStyle name="SAPBEXHLevel3X 3 14 4" xfId="6328" xr:uid="{52820793-0434-4C55-B6EC-FFA9CF3A4EA9}"/>
    <cellStyle name="SAPBEXHLevel3X 3 14 4 2" xfId="17067" xr:uid="{8573641B-F965-43F3-BEE2-31AEFF90CD2A}"/>
    <cellStyle name="SAPBEXHLevel3X 3 14 4 2 2" xfId="43485" xr:uid="{AF23BEF2-69C1-4DAD-84C9-06396EE435A1}"/>
    <cellStyle name="SAPBEXHLevel3X 3 14 4 3" xfId="22418" xr:uid="{27A70B28-E160-468C-89C8-CED22D752FDE}"/>
    <cellStyle name="SAPBEXHLevel3X 3 14 4 3 2" xfId="48832" xr:uid="{EDAA3073-CF0F-498D-8011-86B7C39FF421}"/>
    <cellStyle name="SAPBEXHLevel3X 3 14 4 4" xfId="32998" xr:uid="{810EB4D3-6EF3-42AF-8234-9221C01F0691}"/>
    <cellStyle name="SAPBEXHLevel3X 3 14 5" xfId="6904" xr:uid="{CA5594BD-620A-476F-BAE5-030C375DE497}"/>
    <cellStyle name="SAPBEXHLevel3X 3 14 5 2" xfId="17609" xr:uid="{834016CC-0E4C-4F21-B5FD-71C08DC39E2D}"/>
    <cellStyle name="SAPBEXHLevel3X 3 14 5 2 2" xfId="44026" xr:uid="{CBD46932-03EB-46E6-B94C-264D59ECB40C}"/>
    <cellStyle name="SAPBEXHLevel3X 3 14 5 3" xfId="21163" xr:uid="{20CF3289-39F7-4848-8606-D09C04775DCC}"/>
    <cellStyle name="SAPBEXHLevel3X 3 14 5 3 2" xfId="47577" xr:uid="{1BFDC625-F9B4-439E-A65C-0624BA25BE79}"/>
    <cellStyle name="SAPBEXHLevel3X 3 14 5 4" xfId="33574" xr:uid="{2D0E07A0-229C-4864-9DEA-31C83DA0FD87}"/>
    <cellStyle name="SAPBEXHLevel3X 3 14 6" xfId="7428" xr:uid="{EA66C96B-25E8-4C51-BA5F-2A97B13D4477}"/>
    <cellStyle name="SAPBEXHLevel3X 3 14 6 2" xfId="18095" xr:uid="{583B572E-11F6-4406-8F8E-04FA4000128F}"/>
    <cellStyle name="SAPBEXHLevel3X 3 14 6 2 2" xfId="44511" xr:uid="{70401813-3AE7-4490-9EE2-6D00F4A2D92F}"/>
    <cellStyle name="SAPBEXHLevel3X 3 14 6 3" xfId="24142" xr:uid="{1D6920F8-2210-422C-AB47-8DFE41968EFF}"/>
    <cellStyle name="SAPBEXHLevel3X 3 14 6 3 2" xfId="50556" xr:uid="{E1AD6540-568A-4A1B-9A4C-10AE4198721D}"/>
    <cellStyle name="SAPBEXHLevel3X 3 14 6 4" xfId="34098" xr:uid="{226BBA3B-BA7B-4E4E-A7B4-C0E48BB8A739}"/>
    <cellStyle name="SAPBEXHLevel3X 3 14 7" xfId="8051" xr:uid="{6CCD25AE-3B87-498C-A6BF-6C068E388681}"/>
    <cellStyle name="SAPBEXHLevel3X 3 14 7 2" xfId="18718" xr:uid="{19770E81-02FC-43AD-A7AB-812C2B9AE0DF}"/>
    <cellStyle name="SAPBEXHLevel3X 3 14 7 2 2" xfId="45132" xr:uid="{19FDFCB6-A952-4572-A03B-CC636B9980CE}"/>
    <cellStyle name="SAPBEXHLevel3X 3 14 7 3" xfId="16978" xr:uid="{859133C8-AAA9-48A5-BF40-23D51B320EA6}"/>
    <cellStyle name="SAPBEXHLevel3X 3 14 7 3 2" xfId="43396" xr:uid="{B06B7F42-C35D-445F-95C7-9D9F2816EB6D}"/>
    <cellStyle name="SAPBEXHLevel3X 3 14 7 4" xfId="34655" xr:uid="{27FACD28-506F-43D3-AC05-C4A40F5614B6}"/>
    <cellStyle name="SAPBEXHLevel3X 3 14 8" xfId="13314" xr:uid="{B7DD9EE6-49D1-4EE1-A24D-D23FBC993F06}"/>
    <cellStyle name="SAPBEXHLevel3X 3 14 8 2" xfId="39734" xr:uid="{86CF9AE4-835D-4650-B08A-53919A9D0128}"/>
    <cellStyle name="SAPBEXHLevel3X 3 14 9" xfId="11213" xr:uid="{133150C1-DB94-45F6-9520-C2795246F3BE}"/>
    <cellStyle name="SAPBEXHLevel3X 3 14 9 2" xfId="37634" xr:uid="{18E05694-3958-4948-B8EA-D5527C287AD1}"/>
    <cellStyle name="SAPBEXHLevel3X 3 15" xfId="3272" xr:uid="{FE91F334-5D44-49B0-AFFF-66BDFC791F8A}"/>
    <cellStyle name="SAPBEXHLevel3X 3 15 2" xfId="14062" xr:uid="{AEC7BF1B-07FC-4F62-A1B3-1CD2B9825BF8}"/>
    <cellStyle name="SAPBEXHLevel3X 3 15 2 2" xfId="40482" xr:uid="{39677E83-80C3-4E3A-A0DC-903A173D3F85}"/>
    <cellStyle name="SAPBEXHLevel3X 3 15 3" xfId="25387" xr:uid="{E4E1288B-5239-4BFB-B62E-AC11742F28AF}"/>
    <cellStyle name="SAPBEXHLevel3X 3 15 3 2" xfId="51801" xr:uid="{25E353AF-493F-404A-BF22-41ECF19C9435}"/>
    <cellStyle name="SAPBEXHLevel3X 3 15 4" xfId="29942" xr:uid="{2DA65DDD-7A8A-4C21-BEDA-35CEEF6452A1}"/>
    <cellStyle name="SAPBEXHLevel3X 3 16" xfId="3723" xr:uid="{ECEBA431-80A4-493E-92E1-190FD6A396FE}"/>
    <cellStyle name="SAPBEXHLevel3X 3 16 2" xfId="14507" xr:uid="{BD215C16-5563-4C0E-9922-943FC6538C2A}"/>
    <cellStyle name="SAPBEXHLevel3X 3 16 2 2" xfId="40927" xr:uid="{528627C5-77EA-4529-A2DB-6D4EDC3BD08A}"/>
    <cellStyle name="SAPBEXHLevel3X 3 16 3" xfId="25412" xr:uid="{AAEC9E0F-FE21-4492-9E88-31412792294E}"/>
    <cellStyle name="SAPBEXHLevel3X 3 16 3 2" xfId="51826" xr:uid="{7C6DDB28-4B67-47B6-85CC-CB8A272DD9A0}"/>
    <cellStyle name="SAPBEXHLevel3X 3 16 4" xfId="30393" xr:uid="{20B4AAE9-C71E-41E3-A5BD-6C3D0771ACA0}"/>
    <cellStyle name="SAPBEXHLevel3X 3 17" xfId="5069" xr:uid="{0DA7E9E1-5F84-4901-A07F-1EA329C477A7}"/>
    <cellStyle name="SAPBEXHLevel3X 3 17 2" xfId="15846" xr:uid="{C260DDAE-F1CC-49EE-A958-12F73D2FEBEF}"/>
    <cellStyle name="SAPBEXHLevel3X 3 17 2 2" xfId="42265" xr:uid="{193D5C81-71B8-4D7A-9187-609763A8080A}"/>
    <cellStyle name="SAPBEXHLevel3X 3 17 3" xfId="21850" xr:uid="{A87ABBDC-DD6C-41A4-A9D3-E6B3AE7C970A}"/>
    <cellStyle name="SAPBEXHLevel3X 3 17 3 2" xfId="48264" xr:uid="{8C83D095-C994-4F1D-B4F3-0D4726E79D57}"/>
    <cellStyle name="SAPBEXHLevel3X 3 17 4" xfId="31739" xr:uid="{73996B8C-42F3-42D0-8920-7E170E0D443B}"/>
    <cellStyle name="SAPBEXHLevel3X 3 18" xfId="5602" xr:uid="{C9BF5345-9557-4AA5-A2D4-1542E32C588C}"/>
    <cellStyle name="SAPBEXHLevel3X 3 18 2" xfId="24015" xr:uid="{4F7E8071-BB32-44F3-B1FE-339F66F3D574}"/>
    <cellStyle name="SAPBEXHLevel3X 3 18 2 2" xfId="50429" xr:uid="{F3BCFE43-D7ED-489F-AC3D-7DD5CA77AFDB}"/>
    <cellStyle name="SAPBEXHLevel3X 3 18 3" xfId="32272" xr:uid="{4C0113DA-0EF2-4682-B848-F231BF5258F7}"/>
    <cellStyle name="SAPBEXHLevel3X 3 19" xfId="12117" xr:uid="{A0C5188B-8D54-4FDA-8E5E-54B383EC0D1D}"/>
    <cellStyle name="SAPBEXHLevel3X 3 19 2" xfId="38538" xr:uid="{D502ADD6-B505-460E-A78D-29BFFDDA9CCB}"/>
    <cellStyle name="SAPBEXHLevel3X 3 2" xfId="1254" xr:uid="{CC708BAF-CC98-42A1-934A-C5033B269872}"/>
    <cellStyle name="SAPBEXHLevel3X 3 2 10" xfId="5464" xr:uid="{C585FE81-1C0F-4B78-B110-0508741E3C46}"/>
    <cellStyle name="SAPBEXHLevel3X 3 2 10 2" xfId="16237" xr:uid="{FF443C32-66FC-41FA-A5A3-380308916475}"/>
    <cellStyle name="SAPBEXHLevel3X 3 2 10 2 2" xfId="42656" xr:uid="{6826DB15-B5D7-409B-999B-572D2BD7FF4C}"/>
    <cellStyle name="SAPBEXHLevel3X 3 2 10 3" xfId="21854" xr:uid="{338362D5-C2EC-47BE-B491-1345F0D50F1A}"/>
    <cellStyle name="SAPBEXHLevel3X 3 2 10 3 2" xfId="48268" xr:uid="{3193A2A0-2B34-4272-9543-E1EFF084A443}"/>
    <cellStyle name="SAPBEXHLevel3X 3 2 10 4" xfId="32134" xr:uid="{356291E5-FC00-4CD2-A47C-F5C46B956402}"/>
    <cellStyle name="SAPBEXHLevel3X 3 2 11" xfId="6513" xr:uid="{131E6F61-E30F-4C8A-A88A-F55E9B313B3E}"/>
    <cellStyle name="SAPBEXHLevel3X 3 2 11 2" xfId="11154" xr:uid="{FE321396-B374-45B7-BCB0-AC6C17F49D06}"/>
    <cellStyle name="SAPBEXHLevel3X 3 2 11 2 2" xfId="37575" xr:uid="{2599A0F3-1C05-4D8F-9219-BE6F5D4CDE12}"/>
    <cellStyle name="SAPBEXHLevel3X 3 2 11 3" xfId="33183" xr:uid="{D76CBCC4-135C-4DAA-9DBB-526598C5CD90}"/>
    <cellStyle name="SAPBEXHLevel3X 3 2 12" xfId="13357" xr:uid="{91A5AAFE-3686-44B6-9D50-AD157F12577E}"/>
    <cellStyle name="SAPBEXHLevel3X 3 2 12 2" xfId="39777" xr:uid="{81C0C5FA-9A3B-408D-AC7A-B75E247B7B67}"/>
    <cellStyle name="SAPBEXHLevel3X 3 2 13" xfId="26997" xr:uid="{ECAE83AF-141B-46B6-8283-3BBD710DE302}"/>
    <cellStyle name="SAPBEXHLevel3X 3 2 13 2" xfId="53411" xr:uid="{9EFDE372-DD6F-4AAB-9067-D7B3D6C02CDE}"/>
    <cellStyle name="SAPBEXHLevel3X 3 2 2" xfId="1564" xr:uid="{7ADFCC1E-37E9-4DD7-A272-A958C51743DF}"/>
    <cellStyle name="SAPBEXHLevel3X 3 2 2 10" xfId="8456" xr:uid="{32DAF9C3-B0D7-4373-AB68-D928617844B9}"/>
    <cellStyle name="SAPBEXHLevel3X 3 2 2 10 2" xfId="19116" xr:uid="{96F0E965-9C29-4753-B71B-F74ECA0E5834}"/>
    <cellStyle name="SAPBEXHLevel3X 3 2 2 10 2 2" xfId="45530" xr:uid="{70117919-5FA8-44E9-AADC-DA5BC0FA567A}"/>
    <cellStyle name="SAPBEXHLevel3X 3 2 2 10 3" xfId="17094" xr:uid="{F125C6B1-5F8B-40CE-87BC-D5B63AA8B3D5}"/>
    <cellStyle name="SAPBEXHLevel3X 3 2 2 10 3 2" xfId="43512" xr:uid="{497A493C-4DA8-4DC9-A061-272A4D0500AA}"/>
    <cellStyle name="SAPBEXHLevel3X 3 2 2 10 4" xfId="34952" xr:uid="{72CA0FB0-CDF8-49D1-8A58-F47F5B64DD16}"/>
    <cellStyle name="SAPBEXHLevel3X 3 2 2 11" xfId="11981" xr:uid="{3C964F02-028F-4DDD-A16F-E26925267340}"/>
    <cellStyle name="SAPBEXHLevel3X 3 2 2 11 2" xfId="38402" xr:uid="{DCEA199B-92D1-46EE-986A-B3957721CC2C}"/>
    <cellStyle name="SAPBEXHLevel3X 3 2 2 12" xfId="26556" xr:uid="{BBE627A6-AD38-454B-9271-BF8D1AC5485B}"/>
    <cellStyle name="SAPBEXHLevel3X 3 2 2 12 2" xfId="52970" xr:uid="{C6236635-BA7C-4C44-B620-D65F58C00951}"/>
    <cellStyle name="SAPBEXHLevel3X 3 2 2 2" xfId="3558" xr:uid="{0EC1D5B1-04AC-46BE-B2BB-97243D6D8936}"/>
    <cellStyle name="SAPBEXHLevel3X 3 2 2 2 2" xfId="8966" xr:uid="{05738867-1603-4649-BE72-7A714463AA59}"/>
    <cellStyle name="SAPBEXHLevel3X 3 2 2 2 2 2" xfId="19626" xr:uid="{2AA2DC7F-192A-4BB1-BE03-98910664010B}"/>
    <cellStyle name="SAPBEXHLevel3X 3 2 2 2 2 2 2" xfId="46040" xr:uid="{D6B61513-1EA1-4FEB-8F1F-FA7364D5E5D3}"/>
    <cellStyle name="SAPBEXHLevel3X 3 2 2 2 2 3" xfId="13082" xr:uid="{F027C9A3-FB68-443C-8784-5170A519D459}"/>
    <cellStyle name="SAPBEXHLevel3X 3 2 2 2 2 3 2" xfId="39503" xr:uid="{18B90CB3-3ECF-4FC7-955E-5B1AECFB6739}"/>
    <cellStyle name="SAPBEXHLevel3X 3 2 2 2 2 4" xfId="35462" xr:uid="{920C0CB2-35D9-4285-BD7F-D2ED02D39098}"/>
    <cellStyle name="SAPBEXHLevel3X 3 2 2 2 3" xfId="10342" xr:uid="{F7E87C02-5E1D-4E65-85E0-BEFDADAE85CD}"/>
    <cellStyle name="SAPBEXHLevel3X 3 2 2 2 3 2" xfId="21002" xr:uid="{C6FCA16C-870F-4930-BD36-413805EA504B}"/>
    <cellStyle name="SAPBEXHLevel3X 3 2 2 2 3 2 2" xfId="47416" xr:uid="{90B3D7C9-6D4A-4301-8A6A-44951F170D8C}"/>
    <cellStyle name="SAPBEXHLevel3X 3 2 2 2 3 3" xfId="28267" xr:uid="{3D690B26-84EA-4804-AE06-D9D4F9D3ED76}"/>
    <cellStyle name="SAPBEXHLevel3X 3 2 2 2 3 3 2" xfId="54681" xr:uid="{427F393C-150F-4C23-8DD9-9A0D3C7232C0}"/>
    <cellStyle name="SAPBEXHLevel3X 3 2 2 2 3 4" xfId="36838" xr:uid="{AAACBA44-8CF6-44A4-A4F6-9084E80B08A7}"/>
    <cellStyle name="SAPBEXHLevel3X 3 2 2 2 4" xfId="8769" xr:uid="{85465B96-B026-4889-B257-B94C0904EBAB}"/>
    <cellStyle name="SAPBEXHLevel3X 3 2 2 2 4 2" xfId="19429" xr:uid="{357728A2-C0AA-44BE-BF53-70691586D2FC}"/>
    <cellStyle name="SAPBEXHLevel3X 3 2 2 2 4 2 2" xfId="45843" xr:uid="{8BA6D6F5-A220-4ABE-9289-9D5277C82004}"/>
    <cellStyle name="SAPBEXHLevel3X 3 2 2 2 4 3" xfId="27368" xr:uid="{209735BD-BB8E-4911-8F2A-0D3C1AFDC0CF}"/>
    <cellStyle name="SAPBEXHLevel3X 3 2 2 2 4 3 2" xfId="53782" xr:uid="{F0344906-79C9-4AE0-B4DE-ACA9CCF78A52}"/>
    <cellStyle name="SAPBEXHLevel3X 3 2 2 2 4 4" xfId="35265" xr:uid="{402AC12F-6905-4A19-BEA5-11018869ABAC}"/>
    <cellStyle name="SAPBEXHLevel3X 3 2 2 2 5" xfId="14343" xr:uid="{B7196B08-B29E-4052-8E97-D4718E3161E5}"/>
    <cellStyle name="SAPBEXHLevel3X 3 2 2 2 5 2" xfId="40763" xr:uid="{AB0D4102-649B-4F21-8FE7-D158C28956ED}"/>
    <cellStyle name="SAPBEXHLevel3X 3 2 2 2 6" xfId="23863" xr:uid="{EF7900CD-20C9-420A-8130-A3BE337B3BDC}"/>
    <cellStyle name="SAPBEXHLevel3X 3 2 2 2 6 2" xfId="50277" xr:uid="{027B327A-A750-47D8-8141-DBBA418DE7C9}"/>
    <cellStyle name="SAPBEXHLevel3X 3 2 2 2 7" xfId="30228" xr:uid="{AA059F9F-B25D-462F-A6CA-92837F6D01EA}"/>
    <cellStyle name="SAPBEXHLevel3X 3 2 2 3" xfId="2759" xr:uid="{6DF15D1B-3D66-45AC-9C36-D9E49EBE0C09}"/>
    <cellStyle name="SAPBEXHLevel3X 3 2 2 3 2" xfId="9324" xr:uid="{08C8C3B4-F810-4FE3-BD5D-02574E794516}"/>
    <cellStyle name="SAPBEXHLevel3X 3 2 2 3 2 2" xfId="19984" xr:uid="{52E8AF29-AEC8-44B2-AC8A-5A03EDBEBF48}"/>
    <cellStyle name="SAPBEXHLevel3X 3 2 2 3 2 2 2" xfId="46398" xr:uid="{BC12A602-8B3F-43F9-9F9F-6D3A0B63F425}"/>
    <cellStyle name="SAPBEXHLevel3X 3 2 2 3 2 3" xfId="26775" xr:uid="{26084A6A-40A5-4686-AB8B-B57C1F2483F3}"/>
    <cellStyle name="SAPBEXHLevel3X 3 2 2 3 2 3 2" xfId="53189" xr:uid="{75458032-34CB-441E-8647-8AD0061F4F35}"/>
    <cellStyle name="SAPBEXHLevel3X 3 2 2 3 2 4" xfId="35820" xr:uid="{DF14065B-51A9-4D48-845F-8C3D3ED25CBF}"/>
    <cellStyle name="SAPBEXHLevel3X 3 2 2 3 3" xfId="13551" xr:uid="{823FEE2B-7BCD-46CA-8C94-48AE9676BB36}"/>
    <cellStyle name="SAPBEXHLevel3X 3 2 2 3 3 2" xfId="39971" xr:uid="{5B99C1E6-81F4-4B00-A2E6-290667A081D8}"/>
    <cellStyle name="SAPBEXHLevel3X 3 2 2 3 4" xfId="27140" xr:uid="{E3714644-162E-4424-ABEB-4731B5B09C1B}"/>
    <cellStyle name="SAPBEXHLevel3X 3 2 2 3 4 2" xfId="53554" xr:uid="{8689CB3E-6463-4042-A4D3-FA8267B10D85}"/>
    <cellStyle name="SAPBEXHLevel3X 3 2 2 3 5" xfId="29429" xr:uid="{336254E3-B2AB-44FF-9EC7-771A05C594BB}"/>
    <cellStyle name="SAPBEXHLevel3X 3 2 2 4" xfId="4689" xr:uid="{176F6696-1FDC-433D-8FAB-A4EA38AF993B}"/>
    <cellStyle name="SAPBEXHLevel3X 3 2 2 4 2" xfId="9986" xr:uid="{D7FFD1B1-B7BA-4044-991B-EA638B6313C9}"/>
    <cellStyle name="SAPBEXHLevel3X 3 2 2 4 2 2" xfId="20646" xr:uid="{6946BA17-9369-4468-9359-1FF05E987FFF}"/>
    <cellStyle name="SAPBEXHLevel3X 3 2 2 4 2 2 2" xfId="47060" xr:uid="{FC040E46-FF5B-4972-87F0-78DEC56E4E2A}"/>
    <cellStyle name="SAPBEXHLevel3X 3 2 2 4 2 3" xfId="28138" xr:uid="{ED488F6A-BC12-4634-93FC-F48397113334}"/>
    <cellStyle name="SAPBEXHLevel3X 3 2 2 4 2 3 2" xfId="54552" xr:uid="{9025BD7A-2524-40CA-A641-879C5BDDCFA2}"/>
    <cellStyle name="SAPBEXHLevel3X 3 2 2 4 2 4" xfId="36482" xr:uid="{62DC77F8-7490-48AB-BE25-2A258A294CD2}"/>
    <cellStyle name="SAPBEXHLevel3X 3 2 2 4 3" xfId="15466" xr:uid="{09DA3F9B-00B6-4192-BD3E-80DCCBAA1A3B}"/>
    <cellStyle name="SAPBEXHLevel3X 3 2 2 4 3 2" xfId="41886" xr:uid="{B6871772-93F3-4610-8DD6-6B8C37A0F0D9}"/>
    <cellStyle name="SAPBEXHLevel3X 3 2 2 4 4" xfId="27269" xr:uid="{1E242313-E056-4EE0-9471-176D916BC06A}"/>
    <cellStyle name="SAPBEXHLevel3X 3 2 2 4 4 2" xfId="53683" xr:uid="{EBAA906C-A4E5-47B9-93A5-4111D48F276F}"/>
    <cellStyle name="SAPBEXHLevel3X 3 2 2 4 5" xfId="31359" xr:uid="{515E6E00-C368-44E9-AC3A-198F6A110D7F}"/>
    <cellStyle name="SAPBEXHLevel3X 3 2 2 5" xfId="5639" xr:uid="{D0D5D582-A4AF-4F28-BC1A-72D5C7F42DDD}"/>
    <cellStyle name="SAPBEXHLevel3X 3 2 2 5 2" xfId="16403" xr:uid="{71D337A4-C3D9-499E-8EF8-4F2EF2EF3413}"/>
    <cellStyle name="SAPBEXHLevel3X 3 2 2 5 2 2" xfId="42821" xr:uid="{78AE25C2-E524-483C-96CD-08AD33112217}"/>
    <cellStyle name="SAPBEXHLevel3X 3 2 2 5 3" xfId="24290" xr:uid="{30FF4486-A4EF-4138-A18E-09E19A7CE846}"/>
    <cellStyle name="SAPBEXHLevel3X 3 2 2 5 3 2" xfId="50704" xr:uid="{D8D26718-A245-4170-805D-84EECB7BED63}"/>
    <cellStyle name="SAPBEXHLevel3X 3 2 2 5 4" xfId="32309" xr:uid="{176D1292-8558-486A-9538-0AC189E71903}"/>
    <cellStyle name="SAPBEXHLevel3X 3 2 2 6" xfId="5189" xr:uid="{656A64AE-B410-49E6-B6B9-1543C107A2B6}"/>
    <cellStyle name="SAPBEXHLevel3X 3 2 2 6 2" xfId="15964" xr:uid="{607A4EA1-04C3-4834-A1E8-936A92A47730}"/>
    <cellStyle name="SAPBEXHLevel3X 3 2 2 6 2 2" xfId="42383" xr:uid="{A850BD58-23D4-48FC-91DF-60ACDABFDE02}"/>
    <cellStyle name="SAPBEXHLevel3X 3 2 2 6 3" xfId="24618" xr:uid="{D13595F3-2643-4E32-912D-12531F4A5DA7}"/>
    <cellStyle name="SAPBEXHLevel3X 3 2 2 6 3 2" xfId="51032" xr:uid="{62011B54-032B-4F87-8034-508166DF259B}"/>
    <cellStyle name="SAPBEXHLevel3X 3 2 2 6 4" xfId="31859" xr:uid="{60B0A93B-AD71-4B94-9C71-7FA4ED55C4DD}"/>
    <cellStyle name="SAPBEXHLevel3X 3 2 2 7" xfId="6470" xr:uid="{206905DC-B4AD-4EC9-823D-FE0DAC34227C}"/>
    <cellStyle name="SAPBEXHLevel3X 3 2 2 7 2" xfId="11147" xr:uid="{7917F781-7879-4D3F-95D9-989847306891}"/>
    <cellStyle name="SAPBEXHLevel3X 3 2 2 7 2 2" xfId="37568" xr:uid="{1A101F5F-F7DB-4370-B11F-71D399CA6BC4}"/>
    <cellStyle name="SAPBEXHLevel3X 3 2 2 7 3" xfId="33140" xr:uid="{FC2B4942-A75B-44D2-8330-93BEA8C6E7E0}"/>
    <cellStyle name="SAPBEXHLevel3X 3 2 2 8" xfId="5935" xr:uid="{CEB8CDB8-76BE-400B-B26F-7A4839BA8A21}"/>
    <cellStyle name="SAPBEXHLevel3X 3 2 2 8 2" xfId="16687" xr:uid="{7A95D2B4-6CC6-410A-B7B4-DF0A7317EDED}"/>
    <cellStyle name="SAPBEXHLevel3X 3 2 2 8 2 2" xfId="43105" xr:uid="{7016F4B2-1700-438B-A33B-64E127DF53E6}"/>
    <cellStyle name="SAPBEXHLevel3X 3 2 2 8 3" xfId="24461" xr:uid="{E157820B-B488-4112-8638-DCCEAB9B5138}"/>
    <cellStyle name="SAPBEXHLevel3X 3 2 2 8 3 2" xfId="50875" xr:uid="{0AEC0AD4-17E2-4559-BD57-176DBF1268EF}"/>
    <cellStyle name="SAPBEXHLevel3X 3 2 2 8 4" xfId="32605" xr:uid="{8D3F4B95-A456-4553-B0D9-0CC69B4A1673}"/>
    <cellStyle name="SAPBEXHLevel3X 3 2 2 9" xfId="5907" xr:uid="{2E888C58-AC7A-41B6-9F16-A36D92AAA2BC}"/>
    <cellStyle name="SAPBEXHLevel3X 3 2 2 9 2" xfId="16659" xr:uid="{0E21C049-5B6D-4003-8B20-7554DF5F4C8D}"/>
    <cellStyle name="SAPBEXHLevel3X 3 2 2 9 2 2" xfId="43077" xr:uid="{6DA8A0D9-98AB-477E-A194-4272F615945B}"/>
    <cellStyle name="SAPBEXHLevel3X 3 2 2 9 3" xfId="24683" xr:uid="{A728CA77-FEBA-4167-976B-EBAAF6AB0A3E}"/>
    <cellStyle name="SAPBEXHLevel3X 3 2 2 9 3 2" xfId="51097" xr:uid="{B86E42A2-700D-4F57-9D90-00FE7C442360}"/>
    <cellStyle name="SAPBEXHLevel3X 3 2 2 9 4" xfId="32577" xr:uid="{84917C82-CB27-4B97-ABC2-D8D7DB95E1B9}"/>
    <cellStyle name="SAPBEXHLevel3X 3 2 3" xfId="1677" xr:uid="{62B10171-CCF8-44CF-B343-FD2248569A79}"/>
    <cellStyle name="SAPBEXHLevel3X 3 2 3 10" xfId="8487" xr:uid="{3115640A-EA34-4E55-9CC9-42ED913D4E73}"/>
    <cellStyle name="SAPBEXHLevel3X 3 2 3 10 2" xfId="19147" xr:uid="{56894DB4-FC5E-4ED1-B560-4C64F29E586B}"/>
    <cellStyle name="SAPBEXHLevel3X 3 2 3 10 2 2" xfId="45561" xr:uid="{F2E935E8-FE29-47C6-8676-FDD546F60DD2}"/>
    <cellStyle name="SAPBEXHLevel3X 3 2 3 10 3" xfId="12947" xr:uid="{F2379D02-1373-49E3-9DBD-B7AD5BBC7E6B}"/>
    <cellStyle name="SAPBEXHLevel3X 3 2 3 10 3 2" xfId="39368" xr:uid="{201BC5E3-66B2-48BB-AAB4-AD4618163E33}"/>
    <cellStyle name="SAPBEXHLevel3X 3 2 3 10 4" xfId="34983" xr:uid="{D78B5ED1-8B6E-4BDA-820D-8635712040B7}"/>
    <cellStyle name="SAPBEXHLevel3X 3 2 3 11" xfId="11890" xr:uid="{868C31BB-4BA3-4D43-8366-24E4E979D105}"/>
    <cellStyle name="SAPBEXHLevel3X 3 2 3 11 2" xfId="38311" xr:uid="{CBF6A9A8-3481-485F-93A0-70381583C400}"/>
    <cellStyle name="SAPBEXHLevel3X 3 2 3 12" xfId="22750" xr:uid="{4665C958-BF73-4EB1-9D9B-63D5AEDA9641}"/>
    <cellStyle name="SAPBEXHLevel3X 3 2 3 12 2" xfId="49164" xr:uid="{A488BD27-0932-4EDD-9333-BAD414106393}"/>
    <cellStyle name="SAPBEXHLevel3X 3 2 3 2" xfId="3670" xr:uid="{937761BB-9430-4BD8-93FA-023174E0F76B}"/>
    <cellStyle name="SAPBEXHLevel3X 3 2 3 2 2" xfId="8935" xr:uid="{7CF3E21D-7488-4EC0-8E0B-300B58046ED3}"/>
    <cellStyle name="SAPBEXHLevel3X 3 2 3 2 2 2" xfId="19595" xr:uid="{34EEEE9E-731C-402A-9949-198C81982A10}"/>
    <cellStyle name="SAPBEXHLevel3X 3 2 3 2 2 2 2" xfId="46009" xr:uid="{11D0BF1E-23E1-4058-81FF-1013C9535F26}"/>
    <cellStyle name="SAPBEXHLevel3X 3 2 3 2 2 3" xfId="17834" xr:uid="{81F7FD32-D9EF-42C8-96CB-F2EED2835B14}"/>
    <cellStyle name="SAPBEXHLevel3X 3 2 3 2 2 3 2" xfId="44251" xr:uid="{DB09F524-F7AB-48F5-BFA4-94775BA0B515}"/>
    <cellStyle name="SAPBEXHLevel3X 3 2 3 2 2 4" xfId="35431" xr:uid="{B9C5F34E-15F3-4534-90CB-FA0EF254680D}"/>
    <cellStyle name="SAPBEXHLevel3X 3 2 3 2 3" xfId="9916" xr:uid="{301C89E9-4467-4D3F-89D7-395B0EECC19E}"/>
    <cellStyle name="SAPBEXHLevel3X 3 2 3 2 3 2" xfId="20576" xr:uid="{88934BC1-1525-4ACD-927C-4BC222E42FC1}"/>
    <cellStyle name="SAPBEXHLevel3X 3 2 3 2 3 2 2" xfId="46990" xr:uid="{58029B5D-BCAF-48DC-88BA-98BAEF1E7D0F}"/>
    <cellStyle name="SAPBEXHLevel3X 3 2 3 2 3 3" xfId="25055" xr:uid="{5698D504-F67A-4929-9BB2-950E01C9238F}"/>
    <cellStyle name="SAPBEXHLevel3X 3 2 3 2 3 3 2" xfId="51469" xr:uid="{6231FD9A-0621-4390-AFEA-2FADD0122D26}"/>
    <cellStyle name="SAPBEXHLevel3X 3 2 3 2 3 4" xfId="36412" xr:uid="{B5ECDB12-6DA2-4D97-9B7A-306B0B1B4724}"/>
    <cellStyle name="SAPBEXHLevel3X 3 2 3 2 4" xfId="8803" xr:uid="{F20037D3-E46D-488C-A6EF-80A9D8C9D376}"/>
    <cellStyle name="SAPBEXHLevel3X 3 2 3 2 4 2" xfId="19463" xr:uid="{68788540-D5CA-48DC-B135-31967D7A41AE}"/>
    <cellStyle name="SAPBEXHLevel3X 3 2 3 2 4 2 2" xfId="45877" xr:uid="{9E11A3A1-D941-44D5-922D-5DCE3B3420F0}"/>
    <cellStyle name="SAPBEXHLevel3X 3 2 3 2 4 3" xfId="26934" xr:uid="{139E0DAF-4B0B-4C4F-A722-A4004275EF94}"/>
    <cellStyle name="SAPBEXHLevel3X 3 2 3 2 4 3 2" xfId="53348" xr:uid="{6F46C5DF-F65F-4157-A7F9-01898E6E9727}"/>
    <cellStyle name="SAPBEXHLevel3X 3 2 3 2 4 4" xfId="35299" xr:uid="{C6242FDF-42C5-4646-BCF8-3B351E618227}"/>
    <cellStyle name="SAPBEXHLevel3X 3 2 3 2 5" xfId="14455" xr:uid="{79A54F54-AF7E-493C-9011-436B7E9B8086}"/>
    <cellStyle name="SAPBEXHLevel3X 3 2 3 2 5 2" xfId="40875" xr:uid="{3C0881FF-9DB4-444B-86DA-950D71AB8707}"/>
    <cellStyle name="SAPBEXHLevel3X 3 2 3 2 6" xfId="21999" xr:uid="{7077B43D-9F99-4F78-9781-6D39CC544516}"/>
    <cellStyle name="SAPBEXHLevel3X 3 2 3 2 6 2" xfId="48413" xr:uid="{D478E7AD-1B71-46DA-9B46-E8CC5D8DDCE1}"/>
    <cellStyle name="SAPBEXHLevel3X 3 2 3 2 7" xfId="30340" xr:uid="{EEA795F5-9836-4C80-9C33-625BB1F141B5}"/>
    <cellStyle name="SAPBEXHLevel3X 3 2 3 3" xfId="2665" xr:uid="{DB1CF41C-5B9D-4299-89E7-24A5DE217DBA}"/>
    <cellStyle name="SAPBEXHLevel3X 3 2 3 3 2" xfId="9290" xr:uid="{F8894E58-2609-4A34-88A4-C19F16680C20}"/>
    <cellStyle name="SAPBEXHLevel3X 3 2 3 3 2 2" xfId="19950" xr:uid="{2977A53A-2DCA-487B-BA51-CA3DCFE7B6D9}"/>
    <cellStyle name="SAPBEXHLevel3X 3 2 3 3 2 2 2" xfId="46364" xr:uid="{949E9BC1-1A16-4DA4-A0B1-B658641DF3B5}"/>
    <cellStyle name="SAPBEXHLevel3X 3 2 3 3 2 3" xfId="18772" xr:uid="{81C75ACB-F274-420B-AAE1-B07BA458C0F3}"/>
    <cellStyle name="SAPBEXHLevel3X 3 2 3 3 2 3 2" xfId="45186" xr:uid="{3DB06E04-C234-42CF-93AC-16C64D630B20}"/>
    <cellStyle name="SAPBEXHLevel3X 3 2 3 3 2 4" xfId="35786" xr:uid="{DD92DFFA-0147-4B23-B399-E33A323E8C4F}"/>
    <cellStyle name="SAPBEXHLevel3X 3 2 3 3 3" xfId="13457" xr:uid="{AFA88B46-61DD-4F6F-A0A9-08C7979B649D}"/>
    <cellStyle name="SAPBEXHLevel3X 3 2 3 3 3 2" xfId="39877" xr:uid="{1ECF9D98-8D00-43FC-B398-5E6DFA4968E2}"/>
    <cellStyle name="SAPBEXHLevel3X 3 2 3 3 4" xfId="23748" xr:uid="{EFDDEECF-F82B-4F5F-B599-AB99E5E70BDE}"/>
    <cellStyle name="SAPBEXHLevel3X 3 2 3 3 4 2" xfId="50162" xr:uid="{D8FA44C3-9638-4D3E-8842-BC31FD9769B2}"/>
    <cellStyle name="SAPBEXHLevel3X 3 2 3 3 5" xfId="29335" xr:uid="{AF7786E1-BA25-431B-930C-708BA29D77AF}"/>
    <cellStyle name="SAPBEXHLevel3X 3 2 3 4" xfId="4182" xr:uid="{9107E095-DA9B-435F-B7FE-7208B168E05F}"/>
    <cellStyle name="SAPBEXHLevel3X 3 2 3 4 2" xfId="9761" xr:uid="{E692F7E4-2D4A-4446-86D3-6FAD05D3D535}"/>
    <cellStyle name="SAPBEXHLevel3X 3 2 3 4 2 2" xfId="20421" xr:uid="{94E2457C-C2AE-49BE-90C2-6C54ADCD1B10}"/>
    <cellStyle name="SAPBEXHLevel3X 3 2 3 4 2 2 2" xfId="46835" xr:uid="{DA6D76BE-AA5B-485C-8375-1762A40C19B3}"/>
    <cellStyle name="SAPBEXHLevel3X 3 2 3 4 2 3" xfId="27823" xr:uid="{63F86D66-7873-4154-AA92-7D3A9A9FC6C6}"/>
    <cellStyle name="SAPBEXHLevel3X 3 2 3 4 2 3 2" xfId="54237" xr:uid="{BB97CE88-DADE-4AC4-B2E4-7B6463C0F039}"/>
    <cellStyle name="SAPBEXHLevel3X 3 2 3 4 2 4" xfId="36257" xr:uid="{46AF7479-AF92-417D-A2F7-E340BEC31711}"/>
    <cellStyle name="SAPBEXHLevel3X 3 2 3 4 3" xfId="14962" xr:uid="{EE5345AD-66C3-433E-8E3B-E09A48AE816B}"/>
    <cellStyle name="SAPBEXHLevel3X 3 2 3 4 3 2" xfId="41382" xr:uid="{21B2C728-9032-4C0D-A00F-85DBC4A5DD1C}"/>
    <cellStyle name="SAPBEXHLevel3X 3 2 3 4 4" xfId="26424" xr:uid="{F7F85E63-D4E2-4381-8C8E-5D09B2E09212}"/>
    <cellStyle name="SAPBEXHLevel3X 3 2 3 4 4 2" xfId="52838" xr:uid="{AE7E9953-6E4F-4E3A-B348-79344372E6AB}"/>
    <cellStyle name="SAPBEXHLevel3X 3 2 3 4 5" xfId="30852" xr:uid="{FF8FA592-875D-481C-B5B7-BCF4243449E7}"/>
    <cellStyle name="SAPBEXHLevel3X 3 2 3 5" xfId="4355" xr:uid="{C869F21C-5F84-4188-8882-BACA097F8874}"/>
    <cellStyle name="SAPBEXHLevel3X 3 2 3 5 2" xfId="15133" xr:uid="{38AA1C94-C527-45CB-BB1D-6DD568ECDEE3}"/>
    <cellStyle name="SAPBEXHLevel3X 3 2 3 5 2 2" xfId="41553" xr:uid="{B15C9EDB-2388-49E4-9712-BD6F27605FF8}"/>
    <cellStyle name="SAPBEXHLevel3X 3 2 3 5 3" xfId="27666" xr:uid="{5CBFD0E7-37D0-41AF-A15E-F075979401B3}"/>
    <cellStyle name="SAPBEXHLevel3X 3 2 3 5 3 2" xfId="54080" xr:uid="{AB060B89-4A05-476B-AE3C-222D138F279A}"/>
    <cellStyle name="SAPBEXHLevel3X 3 2 3 5 4" xfId="31025" xr:uid="{A493A94B-76D2-4E84-8C3C-9DF05F5F03AC}"/>
    <cellStyle name="SAPBEXHLevel3X 3 2 3 6" xfId="5543" xr:uid="{D6089966-EE57-489F-803A-B99FA285BBE6}"/>
    <cellStyle name="SAPBEXHLevel3X 3 2 3 6 2" xfId="16314" xr:uid="{3AB55CA2-FD0B-4256-9F80-28898F8F90D4}"/>
    <cellStyle name="SAPBEXHLevel3X 3 2 3 6 2 2" xfId="42733" xr:uid="{1762E74F-4C05-419C-9478-512AD1E30FB1}"/>
    <cellStyle name="SAPBEXHLevel3X 3 2 3 6 3" xfId="23043" xr:uid="{35CFCB41-257E-4780-A981-F7D0C967AD42}"/>
    <cellStyle name="SAPBEXHLevel3X 3 2 3 6 3 2" xfId="49457" xr:uid="{1556852E-6D46-4C12-BD9A-72E471817967}"/>
    <cellStyle name="SAPBEXHLevel3X 3 2 3 6 4" xfId="32213" xr:uid="{BDDAE80A-BAD7-44D4-9760-1586939B2A0C}"/>
    <cellStyle name="SAPBEXHLevel3X 3 2 3 7" xfId="6154" xr:uid="{48BC8E63-C832-48E8-9FAA-EEDF613F0C4B}"/>
    <cellStyle name="SAPBEXHLevel3X 3 2 3 7 2" xfId="16984" xr:uid="{F3156576-D93A-435B-88E7-D3247FF8086D}"/>
    <cellStyle name="SAPBEXHLevel3X 3 2 3 7 2 2" xfId="43402" xr:uid="{5DF39F35-24CF-4903-A8B9-BA54DB815CD1}"/>
    <cellStyle name="SAPBEXHLevel3X 3 2 3 7 3" xfId="32824" xr:uid="{54BC1273-7CA6-400D-B2E5-0D31D147A3F8}"/>
    <cellStyle name="SAPBEXHLevel3X 3 2 3 8" xfId="2950" xr:uid="{17BAD21B-9559-44B0-8C55-A20505F7E2B8}"/>
    <cellStyle name="SAPBEXHLevel3X 3 2 3 8 2" xfId="13742" xr:uid="{E1B86437-35FB-4E12-8659-773820AB9E91}"/>
    <cellStyle name="SAPBEXHLevel3X 3 2 3 8 2 2" xfId="40162" xr:uid="{5701516A-0A9C-4F7E-B5E7-8C6ABC2A3410}"/>
    <cellStyle name="SAPBEXHLevel3X 3 2 3 8 3" xfId="23980" xr:uid="{61EE4E2A-841E-4E78-B5D8-8818CDF07E5E}"/>
    <cellStyle name="SAPBEXHLevel3X 3 2 3 8 3 2" xfId="50394" xr:uid="{B1426533-EB66-4876-B1B0-54374235D27B}"/>
    <cellStyle name="SAPBEXHLevel3X 3 2 3 8 4" xfId="29620" xr:uid="{4ACD472B-3EF5-4AC2-A6B4-243FC96983B3}"/>
    <cellStyle name="SAPBEXHLevel3X 3 2 3 9" xfId="5494" xr:uid="{85AAE11A-285A-4197-9BB8-A36472192930}"/>
    <cellStyle name="SAPBEXHLevel3X 3 2 3 9 2" xfId="16265" xr:uid="{349239D0-4B38-4B1C-BA40-5617986F77C6}"/>
    <cellStyle name="SAPBEXHLevel3X 3 2 3 9 2 2" xfId="42684" xr:uid="{3792E67D-071C-4DBE-9D5D-7DCC9ECE001C}"/>
    <cellStyle name="SAPBEXHLevel3X 3 2 3 9 3" xfId="24734" xr:uid="{BAD58125-A112-456D-A6F4-DA0B1ABD4E99}"/>
    <cellStyle name="SAPBEXHLevel3X 3 2 3 9 3 2" xfId="51148" xr:uid="{3A233D70-E42C-422F-ACB0-1DCB82FC2812}"/>
    <cellStyle name="SAPBEXHLevel3X 3 2 3 9 4" xfId="32164" xr:uid="{4876C514-5574-43EE-A8FC-DAB51BF54328}"/>
    <cellStyle name="SAPBEXHLevel3X 3 2 4" xfId="1936" xr:uid="{74EBD61B-FCDF-4D72-9D85-496F33EB96FC}"/>
    <cellStyle name="SAPBEXHLevel3X 3 2 4 10" xfId="8583" xr:uid="{A9A2D847-E8DF-4EF2-A4CD-67D0918CBE53}"/>
    <cellStyle name="SAPBEXHLevel3X 3 2 4 10 2" xfId="19243" xr:uid="{E22AAFD5-30E1-460F-846E-34C7F2231FA8}"/>
    <cellStyle name="SAPBEXHLevel3X 3 2 4 10 2 2" xfId="45657" xr:uid="{34CF5A82-8B13-43E2-A8A7-E0F51EC22885}"/>
    <cellStyle name="SAPBEXHLevel3X 3 2 4 10 3" xfId="12736" xr:uid="{FCA92FFC-2F94-4A41-87B3-AD26F8398C8D}"/>
    <cellStyle name="SAPBEXHLevel3X 3 2 4 10 3 2" xfId="39157" xr:uid="{6C5CBC31-7964-4806-94EB-DD136755B2F6}"/>
    <cellStyle name="SAPBEXHLevel3X 3 2 4 10 4" xfId="35079" xr:uid="{02B3BA23-870E-4453-8390-29CBC2D093E2}"/>
    <cellStyle name="SAPBEXHLevel3X 3 2 4 11" xfId="11644" xr:uid="{533DFCB7-356C-4145-9CA5-824EA0D852CF}"/>
    <cellStyle name="SAPBEXHLevel3X 3 2 4 11 2" xfId="38065" xr:uid="{9BB3C769-B306-4775-AECC-AEC09F904A91}"/>
    <cellStyle name="SAPBEXHLevel3X 3 2 4 12" xfId="25527" xr:uid="{289F1735-40EF-4FA6-A42B-113D39F513C1}"/>
    <cellStyle name="SAPBEXHLevel3X 3 2 4 12 2" xfId="51941" xr:uid="{DD2AC46D-236A-468C-9BCF-2A94CAE43D0E}"/>
    <cellStyle name="SAPBEXHLevel3X 3 2 4 2" xfId="3913" xr:uid="{266655E3-06B4-4DB4-8BF8-0D72C09E1BE3}"/>
    <cellStyle name="SAPBEXHLevel3X 3 2 4 2 2" xfId="9127" xr:uid="{B2396883-5893-4E04-A077-03FE82517B8E}"/>
    <cellStyle name="SAPBEXHLevel3X 3 2 4 2 2 2" xfId="19787" xr:uid="{1106649A-1C78-47EF-9F81-F068F44DD468}"/>
    <cellStyle name="SAPBEXHLevel3X 3 2 4 2 2 2 2" xfId="46201" xr:uid="{0E05C90C-8457-4BA9-8A8C-DD6DA6C3CEDD}"/>
    <cellStyle name="SAPBEXHLevel3X 3 2 4 2 2 3" xfId="11556" xr:uid="{B7B3013C-9F86-483A-8DF7-8C4FABF177B5}"/>
    <cellStyle name="SAPBEXHLevel3X 3 2 4 2 2 3 2" xfId="37977" xr:uid="{668527E1-3BED-4F8A-8810-31146D54C496}"/>
    <cellStyle name="SAPBEXHLevel3X 3 2 4 2 2 4" xfId="35623" xr:uid="{185DA6CB-F721-41C3-B534-66D7B980A6F0}"/>
    <cellStyle name="SAPBEXHLevel3X 3 2 4 2 3" xfId="14696" xr:uid="{07793A77-B648-4796-B108-F62766C78869}"/>
    <cellStyle name="SAPBEXHLevel3X 3 2 4 2 3 2" xfId="41116" xr:uid="{D40D8C4E-6024-4A5E-AFCB-A88ABEA7818B}"/>
    <cellStyle name="SAPBEXHLevel3X 3 2 4 2 4" xfId="25009" xr:uid="{9D02BDCC-712E-42FA-9450-7538CD64521A}"/>
    <cellStyle name="SAPBEXHLevel3X 3 2 4 2 4 2" xfId="51423" xr:uid="{939443DF-4758-4321-8149-5C705DD35BC6}"/>
    <cellStyle name="SAPBEXHLevel3X 3 2 4 2 5" xfId="30583" xr:uid="{9C7EE894-47BE-4A95-9713-EAE96F016016}"/>
    <cellStyle name="SAPBEXHLevel3X 3 2 4 3" xfId="4640" xr:uid="{DF1D0F95-8494-4897-A006-B109218E6BA6}"/>
    <cellStyle name="SAPBEXHLevel3X 3 2 4 3 2" xfId="9973" xr:uid="{E33E548D-8943-4E06-B597-ABF7DADB8531}"/>
    <cellStyle name="SAPBEXHLevel3X 3 2 4 3 2 2" xfId="20633" xr:uid="{0B043660-8744-43EE-98F5-C871E9912D9A}"/>
    <cellStyle name="SAPBEXHLevel3X 3 2 4 3 2 2 2" xfId="47047" xr:uid="{07CCF1FB-0E3E-45D6-AC55-84AF2E107BD1}"/>
    <cellStyle name="SAPBEXHLevel3X 3 2 4 3 2 3" xfId="22580" xr:uid="{E718BA0D-A05C-4F05-8138-5FC6345CAF24}"/>
    <cellStyle name="SAPBEXHLevel3X 3 2 4 3 2 3 2" xfId="48994" xr:uid="{A73448C9-FC29-41E8-AA9F-26E60D94FF4A}"/>
    <cellStyle name="SAPBEXHLevel3X 3 2 4 3 2 4" xfId="36469" xr:uid="{F7993C16-A0E7-473F-B799-A8F276C6FF99}"/>
    <cellStyle name="SAPBEXHLevel3X 3 2 4 3 3" xfId="15418" xr:uid="{6E1D225C-629E-4CF9-978B-998340579B45}"/>
    <cellStyle name="SAPBEXHLevel3X 3 2 4 3 3 2" xfId="41838" xr:uid="{2DDEB725-4A67-45AE-9E69-4CEF2D1E728D}"/>
    <cellStyle name="SAPBEXHLevel3X 3 2 4 3 4" xfId="24275" xr:uid="{87784C27-747E-4F48-8E66-75669AE646BB}"/>
    <cellStyle name="SAPBEXHLevel3X 3 2 4 3 4 2" xfId="50689" xr:uid="{E68C2C6D-565A-48B4-A93A-F80DEA699464}"/>
    <cellStyle name="SAPBEXHLevel3X 3 2 4 3 5" xfId="31310" xr:uid="{FEC48DCD-A3F9-4885-87EE-7853D1D9CF20}"/>
    <cellStyle name="SAPBEXHLevel3X 3 2 4 4" xfId="5218" xr:uid="{DF24173C-4C93-4BB5-ABDE-06A1B05CE4C8}"/>
    <cellStyle name="SAPBEXHLevel3X 3 2 4 4 2" xfId="15993" xr:uid="{8A0D5EEC-BD60-45AF-88C7-1B4BA0538736}"/>
    <cellStyle name="SAPBEXHLevel3X 3 2 4 4 2 2" xfId="42412" xr:uid="{5D8B358B-C195-4446-9B7F-5B6DB565B985}"/>
    <cellStyle name="SAPBEXHLevel3X 3 2 4 4 3" xfId="25543" xr:uid="{2EB741A3-CC9F-408B-B9FE-C68EAA444FB9}"/>
    <cellStyle name="SAPBEXHLevel3X 3 2 4 4 3 2" xfId="51957" xr:uid="{BCE351D8-EC3E-41B2-ACFF-33377C1F4958}"/>
    <cellStyle name="SAPBEXHLevel3X 3 2 4 4 4" xfId="31888" xr:uid="{7048F70F-D3D0-4007-9124-F8013D7AE801}"/>
    <cellStyle name="SAPBEXHLevel3X 3 2 4 5" xfId="5834" xr:uid="{028A3FFF-E5C1-4D45-80AB-E0ECAEF7630C}"/>
    <cellStyle name="SAPBEXHLevel3X 3 2 4 5 2" xfId="16593" xr:uid="{C0317F40-F854-421C-9BE0-8D5B584DC428}"/>
    <cellStyle name="SAPBEXHLevel3X 3 2 4 5 2 2" xfId="43011" xr:uid="{6249304F-067A-4738-AE18-607C534498E5}"/>
    <cellStyle name="SAPBEXHLevel3X 3 2 4 5 3" xfId="26898" xr:uid="{D8EC06D3-FAB2-4590-95E7-67C848EF3063}"/>
    <cellStyle name="SAPBEXHLevel3X 3 2 4 5 3 2" xfId="53312" xr:uid="{BB360B88-C320-4D65-9A3E-E6C911683FB0}"/>
    <cellStyle name="SAPBEXHLevel3X 3 2 4 5 4" xfId="32504" xr:uid="{5F524E51-46B1-4E74-B0FC-75E413763B07}"/>
    <cellStyle name="SAPBEXHLevel3X 3 2 4 6" xfId="6437" xr:uid="{E2659091-8C86-4B5C-94F4-E36667D97151}"/>
    <cellStyle name="SAPBEXHLevel3X 3 2 4 6 2" xfId="17173" xr:uid="{019098E5-755C-40E2-AE61-BE7DCD812B4C}"/>
    <cellStyle name="SAPBEXHLevel3X 3 2 4 6 2 2" xfId="43591" xr:uid="{A01A19D7-A112-4D6C-B541-FD747559077B}"/>
    <cellStyle name="SAPBEXHLevel3X 3 2 4 6 3" xfId="11297" xr:uid="{27103953-E266-4778-A94C-4E90A3A95C25}"/>
    <cellStyle name="SAPBEXHLevel3X 3 2 4 6 3 2" xfId="37718" xr:uid="{0E485705-58C5-40B1-A39E-D06ADF1A829E}"/>
    <cellStyle name="SAPBEXHLevel3X 3 2 4 6 4" xfId="33107" xr:uid="{A2521175-A3DE-4CD2-AB37-5AE6E54AF965}"/>
    <cellStyle name="SAPBEXHLevel3X 3 2 4 7" xfId="7052" xr:uid="{87394EC3-1281-42D6-9C88-4DCE2655CFB9}"/>
    <cellStyle name="SAPBEXHLevel3X 3 2 4 7 2" xfId="16862" xr:uid="{C1C8958E-8157-45B0-A39E-B19286A50B47}"/>
    <cellStyle name="SAPBEXHLevel3X 3 2 4 7 2 2" xfId="43280" xr:uid="{6116F40A-7E45-4C26-8B04-338B0DAEC1E1}"/>
    <cellStyle name="SAPBEXHLevel3X 3 2 4 7 3" xfId="33722" xr:uid="{BFB4404C-5E48-4B98-B36F-9EBE116889F6}"/>
    <cellStyle name="SAPBEXHLevel3X 3 2 4 8" xfId="7599" xr:uid="{776F99D8-53C2-4127-8062-041B7A76799E}"/>
    <cellStyle name="SAPBEXHLevel3X 3 2 4 8 2" xfId="18266" xr:uid="{AFD6E92F-D9C9-4615-847E-970585155EAD}"/>
    <cellStyle name="SAPBEXHLevel3X 3 2 4 8 2 2" xfId="44682" xr:uid="{F0F77181-09B7-4E42-A0D5-239FB92BAB27}"/>
    <cellStyle name="SAPBEXHLevel3X 3 2 4 8 3" xfId="27597" xr:uid="{DE829745-0A07-4604-99B8-8F6AAA9EACC5}"/>
    <cellStyle name="SAPBEXHLevel3X 3 2 4 8 3 2" xfId="54011" xr:uid="{3D0301E3-2842-4840-BB7F-AB1D02D28455}"/>
    <cellStyle name="SAPBEXHLevel3X 3 2 4 8 4" xfId="34269" xr:uid="{8BC55843-7CD8-428C-B692-A2877A15E6BF}"/>
    <cellStyle name="SAPBEXHLevel3X 3 2 4 9" xfId="7297" xr:uid="{E8E670EA-9EC3-49C3-9611-F1975AF088B8}"/>
    <cellStyle name="SAPBEXHLevel3X 3 2 4 9 2" xfId="17964" xr:uid="{86AA367F-66FD-4EBA-A318-455A93A9C285}"/>
    <cellStyle name="SAPBEXHLevel3X 3 2 4 9 2 2" xfId="44381" xr:uid="{D1501838-47F7-4CC8-9792-265171A63792}"/>
    <cellStyle name="SAPBEXHLevel3X 3 2 4 9 3" xfId="26945" xr:uid="{153D0CA2-E260-4712-89FB-FFE2A8D9D91D}"/>
    <cellStyle name="SAPBEXHLevel3X 3 2 4 9 3 2" xfId="53359" xr:uid="{4945DCB4-7EF0-4F80-93EB-F5202272DDA3}"/>
    <cellStyle name="SAPBEXHLevel3X 3 2 4 9 4" xfId="33967" xr:uid="{6C9FD268-3F38-46B0-8FE2-44F97B93DFF0}"/>
    <cellStyle name="SAPBEXHLevel3X 3 2 5" xfId="2122" xr:uid="{D79481E5-934C-4DDA-8F57-2DDCEA6C137F}"/>
    <cellStyle name="SAPBEXHLevel3X 3 2 5 10" xfId="8850" xr:uid="{C28BA0C1-6E08-421B-A9C4-411F3AB3710D}"/>
    <cellStyle name="SAPBEXHLevel3X 3 2 5 10 2" xfId="19510" xr:uid="{A756F9FD-7957-4AB7-AFF7-C6B2D8A48B08}"/>
    <cellStyle name="SAPBEXHLevel3X 3 2 5 10 2 2" xfId="45924" xr:uid="{B85FBBCD-0648-43FA-BACC-A9557E3422F7}"/>
    <cellStyle name="SAPBEXHLevel3X 3 2 5 10 3" xfId="28090" xr:uid="{81ACF419-1E4C-411A-A554-4403A6E378D7}"/>
    <cellStyle name="SAPBEXHLevel3X 3 2 5 10 3 2" xfId="54504" xr:uid="{49E68159-00CA-44BA-A032-0B26F0516BDE}"/>
    <cellStyle name="SAPBEXHLevel3X 3 2 5 10 4" xfId="35346" xr:uid="{A764D7A2-077D-4131-95DE-413F503527ED}"/>
    <cellStyle name="SAPBEXHLevel3X 3 2 5 11" xfId="11478" xr:uid="{B3769283-58A7-47F5-9D05-6D325E652F16}"/>
    <cellStyle name="SAPBEXHLevel3X 3 2 5 11 2" xfId="37899" xr:uid="{9BF445E2-6E77-46D6-B77E-446FF1DB5223}"/>
    <cellStyle name="SAPBEXHLevel3X 3 2 5 12" xfId="26565" xr:uid="{9C1F2F29-F143-4EBC-A579-CD818BDDAD39}"/>
    <cellStyle name="SAPBEXHLevel3X 3 2 5 12 2" xfId="52979" xr:uid="{18C4EC43-1B66-41A7-815D-CFA30CE7C28A}"/>
    <cellStyle name="SAPBEXHLevel3X 3 2 5 2" xfId="4087" xr:uid="{31D7B96C-762E-4934-911F-B6B8FE42D340}"/>
    <cellStyle name="SAPBEXHLevel3X 3 2 5 2 2" xfId="9832" xr:uid="{A042A69F-D118-4AFB-8731-80350023B8F5}"/>
    <cellStyle name="SAPBEXHLevel3X 3 2 5 2 2 2" xfId="20492" xr:uid="{BCD6F53D-CDDD-4895-B586-BB2A3BA4219F}"/>
    <cellStyle name="SAPBEXHLevel3X 3 2 5 2 2 2 2" xfId="46906" xr:uid="{3FE8B2CB-49BE-4EB7-9771-C60FF4D29111}"/>
    <cellStyle name="SAPBEXHLevel3X 3 2 5 2 2 3" xfId="28177" xr:uid="{C7DA8A71-0165-49C8-852C-CE592BA39125}"/>
    <cellStyle name="SAPBEXHLevel3X 3 2 5 2 2 3 2" xfId="54591" xr:uid="{84050DF8-FDF6-44D8-81DD-64829F5B7C67}"/>
    <cellStyle name="SAPBEXHLevel3X 3 2 5 2 2 4" xfId="36328" xr:uid="{07EFDE66-B776-4469-B097-782CBA146B78}"/>
    <cellStyle name="SAPBEXHLevel3X 3 2 5 2 3" xfId="14869" xr:uid="{44A8D42C-533E-4B65-93CC-3977B9719F2A}"/>
    <cellStyle name="SAPBEXHLevel3X 3 2 5 2 3 2" xfId="41289" xr:uid="{3CEFEE92-4CF4-4871-B670-955BC4017DD2}"/>
    <cellStyle name="SAPBEXHLevel3X 3 2 5 2 4" xfId="22724" xr:uid="{8AF35932-2764-468C-A5BF-943160833216}"/>
    <cellStyle name="SAPBEXHLevel3X 3 2 5 2 4 2" xfId="49138" xr:uid="{12EDB516-3778-4FFB-B7DC-057907909545}"/>
    <cellStyle name="SAPBEXHLevel3X 3 2 5 2 5" xfId="30757" xr:uid="{2DF055CC-B4DA-4101-8F55-4F2445499868}"/>
    <cellStyle name="SAPBEXHLevel3X 3 2 5 3" xfId="4815" xr:uid="{FAB73DE7-FAF4-44B6-A6C7-D4909997B73E}"/>
    <cellStyle name="SAPBEXHLevel3X 3 2 5 3 2" xfId="10379" xr:uid="{CF836EDE-FD95-4BA1-892D-92D09C909097}"/>
    <cellStyle name="SAPBEXHLevel3X 3 2 5 3 2 2" xfId="21039" xr:uid="{4F92E51F-4A0E-4E74-93A4-3DB5134D5CB2}"/>
    <cellStyle name="SAPBEXHLevel3X 3 2 5 3 2 2 2" xfId="47453" xr:uid="{10E40318-E116-42DA-8722-64D7FFB81AB4}"/>
    <cellStyle name="SAPBEXHLevel3X 3 2 5 3 2 3" xfId="28304" xr:uid="{FA909F1A-3A11-4189-A7F6-59701AB69B2C}"/>
    <cellStyle name="SAPBEXHLevel3X 3 2 5 3 2 3 2" xfId="54718" xr:uid="{E7D2A18C-A8F6-4F22-8EDB-AF23DA4970C5}"/>
    <cellStyle name="SAPBEXHLevel3X 3 2 5 3 2 4" xfId="36875" xr:uid="{60A7D6CE-FB41-464F-BBCE-48FBC048BF11}"/>
    <cellStyle name="SAPBEXHLevel3X 3 2 5 3 3" xfId="15592" xr:uid="{047C537E-4792-4D39-9BBD-87E4E44B2541}"/>
    <cellStyle name="SAPBEXHLevel3X 3 2 5 3 3 2" xfId="42012" xr:uid="{8B3CDBAF-F177-404D-9D79-29CA005867A3}"/>
    <cellStyle name="SAPBEXHLevel3X 3 2 5 3 4" xfId="25411" xr:uid="{4DD34127-F4B0-4F65-A20B-14DC62CFCBFB}"/>
    <cellStyle name="SAPBEXHLevel3X 3 2 5 3 4 2" xfId="51825" xr:uid="{E0E82270-22E7-4971-BD8D-AC367FDB6364}"/>
    <cellStyle name="SAPBEXHLevel3X 3 2 5 3 5" xfId="31485" xr:uid="{395F27DE-333B-4088-A7E2-CEFD903BF7CE}"/>
    <cellStyle name="SAPBEXHLevel3X 3 2 5 4" xfId="5395" xr:uid="{75046EBE-BAAF-428A-B37A-2CEB24667C72}"/>
    <cellStyle name="SAPBEXHLevel3X 3 2 5 4 2" xfId="16168" xr:uid="{68EECF6C-71BC-48C6-961A-B0B389EDD133}"/>
    <cellStyle name="SAPBEXHLevel3X 3 2 5 4 2 2" xfId="42587" xr:uid="{977623EF-DC12-436A-90FA-0AB6A0153A31}"/>
    <cellStyle name="SAPBEXHLevel3X 3 2 5 4 3" xfId="27742" xr:uid="{C4F82B47-5DF7-4A6F-81E9-085CE8BB7BD3}"/>
    <cellStyle name="SAPBEXHLevel3X 3 2 5 4 3 2" xfId="54156" xr:uid="{E7F10AE1-ED43-4F6A-AC07-8F442F1957B7}"/>
    <cellStyle name="SAPBEXHLevel3X 3 2 5 4 4" xfId="32065" xr:uid="{77AA12A6-D661-4769-92E3-2F35FFAD9EDF}"/>
    <cellStyle name="SAPBEXHLevel3X 3 2 5 5" xfId="6002" xr:uid="{42541589-6C90-45D0-AB58-0F31F0D1DEA4}"/>
    <cellStyle name="SAPBEXHLevel3X 3 2 5 5 2" xfId="16754" xr:uid="{3ADB80E0-F881-4BDF-9019-03B38A811303}"/>
    <cellStyle name="SAPBEXHLevel3X 3 2 5 5 2 2" xfId="43172" xr:uid="{CC7E7B48-BEF2-445E-88B6-D6738D69D129}"/>
    <cellStyle name="SAPBEXHLevel3X 3 2 5 5 3" xfId="23798" xr:uid="{6A0EC107-CD7A-46E3-A24B-4D4F6A3E8393}"/>
    <cellStyle name="SAPBEXHLevel3X 3 2 5 5 3 2" xfId="50212" xr:uid="{5C96F600-6066-472D-8945-5C5B132C6587}"/>
    <cellStyle name="SAPBEXHLevel3X 3 2 5 5 4" xfId="32672" xr:uid="{54C9E162-EBDA-49BC-B757-B16904C02E5E}"/>
    <cellStyle name="SAPBEXHLevel3X 3 2 5 6" xfId="6602" xr:uid="{16F44714-1EDD-41D0-BEBF-1B5C227E5F81}"/>
    <cellStyle name="SAPBEXHLevel3X 3 2 5 6 2" xfId="17327" xr:uid="{8CBDD7E7-BB34-42DD-BBFD-C6FF034EADFC}"/>
    <cellStyle name="SAPBEXHLevel3X 3 2 5 6 2 2" xfId="43745" xr:uid="{6B2791F2-56B7-4D91-8116-625DE2B93C45}"/>
    <cellStyle name="SAPBEXHLevel3X 3 2 5 6 3" xfId="13758" xr:uid="{87337359-D97D-4EFB-8BA4-CDBC294C97BA}"/>
    <cellStyle name="SAPBEXHLevel3X 3 2 5 6 3 2" xfId="40178" xr:uid="{A252D423-B67F-4C16-9D30-875A87B557D9}"/>
    <cellStyle name="SAPBEXHLevel3X 3 2 5 6 4" xfId="33272" xr:uid="{F6D2E76B-8792-4F20-B92E-417ABA8634E9}"/>
    <cellStyle name="SAPBEXHLevel3X 3 2 5 7" xfId="7174" xr:uid="{8015DC2B-701B-4086-A6A8-6B406A4C9311}"/>
    <cellStyle name="SAPBEXHLevel3X 3 2 5 7 2" xfId="22649" xr:uid="{ACA6D4EE-5068-46F9-AE3B-2139075E44A3}"/>
    <cellStyle name="SAPBEXHLevel3X 3 2 5 7 2 2" xfId="49063" xr:uid="{4B162594-46C9-4A1D-B0D8-528591395248}"/>
    <cellStyle name="SAPBEXHLevel3X 3 2 5 7 3" xfId="33844" xr:uid="{B2773353-29EA-4CA6-B818-AC48DDD7DD98}"/>
    <cellStyle name="SAPBEXHLevel3X 3 2 5 8" xfId="7733" xr:uid="{F4863771-8502-4E82-A2C5-5BAD5938C37D}"/>
    <cellStyle name="SAPBEXHLevel3X 3 2 5 8 2" xfId="18400" xr:uid="{059F5AB4-8C5D-4B53-87A1-A0852198854E}"/>
    <cellStyle name="SAPBEXHLevel3X 3 2 5 8 2 2" xfId="44816" xr:uid="{653BBFEC-F56B-4DE2-81B4-EFC4A1ED1494}"/>
    <cellStyle name="SAPBEXHLevel3X 3 2 5 8 3" xfId="28002" xr:uid="{22FB6FA0-2A17-4296-8122-B73336C9E3F3}"/>
    <cellStyle name="SAPBEXHLevel3X 3 2 5 8 3 2" xfId="54416" xr:uid="{5090ADCF-241C-4DA0-A4C5-EFB2A6B54B5F}"/>
    <cellStyle name="SAPBEXHLevel3X 3 2 5 8 4" xfId="34403" xr:uid="{9CD7EFB9-9342-4571-A144-4C33D90593EA}"/>
    <cellStyle name="SAPBEXHLevel3X 3 2 5 9" xfId="7885" xr:uid="{C6C1F9D9-F048-4C2B-B136-F43A996FD427}"/>
    <cellStyle name="SAPBEXHLevel3X 3 2 5 9 2" xfId="18552" xr:uid="{F2603BE5-7D84-44BB-A2F6-9D2F6845AE0A}"/>
    <cellStyle name="SAPBEXHLevel3X 3 2 5 9 2 2" xfId="44967" xr:uid="{93F25415-E1D5-4EC0-A4B0-EED2965BFFC2}"/>
    <cellStyle name="SAPBEXHLevel3X 3 2 5 9 3" xfId="27943" xr:uid="{1E1A82B0-975D-4CAA-9F3A-09A6EDBAAFEE}"/>
    <cellStyle name="SAPBEXHLevel3X 3 2 5 9 3 2" xfId="54357" xr:uid="{1B505E77-867B-4B83-B6A3-D0B0A901764A}"/>
    <cellStyle name="SAPBEXHLevel3X 3 2 5 9 4" xfId="34555" xr:uid="{AB0B8BE7-F2CC-44E3-A77A-CB9C81338D8E}"/>
    <cellStyle name="SAPBEXHLevel3X 3 2 6" xfId="1859" xr:uid="{A302F501-2D69-4A10-AFA7-3F364100F64B}"/>
    <cellStyle name="SAPBEXHLevel3X 3 2 6 10" xfId="9527" xr:uid="{80071F02-B492-4B21-A7E9-B3D87AA3E748}"/>
    <cellStyle name="SAPBEXHLevel3X 3 2 6 10 2" xfId="20187" xr:uid="{EE477CD3-60F9-47EC-B692-BCD4CEA410EE}"/>
    <cellStyle name="SAPBEXHLevel3X 3 2 6 10 2 2" xfId="46601" xr:uid="{31854A20-0FF9-4B87-9D32-FBDDCFB22EF9}"/>
    <cellStyle name="SAPBEXHLevel3X 3 2 6 10 3" xfId="11832" xr:uid="{2A85894A-3918-4B27-AFA6-70D9249F16E1}"/>
    <cellStyle name="SAPBEXHLevel3X 3 2 6 10 3 2" xfId="38253" xr:uid="{63A434C8-F4C5-4769-B6FE-A14E1A2003A2}"/>
    <cellStyle name="SAPBEXHLevel3X 3 2 6 10 4" xfId="36023" xr:uid="{59846C51-ADD8-4D3F-892A-431D9D0331E9}"/>
    <cellStyle name="SAPBEXHLevel3X 3 2 6 11" xfId="11721" xr:uid="{8A717B8F-855A-46AF-B0A0-E7B299333817}"/>
    <cellStyle name="SAPBEXHLevel3X 3 2 6 11 2" xfId="38142" xr:uid="{F68E4601-C426-4C2B-BB48-A7C963E2D33A}"/>
    <cellStyle name="SAPBEXHLevel3X 3 2 6 12" xfId="27671" xr:uid="{1F630D24-B3EF-4222-8F62-A807BB4535F4}"/>
    <cellStyle name="SAPBEXHLevel3X 3 2 6 12 2" xfId="54085" xr:uid="{E3FCF9F3-7FB9-436B-830E-6EC307F03C58}"/>
    <cellStyle name="SAPBEXHLevel3X 3 2 6 2" xfId="3836" xr:uid="{F695F176-3B4F-49D7-B787-520519C31568}"/>
    <cellStyle name="SAPBEXHLevel3X 3 2 6 2 2" xfId="10666" xr:uid="{5BB7E47C-06F8-435E-B429-916F56FA3812}"/>
    <cellStyle name="SAPBEXHLevel3X 3 2 6 2 2 2" xfId="21311" xr:uid="{60B88EFE-37C1-4AC2-9E61-DEFDB300E864}"/>
    <cellStyle name="SAPBEXHLevel3X 3 2 6 2 2 2 2" xfId="47725" xr:uid="{F0045012-D7C4-4BAF-A91D-45C254D4DBD6}"/>
    <cellStyle name="SAPBEXHLevel3X 3 2 6 2 2 3" xfId="28409" xr:uid="{9AB54848-47BA-43D1-93ED-675536D24BBA}"/>
    <cellStyle name="SAPBEXHLevel3X 3 2 6 2 2 3 2" xfId="54823" xr:uid="{171D565B-B5A2-417A-A454-FEEE3248CF29}"/>
    <cellStyle name="SAPBEXHLevel3X 3 2 6 2 2 4" xfId="37090" xr:uid="{A25DD175-0930-4E90-956E-EE6D35E317E7}"/>
    <cellStyle name="SAPBEXHLevel3X 3 2 6 2 3" xfId="14619" xr:uid="{98218760-82B4-4EEB-8797-99336DDAF414}"/>
    <cellStyle name="SAPBEXHLevel3X 3 2 6 2 3 2" xfId="41039" xr:uid="{A3E7E301-8888-48B7-9027-9B4B19D1453E}"/>
    <cellStyle name="SAPBEXHLevel3X 3 2 6 2 4" xfId="26587" xr:uid="{D165579B-2F2A-4E20-BFAD-2AAD5C745B3B}"/>
    <cellStyle name="SAPBEXHLevel3X 3 2 6 2 4 2" xfId="53001" xr:uid="{DFFA93F1-E922-435A-A4C6-B45DA4F82BD7}"/>
    <cellStyle name="SAPBEXHLevel3X 3 2 6 2 5" xfId="30506" xr:uid="{B688DDE6-2763-4E37-BC6F-EFF556FBA700}"/>
    <cellStyle name="SAPBEXHLevel3X 3 2 6 3" xfId="4563" xr:uid="{E16DC769-5849-4F8C-AFA6-1A6AB7C97345}"/>
    <cellStyle name="SAPBEXHLevel3X 3 2 6 3 2" xfId="15341" xr:uid="{DFE01EC1-9090-4FAE-B694-19282070248B}"/>
    <cellStyle name="SAPBEXHLevel3X 3 2 6 3 2 2" xfId="41761" xr:uid="{6A4DE9F8-ABD7-47CD-9ADE-E4CAE9AD705B}"/>
    <cellStyle name="SAPBEXHLevel3X 3 2 6 3 3" xfId="25495" xr:uid="{1A85E376-0AAB-47B7-93DC-BACADE0723EA}"/>
    <cellStyle name="SAPBEXHLevel3X 3 2 6 3 3 2" xfId="51909" xr:uid="{31BCDF14-6C1C-4963-B7A3-EB4579D6D7E6}"/>
    <cellStyle name="SAPBEXHLevel3X 3 2 6 3 4" xfId="31233" xr:uid="{2EC336C6-8128-465C-AB5D-7DE8163E72C9}"/>
    <cellStyle name="SAPBEXHLevel3X 3 2 6 4" xfId="3343" xr:uid="{03334AE0-D93C-4D83-A06D-907512BEE6AC}"/>
    <cellStyle name="SAPBEXHLevel3X 3 2 6 4 2" xfId="14130" xr:uid="{82F45ED2-D0C4-4695-AF3D-36EB88B2E922}"/>
    <cellStyle name="SAPBEXHLevel3X 3 2 6 4 2 2" xfId="40550" xr:uid="{35920B43-734E-4F11-9CB9-3D23110AFF23}"/>
    <cellStyle name="SAPBEXHLevel3X 3 2 6 4 3" xfId="25015" xr:uid="{2FEF5B41-4D11-439B-A656-F70203B71F26}"/>
    <cellStyle name="SAPBEXHLevel3X 3 2 6 4 3 2" xfId="51429" xr:uid="{C91D1127-79ED-47EF-A84C-8374E58DACCD}"/>
    <cellStyle name="SAPBEXHLevel3X 3 2 6 4 4" xfId="30013" xr:uid="{1C88750B-55B6-4F63-8B63-1B16350CDABD}"/>
    <cellStyle name="SAPBEXHLevel3X 3 2 6 5" xfId="3390" xr:uid="{2D3AA80A-6C6C-4361-B677-241633E4B364}"/>
    <cellStyle name="SAPBEXHLevel3X 3 2 6 5 2" xfId="14176" xr:uid="{6A45736D-4D18-4700-A615-194E3E43E3D6}"/>
    <cellStyle name="SAPBEXHLevel3X 3 2 6 5 2 2" xfId="40596" xr:uid="{F792A7BC-6D9A-4CA6-8BE3-41DB2A37A899}"/>
    <cellStyle name="SAPBEXHLevel3X 3 2 6 5 3" xfId="26550" xr:uid="{0E81A62F-1974-4A72-959C-82C22074006A}"/>
    <cellStyle name="SAPBEXHLevel3X 3 2 6 5 3 2" xfId="52964" xr:uid="{D93453F0-BEBF-478B-B1BD-2A3DDB82DC12}"/>
    <cellStyle name="SAPBEXHLevel3X 3 2 6 5 4" xfId="30060" xr:uid="{F6738E82-5920-42AB-ACEC-8D77C8FF854F}"/>
    <cellStyle name="SAPBEXHLevel3X 3 2 6 6" xfId="4732" xr:uid="{2AB7E343-A657-48C2-954B-6466298DFD64}"/>
    <cellStyle name="SAPBEXHLevel3X 3 2 6 6 2" xfId="15509" xr:uid="{15251ABD-5756-4424-A627-CDB770A16120}"/>
    <cellStyle name="SAPBEXHLevel3X 3 2 6 6 2 2" xfId="41929" xr:uid="{E5BEEAED-B245-4C28-879B-F4024E065476}"/>
    <cellStyle name="SAPBEXHLevel3X 3 2 6 6 3" xfId="27100" xr:uid="{5F292D36-E989-4336-946C-237AFDE368F8}"/>
    <cellStyle name="SAPBEXHLevel3X 3 2 6 6 3 2" xfId="53514" xr:uid="{0C64F2BF-E7CC-49B6-8C31-D4BF445AE5BA}"/>
    <cellStyle name="SAPBEXHLevel3X 3 2 6 6 4" xfId="31402" xr:uid="{ADF4ACCF-F165-45A1-8201-9244C29FF14A}"/>
    <cellStyle name="SAPBEXHLevel3X 3 2 6 7" xfId="6975" xr:uid="{7DC2CC44-96AF-4D63-831A-8AFA11004EBC}"/>
    <cellStyle name="SAPBEXHLevel3X 3 2 6 7 2" xfId="12069" xr:uid="{99793DF2-59BA-43A9-9C53-471EE7EF86B3}"/>
    <cellStyle name="SAPBEXHLevel3X 3 2 6 7 2 2" xfId="38490" xr:uid="{2DDC6503-BD9C-4DC2-B151-CA53D635B217}"/>
    <cellStyle name="SAPBEXHLevel3X 3 2 6 7 3" xfId="33645" xr:uid="{64115962-AB8F-4ADE-B203-1EE4E9AE0625}"/>
    <cellStyle name="SAPBEXHLevel3X 3 2 6 8" xfId="7522" xr:uid="{3D5810D8-DEAE-4361-9EB4-F75757657935}"/>
    <cellStyle name="SAPBEXHLevel3X 3 2 6 8 2" xfId="18189" xr:uid="{68FA12D0-F992-46A5-8601-DA32430F794A}"/>
    <cellStyle name="SAPBEXHLevel3X 3 2 6 8 2 2" xfId="44605" xr:uid="{81A60009-F963-40C0-B9D4-2121F8123874}"/>
    <cellStyle name="SAPBEXHLevel3X 3 2 6 8 3" xfId="23766" xr:uid="{113DE4C7-5AC1-450B-858F-C173EC48058C}"/>
    <cellStyle name="SAPBEXHLevel3X 3 2 6 8 3 2" xfId="50180" xr:uid="{50902467-DD99-4E28-82E5-A4262D04EC09}"/>
    <cellStyle name="SAPBEXHLevel3X 3 2 6 8 4" xfId="34192" xr:uid="{92609720-8D82-46F9-8194-FFFF413DA719}"/>
    <cellStyle name="SAPBEXHLevel3X 3 2 6 9" xfId="7453" xr:uid="{180DCB15-2847-4F54-9567-34C542F840B4}"/>
    <cellStyle name="SAPBEXHLevel3X 3 2 6 9 2" xfId="18120" xr:uid="{B3AB35E4-9B04-49B5-A174-4E0B9A9F9820}"/>
    <cellStyle name="SAPBEXHLevel3X 3 2 6 9 2 2" xfId="44536" xr:uid="{6715DE82-23F3-4EE3-9CDE-208799B788FD}"/>
    <cellStyle name="SAPBEXHLevel3X 3 2 6 9 3" xfId="27647" xr:uid="{DDB38C14-A8BE-4CA5-991A-028443319924}"/>
    <cellStyle name="SAPBEXHLevel3X 3 2 6 9 3 2" xfId="54061" xr:uid="{4CF6BA15-44F0-48FD-BBFF-E2CFCE5F87B4}"/>
    <cellStyle name="SAPBEXHLevel3X 3 2 6 9 4" xfId="34123" xr:uid="{ADEF3FB5-323C-4F75-84DC-4E384767BA82}"/>
    <cellStyle name="SAPBEXHLevel3X 3 2 7" xfId="2519" xr:uid="{2E3290C0-F068-4237-B40E-3E0B54AE92C7}"/>
    <cellStyle name="SAPBEXHLevel3X 3 2 7 10" xfId="25524" xr:uid="{66173F4A-E36F-4DED-A4BB-07D57599387B}"/>
    <cellStyle name="SAPBEXHLevel3X 3 2 7 10 2" xfId="51938" xr:uid="{F99AE7C5-5D57-49AB-82B0-3390D3BCA91F}"/>
    <cellStyle name="SAPBEXHLevel3X 3 2 7 2" xfId="4414" xr:uid="{A50366AD-F4D0-4DDD-82ED-BBEE5A936B2C}"/>
    <cellStyle name="SAPBEXHLevel3X 3 2 7 2 2" xfId="15192" xr:uid="{D2AA5709-A223-45EF-9476-676FEB06AC16}"/>
    <cellStyle name="SAPBEXHLevel3X 3 2 7 2 2 2" xfId="41612" xr:uid="{101E3423-870B-46DD-8890-26818C85B2A4}"/>
    <cellStyle name="SAPBEXHLevel3X 3 2 7 2 3" xfId="25315" xr:uid="{F76BA3FE-A283-4041-A229-2D63162B0CB9}"/>
    <cellStyle name="SAPBEXHLevel3X 3 2 7 2 3 2" xfId="51729" xr:uid="{570D3777-E4D2-497E-B2A8-3154FD1713B3}"/>
    <cellStyle name="SAPBEXHLevel3X 3 2 7 2 4" xfId="31084" xr:uid="{5A2EE5C0-4027-4679-A4BE-4AD21EAAA166}"/>
    <cellStyle name="SAPBEXHLevel3X 3 2 7 3" xfId="5147" xr:uid="{DF9E74D9-A48B-4362-B481-3496409F0BCB}"/>
    <cellStyle name="SAPBEXHLevel3X 3 2 7 3 2" xfId="15924" xr:uid="{BE078D40-6320-4D27-9155-ABA751ED85A9}"/>
    <cellStyle name="SAPBEXHLevel3X 3 2 7 3 2 2" xfId="42343" xr:uid="{0827A757-2CDD-45B3-9AF0-E33272C59538}"/>
    <cellStyle name="SAPBEXHLevel3X 3 2 7 3 3" xfId="26890" xr:uid="{4212AD41-8EAE-47C5-900C-C96A66C90BBC}"/>
    <cellStyle name="SAPBEXHLevel3X 3 2 7 3 3 2" xfId="53304" xr:uid="{26AC9BFA-902E-45C7-8AC0-6E67CF18C5C8}"/>
    <cellStyle name="SAPBEXHLevel3X 3 2 7 3 4" xfId="31817" xr:uid="{D1459162-8196-4E19-B3EF-F16183DFDEEE}"/>
    <cellStyle name="SAPBEXHLevel3X 3 2 7 4" xfId="6329" xr:uid="{B80A519A-8EF1-4DF6-A77E-5122B3F89467}"/>
    <cellStyle name="SAPBEXHLevel3X 3 2 7 4 2" xfId="17068" xr:uid="{2555D53B-F8EE-4421-B083-3E223D504DEA}"/>
    <cellStyle name="SAPBEXHLevel3X 3 2 7 4 2 2" xfId="43486" xr:uid="{5F37B592-32DE-432D-8E14-E1953D793C20}"/>
    <cellStyle name="SAPBEXHLevel3X 3 2 7 4 3" xfId="12039" xr:uid="{960D455F-9EC7-4F11-BEF1-254B565508A9}"/>
    <cellStyle name="SAPBEXHLevel3X 3 2 7 4 3 2" xfId="38460" xr:uid="{38382411-B481-4609-90A2-75DD0B2282B8}"/>
    <cellStyle name="SAPBEXHLevel3X 3 2 7 4 4" xfId="32999" xr:uid="{8AA3DBFC-5C3C-4B20-B4A9-9D9EF9F6159F}"/>
    <cellStyle name="SAPBEXHLevel3X 3 2 7 5" xfId="6905" xr:uid="{CD6AE5EA-0F18-4F25-B178-CBE043275D5F}"/>
    <cellStyle name="SAPBEXHLevel3X 3 2 7 5 2" xfId="17610" xr:uid="{EF8F48CD-4860-45F0-B5C1-BDEE7A66DC45}"/>
    <cellStyle name="SAPBEXHLevel3X 3 2 7 5 2 2" xfId="44027" xr:uid="{4B4A4A9A-21B4-4F15-A5C7-D572440C840F}"/>
    <cellStyle name="SAPBEXHLevel3X 3 2 7 5 3" xfId="24116" xr:uid="{681FAC19-2C5B-4609-8647-0CB548AA46BD}"/>
    <cellStyle name="SAPBEXHLevel3X 3 2 7 5 3 2" xfId="50530" xr:uid="{2D416DB7-31A8-4EBB-9D73-DADE4ACA7B8B}"/>
    <cellStyle name="SAPBEXHLevel3X 3 2 7 5 4" xfId="33575" xr:uid="{0EF0ACA1-57A6-41E5-86F9-DA9EBD5CD416}"/>
    <cellStyle name="SAPBEXHLevel3X 3 2 7 6" xfId="7429" xr:uid="{BED0F28E-1032-4CA1-AD51-FFD01E0D06FB}"/>
    <cellStyle name="SAPBEXHLevel3X 3 2 7 6 2" xfId="18096" xr:uid="{703FAC5A-93DC-4B75-9C54-A5F420D757B3}"/>
    <cellStyle name="SAPBEXHLevel3X 3 2 7 6 2 2" xfId="44512" xr:uid="{D865898F-3AF4-4522-9159-D452866FEF18}"/>
    <cellStyle name="SAPBEXHLevel3X 3 2 7 6 3" xfId="28006" xr:uid="{D1AAA855-70F3-45A3-893C-5D69E2AC685D}"/>
    <cellStyle name="SAPBEXHLevel3X 3 2 7 6 3 2" xfId="54420" xr:uid="{2286A131-B102-47D1-AAE9-E740A73FBBB5}"/>
    <cellStyle name="SAPBEXHLevel3X 3 2 7 6 4" xfId="34099" xr:uid="{BDE31134-09BF-4DFE-82D1-1E28F863E58B}"/>
    <cellStyle name="SAPBEXHLevel3X 3 2 7 7" xfId="8052" xr:uid="{05430855-3DAC-4816-A55F-D86F084B0237}"/>
    <cellStyle name="SAPBEXHLevel3X 3 2 7 7 2" xfId="18719" xr:uid="{E8C70DE8-519C-4AAB-BA24-1B710DE973D1}"/>
    <cellStyle name="SAPBEXHLevel3X 3 2 7 7 2 2" xfId="45133" xr:uid="{109E1E7F-F002-489B-901B-6B2863497A28}"/>
    <cellStyle name="SAPBEXHLevel3X 3 2 7 7 3" xfId="17214" xr:uid="{BF338904-A43B-44C1-BBE0-8A1A5B2D7A4C}"/>
    <cellStyle name="SAPBEXHLevel3X 3 2 7 7 3 2" xfId="43632" xr:uid="{715E57DE-2D36-4D0C-B04E-4C9D66AF1662}"/>
    <cellStyle name="SAPBEXHLevel3X 3 2 7 7 4" xfId="34656" xr:uid="{B3667B70-39F0-47C0-91AF-A877C3B4FB9C}"/>
    <cellStyle name="SAPBEXHLevel3X 3 2 7 8" xfId="13315" xr:uid="{DEE370B4-64FB-466C-BCA4-2418FD605504}"/>
    <cellStyle name="SAPBEXHLevel3X 3 2 7 8 2" xfId="39735" xr:uid="{2396FCF1-D14C-4D1A-B757-98C553F5CBE1}"/>
    <cellStyle name="SAPBEXHLevel3X 3 2 7 9" xfId="11212" xr:uid="{CFACD714-3FFE-4C66-A3B0-835C15A218FE}"/>
    <cellStyle name="SAPBEXHLevel3X 3 2 7 9 2" xfId="37633" xr:uid="{7A9702CD-719A-4215-8801-04D71086C8D6}"/>
    <cellStyle name="SAPBEXHLevel3X 3 2 8" xfId="3273" xr:uid="{554844D1-6CFF-40BD-A493-DC2409EDC807}"/>
    <cellStyle name="SAPBEXHLevel3X 3 2 8 2" xfId="14063" xr:uid="{F766DA2A-69C9-4381-9490-26A3A0B9CFE2}"/>
    <cellStyle name="SAPBEXHLevel3X 3 2 8 2 2" xfId="40483" xr:uid="{A669C198-0992-470E-893E-5B363BA3DB92}"/>
    <cellStyle name="SAPBEXHLevel3X 3 2 8 3" xfId="25016" xr:uid="{1EA2D4FC-6543-4800-8108-86758CC6EDDC}"/>
    <cellStyle name="SAPBEXHLevel3X 3 2 8 3 2" xfId="51430" xr:uid="{34CC87A2-7FA6-4139-93A6-F7368FD83D6B}"/>
    <cellStyle name="SAPBEXHLevel3X 3 2 8 4" xfId="29943" xr:uid="{984283D5-0514-4282-8AB9-C19C34360FF5}"/>
    <cellStyle name="SAPBEXHLevel3X 3 2 9" xfId="3005" xr:uid="{67D17552-003A-4EA9-B32C-679C3E13C619}"/>
    <cellStyle name="SAPBEXHLevel3X 3 2 9 2" xfId="13797" xr:uid="{3B5DD61C-B6AE-404C-B6D3-48C69E6B442A}"/>
    <cellStyle name="SAPBEXHLevel3X 3 2 9 2 2" xfId="40217" xr:uid="{D373AD98-0822-4B45-8B27-D285D6092285}"/>
    <cellStyle name="SAPBEXHLevel3X 3 2 9 3" xfId="22684" xr:uid="{5C9257B2-2FB0-45D8-9669-AF7E14BA6E25}"/>
    <cellStyle name="SAPBEXHLevel3X 3 2 9 3 2" xfId="49098" xr:uid="{5311B839-DF03-41CD-9ADB-BCEC1384C271}"/>
    <cellStyle name="SAPBEXHLevel3X 3 2 9 4" xfId="29675" xr:uid="{FA43838E-6A3C-4DAB-9A95-BFA60822A8B2}"/>
    <cellStyle name="SAPBEXHLevel3X 3 20" xfId="22105" xr:uid="{DAB01494-EA4F-4286-9CBF-69863547DCE7}"/>
    <cellStyle name="SAPBEXHLevel3X 3 20 2" xfId="48519" xr:uid="{AECA3D28-D1D9-4E3F-892C-D2CF565C60E5}"/>
    <cellStyle name="SAPBEXHLevel3X 3 3" xfId="1255" xr:uid="{F5E8C3DE-4B17-4CEB-BC71-52F1A809846B}"/>
    <cellStyle name="SAPBEXHLevel3X 3 3 10" xfId="3160" xr:uid="{A3576C76-C56E-48F5-9A88-89D9E3A5CA64}"/>
    <cellStyle name="SAPBEXHLevel3X 3 3 10 2" xfId="13950" xr:uid="{2BD143AA-E4A7-4319-BDCC-6F757BCDE2B1}"/>
    <cellStyle name="SAPBEXHLevel3X 3 3 10 2 2" xfId="40370" xr:uid="{119F695C-BCB1-4E5E-B09A-961DF2D232FC}"/>
    <cellStyle name="SAPBEXHLevel3X 3 3 10 3" xfId="25118" xr:uid="{202D1BB2-E1B2-4423-8C46-3AFB9DC0BFD6}"/>
    <cellStyle name="SAPBEXHLevel3X 3 3 10 3 2" xfId="51532" xr:uid="{66284217-4040-4E15-B19F-0548C793F8A6}"/>
    <cellStyle name="SAPBEXHLevel3X 3 3 10 4" xfId="29830" xr:uid="{2DCAC0DB-C0A5-4213-98A2-6FDF8FAEF4EF}"/>
    <cellStyle name="SAPBEXHLevel3X 3 3 11" xfId="4000" xr:uid="{163DF62B-3E1A-4490-947E-AB9AC76D8A4A}"/>
    <cellStyle name="SAPBEXHLevel3X 3 3 11 2" xfId="24756" xr:uid="{15746698-2481-405A-BD3A-58AEE953989F}"/>
    <cellStyle name="SAPBEXHLevel3X 3 3 11 2 2" xfId="51170" xr:uid="{02F5E525-A32D-4428-9B4A-0EE9CD1D7ACC}"/>
    <cellStyle name="SAPBEXHLevel3X 3 3 11 3" xfId="30670" xr:uid="{57097FD6-AA64-4CB5-9FC5-A0A6A7D491E2}"/>
    <cellStyle name="SAPBEXHLevel3X 3 3 12" xfId="12116" xr:uid="{562EA3F8-623D-4816-BBD4-C6A3A399F18B}"/>
    <cellStyle name="SAPBEXHLevel3X 3 3 12 2" xfId="38537" xr:uid="{D37FF655-2284-4C3D-B798-E131CD6C1276}"/>
    <cellStyle name="SAPBEXHLevel3X 3 3 13" xfId="21758" xr:uid="{43684BB1-FA35-4958-84C9-1D8E3A1E0431}"/>
    <cellStyle name="SAPBEXHLevel3X 3 3 13 2" xfId="48172" xr:uid="{BAEE3F73-2F1B-4834-BAFF-55ACC48079DF}"/>
    <cellStyle name="SAPBEXHLevel3X 3 3 2" xfId="1565" xr:uid="{028E52DE-9157-4810-B07C-D7F3F421A75B}"/>
    <cellStyle name="SAPBEXHLevel3X 3 3 2 10" xfId="8457" xr:uid="{787407F1-826A-4E56-A0BA-8F44825A9687}"/>
    <cellStyle name="SAPBEXHLevel3X 3 3 2 10 2" xfId="19117" xr:uid="{69825671-4263-4628-8DED-6447BCE2F8B0}"/>
    <cellStyle name="SAPBEXHLevel3X 3 3 2 10 2 2" xfId="45531" xr:uid="{FC3C0C55-3DBA-480A-A382-53F1CFA61366}"/>
    <cellStyle name="SAPBEXHLevel3X 3 3 2 10 3" xfId="12451" xr:uid="{D8AB2FBB-7DB9-44E5-8C4A-A59D60CEE280}"/>
    <cellStyle name="SAPBEXHLevel3X 3 3 2 10 3 2" xfId="38872" xr:uid="{A3134A83-8259-4E44-B90C-749FF023DEE8}"/>
    <cellStyle name="SAPBEXHLevel3X 3 3 2 10 4" xfId="34953" xr:uid="{4EB185AA-57F3-46EC-87AC-35A211EE0CB8}"/>
    <cellStyle name="SAPBEXHLevel3X 3 3 2 11" xfId="11980" xr:uid="{6D52537E-99F2-4465-880C-36CD07904EB7}"/>
    <cellStyle name="SAPBEXHLevel3X 3 3 2 11 2" xfId="38401" xr:uid="{64031B22-597B-4C49-B8C7-A5FF1B55FD97}"/>
    <cellStyle name="SAPBEXHLevel3X 3 3 2 12" xfId="22483" xr:uid="{7EEA8DAE-70DD-49EE-9B26-939F5731A084}"/>
    <cellStyle name="SAPBEXHLevel3X 3 3 2 12 2" xfId="48897" xr:uid="{BA24C311-89B6-461B-ABB3-44271F51DEA3}"/>
    <cellStyle name="SAPBEXHLevel3X 3 3 2 2" xfId="3559" xr:uid="{C8632C3C-63CF-4961-8785-FF5BACA4AF15}"/>
    <cellStyle name="SAPBEXHLevel3X 3 3 2 2 2" xfId="8965" xr:uid="{6ED686C5-1C9D-41DA-81D9-9835F535DEF9}"/>
    <cellStyle name="SAPBEXHLevel3X 3 3 2 2 2 2" xfId="19625" xr:uid="{2448DA9F-204A-4953-A502-5E5CFDCFE045}"/>
    <cellStyle name="SAPBEXHLevel3X 3 3 2 2 2 2 2" xfId="46039" xr:uid="{0FE51B2B-ECEE-4391-8935-43CC20FA9FB4}"/>
    <cellStyle name="SAPBEXHLevel3X 3 3 2 2 2 3" xfId="11546" xr:uid="{354F4E5F-CC6F-4B06-BA50-E4C7708D86BD}"/>
    <cellStyle name="SAPBEXHLevel3X 3 3 2 2 2 3 2" xfId="37967" xr:uid="{F01B0C5B-2B29-40CC-9C9D-9DAF23EDF246}"/>
    <cellStyle name="SAPBEXHLevel3X 3 3 2 2 2 4" xfId="35461" xr:uid="{89ABA594-4547-424A-81F9-EC1A8B59FFB6}"/>
    <cellStyle name="SAPBEXHLevel3X 3 3 2 2 3" xfId="10118" xr:uid="{31A00606-28E4-4CEA-9D67-CADE9814FD1A}"/>
    <cellStyle name="SAPBEXHLevel3X 3 3 2 2 3 2" xfId="20778" xr:uid="{99F2E862-C575-467D-8E51-C66253CE0BBD}"/>
    <cellStyle name="SAPBEXHLevel3X 3 3 2 2 3 2 2" xfId="47192" xr:uid="{E74D6F38-9D41-44CA-85A1-ADB23A1357FF}"/>
    <cellStyle name="SAPBEXHLevel3X 3 3 2 2 3 3" xfId="27783" xr:uid="{37FFC025-139C-4FCE-989D-68630DA4DC75}"/>
    <cellStyle name="SAPBEXHLevel3X 3 3 2 2 3 3 2" xfId="54197" xr:uid="{E8943261-252A-4C41-82F4-C351AF259AAF}"/>
    <cellStyle name="SAPBEXHLevel3X 3 3 2 2 3 4" xfId="36614" xr:uid="{8F52276E-47F7-4873-9E82-4C049E0643A7}"/>
    <cellStyle name="SAPBEXHLevel3X 3 3 2 2 4" xfId="8770" xr:uid="{F8D79285-90F6-4B77-9D03-B57E03135323}"/>
    <cellStyle name="SAPBEXHLevel3X 3 3 2 2 4 2" xfId="19430" xr:uid="{CDF65464-DDEC-4B30-B467-A04FEF647978}"/>
    <cellStyle name="SAPBEXHLevel3X 3 3 2 2 4 2 2" xfId="45844" xr:uid="{EE986D02-596A-4D83-9C63-5B2BE276BFAA}"/>
    <cellStyle name="SAPBEXHLevel3X 3 3 2 2 4 3" xfId="22151" xr:uid="{694A97BE-9CD9-4F0D-A913-771DE73BEE73}"/>
    <cellStyle name="SAPBEXHLevel3X 3 3 2 2 4 3 2" xfId="48565" xr:uid="{14B9B723-1F99-4699-913F-52E413C9838A}"/>
    <cellStyle name="SAPBEXHLevel3X 3 3 2 2 4 4" xfId="35266" xr:uid="{11F117DA-0F39-4086-A46E-A028BC129057}"/>
    <cellStyle name="SAPBEXHLevel3X 3 3 2 2 5" xfId="14344" xr:uid="{2C426270-AB19-4AC8-89ED-56E5813AA9E3}"/>
    <cellStyle name="SAPBEXHLevel3X 3 3 2 2 5 2" xfId="40764" xr:uid="{7C04A9D9-B567-4252-AB41-525820538DF4}"/>
    <cellStyle name="SAPBEXHLevel3X 3 3 2 2 6" xfId="27177" xr:uid="{48251CF9-0507-4600-8221-989A68D3DBCB}"/>
    <cellStyle name="SAPBEXHLevel3X 3 3 2 2 6 2" xfId="53591" xr:uid="{101BD59A-FC39-4074-8499-BBCBFB278452}"/>
    <cellStyle name="SAPBEXHLevel3X 3 3 2 2 7" xfId="30229" xr:uid="{0A066630-03AA-4813-98A4-2C1BE3B35C48}"/>
    <cellStyle name="SAPBEXHLevel3X 3 3 2 3" xfId="4130" xr:uid="{81C89138-46D6-4F18-B529-04E631484035}"/>
    <cellStyle name="SAPBEXHLevel3X 3 3 2 3 2" xfId="9323" xr:uid="{345E673B-4667-437B-8929-85F4D0D20216}"/>
    <cellStyle name="SAPBEXHLevel3X 3 3 2 3 2 2" xfId="19983" xr:uid="{2F4CB3E9-3D9D-417A-BEF9-A78FC0A4F4E5}"/>
    <cellStyle name="SAPBEXHLevel3X 3 3 2 3 2 2 2" xfId="46397" xr:uid="{799E47BE-077F-4CA4-A793-17E87EE9349A}"/>
    <cellStyle name="SAPBEXHLevel3X 3 3 2 3 2 3" xfId="11805" xr:uid="{F55D8FBB-8685-4686-8B17-A332511AE852}"/>
    <cellStyle name="SAPBEXHLevel3X 3 3 2 3 2 3 2" xfId="38226" xr:uid="{0DE99331-DFAB-47A0-B194-36C0E715EF2C}"/>
    <cellStyle name="SAPBEXHLevel3X 3 3 2 3 2 4" xfId="35819" xr:uid="{CBC9A04F-5E8F-436B-831D-C10287785560}"/>
    <cellStyle name="SAPBEXHLevel3X 3 3 2 3 3" xfId="14912" xr:uid="{8EADDD81-4934-4415-82E5-7B5B25B043D1}"/>
    <cellStyle name="SAPBEXHLevel3X 3 3 2 3 3 2" xfId="41332" xr:uid="{6ED2EE4C-CB9B-4A33-A5D0-0C186266A268}"/>
    <cellStyle name="SAPBEXHLevel3X 3 3 2 3 4" xfId="24147" xr:uid="{C73F5674-9A4D-43FD-83D9-E808C52B02E1}"/>
    <cellStyle name="SAPBEXHLevel3X 3 3 2 3 4 2" xfId="50561" xr:uid="{B460B808-1F37-4043-A0FC-ED4188F09489}"/>
    <cellStyle name="SAPBEXHLevel3X 3 3 2 3 5" xfId="30800" xr:uid="{E6CBD247-4A79-4F5B-AC6A-55113F426AF7}"/>
    <cellStyle name="SAPBEXHLevel3X 3 3 2 4" xfId="2836" xr:uid="{79947C36-6CC4-4362-BEAC-4B4ED1285FA6}"/>
    <cellStyle name="SAPBEXHLevel3X 3 3 2 4 2" xfId="10243" xr:uid="{158846FD-E6B5-48C6-80CE-38CCC63804BF}"/>
    <cellStyle name="SAPBEXHLevel3X 3 3 2 4 2 2" xfId="20903" xr:uid="{5FF70119-81A3-40A7-BB79-D6A6FC2E28DE}"/>
    <cellStyle name="SAPBEXHLevel3X 3 3 2 4 2 2 2" xfId="47317" xr:uid="{00F33886-8571-40BB-94F1-83037D831F06}"/>
    <cellStyle name="SAPBEXHLevel3X 3 3 2 4 2 3" xfId="12240" xr:uid="{71D45F34-0A13-44FE-A635-92C0503E1C32}"/>
    <cellStyle name="SAPBEXHLevel3X 3 3 2 4 2 3 2" xfId="38661" xr:uid="{7FB75B53-3977-4849-84B1-71EB4349B32A}"/>
    <cellStyle name="SAPBEXHLevel3X 3 3 2 4 2 4" xfId="36739" xr:uid="{AB43884D-629C-44F2-8A8C-3FB11CDA77E7}"/>
    <cellStyle name="SAPBEXHLevel3X 3 3 2 4 3" xfId="13628" xr:uid="{157D5D37-7D36-4E98-889C-B2A2990F8EFF}"/>
    <cellStyle name="SAPBEXHLevel3X 3 3 2 4 3 2" xfId="40048" xr:uid="{C3A75A37-DBF2-48DA-9E1B-C752A92334AF}"/>
    <cellStyle name="SAPBEXHLevel3X 3 3 2 4 4" xfId="25392" xr:uid="{38B9684E-4B83-4308-838B-FECB827D1490}"/>
    <cellStyle name="SAPBEXHLevel3X 3 3 2 4 4 2" xfId="51806" xr:uid="{B64FA922-44A6-4126-9181-E240657BC0D6}"/>
    <cellStyle name="SAPBEXHLevel3X 3 3 2 4 5" xfId="29506" xr:uid="{817EF64D-E6AD-4931-9BD2-60CCC537AA47}"/>
    <cellStyle name="SAPBEXHLevel3X 3 3 2 5" xfId="4185" xr:uid="{0B83BC46-E2D6-4F23-B9F8-0D7F9C75B23A}"/>
    <cellStyle name="SAPBEXHLevel3X 3 3 2 5 2" xfId="14965" xr:uid="{087BDCF1-6226-4704-9A3E-835497FBA6F4}"/>
    <cellStyle name="SAPBEXHLevel3X 3 3 2 5 2 2" xfId="41385" xr:uid="{0C4FBF51-E498-4F8B-9240-47BEEF88757C}"/>
    <cellStyle name="SAPBEXHLevel3X 3 3 2 5 3" xfId="22456" xr:uid="{742FBEF6-E37D-47C9-B520-606C48737F12}"/>
    <cellStyle name="SAPBEXHLevel3X 3 3 2 5 3 2" xfId="48870" xr:uid="{7FDFA179-B131-481B-8799-BD4566213997}"/>
    <cellStyle name="SAPBEXHLevel3X 3 3 2 5 4" xfId="30855" xr:uid="{2BBF32D6-BCA5-443A-9324-C204B3EB1854}"/>
    <cellStyle name="SAPBEXHLevel3X 3 3 2 6" xfId="5773" xr:uid="{97939520-3139-49CA-993C-72BCDF7F38A2}"/>
    <cellStyle name="SAPBEXHLevel3X 3 3 2 6 2" xfId="16532" xr:uid="{C56AC4AF-DABB-4C6D-B8BF-ED36207CFBE5}"/>
    <cellStyle name="SAPBEXHLevel3X 3 3 2 6 2 2" xfId="42950" xr:uid="{71251FF1-61AC-4901-86B5-C48007FB60CF}"/>
    <cellStyle name="SAPBEXHLevel3X 3 3 2 6 3" xfId="22194" xr:uid="{B654C277-4A19-4F3B-A1AF-118978B8DE34}"/>
    <cellStyle name="SAPBEXHLevel3X 3 3 2 6 3 2" xfId="48608" xr:uid="{420320F5-CDFF-4C91-B6B5-9ABEF3AFCA93}"/>
    <cellStyle name="SAPBEXHLevel3X 3 3 2 6 4" xfId="32443" xr:uid="{2AF374DE-F429-4437-B301-16520BA2D5C2}"/>
    <cellStyle name="SAPBEXHLevel3X 3 3 2 7" xfId="5083" xr:uid="{B85632A1-A9BF-46AF-A358-09228C7E14AD}"/>
    <cellStyle name="SAPBEXHLevel3X 3 3 2 7 2" xfId="27054" xr:uid="{155F8B31-7D9C-415D-B506-5A88F10B74D7}"/>
    <cellStyle name="SAPBEXHLevel3X 3 3 2 7 2 2" xfId="53468" xr:uid="{98772930-CDA8-4DE2-BEB5-F0B6E412A444}"/>
    <cellStyle name="SAPBEXHLevel3X 3 3 2 7 3" xfId="31753" xr:uid="{F78738A7-3BA1-4299-A1B4-C80D8C2DA2C2}"/>
    <cellStyle name="SAPBEXHLevel3X 3 3 2 8" xfId="5661" xr:uid="{7E42EB0D-83A3-4488-BB98-A25E8B8ABC58}"/>
    <cellStyle name="SAPBEXHLevel3X 3 3 2 8 2" xfId="16425" xr:uid="{D7CFD598-F2C9-4297-A858-83EC1674EED3}"/>
    <cellStyle name="SAPBEXHLevel3X 3 3 2 8 2 2" xfId="42843" xr:uid="{F6E4F9DE-58A9-4676-B428-12D03E45D8D3}"/>
    <cellStyle name="SAPBEXHLevel3X 3 3 2 8 3" xfId="22701" xr:uid="{E696E817-6ED4-4CBD-BA8B-50FBB5DA50D3}"/>
    <cellStyle name="SAPBEXHLevel3X 3 3 2 8 3 2" xfId="49115" xr:uid="{063D43A4-01AC-4B6A-85C0-E2C8F17FB381}"/>
    <cellStyle name="SAPBEXHLevel3X 3 3 2 8 4" xfId="32331" xr:uid="{13BF0DED-2741-46FD-AAAC-5C13110B3859}"/>
    <cellStyle name="SAPBEXHLevel3X 3 3 2 9" xfId="7794" xr:uid="{9D45E207-B6BB-4FF1-BAB1-6FD38F55CAF8}"/>
    <cellStyle name="SAPBEXHLevel3X 3 3 2 9 2" xfId="18461" xr:uid="{08025822-DEFC-4390-8EC4-09134E7F2E4A}"/>
    <cellStyle name="SAPBEXHLevel3X 3 3 2 9 2 2" xfId="44876" xr:uid="{6E9678C7-F248-4B02-9F25-41BA96AC2ECD}"/>
    <cellStyle name="SAPBEXHLevel3X 3 3 2 9 3" xfId="25635" xr:uid="{EB0FD6F4-1F8D-4978-846B-DB3E90B40D9F}"/>
    <cellStyle name="SAPBEXHLevel3X 3 3 2 9 3 2" xfId="52049" xr:uid="{5F251DE0-50C1-4C1E-ACC8-A880EB6325AC}"/>
    <cellStyle name="SAPBEXHLevel3X 3 3 2 9 4" xfId="34464" xr:uid="{551F3E09-7EF5-4292-977C-CB5E6F9D63C9}"/>
    <cellStyle name="SAPBEXHLevel3X 3 3 3" xfId="1678" xr:uid="{D22526B9-5B00-4F12-A335-5715DBCDF5CA}"/>
    <cellStyle name="SAPBEXHLevel3X 3 3 3 10" xfId="8488" xr:uid="{E6715D4F-3E34-4D3A-BE56-C31B76D5A057}"/>
    <cellStyle name="SAPBEXHLevel3X 3 3 3 10 2" xfId="19148" xr:uid="{C32D057D-C885-4B31-B6E3-3AA10F2C68EF}"/>
    <cellStyle name="SAPBEXHLevel3X 3 3 3 10 2 2" xfId="45562" xr:uid="{E7086075-EB42-478A-A285-52754883FE1A}"/>
    <cellStyle name="SAPBEXHLevel3X 3 3 3 10 3" xfId="17815" xr:uid="{7F574C52-8E15-4474-B987-F31504823289}"/>
    <cellStyle name="SAPBEXHLevel3X 3 3 3 10 3 2" xfId="44232" xr:uid="{588A4373-861F-4D4E-92A5-B19323DD231A}"/>
    <cellStyle name="SAPBEXHLevel3X 3 3 3 10 4" xfId="34984" xr:uid="{533CFC82-67CD-4B85-9092-75B490D83638}"/>
    <cellStyle name="SAPBEXHLevel3X 3 3 3 11" xfId="11889" xr:uid="{C575286B-15FD-462A-AD96-956888267561}"/>
    <cellStyle name="SAPBEXHLevel3X 3 3 3 11 2" xfId="38310" xr:uid="{EA31AC7C-50D8-4B6E-B93A-262D3E32004B}"/>
    <cellStyle name="SAPBEXHLevel3X 3 3 3 12" xfId="26293" xr:uid="{77DA34CC-9748-4AA6-8892-4046676DCCDB}"/>
    <cellStyle name="SAPBEXHLevel3X 3 3 3 12 2" xfId="52707" xr:uid="{2CF5D4DE-4176-4EC4-BA1F-53BAF142A694}"/>
    <cellStyle name="SAPBEXHLevel3X 3 3 3 2" xfId="3671" xr:uid="{7C84AB9B-18D9-43C1-9C05-E995424247FC}"/>
    <cellStyle name="SAPBEXHLevel3X 3 3 3 2 2" xfId="8934" xr:uid="{846BDB63-3D0F-472E-81D9-E125A6561013}"/>
    <cellStyle name="SAPBEXHLevel3X 3 3 3 2 2 2" xfId="19594" xr:uid="{D9EED5D0-281F-4ABE-9583-7B6295E308DD}"/>
    <cellStyle name="SAPBEXHLevel3X 3 3 3 2 2 2 2" xfId="46008" xr:uid="{759CBBEE-ECAD-4C86-9236-80F922BF6C6E}"/>
    <cellStyle name="SAPBEXHLevel3X 3 3 3 2 2 3" xfId="11431" xr:uid="{F86330A3-B36A-4A37-8C79-BE1D44E5D820}"/>
    <cellStyle name="SAPBEXHLevel3X 3 3 3 2 2 3 2" xfId="37852" xr:uid="{A0B6DE23-0EF1-4C36-9F2E-9698F110E289}"/>
    <cellStyle name="SAPBEXHLevel3X 3 3 3 2 2 4" xfId="35430" xr:uid="{84BAA54D-C09C-40C4-995C-F96A60D617EE}"/>
    <cellStyle name="SAPBEXHLevel3X 3 3 3 2 3" xfId="10088" xr:uid="{288648B5-C3CF-4552-B5EC-A04A05340506}"/>
    <cellStyle name="SAPBEXHLevel3X 3 3 3 2 3 2" xfId="20748" xr:uid="{3E4A70E3-2EF1-416E-AA16-1B531542B28B}"/>
    <cellStyle name="SAPBEXHLevel3X 3 3 3 2 3 2 2" xfId="47162" xr:uid="{78854797-0961-4180-99C9-FEE68C295D65}"/>
    <cellStyle name="SAPBEXHLevel3X 3 3 3 2 3 3" xfId="12496" xr:uid="{F87D1677-6F20-4220-A08F-9D61D043AEA4}"/>
    <cellStyle name="SAPBEXHLevel3X 3 3 3 2 3 3 2" xfId="38917" xr:uid="{D3BC29F9-8FD8-453A-86CD-D7AF20490F90}"/>
    <cellStyle name="SAPBEXHLevel3X 3 3 3 2 3 4" xfId="36584" xr:uid="{169A45D4-381A-4BC8-80FD-1799BF573AE5}"/>
    <cellStyle name="SAPBEXHLevel3X 3 3 3 2 4" xfId="8804" xr:uid="{B74DE310-DBB6-40E4-8434-4A91D598F5F8}"/>
    <cellStyle name="SAPBEXHLevel3X 3 3 3 2 4 2" xfId="19464" xr:uid="{9B39E9AB-A738-4940-B46A-715FA6880942}"/>
    <cellStyle name="SAPBEXHLevel3X 3 3 3 2 4 2 2" xfId="45878" xr:uid="{2574D21D-C184-4C69-9D4D-BED8D0F4A304}"/>
    <cellStyle name="SAPBEXHLevel3X 3 3 3 2 4 3" xfId="22592" xr:uid="{2100F433-ADBC-4535-9EB0-02A76A7A0508}"/>
    <cellStyle name="SAPBEXHLevel3X 3 3 3 2 4 3 2" xfId="49006" xr:uid="{AE569C05-5264-4975-A093-33D93644851A}"/>
    <cellStyle name="SAPBEXHLevel3X 3 3 3 2 4 4" xfId="35300" xr:uid="{44F8796A-79B2-4FA1-A40C-3AA5FB8590E8}"/>
    <cellStyle name="SAPBEXHLevel3X 3 3 3 2 5" xfId="14456" xr:uid="{B2CB77AD-8286-4D3E-B693-C7407491CB87}"/>
    <cellStyle name="SAPBEXHLevel3X 3 3 3 2 5 2" xfId="40876" xr:uid="{799EB95B-0902-423D-B079-BA108D7A6131}"/>
    <cellStyle name="SAPBEXHLevel3X 3 3 3 2 6" xfId="27963" xr:uid="{62DB0B85-D207-40A5-9E35-7A263FF5F7CD}"/>
    <cellStyle name="SAPBEXHLevel3X 3 3 3 2 6 2" xfId="54377" xr:uid="{D5C52E50-82E4-4431-AEC4-7AE9EAECEBAD}"/>
    <cellStyle name="SAPBEXHLevel3X 3 3 3 2 7" xfId="30341" xr:uid="{C4A73A8F-1BAD-4058-A06B-31774253071C}"/>
    <cellStyle name="SAPBEXHLevel3X 3 3 3 3" xfId="2664" xr:uid="{1ABE0EE9-BD2F-4D00-90FF-0668B4C99454}"/>
    <cellStyle name="SAPBEXHLevel3X 3 3 3 3 2" xfId="9289" xr:uid="{C9ECEADF-6992-49C3-8C85-7928167A15FC}"/>
    <cellStyle name="SAPBEXHLevel3X 3 3 3 3 2 2" xfId="19949" xr:uid="{08D45924-063B-4927-B08B-D76D18D6F208}"/>
    <cellStyle name="SAPBEXHLevel3X 3 3 3 3 2 2 2" xfId="46363" xr:uid="{A0133FD1-9A39-47F2-B8EC-B4F6913F1B86}"/>
    <cellStyle name="SAPBEXHLevel3X 3 3 3 3 2 3" xfId="28232" xr:uid="{B02A7FEE-45FD-440A-90C8-B451DB1017FC}"/>
    <cellStyle name="SAPBEXHLevel3X 3 3 3 3 2 3 2" xfId="54646" xr:uid="{FFF5C543-DBDB-4063-A5C0-FF5A6A5B4081}"/>
    <cellStyle name="SAPBEXHLevel3X 3 3 3 3 2 4" xfId="35785" xr:uid="{1E3C4C59-AFE0-4F2B-A6BF-0552680B7A9C}"/>
    <cellStyle name="SAPBEXHLevel3X 3 3 3 3 3" xfId="13456" xr:uid="{3C3AF54E-C7B8-46DF-818E-591B67C64A2B}"/>
    <cellStyle name="SAPBEXHLevel3X 3 3 3 3 3 2" xfId="39876" xr:uid="{764F059E-3593-47AC-966D-3B0BA457FFE9}"/>
    <cellStyle name="SAPBEXHLevel3X 3 3 3 3 4" xfId="24209" xr:uid="{A16CAEF0-06CF-4118-B5BB-E0ED7E607988}"/>
    <cellStyle name="SAPBEXHLevel3X 3 3 3 3 4 2" xfId="50623" xr:uid="{65EFF58F-D15D-4030-89B6-0173E23C5FA7}"/>
    <cellStyle name="SAPBEXHLevel3X 3 3 3 3 5" xfId="29334" xr:uid="{66C9F9BB-5872-4FE1-A3D7-E04D6F49F60A}"/>
    <cellStyle name="SAPBEXHLevel3X 3 3 3 4" xfId="4444" xr:uid="{298A5D52-983C-4839-806C-751BAF6740CC}"/>
    <cellStyle name="SAPBEXHLevel3X 3 3 3 4 2" xfId="10053" xr:uid="{295A884F-5242-4091-AEA6-865DD7120388}"/>
    <cellStyle name="SAPBEXHLevel3X 3 3 3 4 2 2" xfId="20713" xr:uid="{8E395651-7540-4EB9-9785-8A1DD1C60E78}"/>
    <cellStyle name="SAPBEXHLevel3X 3 3 3 4 2 2 2" xfId="47127" xr:uid="{4F9E7138-6C50-484F-8B85-C38F99B1D212}"/>
    <cellStyle name="SAPBEXHLevel3X 3 3 3 4 2 3" xfId="13063" xr:uid="{F60F83B1-88AB-4FEE-AA68-4762358D37DF}"/>
    <cellStyle name="SAPBEXHLevel3X 3 3 3 4 2 3 2" xfId="39484" xr:uid="{44AE7EE5-07D2-4388-A9DE-E3C24EF31762}"/>
    <cellStyle name="SAPBEXHLevel3X 3 3 3 4 2 4" xfId="36549" xr:uid="{957ABE96-C0E5-47D1-97C7-DA2E6A1E8B42}"/>
    <cellStyle name="SAPBEXHLevel3X 3 3 3 4 3" xfId="15222" xr:uid="{CE18B144-8EF2-4DB1-9BD9-0787CE8219BE}"/>
    <cellStyle name="SAPBEXHLevel3X 3 3 3 4 3 2" xfId="41642" xr:uid="{E8C223C8-D678-4A08-94CD-7EECABC1FDB0}"/>
    <cellStyle name="SAPBEXHLevel3X 3 3 3 4 4" xfId="27709" xr:uid="{FDABAD09-DC59-4746-8006-9367917D77A1}"/>
    <cellStyle name="SAPBEXHLevel3X 3 3 3 4 4 2" xfId="54123" xr:uid="{9E379F94-1E08-44F6-A199-8764F27186BF}"/>
    <cellStyle name="SAPBEXHLevel3X 3 3 3 4 5" xfId="31114" xr:uid="{D1EC60DF-D1EB-4711-A162-1983BCC57807}"/>
    <cellStyle name="SAPBEXHLevel3X 3 3 3 5" xfId="5441" xr:uid="{8F64CD87-F561-4737-9EFD-07B36B739778}"/>
    <cellStyle name="SAPBEXHLevel3X 3 3 3 5 2" xfId="16214" xr:uid="{E0BB2A7A-EE6A-4F42-8202-E7D6A4457376}"/>
    <cellStyle name="SAPBEXHLevel3X 3 3 3 5 2 2" xfId="42633" xr:uid="{26A1D7A0-9702-431B-8D0B-01824F24D423}"/>
    <cellStyle name="SAPBEXHLevel3X 3 3 3 5 3" xfId="22285" xr:uid="{93334032-B16D-43AC-AB24-B0EF90467799}"/>
    <cellStyle name="SAPBEXHLevel3X 3 3 3 5 3 2" xfId="48699" xr:uid="{5216F416-94E0-4368-8AB5-8F9201A1F432}"/>
    <cellStyle name="SAPBEXHLevel3X 3 3 3 5 4" xfId="32111" xr:uid="{36AD187A-A35A-4297-A302-A8A45E916EE9}"/>
    <cellStyle name="SAPBEXHLevel3X 3 3 3 6" xfId="5545" xr:uid="{6B6FC108-B4DB-4FDD-AC06-73C8D5DB83D1}"/>
    <cellStyle name="SAPBEXHLevel3X 3 3 3 6 2" xfId="16316" xr:uid="{70F40F56-7E1E-4C15-95F3-A5208E22FF9A}"/>
    <cellStyle name="SAPBEXHLevel3X 3 3 3 6 2 2" xfId="42735" xr:uid="{11420A0B-199D-4530-9933-D988D43C7EC9}"/>
    <cellStyle name="SAPBEXHLevel3X 3 3 3 6 3" xfId="22197" xr:uid="{5BE2601E-DF61-4636-83D8-A6F45809FF04}"/>
    <cellStyle name="SAPBEXHLevel3X 3 3 3 6 3 2" xfId="48611" xr:uid="{C03960F5-2626-462D-A8C6-BECAC8F39397}"/>
    <cellStyle name="SAPBEXHLevel3X 3 3 3 6 4" xfId="32215" xr:uid="{4CD2E992-D345-42A7-8FBE-FF24A0974BFE}"/>
    <cellStyle name="SAPBEXHLevel3X 3 3 3 7" xfId="6155" xr:uid="{39023977-FB43-4C59-AE8B-7BD9F458A42E}"/>
    <cellStyle name="SAPBEXHLevel3X 3 3 3 7 2" xfId="24531" xr:uid="{015A0636-6871-4956-8A7E-3D1A4B477858}"/>
    <cellStyle name="SAPBEXHLevel3X 3 3 3 7 2 2" xfId="50945" xr:uid="{B9BF1BDB-F6E4-4AB4-917E-44EC509B0E14}"/>
    <cellStyle name="SAPBEXHLevel3X 3 3 3 7 3" xfId="32825" xr:uid="{6B67E15B-5D79-43AD-AF19-409184C0ED92}"/>
    <cellStyle name="SAPBEXHLevel3X 3 3 3 8" xfId="2877" xr:uid="{C18BF0F0-2465-49CF-91FB-6660BAC84CCC}"/>
    <cellStyle name="SAPBEXHLevel3X 3 3 3 8 2" xfId="13669" xr:uid="{0625507A-A3F6-4B63-9AA6-66127E43D3F6}"/>
    <cellStyle name="SAPBEXHLevel3X 3 3 3 8 2 2" xfId="40089" xr:uid="{4F538494-9A38-4A5C-A185-3AF0E189E0AF}"/>
    <cellStyle name="SAPBEXHLevel3X 3 3 3 8 3" xfId="23066" xr:uid="{09732950-0028-4368-99D1-267BB69B9F44}"/>
    <cellStyle name="SAPBEXHLevel3X 3 3 3 8 3 2" xfId="49480" xr:uid="{92ABF8C0-DE10-4B10-98BC-088CB2B5015B}"/>
    <cellStyle name="SAPBEXHLevel3X 3 3 3 8 4" xfId="29547" xr:uid="{F827CFEC-5F8F-4241-AE60-79FAB93F64FF}"/>
    <cellStyle name="SAPBEXHLevel3X 3 3 3 9" xfId="7636" xr:uid="{77D96C42-AB03-4EC0-A236-3F758ADF193F}"/>
    <cellStyle name="SAPBEXHLevel3X 3 3 3 9 2" xfId="18303" xr:uid="{66A1ADED-4994-4288-BEB2-2EC6DA3E24D5}"/>
    <cellStyle name="SAPBEXHLevel3X 3 3 3 9 2 2" xfId="44719" xr:uid="{776AEE8A-3C0C-4DCC-95F0-412298A15FFE}"/>
    <cellStyle name="SAPBEXHLevel3X 3 3 3 9 3" xfId="24539" xr:uid="{B681C04B-C3C7-4AB1-BD52-3FCD66022EA6}"/>
    <cellStyle name="SAPBEXHLevel3X 3 3 3 9 3 2" xfId="50953" xr:uid="{59DF8503-F712-406A-B616-02F73F1C868B}"/>
    <cellStyle name="SAPBEXHLevel3X 3 3 3 9 4" xfId="34306" xr:uid="{5B48A3AE-686A-4100-A3C7-445391B4A268}"/>
    <cellStyle name="SAPBEXHLevel3X 3 3 4" xfId="1937" xr:uid="{75E451BD-159F-44CE-AFCC-98E75E49428B}"/>
    <cellStyle name="SAPBEXHLevel3X 3 3 4 10" xfId="8584" xr:uid="{6A5D03CA-8F39-4C3F-91C7-4792A2A51BFD}"/>
    <cellStyle name="SAPBEXHLevel3X 3 3 4 10 2" xfId="19244" xr:uid="{27C707B2-55F2-4C05-B61F-CB6484857C31}"/>
    <cellStyle name="SAPBEXHLevel3X 3 3 4 10 2 2" xfId="45658" xr:uid="{F6115E5E-CA44-47D0-BC16-C4C301F7F20E}"/>
    <cellStyle name="SAPBEXHLevel3X 3 3 4 10 3" xfId="17665" xr:uid="{EE7A8589-748C-43C5-97C4-11E234527CE6}"/>
    <cellStyle name="SAPBEXHLevel3X 3 3 4 10 3 2" xfId="44082" xr:uid="{14EEC740-B3BD-4EE5-B89F-68B7385988FB}"/>
    <cellStyle name="SAPBEXHLevel3X 3 3 4 10 4" xfId="35080" xr:uid="{5B6BEB68-39D2-4CF4-84A3-003958403F64}"/>
    <cellStyle name="SAPBEXHLevel3X 3 3 4 11" xfId="11643" xr:uid="{A423DCC0-3281-4044-B504-C6BCF7D4C0FC}"/>
    <cellStyle name="SAPBEXHLevel3X 3 3 4 11 2" xfId="38064" xr:uid="{3B53FE44-3DC0-41F3-A01E-7308F9B2E722}"/>
    <cellStyle name="SAPBEXHLevel3X 3 3 4 12" xfId="25129" xr:uid="{C4F3FD31-D870-4BEE-8B67-59C71B3F9C00}"/>
    <cellStyle name="SAPBEXHLevel3X 3 3 4 12 2" xfId="51543" xr:uid="{DC36D7DD-2ADB-4D8E-8CCC-E2D7A7D5B9B1}"/>
    <cellStyle name="SAPBEXHLevel3X 3 3 4 2" xfId="3914" xr:uid="{040972EC-CC11-42A2-A896-C696FE208AD4}"/>
    <cellStyle name="SAPBEXHLevel3X 3 3 4 2 2" xfId="9126" xr:uid="{BA423CEE-5F60-406E-98D3-3958D2E81E97}"/>
    <cellStyle name="SAPBEXHLevel3X 3 3 4 2 2 2" xfId="19786" xr:uid="{6F1CE348-EE0D-401E-9F3C-88E6B04CD436}"/>
    <cellStyle name="SAPBEXHLevel3X 3 3 4 2 2 2 2" xfId="46200" xr:uid="{C8A0F2FD-DB1D-4BF2-A494-19A42263E7EF}"/>
    <cellStyle name="SAPBEXHLevel3X 3 3 4 2 2 3" xfId="26787" xr:uid="{1FDCD3A0-CE49-4428-87E7-CAEE2C228332}"/>
    <cellStyle name="SAPBEXHLevel3X 3 3 4 2 2 3 2" xfId="53201" xr:uid="{7011A88F-9F39-45E6-A65C-E19E33F12566}"/>
    <cellStyle name="SAPBEXHLevel3X 3 3 4 2 2 4" xfId="35622" xr:uid="{781EA750-06CB-474C-AE7D-CC6D6E198F61}"/>
    <cellStyle name="SAPBEXHLevel3X 3 3 4 2 3" xfId="14697" xr:uid="{40B59CC5-D871-4026-B87C-B83E7B935135}"/>
    <cellStyle name="SAPBEXHLevel3X 3 3 4 2 3 2" xfId="41117" xr:uid="{825EE743-D6B9-4596-BFE2-4F51806A4FD7}"/>
    <cellStyle name="SAPBEXHLevel3X 3 3 4 2 4" xfId="24556" xr:uid="{AE275943-6172-4D42-BAA7-0100A54D2E5B}"/>
    <cellStyle name="SAPBEXHLevel3X 3 3 4 2 4 2" xfId="50970" xr:uid="{48E9C5AF-1BC7-4887-BC52-E035156B94C4}"/>
    <cellStyle name="SAPBEXHLevel3X 3 3 4 2 5" xfId="30584" xr:uid="{9ED3F486-5B3D-4107-83F4-01243762359D}"/>
    <cellStyle name="SAPBEXHLevel3X 3 3 4 3" xfId="4641" xr:uid="{D6EBE789-646D-4DB6-A586-F34C0BD492CD}"/>
    <cellStyle name="SAPBEXHLevel3X 3 3 4 3 2" xfId="10231" xr:uid="{B73F0D15-6532-4AAF-844F-8D3F435E7DDF}"/>
    <cellStyle name="SAPBEXHLevel3X 3 3 4 3 2 2" xfId="20891" xr:uid="{101F9141-45D2-4FBC-BC02-735DAE6CA5DD}"/>
    <cellStyle name="SAPBEXHLevel3X 3 3 4 3 2 2 2" xfId="47305" xr:uid="{CEFBC5C8-ED2F-431A-989A-04521A2BF31B}"/>
    <cellStyle name="SAPBEXHLevel3X 3 3 4 3 2 3" xfId="12239" xr:uid="{937F68CD-58E7-40AE-B562-CD5498CA0F9A}"/>
    <cellStyle name="SAPBEXHLevel3X 3 3 4 3 2 3 2" xfId="38660" xr:uid="{30C7F433-5F8F-467A-9C8A-958D2CA2291A}"/>
    <cellStyle name="SAPBEXHLevel3X 3 3 4 3 2 4" xfId="36727" xr:uid="{8E893B20-BB95-4EB1-BE45-98F366F36A35}"/>
    <cellStyle name="SAPBEXHLevel3X 3 3 4 3 3" xfId="15419" xr:uid="{B8A04F7B-925E-4D25-9B13-46B85C018AFA}"/>
    <cellStyle name="SAPBEXHLevel3X 3 3 4 3 3 2" xfId="41839" xr:uid="{EF230FC7-E119-49B7-BBFD-3255AA45DF5A}"/>
    <cellStyle name="SAPBEXHLevel3X 3 3 4 3 4" xfId="24798" xr:uid="{BE1E8409-5306-4382-A47A-FA14104ADDAF}"/>
    <cellStyle name="SAPBEXHLevel3X 3 3 4 3 4 2" xfId="51212" xr:uid="{7D7903AE-76BC-4C70-98B4-FE10DFD6F0FC}"/>
    <cellStyle name="SAPBEXHLevel3X 3 3 4 3 5" xfId="31311" xr:uid="{26C83AEC-F331-4104-88F1-B1B868F7F20D}"/>
    <cellStyle name="SAPBEXHLevel3X 3 3 4 4" xfId="5219" xr:uid="{8653D749-5F81-43D8-84DC-30168DEFA0AA}"/>
    <cellStyle name="SAPBEXHLevel3X 3 3 4 4 2" xfId="15994" xr:uid="{A1D4F5B3-F9CF-4166-9716-22A6F4FDE4B7}"/>
    <cellStyle name="SAPBEXHLevel3X 3 3 4 4 2 2" xfId="42413" xr:uid="{60E62ADB-B454-4379-8089-7A21D3831684}"/>
    <cellStyle name="SAPBEXHLevel3X 3 3 4 4 3" xfId="25251" xr:uid="{5CCFBB25-D8B8-4663-8151-3EB2B6ACF264}"/>
    <cellStyle name="SAPBEXHLevel3X 3 3 4 4 3 2" xfId="51665" xr:uid="{698066ED-FB02-44EF-9B5C-0DAE8502D884}"/>
    <cellStyle name="SAPBEXHLevel3X 3 3 4 4 4" xfId="31889" xr:uid="{75275008-DBBD-4DC2-B03B-24E5AFB3C94C}"/>
    <cellStyle name="SAPBEXHLevel3X 3 3 4 5" xfId="5835" xr:uid="{4D0B2BDD-B46E-4641-9A3E-E47663BD0E3F}"/>
    <cellStyle name="SAPBEXHLevel3X 3 3 4 5 2" xfId="16594" xr:uid="{2AF4BE5F-FA32-4C42-883E-BB5C443C2EE9}"/>
    <cellStyle name="SAPBEXHLevel3X 3 3 4 5 2 2" xfId="43012" xr:uid="{D0F8B95D-4772-4EC0-872B-7DD4F6372298}"/>
    <cellStyle name="SAPBEXHLevel3X 3 3 4 5 3" xfId="21859" xr:uid="{34E433AF-2845-48EF-A824-ADFB6A3E2BC4}"/>
    <cellStyle name="SAPBEXHLevel3X 3 3 4 5 3 2" xfId="48273" xr:uid="{62E3D52F-60C1-4D5C-B648-1283ED53E00C}"/>
    <cellStyle name="SAPBEXHLevel3X 3 3 4 5 4" xfId="32505" xr:uid="{5B88D890-2FC0-489A-9EAC-30EB0FA97B1A}"/>
    <cellStyle name="SAPBEXHLevel3X 3 3 4 6" xfId="6438" xr:uid="{12DF60B5-6528-498B-A91F-D8B447D55F4E}"/>
    <cellStyle name="SAPBEXHLevel3X 3 3 4 6 2" xfId="17174" xr:uid="{BDF428B1-A36B-4EB2-94C2-E685E713912A}"/>
    <cellStyle name="SAPBEXHLevel3X 3 3 4 6 2 2" xfId="43592" xr:uid="{93C87651-8745-46B0-B751-D15F08C79523}"/>
    <cellStyle name="SAPBEXHLevel3X 3 3 4 6 3" xfId="24524" xr:uid="{C6C72619-C2F7-4FA9-B66A-CBB144D9F111}"/>
    <cellStyle name="SAPBEXHLevel3X 3 3 4 6 3 2" xfId="50938" xr:uid="{734E2F86-F997-4AB6-AA6F-9307CDA99564}"/>
    <cellStyle name="SAPBEXHLevel3X 3 3 4 6 4" xfId="33108" xr:uid="{38C9512C-FF0D-4C7B-ACF0-419A781C86F4}"/>
    <cellStyle name="SAPBEXHLevel3X 3 3 4 7" xfId="7053" xr:uid="{22C89469-3425-43E7-B3C6-9C13C50C8235}"/>
    <cellStyle name="SAPBEXHLevel3X 3 3 4 7 2" xfId="12420" xr:uid="{0B227A08-A84D-4AAE-80A1-5BDE6427FD1D}"/>
    <cellStyle name="SAPBEXHLevel3X 3 3 4 7 2 2" xfId="38841" xr:uid="{192AD656-D4A8-4D93-B85A-7D28757B8D9B}"/>
    <cellStyle name="SAPBEXHLevel3X 3 3 4 7 3" xfId="33723" xr:uid="{953FEA54-2914-423A-929A-2C4D709FEE58}"/>
    <cellStyle name="SAPBEXHLevel3X 3 3 4 8" xfId="7600" xr:uid="{0460F792-33E0-41A2-B1E8-2C88074E7C71}"/>
    <cellStyle name="SAPBEXHLevel3X 3 3 4 8 2" xfId="18267" xr:uid="{36AECB76-C41D-4F97-8B1E-38248DBCB9D6}"/>
    <cellStyle name="SAPBEXHLevel3X 3 3 4 8 2 2" xfId="44683" xr:uid="{AEC7ED67-4AAB-40B0-8E16-2463E04D3DEB}"/>
    <cellStyle name="SAPBEXHLevel3X 3 3 4 8 3" xfId="11146" xr:uid="{A17F5B25-9B2C-4563-93F7-B602D6E14927}"/>
    <cellStyle name="SAPBEXHLevel3X 3 3 4 8 3 2" xfId="37567" xr:uid="{9A070839-C548-4C2A-B79E-3BFB6827CBAC}"/>
    <cellStyle name="SAPBEXHLevel3X 3 3 4 8 4" xfId="34270" xr:uid="{8EA13F33-6546-4127-B684-0FB7D70EEBDC}"/>
    <cellStyle name="SAPBEXHLevel3X 3 3 4 9" xfId="7299" xr:uid="{4E24079C-9D7B-43ED-B8F7-2B04C26BE8A0}"/>
    <cellStyle name="SAPBEXHLevel3X 3 3 4 9 2" xfId="17966" xr:uid="{CCE60EF7-9104-41B4-815B-FA43B12CAC49}"/>
    <cellStyle name="SAPBEXHLevel3X 3 3 4 9 2 2" xfId="44383" xr:uid="{F073B609-BE51-4305-B00F-716D71E9C9E3}"/>
    <cellStyle name="SAPBEXHLevel3X 3 3 4 9 3" xfId="26353" xr:uid="{BAF88EA9-515B-4498-9BB3-1AD63894D7CD}"/>
    <cellStyle name="SAPBEXHLevel3X 3 3 4 9 3 2" xfId="52767" xr:uid="{A926C49C-31C9-4E38-AD0D-156FF016B360}"/>
    <cellStyle name="SAPBEXHLevel3X 3 3 4 9 4" xfId="33969" xr:uid="{1FCB402B-E55F-4BCA-A2CD-2E2220A7F937}"/>
    <cellStyle name="SAPBEXHLevel3X 3 3 5" xfId="2123" xr:uid="{365D45EF-C4B0-4BDC-9BB9-C32B35F1F0EC}"/>
    <cellStyle name="SAPBEXHLevel3X 3 3 5 10" xfId="8849" xr:uid="{0E8F5FF0-16E5-49B9-8A14-6845CD8C46A5}"/>
    <cellStyle name="SAPBEXHLevel3X 3 3 5 10 2" xfId="19509" xr:uid="{D35A29CE-7B00-4D16-A3A0-32CAD14112AD}"/>
    <cellStyle name="SAPBEXHLevel3X 3 3 5 10 2 2" xfId="45923" xr:uid="{5617F4E6-6C01-4E81-B63E-C9FE6B562E17}"/>
    <cellStyle name="SAPBEXHLevel3X 3 3 5 10 3" xfId="26365" xr:uid="{3361BF15-9DB2-4E53-9300-4932523631D6}"/>
    <cellStyle name="SAPBEXHLevel3X 3 3 5 10 3 2" xfId="52779" xr:uid="{60FA236B-3CD7-46BD-8D88-9B8DE1410E19}"/>
    <cellStyle name="SAPBEXHLevel3X 3 3 5 10 4" xfId="35345" xr:uid="{C31B98A0-E7EB-46D6-ABC1-99591E4511EB}"/>
    <cellStyle name="SAPBEXHLevel3X 3 3 5 11" xfId="11477" xr:uid="{1C11E8A7-1073-4038-82B7-BABC54C05613}"/>
    <cellStyle name="SAPBEXHLevel3X 3 3 5 11 2" xfId="37898" xr:uid="{225438D0-74BC-4B38-A017-F907742EF4A2}"/>
    <cellStyle name="SAPBEXHLevel3X 3 3 5 12" xfId="22475" xr:uid="{BA37D8EA-5507-4EE8-B41C-B6D6DC650AE9}"/>
    <cellStyle name="SAPBEXHLevel3X 3 3 5 12 2" xfId="48889" xr:uid="{8FED17D4-4D10-409E-9FED-EC0793C36B64}"/>
    <cellStyle name="SAPBEXHLevel3X 3 3 5 2" xfId="4088" xr:uid="{BF256712-40D7-461A-B2E4-D7FA24717AE9}"/>
    <cellStyle name="SAPBEXHLevel3X 3 3 5 2 2" xfId="9831" xr:uid="{3F0E2BD3-A3C3-48AC-B6AF-7E0C9713FACC}"/>
    <cellStyle name="SAPBEXHLevel3X 3 3 5 2 2 2" xfId="20491" xr:uid="{7E2D4A44-6743-4FE6-A380-FCF1BE33494D}"/>
    <cellStyle name="SAPBEXHLevel3X 3 3 5 2 2 2 2" xfId="46905" xr:uid="{3C927228-5CF7-4587-854D-AACC8D7B9945}"/>
    <cellStyle name="SAPBEXHLevel3X 3 3 5 2 2 3" xfId="25902" xr:uid="{E01EA0E3-3BE1-4C9E-B6B6-3C37C903277B}"/>
    <cellStyle name="SAPBEXHLevel3X 3 3 5 2 2 3 2" xfId="52316" xr:uid="{6C29E520-1B6B-4288-B30F-DE934725B275}"/>
    <cellStyle name="SAPBEXHLevel3X 3 3 5 2 2 4" xfId="36327" xr:uid="{FBFF4C25-E5FE-4715-BB7F-9C8559E4F99E}"/>
    <cellStyle name="SAPBEXHLevel3X 3 3 5 2 3" xfId="14870" xr:uid="{E9D245AC-C58E-44BB-8B0A-7DA800FA24AF}"/>
    <cellStyle name="SAPBEXHLevel3X 3 3 5 2 3 2" xfId="41290" xr:uid="{2DE6DAC7-66C6-46AC-B380-2C9F77A6B548}"/>
    <cellStyle name="SAPBEXHLevel3X 3 3 5 2 4" xfId="26265" xr:uid="{B516723E-C456-43F0-8546-4E44FDB2B7D8}"/>
    <cellStyle name="SAPBEXHLevel3X 3 3 5 2 4 2" xfId="52679" xr:uid="{B3E6FE97-09BB-47EF-AF78-BC2EE02814CB}"/>
    <cellStyle name="SAPBEXHLevel3X 3 3 5 2 5" xfId="30758" xr:uid="{230CF661-6FE9-4871-AA45-D38DAF60B222}"/>
    <cellStyle name="SAPBEXHLevel3X 3 3 5 3" xfId="4816" xr:uid="{650EAD4E-93D3-4420-970A-07F379E3D395}"/>
    <cellStyle name="SAPBEXHLevel3X 3 3 5 3 2" xfId="10124" xr:uid="{54CF886D-222E-4AB7-B69E-E19BD4AE5293}"/>
    <cellStyle name="SAPBEXHLevel3X 3 3 5 3 2 2" xfId="20784" xr:uid="{38A87CE9-555A-43D9-9852-65A0D8E67E7D}"/>
    <cellStyle name="SAPBEXHLevel3X 3 3 5 3 2 2 2" xfId="47198" xr:uid="{5D4B7BB7-0746-407A-BDE5-50157AA16893}"/>
    <cellStyle name="SAPBEXHLevel3X 3 3 5 3 2 3" xfId="27800" xr:uid="{D40C7CA3-4300-4668-9EF0-22B4E0A79181}"/>
    <cellStyle name="SAPBEXHLevel3X 3 3 5 3 2 3 2" xfId="54214" xr:uid="{E3355F56-D8D5-4511-A5FD-752A2513A598}"/>
    <cellStyle name="SAPBEXHLevel3X 3 3 5 3 2 4" xfId="36620" xr:uid="{8FE12E34-F1FB-4E4E-B878-425B9A4DD3F5}"/>
    <cellStyle name="SAPBEXHLevel3X 3 3 5 3 3" xfId="15593" xr:uid="{B1E079C3-1EB2-4284-A8BF-3A7D125A8FC1}"/>
    <cellStyle name="SAPBEXHLevel3X 3 3 5 3 3 2" xfId="42013" xr:uid="{92A58046-C54E-4951-94DF-C4131D0B5D8E}"/>
    <cellStyle name="SAPBEXHLevel3X 3 3 5 3 4" xfId="25429" xr:uid="{D5FF170A-4FA1-44C0-823E-6F220CD2F715}"/>
    <cellStyle name="SAPBEXHLevel3X 3 3 5 3 4 2" xfId="51843" xr:uid="{57D303AA-745F-4C59-9342-96D74F6649F1}"/>
    <cellStyle name="SAPBEXHLevel3X 3 3 5 3 5" xfId="31486" xr:uid="{4502E036-DEC9-4284-968D-36EC4D4DD549}"/>
    <cellStyle name="SAPBEXHLevel3X 3 3 5 4" xfId="5396" xr:uid="{280A240E-BA6D-48CB-BA59-700FA2ACD33E}"/>
    <cellStyle name="SAPBEXHLevel3X 3 3 5 4 2" xfId="16169" xr:uid="{07F3F764-F066-4D78-AE83-0E655BDB83C1}"/>
    <cellStyle name="SAPBEXHLevel3X 3 3 5 4 2 2" xfId="42588" xr:uid="{1C2B6AA8-9925-48E9-90C9-A305D036A648}"/>
    <cellStyle name="SAPBEXHLevel3X 3 3 5 4 3" xfId="22150" xr:uid="{4620DEBD-8E53-4DA9-9E58-2BB0AA471F29}"/>
    <cellStyle name="SAPBEXHLevel3X 3 3 5 4 3 2" xfId="48564" xr:uid="{630798EE-D94A-4091-9F90-F94E53F856D1}"/>
    <cellStyle name="SAPBEXHLevel3X 3 3 5 4 4" xfId="32066" xr:uid="{FBCA319A-C085-4ED7-B484-2F94A136F830}"/>
    <cellStyle name="SAPBEXHLevel3X 3 3 5 5" xfId="6003" xr:uid="{4927C159-3EC7-4542-87A8-06B656DB3FCC}"/>
    <cellStyle name="SAPBEXHLevel3X 3 3 5 5 2" xfId="16755" xr:uid="{0625B4C4-1F61-4CA1-A381-F4977D237E1E}"/>
    <cellStyle name="SAPBEXHLevel3X 3 3 5 5 2 2" xfId="43173" xr:uid="{7A09DAAF-0778-4674-AAD8-C447688573C5}"/>
    <cellStyle name="SAPBEXHLevel3X 3 3 5 5 3" xfId="27381" xr:uid="{A9CDE21F-762F-44E3-87BF-F87315C3F6C2}"/>
    <cellStyle name="SAPBEXHLevel3X 3 3 5 5 3 2" xfId="53795" xr:uid="{CD56E32A-B25C-4C6F-A648-4F9F2E793F36}"/>
    <cellStyle name="SAPBEXHLevel3X 3 3 5 5 4" xfId="32673" xr:uid="{EBD8B5A2-E53E-4C3C-AC92-6844A732858F}"/>
    <cellStyle name="SAPBEXHLevel3X 3 3 5 6" xfId="6603" xr:uid="{5EEF441E-4FC9-465A-8DD8-46D93223F74C}"/>
    <cellStyle name="SAPBEXHLevel3X 3 3 5 6 2" xfId="17328" xr:uid="{24C59660-4F16-49A1-A7E0-FF0D0F2FBD07}"/>
    <cellStyle name="SAPBEXHLevel3X 3 3 5 6 2 2" xfId="43746" xr:uid="{C6160B64-72DA-4F81-820C-7934BE553D16}"/>
    <cellStyle name="SAPBEXHLevel3X 3 3 5 6 3" xfId="25054" xr:uid="{22BE1CE9-A7A8-4336-A329-C0664CF3F576}"/>
    <cellStyle name="SAPBEXHLevel3X 3 3 5 6 3 2" xfId="51468" xr:uid="{C2803C1D-D3C7-4E1F-8565-4572F937E045}"/>
    <cellStyle name="SAPBEXHLevel3X 3 3 5 6 4" xfId="33273" xr:uid="{03032C29-683E-46E2-B694-DC22D0F02945}"/>
    <cellStyle name="SAPBEXHLevel3X 3 3 5 7" xfId="7175" xr:uid="{8F31FB1E-F25C-482B-B57F-0F3EEA827A97}"/>
    <cellStyle name="SAPBEXHLevel3X 3 3 5 7 2" xfId="27070" xr:uid="{BCF17554-E435-486D-9252-9103390F8DD7}"/>
    <cellStyle name="SAPBEXHLevel3X 3 3 5 7 2 2" xfId="53484" xr:uid="{6542E070-6A8D-4190-AFA3-6EB62BB53290}"/>
    <cellStyle name="SAPBEXHLevel3X 3 3 5 7 3" xfId="33845" xr:uid="{144ADED9-A2BC-4A4C-AEB4-4CC765413CE1}"/>
    <cellStyle name="SAPBEXHLevel3X 3 3 5 8" xfId="7734" xr:uid="{7B9F4AF1-030D-4A69-8979-2134DB298B66}"/>
    <cellStyle name="SAPBEXHLevel3X 3 3 5 8 2" xfId="18401" xr:uid="{49358543-D9DD-4F7B-A51A-E1231716FAD6}"/>
    <cellStyle name="SAPBEXHLevel3X 3 3 5 8 2 2" xfId="44817" xr:uid="{43042884-5B59-4073-BFCF-794804B76D4F}"/>
    <cellStyle name="SAPBEXHLevel3X 3 3 5 8 3" xfId="22796" xr:uid="{B1689E4A-9976-42BF-8CF4-6124CF4B38ED}"/>
    <cellStyle name="SAPBEXHLevel3X 3 3 5 8 3 2" xfId="49210" xr:uid="{DC0F86F1-A15B-4C39-903A-E84DAB39B774}"/>
    <cellStyle name="SAPBEXHLevel3X 3 3 5 8 4" xfId="34404" xr:uid="{F0F3C193-F574-4616-AEE5-B6AEEB5BD6DE}"/>
    <cellStyle name="SAPBEXHLevel3X 3 3 5 9" xfId="7886" xr:uid="{36ACD344-FB87-4679-8AAB-887DE508DBB0}"/>
    <cellStyle name="SAPBEXHLevel3X 3 3 5 9 2" xfId="18553" xr:uid="{8654D1EE-E655-40F0-B240-DC77FCC4E87C}"/>
    <cellStyle name="SAPBEXHLevel3X 3 3 5 9 2 2" xfId="44968" xr:uid="{3C6DFF77-6B89-4D4F-8B61-E7572A8C9582}"/>
    <cellStyle name="SAPBEXHLevel3X 3 3 5 9 3" xfId="23767" xr:uid="{03003E60-6CCA-484F-87C2-73E9BFF2B553}"/>
    <cellStyle name="SAPBEXHLevel3X 3 3 5 9 3 2" xfId="50181" xr:uid="{494A5072-AF77-411E-8439-40F677C7965B}"/>
    <cellStyle name="SAPBEXHLevel3X 3 3 5 9 4" xfId="34556" xr:uid="{9F0F780E-1631-4BCE-84E6-AE95F94B1166}"/>
    <cellStyle name="SAPBEXHLevel3X 3 3 6" xfId="1860" xr:uid="{A9E8C284-B317-4CE9-A583-0CD3B64456B1}"/>
    <cellStyle name="SAPBEXHLevel3X 3 3 6 10" xfId="9526" xr:uid="{28B9775B-9E78-4690-9E86-674CB27BB2E4}"/>
    <cellStyle name="SAPBEXHLevel3X 3 3 6 10 2" xfId="20186" xr:uid="{518D0F9D-F8E0-4831-87E5-CABC5E4F6355}"/>
    <cellStyle name="SAPBEXHLevel3X 3 3 6 10 2 2" xfId="46600" xr:uid="{EB73510B-7B9B-4124-A0F6-A8AC03BD4BB5}"/>
    <cellStyle name="SAPBEXHLevel3X 3 3 6 10 3" xfId="27841" xr:uid="{04C2AE97-6606-4817-B2C8-34A763F9201E}"/>
    <cellStyle name="SAPBEXHLevel3X 3 3 6 10 3 2" xfId="54255" xr:uid="{35681C96-DDD6-487F-AA01-9A9F15856E6A}"/>
    <cellStyle name="SAPBEXHLevel3X 3 3 6 10 4" xfId="36022" xr:uid="{35459F15-26CE-41F1-AC59-608EAA9CF3EF}"/>
    <cellStyle name="SAPBEXHLevel3X 3 3 6 11" xfId="11720" xr:uid="{4A3FF5B9-980C-42C3-818B-104ED2550B87}"/>
    <cellStyle name="SAPBEXHLevel3X 3 3 6 11 2" xfId="38141" xr:uid="{2B52DEC2-86F6-43C6-96B5-92413B3079B6}"/>
    <cellStyle name="SAPBEXHLevel3X 3 3 6 12" xfId="23444" xr:uid="{82B80C79-1412-46FC-9F6F-30D5A0B97A5A}"/>
    <cellStyle name="SAPBEXHLevel3X 3 3 6 12 2" xfId="49858" xr:uid="{7EB989A3-3C70-46EC-BA94-7DACCF631B5C}"/>
    <cellStyle name="SAPBEXHLevel3X 3 3 6 2" xfId="3837" xr:uid="{E30B3917-98DF-44E7-A0F9-2CBA6FE46BE6}"/>
    <cellStyle name="SAPBEXHLevel3X 3 3 6 2 2" xfId="10665" xr:uid="{693A6149-8A3E-4F38-ADB0-A4C047D78E4A}"/>
    <cellStyle name="SAPBEXHLevel3X 3 3 6 2 2 2" xfId="21310" xr:uid="{10176582-E878-4CD6-9EE2-F69DEF46FDCE}"/>
    <cellStyle name="SAPBEXHLevel3X 3 3 6 2 2 2 2" xfId="47724" xr:uid="{7A3F37B5-ADF6-4F0D-B257-B60542EB8F77}"/>
    <cellStyle name="SAPBEXHLevel3X 3 3 6 2 2 3" xfId="28408" xr:uid="{901D6AAF-2C5D-406D-9AB4-50C7BF4D34C3}"/>
    <cellStyle name="SAPBEXHLevel3X 3 3 6 2 2 3 2" xfId="54822" xr:uid="{8D8B7523-0828-425C-A773-E48C84DE1760}"/>
    <cellStyle name="SAPBEXHLevel3X 3 3 6 2 2 4" xfId="37089" xr:uid="{24B01C4F-CC87-4B14-815F-0305D2155903}"/>
    <cellStyle name="SAPBEXHLevel3X 3 3 6 2 3" xfId="14620" xr:uid="{438C7C1A-EE76-4DA0-8362-98DD8FCFCCBC}"/>
    <cellStyle name="SAPBEXHLevel3X 3 3 6 2 3 2" xfId="41040" xr:uid="{6BC9CC8A-6CD2-4C22-9B0C-E70587ED2094}"/>
    <cellStyle name="SAPBEXHLevel3X 3 3 6 2 4" xfId="22453" xr:uid="{79506954-5989-4319-9DDE-D2F5AABD8BD3}"/>
    <cellStyle name="SAPBEXHLevel3X 3 3 6 2 4 2" xfId="48867" xr:uid="{1E7E2C9B-572E-4A14-BD39-5CE8FC0C4FDE}"/>
    <cellStyle name="SAPBEXHLevel3X 3 3 6 2 5" xfId="30507" xr:uid="{37866BF7-DD55-49FA-BCFA-F685C5F26041}"/>
    <cellStyle name="SAPBEXHLevel3X 3 3 6 3" xfId="4564" xr:uid="{0D3B0D60-172C-44CC-9A1A-D49E6F50070C}"/>
    <cellStyle name="SAPBEXHLevel3X 3 3 6 3 2" xfId="15342" xr:uid="{2EEFB7E5-FD79-475D-84D8-878C76602DCF}"/>
    <cellStyle name="SAPBEXHLevel3X 3 3 6 3 2 2" xfId="41762" xr:uid="{F00A3367-5066-423C-8EB2-F26EE571FD91}"/>
    <cellStyle name="SAPBEXHLevel3X 3 3 6 3 3" xfId="25098" xr:uid="{5AC28AAF-CBAB-484F-B844-FF5B0A905A62}"/>
    <cellStyle name="SAPBEXHLevel3X 3 3 6 3 3 2" xfId="51512" xr:uid="{941B0538-BA7A-4512-AB0E-79D5F217BAF1}"/>
    <cellStyle name="SAPBEXHLevel3X 3 3 6 3 4" xfId="31234" xr:uid="{A1F56B26-D9DC-4C42-BF20-29588CAE68B1}"/>
    <cellStyle name="SAPBEXHLevel3X 3 3 6 4" xfId="3207" xr:uid="{A6EC6914-F5C3-415A-BDBC-291A927C02FD}"/>
    <cellStyle name="SAPBEXHLevel3X 3 3 6 4 2" xfId="13997" xr:uid="{76469B79-70EE-4FE1-B9E3-23AC0FC22F4D}"/>
    <cellStyle name="SAPBEXHLevel3X 3 3 6 4 2 2" xfId="40417" xr:uid="{8F09FE55-46AE-4BDD-ADD2-66341D8875C3}"/>
    <cellStyle name="SAPBEXHLevel3X 3 3 6 4 3" xfId="23889" xr:uid="{292D7674-BC7E-4ADF-9583-7F976999DE8A}"/>
    <cellStyle name="SAPBEXHLevel3X 3 3 6 4 3 2" xfId="50303" xr:uid="{E9951947-72CD-40AB-9F5E-3576C6AF873E}"/>
    <cellStyle name="SAPBEXHLevel3X 3 3 6 4 4" xfId="29877" xr:uid="{57850A80-46D1-4BD6-945B-1A601D5F4E69}"/>
    <cellStyle name="SAPBEXHLevel3X 3 3 6 5" xfId="2865" xr:uid="{EA846875-B330-4BF5-A811-5B70C29D076B}"/>
    <cellStyle name="SAPBEXHLevel3X 3 3 6 5 2" xfId="13657" xr:uid="{EA7B093E-BA16-41D2-841F-A3220EBB6A6D}"/>
    <cellStyle name="SAPBEXHLevel3X 3 3 6 5 2 2" xfId="40077" xr:uid="{34BD84EC-4641-45B5-BD7C-A2CC189DCED3}"/>
    <cellStyle name="SAPBEXHLevel3X 3 3 6 5 3" xfId="24652" xr:uid="{0BD04668-3E0C-4D49-B189-2597AF0A1E85}"/>
    <cellStyle name="SAPBEXHLevel3X 3 3 6 5 3 2" xfId="51066" xr:uid="{1F73D1A4-0313-4947-94F6-34F4C6BDC9DA}"/>
    <cellStyle name="SAPBEXHLevel3X 3 3 6 5 4" xfId="29535" xr:uid="{444BFA9C-D96E-4816-AB77-7D540C8FE4F4}"/>
    <cellStyle name="SAPBEXHLevel3X 3 3 6 6" xfId="5630" xr:uid="{1BBFAEB6-0846-4BE8-9F64-37E7D07284FE}"/>
    <cellStyle name="SAPBEXHLevel3X 3 3 6 6 2" xfId="16394" xr:uid="{4CF299CF-D52B-4A06-9051-9FC3FB817D29}"/>
    <cellStyle name="SAPBEXHLevel3X 3 3 6 6 2 2" xfId="42812" xr:uid="{86CB88D2-2BDB-4CAC-ADBA-51BBF9BCAEAD}"/>
    <cellStyle name="SAPBEXHLevel3X 3 3 6 6 3" xfId="24465" xr:uid="{BAA7EBE3-9D28-4190-A35A-2CB6F5FF8FBD}"/>
    <cellStyle name="SAPBEXHLevel3X 3 3 6 6 3 2" xfId="50879" xr:uid="{C97DF5CB-4683-4D8E-9A57-3ABB0147E3FD}"/>
    <cellStyle name="SAPBEXHLevel3X 3 3 6 6 4" xfId="32300" xr:uid="{77F0B2EC-107B-4B76-B8D4-FF1F9B8CB209}"/>
    <cellStyle name="SAPBEXHLevel3X 3 3 6 7" xfId="6976" xr:uid="{DECD2585-ED31-4FB8-B803-568888B41984}"/>
    <cellStyle name="SAPBEXHLevel3X 3 3 6 7 2" xfId="12146" xr:uid="{6E9F7E31-F9D1-4061-8103-0ED83A2E4C1D}"/>
    <cellStyle name="SAPBEXHLevel3X 3 3 6 7 2 2" xfId="38567" xr:uid="{3EB2FC98-AF9E-4CE1-8C47-B009304C6F34}"/>
    <cellStyle name="SAPBEXHLevel3X 3 3 6 7 3" xfId="33646" xr:uid="{FDABAB02-D544-42E1-AFD0-4EE78C872C84}"/>
    <cellStyle name="SAPBEXHLevel3X 3 3 6 8" xfId="7523" xr:uid="{8FD0BE3A-18F5-4C56-AC3C-0BAD19D0863B}"/>
    <cellStyle name="SAPBEXHLevel3X 3 3 6 8 2" xfId="18190" xr:uid="{9E2D8998-0290-4A66-9814-DF42D53B55BC}"/>
    <cellStyle name="SAPBEXHLevel3X 3 3 6 8 2 2" xfId="44606" xr:uid="{80EBF3ED-9218-4005-BAE4-E5FA9C9542BD}"/>
    <cellStyle name="SAPBEXHLevel3X 3 3 6 8 3" xfId="27399" xr:uid="{9AD87350-B6C7-4306-9441-82078AA47C0C}"/>
    <cellStyle name="SAPBEXHLevel3X 3 3 6 8 3 2" xfId="53813" xr:uid="{8529AF91-928D-4A1A-A923-D3F15D97CFC3}"/>
    <cellStyle name="SAPBEXHLevel3X 3 3 6 8 4" xfId="34193" xr:uid="{096EEEDC-B824-4542-B95C-5185574986F3}"/>
    <cellStyle name="SAPBEXHLevel3X 3 3 6 9" xfId="6671" xr:uid="{93382909-13CC-4B79-ACB7-EE5149BB2880}"/>
    <cellStyle name="SAPBEXHLevel3X 3 3 6 9 2" xfId="17383" xr:uid="{8BC4A265-177E-4918-9A44-5F26E0B99A39}"/>
    <cellStyle name="SAPBEXHLevel3X 3 3 6 9 2 2" xfId="43801" xr:uid="{B4B07463-D88A-48B4-9BB6-765B59F47554}"/>
    <cellStyle name="SAPBEXHLevel3X 3 3 6 9 3" xfId="24586" xr:uid="{B9D40C6A-F86F-4631-B191-CDE830E3957A}"/>
    <cellStyle name="SAPBEXHLevel3X 3 3 6 9 3 2" xfId="51000" xr:uid="{CFF1BFE2-7217-441F-A8F7-5C396C3F46AD}"/>
    <cellStyle name="SAPBEXHLevel3X 3 3 6 9 4" xfId="33341" xr:uid="{D6406420-63E3-48EE-AB14-8B91FDC846BF}"/>
    <cellStyle name="SAPBEXHLevel3X 3 3 7" xfId="2520" xr:uid="{00E9AB6B-5AE1-4003-B995-3F9A26E73722}"/>
    <cellStyle name="SAPBEXHLevel3X 3 3 7 10" xfId="25127" xr:uid="{C2C5319A-50BB-4353-B5B5-B9220A0FE7E7}"/>
    <cellStyle name="SAPBEXHLevel3X 3 3 7 10 2" xfId="51541" xr:uid="{C03A3E7B-6A5D-465D-BAF7-446769687192}"/>
    <cellStyle name="SAPBEXHLevel3X 3 3 7 2" xfId="4415" xr:uid="{9D180483-7534-40B6-BFC8-198C4C379143}"/>
    <cellStyle name="SAPBEXHLevel3X 3 3 7 2 2" xfId="15193" xr:uid="{CB7C3B3A-3F45-4C08-AF2E-5C5D73F9B3E0}"/>
    <cellStyle name="SAPBEXHLevel3X 3 3 7 2 2 2" xfId="41613" xr:uid="{A0EFFB55-3545-4B46-891F-99B6C9AC9212}"/>
    <cellStyle name="SAPBEXHLevel3X 3 3 7 2 3" xfId="25497" xr:uid="{E212B12C-933E-4DF9-9D6B-D281A67D5CCA}"/>
    <cellStyle name="SAPBEXHLevel3X 3 3 7 2 3 2" xfId="51911" xr:uid="{E9A12C41-9C7E-4DE8-ABB9-13E157AD322E}"/>
    <cellStyle name="SAPBEXHLevel3X 3 3 7 2 4" xfId="31085" xr:uid="{918AB86B-6B77-435A-97E1-E356501EADB1}"/>
    <cellStyle name="SAPBEXHLevel3X 3 3 7 3" xfId="5148" xr:uid="{5D54F2BC-8CF7-496A-AF2A-7D73D700EC4C}"/>
    <cellStyle name="SAPBEXHLevel3X 3 3 7 3 2" xfId="15925" xr:uid="{E7F6F51F-E78B-4174-B1D8-918561AD3E4C}"/>
    <cellStyle name="SAPBEXHLevel3X 3 3 7 3 2 2" xfId="42344" xr:uid="{69528720-0054-4BB6-8A4C-3828604170A4}"/>
    <cellStyle name="SAPBEXHLevel3X 3 3 7 3 3" xfId="21851" xr:uid="{5B734F84-AE0C-4D29-8D81-1B43DDDDBE36}"/>
    <cellStyle name="SAPBEXHLevel3X 3 3 7 3 3 2" xfId="48265" xr:uid="{46F75C5D-C474-44F6-A9B3-27F9DCE6449B}"/>
    <cellStyle name="SAPBEXHLevel3X 3 3 7 3 4" xfId="31818" xr:uid="{BAB2F9D8-BD58-4CCF-A13D-6DCC8F284EE7}"/>
    <cellStyle name="SAPBEXHLevel3X 3 3 7 4" xfId="6330" xr:uid="{F2BDD248-6D96-424B-A6DF-BDF058E91737}"/>
    <cellStyle name="SAPBEXHLevel3X 3 3 7 4 2" xfId="17069" xr:uid="{BC62DD72-E77D-4EE6-AD55-88DABD8B4070}"/>
    <cellStyle name="SAPBEXHLevel3X 3 3 7 4 2 2" xfId="43487" xr:uid="{CA069500-C8E8-4C26-8369-91512DD9CF49}"/>
    <cellStyle name="SAPBEXHLevel3X 3 3 7 4 3" xfId="25777" xr:uid="{61EACB30-F6DE-4DC6-A74B-1C8B945F459C}"/>
    <cellStyle name="SAPBEXHLevel3X 3 3 7 4 3 2" xfId="52191" xr:uid="{CDAC1A4C-2C18-42F4-82B5-DB8E33253C66}"/>
    <cellStyle name="SAPBEXHLevel3X 3 3 7 4 4" xfId="33000" xr:uid="{ED042577-F7EA-4926-A751-50E0C28FF9FA}"/>
    <cellStyle name="SAPBEXHLevel3X 3 3 7 5" xfId="6906" xr:uid="{A016EF95-390F-4B3A-9A53-060477F179FF}"/>
    <cellStyle name="SAPBEXHLevel3X 3 3 7 5 2" xfId="17611" xr:uid="{EC86B63D-DFDA-4313-B334-902878B96934}"/>
    <cellStyle name="SAPBEXHLevel3X 3 3 7 5 2 2" xfId="44028" xr:uid="{15AC6C3A-0BDC-4E1F-B58C-C16DBBCAD3C1}"/>
    <cellStyle name="SAPBEXHLevel3X 3 3 7 5 3" xfId="22010" xr:uid="{86AA77B7-709E-4760-A4A9-1A76A1D7AF60}"/>
    <cellStyle name="SAPBEXHLevel3X 3 3 7 5 3 2" xfId="48424" xr:uid="{EFC88E9F-7C9B-46B6-8641-F5CEF4797DD5}"/>
    <cellStyle name="SAPBEXHLevel3X 3 3 7 5 4" xfId="33576" xr:uid="{BC5363D2-E456-485C-BA10-E2B28212139A}"/>
    <cellStyle name="SAPBEXHLevel3X 3 3 7 6" xfId="7430" xr:uid="{CE96FDEB-5622-4AD6-8294-83531159ABB0}"/>
    <cellStyle name="SAPBEXHLevel3X 3 3 7 6 2" xfId="18097" xr:uid="{CE848F31-2DC3-4FB9-9E20-C3EA983B684D}"/>
    <cellStyle name="SAPBEXHLevel3X 3 3 7 6 2 2" xfId="44513" xr:uid="{B3937752-192F-4946-BB7F-0D1E320C2258}"/>
    <cellStyle name="SAPBEXHLevel3X 3 3 7 6 3" xfId="22802" xr:uid="{D0379E77-422C-408A-A1FC-D54855EDE649}"/>
    <cellStyle name="SAPBEXHLevel3X 3 3 7 6 3 2" xfId="49216" xr:uid="{8B5E8D36-B953-4FB8-AE43-D94A674DCAA8}"/>
    <cellStyle name="SAPBEXHLevel3X 3 3 7 6 4" xfId="34100" xr:uid="{B283293A-BFB9-47B6-8D1C-5423ADCEA7BE}"/>
    <cellStyle name="SAPBEXHLevel3X 3 3 7 7" xfId="8053" xr:uid="{F8792BA2-1220-4AB6-9D73-780EB533FB2A}"/>
    <cellStyle name="SAPBEXHLevel3X 3 3 7 7 2" xfId="18720" xr:uid="{0824D40E-53F0-4C07-934C-C82CDD920CE0}"/>
    <cellStyle name="SAPBEXHLevel3X 3 3 7 7 2 2" xfId="45134" xr:uid="{8EBF6218-F353-4546-9AA2-44034AE82B6F}"/>
    <cellStyle name="SAPBEXHLevel3X 3 3 7 7 3" xfId="12172" xr:uid="{B61D0E21-1D87-425B-ADA3-8AA6B44166C6}"/>
    <cellStyle name="SAPBEXHLevel3X 3 3 7 7 3 2" xfId="38593" xr:uid="{DEC52476-A612-4597-9517-4B3B70698452}"/>
    <cellStyle name="SAPBEXHLevel3X 3 3 7 7 4" xfId="34657" xr:uid="{6E640D48-6F19-4807-87F6-9EDF51E86627}"/>
    <cellStyle name="SAPBEXHLevel3X 3 3 7 8" xfId="13316" xr:uid="{495B88E5-5AFC-4758-AE47-ACC468DC2838}"/>
    <cellStyle name="SAPBEXHLevel3X 3 3 7 8 2" xfId="39736" xr:uid="{EFE1A747-8572-4948-8241-074E7E1D6867}"/>
    <cellStyle name="SAPBEXHLevel3X 3 3 7 9" xfId="11211" xr:uid="{6F46B669-7105-45B5-AE2D-F2C0C22BB869}"/>
    <cellStyle name="SAPBEXHLevel3X 3 3 7 9 2" xfId="37632" xr:uid="{1DD073CE-C26C-426B-A293-BCD62400CB6B}"/>
    <cellStyle name="SAPBEXHLevel3X 3 3 8" xfId="3274" xr:uid="{67D78277-8456-4CE1-9128-950FC0F2B321}"/>
    <cellStyle name="SAPBEXHLevel3X 3 3 8 2" xfId="14064" xr:uid="{964A8A49-A455-4029-9B1B-0FD624933D09}"/>
    <cellStyle name="SAPBEXHLevel3X 3 3 8 2 2" xfId="40484" xr:uid="{D745F60E-2242-4D2C-B1F1-EB2B8502A675}"/>
    <cellStyle name="SAPBEXHLevel3X 3 3 8 3" xfId="24563" xr:uid="{ABD0A037-31B2-4CE1-95A8-40A9ED432916}"/>
    <cellStyle name="SAPBEXHLevel3X 3 3 8 3 2" xfId="50977" xr:uid="{ED699FF5-375F-405C-9391-9B0A43C3D4AA}"/>
    <cellStyle name="SAPBEXHLevel3X 3 3 8 4" xfId="29944" xr:uid="{83133056-7F9B-4CE3-9508-E7CCF36E0D5D}"/>
    <cellStyle name="SAPBEXHLevel3X 3 3 9" xfId="5091" xr:uid="{81EF957B-6185-4485-ACFC-9DED6C014BB3}"/>
    <cellStyle name="SAPBEXHLevel3X 3 3 9 2" xfId="15868" xr:uid="{21E418EA-5521-422B-B273-A9D865146E6D}"/>
    <cellStyle name="SAPBEXHLevel3X 3 3 9 2 2" xfId="42287" xr:uid="{2577045C-B570-4427-B75E-F29EAA2C80EC}"/>
    <cellStyle name="SAPBEXHLevel3X 3 3 9 3" xfId="27681" xr:uid="{BD2C6F96-238A-42B2-9CB7-A31AC11971A1}"/>
    <cellStyle name="SAPBEXHLevel3X 3 3 9 3 2" xfId="54095" xr:uid="{4014FF31-563C-4F25-9B8C-BFA5DB7EB372}"/>
    <cellStyle name="SAPBEXHLevel3X 3 3 9 4" xfId="31761" xr:uid="{4517DB51-D438-49E8-8317-EBFD8B3860A3}"/>
    <cellStyle name="SAPBEXHLevel3X 3 4" xfId="1256" xr:uid="{875B7201-D0DE-404D-B064-8513DC2FB490}"/>
    <cellStyle name="SAPBEXHLevel3X 3 4 10" xfId="5314" xr:uid="{2373AE05-7DC8-47DB-884C-6BC925322F1E}"/>
    <cellStyle name="SAPBEXHLevel3X 3 4 10 2" xfId="16088" xr:uid="{2D4CEEB3-E600-4B03-A133-893BC41CA58A}"/>
    <cellStyle name="SAPBEXHLevel3X 3 4 10 2 2" xfId="42507" xr:uid="{9A493122-E681-4116-B780-8076D2B9E4BC}"/>
    <cellStyle name="SAPBEXHLevel3X 3 4 10 3" xfId="25355" xr:uid="{C797038F-C83C-4AD7-B4A9-A5AE6B36B68F}"/>
    <cellStyle name="SAPBEXHLevel3X 3 4 10 3 2" xfId="51769" xr:uid="{7A44935D-2058-4111-B17F-80256E93E75F}"/>
    <cellStyle name="SAPBEXHLevel3X 3 4 10 4" xfId="31984" xr:uid="{581456DA-5ACB-4BF9-90F8-762368DE2B05}"/>
    <cellStyle name="SAPBEXHLevel3X 3 4 11" xfId="3427" xr:uid="{E56552B3-7CDB-4988-8653-D39EE0015A08}"/>
    <cellStyle name="SAPBEXHLevel3X 3 4 11 2" xfId="25709" xr:uid="{37A28F50-E4EC-4128-8EE4-F1F9E7CBE2B0}"/>
    <cellStyle name="SAPBEXHLevel3X 3 4 11 2 2" xfId="52123" xr:uid="{EDE91A2D-08CD-4526-92B7-DA1D4C420633}"/>
    <cellStyle name="SAPBEXHLevel3X 3 4 11 3" xfId="30097" xr:uid="{97DC3ED9-0A44-4F48-B669-C4AB03A04F8A}"/>
    <cellStyle name="SAPBEXHLevel3X 3 4 12" xfId="13354" xr:uid="{7B51FF98-3447-4E21-9386-A7501B258836}"/>
    <cellStyle name="SAPBEXHLevel3X 3 4 12 2" xfId="39774" xr:uid="{18A7C38B-2547-4F85-81C7-AA63301F4F4A}"/>
    <cellStyle name="SAPBEXHLevel3X 3 4 13" xfId="26298" xr:uid="{7625F1B0-6D27-4553-BA3D-0AFAB229F5AD}"/>
    <cellStyle name="SAPBEXHLevel3X 3 4 13 2" xfId="52712" xr:uid="{E500645A-F3B4-4F2A-85FE-074F98A62469}"/>
    <cellStyle name="SAPBEXHLevel3X 3 4 2" xfId="1566" xr:uid="{648533D5-CE42-48FC-82D4-E5B959F951BF}"/>
    <cellStyle name="SAPBEXHLevel3X 3 4 2 10" xfId="8458" xr:uid="{696A6522-E1E9-4B24-9E10-09E66412C685}"/>
    <cellStyle name="SAPBEXHLevel3X 3 4 2 10 2" xfId="19118" xr:uid="{D185B8B2-BB35-49F6-8FFD-F5B4DAABDB23}"/>
    <cellStyle name="SAPBEXHLevel3X 3 4 2 10 2 2" xfId="45532" xr:uid="{B6C74AA1-88FB-4F30-A729-7A0D6116278D}"/>
    <cellStyle name="SAPBEXHLevel3X 3 4 2 10 3" xfId="17213" xr:uid="{BB9C4BDF-3C56-4E00-ACC0-5F38D3EA26C7}"/>
    <cellStyle name="SAPBEXHLevel3X 3 4 2 10 3 2" xfId="43631" xr:uid="{7C9E1F2B-0867-4E7B-BA02-4029204F23E5}"/>
    <cellStyle name="SAPBEXHLevel3X 3 4 2 10 4" xfId="34954" xr:uid="{260B9E6C-F555-42FC-89AC-987FD0A618DE}"/>
    <cellStyle name="SAPBEXHLevel3X 3 4 2 11" xfId="13075" xr:uid="{E1A6433E-C57B-4884-9AE6-F81689166D39}"/>
    <cellStyle name="SAPBEXHLevel3X 3 4 2 11 2" xfId="39496" xr:uid="{339A7F41-D09C-4176-82E5-563AF1C2B2D4}"/>
    <cellStyle name="SAPBEXHLevel3X 3 4 2 12" xfId="26206" xr:uid="{844CFD92-60EE-4F19-84EC-CB7347C2302E}"/>
    <cellStyle name="SAPBEXHLevel3X 3 4 2 12 2" xfId="52620" xr:uid="{5D09BF86-314D-41DC-87C0-46859B5A84D3}"/>
    <cellStyle name="SAPBEXHLevel3X 3 4 2 2" xfId="3560" xr:uid="{2B5CE61A-AD5B-48A7-98E8-D58F264D1ADB}"/>
    <cellStyle name="SAPBEXHLevel3X 3 4 2 2 2" xfId="8964" xr:uid="{320D679D-3241-48E5-B410-54052A4D383D}"/>
    <cellStyle name="SAPBEXHLevel3X 3 4 2 2 2 2" xfId="19624" xr:uid="{C4810CE6-C975-4D93-A578-FF9F8FF42732}"/>
    <cellStyle name="SAPBEXHLevel3X 3 4 2 2 2 2 2" xfId="46038" xr:uid="{05D0B0C7-EACF-456B-ACF6-54FF12F75E6A}"/>
    <cellStyle name="SAPBEXHLevel3X 3 4 2 2 2 3" xfId="26797" xr:uid="{83D6633F-BBC5-48AA-849A-CC2BF048A2BF}"/>
    <cellStyle name="SAPBEXHLevel3X 3 4 2 2 2 3 2" xfId="53211" xr:uid="{434BFF5A-6A43-4FDE-BA7D-7AD52BABF2AF}"/>
    <cellStyle name="SAPBEXHLevel3X 3 4 2 2 2 4" xfId="35460" xr:uid="{C78F3F30-D4FF-49D6-85F0-AF5A8233FB91}"/>
    <cellStyle name="SAPBEXHLevel3X 3 4 2 2 3" xfId="10373" xr:uid="{310B3113-4965-4590-AC43-DB7FC3918CCE}"/>
    <cellStyle name="SAPBEXHLevel3X 3 4 2 2 3 2" xfId="21033" xr:uid="{92E3C05F-9381-4572-8E98-C1549AB76451}"/>
    <cellStyle name="SAPBEXHLevel3X 3 4 2 2 3 2 2" xfId="47447" xr:uid="{FAF17BB4-5DF3-47CD-AC43-ED595142DEA7}"/>
    <cellStyle name="SAPBEXHLevel3X 3 4 2 2 3 3" xfId="28298" xr:uid="{CB007AB1-FA1B-46F9-8AB3-057C329746FA}"/>
    <cellStyle name="SAPBEXHLevel3X 3 4 2 2 3 3 2" xfId="54712" xr:uid="{EA06C577-726A-4099-A84B-075656C37FD0}"/>
    <cellStyle name="SAPBEXHLevel3X 3 4 2 2 3 4" xfId="36869" xr:uid="{0E54C291-8D20-4F20-A868-20263291B082}"/>
    <cellStyle name="SAPBEXHLevel3X 3 4 2 2 4" xfId="8771" xr:uid="{42A74A21-9ECC-4F28-88CA-9908CFECFA09}"/>
    <cellStyle name="SAPBEXHLevel3X 3 4 2 2 4 2" xfId="19431" xr:uid="{86674199-F0D4-455A-AFB5-08A425EE5547}"/>
    <cellStyle name="SAPBEXHLevel3X 3 4 2 2 4 2 2" xfId="45845" xr:uid="{474ADD0E-FFC7-454D-9B3F-397932D06197}"/>
    <cellStyle name="SAPBEXHLevel3X 3 4 2 2 4 3" xfId="26932" xr:uid="{8EEC7211-320B-4F18-845D-2B32DDC4716D}"/>
    <cellStyle name="SAPBEXHLevel3X 3 4 2 2 4 3 2" xfId="53346" xr:uid="{725765E1-987A-4DE6-8857-FE8D0B19B277}"/>
    <cellStyle name="SAPBEXHLevel3X 3 4 2 2 4 4" xfId="35267" xr:uid="{FD67441F-FB07-46A5-BCB5-5FAEFE03BB36}"/>
    <cellStyle name="SAPBEXHLevel3X 3 4 2 2 5" xfId="14345" xr:uid="{896207DA-A120-4E9D-B94B-0BF5BDDAA87F}"/>
    <cellStyle name="SAPBEXHLevel3X 3 4 2 2 5 2" xfId="40765" xr:uid="{22A0F74F-5731-437F-B82E-11126B72D050}"/>
    <cellStyle name="SAPBEXHLevel3X 3 4 2 2 6" xfId="23426" xr:uid="{4AED374B-DE98-4BC0-A9ED-34C34DA08FE5}"/>
    <cellStyle name="SAPBEXHLevel3X 3 4 2 2 6 2" xfId="49840" xr:uid="{8E47A4D5-2093-472D-8A51-6AE648057E2C}"/>
    <cellStyle name="SAPBEXHLevel3X 3 4 2 2 7" xfId="30230" xr:uid="{CE73558F-B28F-4D93-894E-DEF87B20B037}"/>
    <cellStyle name="SAPBEXHLevel3X 3 4 2 3" xfId="2758" xr:uid="{F3680154-A45E-4899-8855-7B0ABA4A8E96}"/>
    <cellStyle name="SAPBEXHLevel3X 3 4 2 3 2" xfId="9322" xr:uid="{E79F02F2-F050-4785-A7AC-C23C15B2EE2A}"/>
    <cellStyle name="SAPBEXHLevel3X 3 4 2 3 2 2" xfId="19982" xr:uid="{E9440141-DD4D-46F9-90BC-72A260B4664C}"/>
    <cellStyle name="SAPBEXHLevel3X 3 4 2 3 2 2 2" xfId="46396" xr:uid="{86452FA6-F5D4-466E-83A5-C8DB3CC7D7EE}"/>
    <cellStyle name="SAPBEXHLevel3X 3 4 2 3 2 3" xfId="27868" xr:uid="{08EAA06B-F590-41A0-879A-83349AD7DACB}"/>
    <cellStyle name="SAPBEXHLevel3X 3 4 2 3 2 3 2" xfId="54282" xr:uid="{A06974FD-655A-4E8D-AFF7-35C5D057620E}"/>
    <cellStyle name="SAPBEXHLevel3X 3 4 2 3 2 4" xfId="35818" xr:uid="{9AF2433B-D316-42A8-88D2-7C45980F9F15}"/>
    <cellStyle name="SAPBEXHLevel3X 3 4 2 3 3" xfId="13550" xr:uid="{3ADF88C9-F495-4655-8D9F-1134F64B112C}"/>
    <cellStyle name="SAPBEXHLevel3X 3 4 2 3 3 2" xfId="39970" xr:uid="{ECA8A73C-442B-4565-872E-B50DD08925FC}"/>
    <cellStyle name="SAPBEXHLevel3X 3 4 2 3 4" xfId="22237" xr:uid="{BBE3A82E-5BBF-441B-9CB8-8FBB7D44F4E9}"/>
    <cellStyle name="SAPBEXHLevel3X 3 4 2 3 4 2" xfId="48651" xr:uid="{978E33D8-45E1-4DFC-B8C5-05944709410A}"/>
    <cellStyle name="SAPBEXHLevel3X 3 4 2 3 5" xfId="29428" xr:uid="{A5041AF5-789A-4C9C-B74F-EBC7CBCF6FA7}"/>
    <cellStyle name="SAPBEXHLevel3X 3 4 2 4" xfId="3065" xr:uid="{911D1D50-CBF8-4D7A-8300-FF6E6BED782F}"/>
    <cellStyle name="SAPBEXHLevel3X 3 4 2 4 2" xfId="10165" xr:uid="{FE7927A3-AE04-4598-829D-99E0F1927697}"/>
    <cellStyle name="SAPBEXHLevel3X 3 4 2 4 2 2" xfId="20825" xr:uid="{E45C933D-4AA6-47BF-AFCA-8AB5169F35D2}"/>
    <cellStyle name="SAPBEXHLevel3X 3 4 2 4 2 2 2" xfId="47239" xr:uid="{BEE114E5-5F31-44C6-A58C-01C8676E3D46}"/>
    <cellStyle name="SAPBEXHLevel3X 3 4 2 4 2 3" xfId="12235" xr:uid="{1CF0FE16-4AC6-4BAE-87FC-15A8784C5BC3}"/>
    <cellStyle name="SAPBEXHLevel3X 3 4 2 4 2 3 2" xfId="38656" xr:uid="{05696D92-FDCA-4B68-B1A3-C8931988C372}"/>
    <cellStyle name="SAPBEXHLevel3X 3 4 2 4 2 4" xfId="36661" xr:uid="{464C0CA7-1C9D-4227-9B30-209F38B947C8}"/>
    <cellStyle name="SAPBEXHLevel3X 3 4 2 4 3" xfId="13857" xr:uid="{9F03F517-7F8B-468B-B79C-7CE757BD057E}"/>
    <cellStyle name="SAPBEXHLevel3X 3 4 2 4 3 2" xfId="40277" xr:uid="{508CE498-4458-442A-91EE-16BC9477CB14}"/>
    <cellStyle name="SAPBEXHLevel3X 3 4 2 4 4" xfId="23699" xr:uid="{0F287AF4-7696-4AB6-BADD-9C8A02CB07CD}"/>
    <cellStyle name="SAPBEXHLevel3X 3 4 2 4 4 2" xfId="50113" xr:uid="{A243B165-3FA8-448A-9EF8-536467D06C56}"/>
    <cellStyle name="SAPBEXHLevel3X 3 4 2 4 5" xfId="29735" xr:uid="{6175DD21-CC12-48D5-96B8-BF502DBEC1A5}"/>
    <cellStyle name="SAPBEXHLevel3X 3 4 2 5" xfId="5261" xr:uid="{A95A3726-311A-4DDD-9B6E-C1775667EEAA}"/>
    <cellStyle name="SAPBEXHLevel3X 3 4 2 5 2" xfId="16036" xr:uid="{CDAB1008-61B5-495C-9C47-28AC1937505D}"/>
    <cellStyle name="SAPBEXHLevel3X 3 4 2 5 2 2" xfId="42455" xr:uid="{4233BD63-21A0-4E2F-B4C9-35BA9E613B98}"/>
    <cellStyle name="SAPBEXHLevel3X 3 4 2 5 3" xfId="23401" xr:uid="{34B084E6-3487-4FB4-9C4B-0B32D54D76E5}"/>
    <cellStyle name="SAPBEXHLevel3X 3 4 2 5 3 2" xfId="49815" xr:uid="{C1AB9352-A276-46FE-BB8B-F36CB116EB59}"/>
    <cellStyle name="SAPBEXHLevel3X 3 4 2 5 4" xfId="31931" xr:uid="{E73B1DD1-3BE0-441B-BD8A-3004D9DA6E41}"/>
    <cellStyle name="SAPBEXHLevel3X 3 4 2 6" xfId="6224" xr:uid="{E7A94DF3-0CC8-4D0C-A3D1-511BB8C161CD}"/>
    <cellStyle name="SAPBEXHLevel3X 3 4 2 6 2" xfId="16965" xr:uid="{77CCBFF5-9518-411D-8BFD-F89ABAFE2187}"/>
    <cellStyle name="SAPBEXHLevel3X 3 4 2 6 2 2" xfId="43383" xr:uid="{3FBDEC9B-1E38-4412-96D3-F9845A53C46C}"/>
    <cellStyle name="SAPBEXHLevel3X 3 4 2 6 3" xfId="11960" xr:uid="{8989ABAE-8C93-41DB-9928-CD895B308D6F}"/>
    <cellStyle name="SAPBEXHLevel3X 3 4 2 6 3 2" xfId="38381" xr:uid="{3171B8A6-689B-45FC-B9E6-78B319B811BD}"/>
    <cellStyle name="SAPBEXHLevel3X 3 4 2 6 4" xfId="32894" xr:uid="{54A0BA5F-E83E-4927-8871-AB51991C349F}"/>
    <cellStyle name="SAPBEXHLevel3X 3 4 2 7" xfId="5306" xr:uid="{B92B97C7-E164-4A05-AEFF-90C14E82A5FE}"/>
    <cellStyle name="SAPBEXHLevel3X 3 4 2 7 2" xfId="21852" xr:uid="{1D11E5EA-1C67-4320-B169-841B540E478A}"/>
    <cellStyle name="SAPBEXHLevel3X 3 4 2 7 2 2" xfId="48266" xr:uid="{1E08E06E-9E20-4FDC-A6F6-D9D7D46DD42F}"/>
    <cellStyle name="SAPBEXHLevel3X 3 4 2 7 3" xfId="31976" xr:uid="{79E5132C-3671-4B31-B492-0D2EE233D663}"/>
    <cellStyle name="SAPBEXHLevel3X 3 4 2 8" xfId="2940" xr:uid="{B0349604-28C1-476C-8FA2-0C4412D98DF5}"/>
    <cellStyle name="SAPBEXHLevel3X 3 4 2 8 2" xfId="13732" xr:uid="{995C6A16-92EA-4A53-A37E-576BED19C2CE}"/>
    <cellStyle name="SAPBEXHLevel3X 3 4 2 8 2 2" xfId="40152" xr:uid="{D0ADF748-5C03-4014-BBBA-ECE29E5AE254}"/>
    <cellStyle name="SAPBEXHLevel3X 3 4 2 8 3" xfId="24195" xr:uid="{3C9811E3-FDE4-4368-B81F-CE5B6D5A397A}"/>
    <cellStyle name="SAPBEXHLevel3X 3 4 2 8 3 2" xfId="50609" xr:uid="{9665FF76-1307-4C45-B041-4CF3C8940E9B}"/>
    <cellStyle name="SAPBEXHLevel3X 3 4 2 8 4" xfId="29610" xr:uid="{BB592D50-B38A-4EBA-B2F3-BF75865300CE}"/>
    <cellStyle name="SAPBEXHLevel3X 3 4 2 9" xfId="2956" xr:uid="{776877E8-BBCE-4F69-BB13-D648A74E444D}"/>
    <cellStyle name="SAPBEXHLevel3X 3 4 2 9 2" xfId="13748" xr:uid="{4C85DD8B-1364-4EF0-9DE2-55BB1A4B1B6B}"/>
    <cellStyle name="SAPBEXHLevel3X 3 4 2 9 2 2" xfId="40168" xr:uid="{E523F6EA-4F2D-438D-B1CB-3243C37B2AE5}"/>
    <cellStyle name="SAPBEXHLevel3X 3 4 2 9 3" xfId="26317" xr:uid="{3EF81A55-E556-4B22-84C8-0C3A0627409A}"/>
    <cellStyle name="SAPBEXHLevel3X 3 4 2 9 3 2" xfId="52731" xr:uid="{74F392F1-FE64-477E-9905-2EE3D6745131}"/>
    <cellStyle name="SAPBEXHLevel3X 3 4 2 9 4" xfId="29626" xr:uid="{A5C82FDD-5262-4338-A679-AB8DD2C5DA80}"/>
    <cellStyle name="SAPBEXHLevel3X 3 4 3" xfId="1679" xr:uid="{212D314B-F24A-4D9A-B9C5-785EBC90C8E7}"/>
    <cellStyle name="SAPBEXHLevel3X 3 4 3 10" xfId="8489" xr:uid="{F1A76033-FC2B-48F7-B0C2-629EC5332198}"/>
    <cellStyle name="SAPBEXHLevel3X 3 4 3 10 2" xfId="19149" xr:uid="{B8C9C972-23E4-4068-83C8-A75BF9F0E942}"/>
    <cellStyle name="SAPBEXHLevel3X 3 4 3 10 2 2" xfId="45563" xr:uid="{441991CB-73FA-48A3-94EB-1C46B22A7A04}"/>
    <cellStyle name="SAPBEXHLevel3X 3 4 3 10 3" xfId="12191" xr:uid="{E6F9B27B-9E97-4FA4-AFF0-89D36AE1850E}"/>
    <cellStyle name="SAPBEXHLevel3X 3 4 3 10 3 2" xfId="38612" xr:uid="{003A32A1-34BF-475E-B573-F678036086E7}"/>
    <cellStyle name="SAPBEXHLevel3X 3 4 3 10 4" xfId="34985" xr:uid="{31C6960F-BC65-40C8-9FCA-3AC46694D724}"/>
    <cellStyle name="SAPBEXHLevel3X 3 4 3 11" xfId="11888" xr:uid="{86FBACB0-A9A1-472A-A117-0715DAA564FC}"/>
    <cellStyle name="SAPBEXHLevel3X 3 4 3 11 2" xfId="38309" xr:uid="{91D06235-B3BF-4CD9-AB11-3DB870B4A489}"/>
    <cellStyle name="SAPBEXHLevel3X 3 4 3 12" xfId="25539" xr:uid="{857D752B-F865-479E-BBD6-B2C5DAE00A11}"/>
    <cellStyle name="SAPBEXHLevel3X 3 4 3 12 2" xfId="51953" xr:uid="{F813158D-1832-4C34-BE17-2AE5CAE94522}"/>
    <cellStyle name="SAPBEXHLevel3X 3 4 3 2" xfId="3672" xr:uid="{05FE45A4-5D36-419E-A179-6F37434B4378}"/>
    <cellStyle name="SAPBEXHLevel3X 3 4 3 2 2" xfId="8933" xr:uid="{8F64A080-0EEF-4BCB-B6AA-83C3A2BAF914}"/>
    <cellStyle name="SAPBEXHLevel3X 3 4 3 2 2 2" xfId="19593" xr:uid="{43B9F7F3-5331-4DA3-BA78-5A9B34BEDA2F}"/>
    <cellStyle name="SAPBEXHLevel3X 3 4 3 2 2 2 2" xfId="46007" xr:uid="{B41575A9-8752-4E7D-ACFB-0D12E1C3880D}"/>
    <cellStyle name="SAPBEXHLevel3X 3 4 3 2 2 3" xfId="12968" xr:uid="{54F9D750-5F15-4A02-BB4E-BD9D25ADE758}"/>
    <cellStyle name="SAPBEXHLevel3X 3 4 3 2 2 3 2" xfId="39389" xr:uid="{A7E021AF-D33D-4113-A2B6-3E53243252C7}"/>
    <cellStyle name="SAPBEXHLevel3X 3 4 3 2 2 4" xfId="35429" xr:uid="{71F484DE-A125-4333-AFA8-844F99E53E81}"/>
    <cellStyle name="SAPBEXHLevel3X 3 4 3 2 3" xfId="10344" xr:uid="{F3531741-9FAA-478E-96CE-67E700E69DF6}"/>
    <cellStyle name="SAPBEXHLevel3X 3 4 3 2 3 2" xfId="21004" xr:uid="{5A859169-2033-4E1F-AD4A-F72F2F93F3A6}"/>
    <cellStyle name="SAPBEXHLevel3X 3 4 3 2 3 2 2" xfId="47418" xr:uid="{6040C0C7-09C4-4B6E-9FD0-796EE79EAE6C}"/>
    <cellStyle name="SAPBEXHLevel3X 3 4 3 2 3 3" xfId="28269" xr:uid="{59992E12-D3EC-4E26-9917-0801D0854275}"/>
    <cellStyle name="SAPBEXHLevel3X 3 4 3 2 3 3 2" xfId="54683" xr:uid="{A0D980EE-6106-4B41-B1FD-DD6DC7CFD524}"/>
    <cellStyle name="SAPBEXHLevel3X 3 4 3 2 3 4" xfId="36840" xr:uid="{21D61666-244C-45D7-BE8F-82852D20A339}"/>
    <cellStyle name="SAPBEXHLevel3X 3 4 3 2 4" xfId="8805" xr:uid="{4795A0DB-2FD7-4D5B-90B5-38D3485A889F}"/>
    <cellStyle name="SAPBEXHLevel3X 3 4 3 2 4 2" xfId="19465" xr:uid="{A7968CFB-6612-4112-B0C1-6252F10A1888}"/>
    <cellStyle name="SAPBEXHLevel3X 3 4 3 2 4 2 2" xfId="45879" xr:uid="{A98E962A-C9A2-4329-A724-08DB5F983555}"/>
    <cellStyle name="SAPBEXHLevel3X 3 4 3 2 4 3" xfId="26364" xr:uid="{042ECD32-C0EE-4C59-AEBF-DE1A67EA101C}"/>
    <cellStyle name="SAPBEXHLevel3X 3 4 3 2 4 3 2" xfId="52778" xr:uid="{B001334C-9A71-4C5A-ABD4-851149B9EAC2}"/>
    <cellStyle name="SAPBEXHLevel3X 3 4 3 2 4 4" xfId="35301" xr:uid="{7E130BA5-0C3F-47F7-9850-77399E72CD51}"/>
    <cellStyle name="SAPBEXHLevel3X 3 4 3 2 5" xfId="14457" xr:uid="{74E993E3-5DC3-47EF-B180-983155487193}"/>
    <cellStyle name="SAPBEXHLevel3X 3 4 3 2 5 2" xfId="40877" xr:uid="{2EC87E2B-9B89-444A-A85D-D8BA48794F68}"/>
    <cellStyle name="SAPBEXHLevel3X 3 4 3 2 6" xfId="23776" xr:uid="{C10BA9BA-746A-4937-A089-B75C7DA219DD}"/>
    <cellStyle name="SAPBEXHLevel3X 3 4 3 2 6 2" xfId="50190" xr:uid="{B935FC15-61BB-4079-B474-9768D6FCAAED}"/>
    <cellStyle name="SAPBEXHLevel3X 3 4 3 2 7" xfId="30342" xr:uid="{9A6E09FA-D41E-4485-AFBC-0E85B6E29713}"/>
    <cellStyle name="SAPBEXHLevel3X 3 4 3 3" xfId="2663" xr:uid="{6A89824B-16F9-4CB1-80A8-2FF69C68198D}"/>
    <cellStyle name="SAPBEXHLevel3X 3 4 3 3 2" xfId="8912" xr:uid="{E7EE2001-153F-4E21-B01F-88D9C626CB89}"/>
    <cellStyle name="SAPBEXHLevel3X 3 4 3 3 2 2" xfId="19572" xr:uid="{D647BBF3-F2F7-427F-A587-33F9F63DBB01}"/>
    <cellStyle name="SAPBEXHLevel3X 3 4 3 3 2 2 2" xfId="45986" xr:uid="{75609D7B-BAF7-405D-8758-255C47C16F8A}"/>
    <cellStyle name="SAPBEXHLevel3X 3 4 3 3 2 3" xfId="25868" xr:uid="{A840DB2B-80A9-4FC2-941B-10EAC612105E}"/>
    <cellStyle name="SAPBEXHLevel3X 3 4 3 3 2 3 2" xfId="52282" xr:uid="{CCCF1D32-F75B-4F6E-899D-E840B53C9750}"/>
    <cellStyle name="SAPBEXHLevel3X 3 4 3 3 2 4" xfId="35408" xr:uid="{625EAA71-E4C7-467A-BA8B-274B4C510625}"/>
    <cellStyle name="SAPBEXHLevel3X 3 4 3 3 3" xfId="13455" xr:uid="{FF8D49CB-A41A-465D-A608-DF9507309116}"/>
    <cellStyle name="SAPBEXHLevel3X 3 4 3 3 3 2" xfId="39875" xr:uid="{139551A8-32C5-4B66-BEF0-E6A32A0779E3}"/>
    <cellStyle name="SAPBEXHLevel3X 3 4 3 3 4" xfId="24655" xr:uid="{2695D7EC-80CE-482C-A8B8-E60E0F458748}"/>
    <cellStyle name="SAPBEXHLevel3X 3 4 3 3 4 2" xfId="51069" xr:uid="{38C36F07-2AAA-468F-A11B-6A6E9C66874A}"/>
    <cellStyle name="SAPBEXHLevel3X 3 4 3 3 5" xfId="29333" xr:uid="{58F40096-F668-44D1-8079-D62CC6553724}"/>
    <cellStyle name="SAPBEXHLevel3X 3 4 3 4" xfId="4870" xr:uid="{20F5C055-88B7-45D2-AD9F-3FBD4558BAA2}"/>
    <cellStyle name="SAPBEXHLevel3X 3 4 3 4 2" xfId="10308" xr:uid="{E2E48A1F-DFAF-45C5-A7DB-3D980977C893}"/>
    <cellStyle name="SAPBEXHLevel3X 3 4 3 4 2 2" xfId="20968" xr:uid="{CF6C2407-04C6-4687-999F-F786FFDC42CD}"/>
    <cellStyle name="SAPBEXHLevel3X 3 4 3 4 2 2 2" xfId="47382" xr:uid="{9821574D-2622-4BED-9A00-958246627DF5}"/>
    <cellStyle name="SAPBEXHLevel3X 3 4 3 4 2 3" xfId="12248" xr:uid="{DFE2123B-C6AD-4878-9650-37EDA1AED2EA}"/>
    <cellStyle name="SAPBEXHLevel3X 3 4 3 4 2 3 2" xfId="38669" xr:uid="{FA4C29E5-FE40-4C32-98C8-25E33AB6A406}"/>
    <cellStyle name="SAPBEXHLevel3X 3 4 3 4 2 4" xfId="36804" xr:uid="{E1D57739-9D20-4127-BF40-5CC4C26C5898}"/>
    <cellStyle name="SAPBEXHLevel3X 3 4 3 4 3" xfId="15647" xr:uid="{1F5644E8-5D25-4604-A65C-B856369CD358}"/>
    <cellStyle name="SAPBEXHLevel3X 3 4 3 4 3 2" xfId="42067" xr:uid="{40680986-EA9E-4FB4-AB99-A8DF4E48A631}"/>
    <cellStyle name="SAPBEXHLevel3X 3 4 3 4 4" xfId="23941" xr:uid="{BBA2A396-1C07-4C98-A9C8-A1C3AB946664}"/>
    <cellStyle name="SAPBEXHLevel3X 3 4 3 4 4 2" xfId="50355" xr:uid="{5D26062D-958C-40F0-9659-62B0EAA14E75}"/>
    <cellStyle name="SAPBEXHLevel3X 3 4 3 4 5" xfId="31540" xr:uid="{BF88C88A-A624-4C79-A43E-D189381C9A26}"/>
    <cellStyle name="SAPBEXHLevel3X 3 4 3 5" xfId="3762" xr:uid="{3EEB4907-2369-45F7-801C-E26986EDD8E7}"/>
    <cellStyle name="SAPBEXHLevel3X 3 4 3 5 2" xfId="14545" xr:uid="{B8C10856-7E87-4FAA-AA41-935FE63817F5}"/>
    <cellStyle name="SAPBEXHLevel3X 3 4 3 5 2 2" xfId="40965" xr:uid="{BFD8D13F-B790-459F-9D87-E8F72882A271}"/>
    <cellStyle name="SAPBEXHLevel3X 3 4 3 5 3" xfId="24476" xr:uid="{2934AAC9-4181-41A2-855B-409726CE7F78}"/>
    <cellStyle name="SAPBEXHLevel3X 3 4 3 5 3 2" xfId="50890" xr:uid="{4775D79A-55DA-4B02-BAFB-E7FA38195D2E}"/>
    <cellStyle name="SAPBEXHLevel3X 3 4 3 5 4" xfId="30432" xr:uid="{9A770E7C-FB61-45DD-AA59-2CE04D21A512}"/>
    <cellStyle name="SAPBEXHLevel3X 3 4 3 6" xfId="5547" xr:uid="{5B5D9390-1EAC-41FF-B524-B25E8AE2C5CF}"/>
    <cellStyle name="SAPBEXHLevel3X 3 4 3 6 2" xfId="16318" xr:uid="{CACFA701-AA51-450F-8BAE-76C33633E8C9}"/>
    <cellStyle name="SAPBEXHLevel3X 3 4 3 6 2 2" xfId="42737" xr:uid="{216C59E8-8727-4C62-B99A-290E162ABB5D}"/>
    <cellStyle name="SAPBEXHLevel3X 3 4 3 6 3" xfId="25796" xr:uid="{C94534DE-2CD1-4C43-B42E-63FF88A539B6}"/>
    <cellStyle name="SAPBEXHLevel3X 3 4 3 6 3 2" xfId="52210" xr:uid="{AA1BC5F6-4C9E-4C78-9BEA-DB03003D146E}"/>
    <cellStyle name="SAPBEXHLevel3X 3 4 3 6 4" xfId="32217" xr:uid="{D980D2C7-AE89-444C-AF3F-90086A43EDEF}"/>
    <cellStyle name="SAPBEXHLevel3X 3 4 3 7" xfId="5252" xr:uid="{9490814B-CC64-412E-BD66-692AC7BEFFD1}"/>
    <cellStyle name="SAPBEXHLevel3X 3 4 3 7 2" xfId="23029" xr:uid="{886ECAB5-9BA1-42BA-A395-E12252F85F3E}"/>
    <cellStyle name="SAPBEXHLevel3X 3 4 3 7 2 2" xfId="49443" xr:uid="{F62F89FE-7C21-4066-8022-3A4201D0132C}"/>
    <cellStyle name="SAPBEXHLevel3X 3 4 3 7 3" xfId="31922" xr:uid="{0DDC7A3E-B698-46D4-81BE-3F3220DA7D24}"/>
    <cellStyle name="SAPBEXHLevel3X 3 4 3 8" xfId="5923" xr:uid="{6787637B-C12E-41AB-B422-6478AC8A69A4}"/>
    <cellStyle name="SAPBEXHLevel3X 3 4 3 8 2" xfId="16675" xr:uid="{DCB9ABD3-F815-4D97-BEA0-B4E4C9B77FF1}"/>
    <cellStyle name="SAPBEXHLevel3X 3 4 3 8 2 2" xfId="43093" xr:uid="{2E86471C-39E5-4E38-8F74-E1C224D57C8B}"/>
    <cellStyle name="SAPBEXHLevel3X 3 4 3 8 3" xfId="22331" xr:uid="{A5295E59-710A-4B3F-B2A7-62762CB7092F}"/>
    <cellStyle name="SAPBEXHLevel3X 3 4 3 8 3 2" xfId="48745" xr:uid="{6A33E808-D205-4779-B2AD-86F55D66AB3A}"/>
    <cellStyle name="SAPBEXHLevel3X 3 4 3 8 4" xfId="32593" xr:uid="{3D59E36F-8FBB-4455-A13D-3CA443E068C9}"/>
    <cellStyle name="SAPBEXHLevel3X 3 4 3 9" xfId="5488" xr:uid="{DB32FCEB-AB7F-42CB-AEDB-E1B3FA82A071}"/>
    <cellStyle name="SAPBEXHLevel3X 3 4 3 9 2" xfId="16260" xr:uid="{53799C44-2385-4200-BA0B-DC1DAB71566C}"/>
    <cellStyle name="SAPBEXHLevel3X 3 4 3 9 2 2" xfId="42679" xr:uid="{802CAE8F-60CA-4AD6-90C8-7008B5ECF395}"/>
    <cellStyle name="SAPBEXHLevel3X 3 4 3 9 3" xfId="22970" xr:uid="{E7CC0FBD-1D5B-48C3-93E1-F993FE81229D}"/>
    <cellStyle name="SAPBEXHLevel3X 3 4 3 9 3 2" xfId="49384" xr:uid="{31239390-C63B-450C-885A-60626751759B}"/>
    <cellStyle name="SAPBEXHLevel3X 3 4 3 9 4" xfId="32158" xr:uid="{D22A517C-4017-443B-8382-9F36252936FE}"/>
    <cellStyle name="SAPBEXHLevel3X 3 4 4" xfId="1938" xr:uid="{3C69C078-C8B4-4615-AEF2-02A81D6380C7}"/>
    <cellStyle name="SAPBEXHLevel3X 3 4 4 10" xfId="8585" xr:uid="{268B4C2C-4F1F-4614-86D6-99507E46F4D8}"/>
    <cellStyle name="SAPBEXHLevel3X 3 4 4 10 2" xfId="19245" xr:uid="{E853F015-2F65-47DF-9E19-0C404120E1E2}"/>
    <cellStyle name="SAPBEXHLevel3X 3 4 4 10 2 2" xfId="45659" xr:uid="{C9B68989-9176-4096-A349-B6C817784F3F}"/>
    <cellStyle name="SAPBEXHLevel3X 3 4 4 10 3" xfId="12200" xr:uid="{EDCE5462-E9EC-4975-BDDE-A840A4B3366E}"/>
    <cellStyle name="SAPBEXHLevel3X 3 4 4 10 3 2" xfId="38621" xr:uid="{FBC1DA4A-B7E7-4FE8-9767-38BD5C3440C3}"/>
    <cellStyle name="SAPBEXHLevel3X 3 4 4 10 4" xfId="35081" xr:uid="{91A8545E-EAAC-4A56-A26B-7CF9ACE0C45E}"/>
    <cellStyle name="SAPBEXHLevel3X 3 4 4 11" xfId="11642" xr:uid="{FA764158-1245-4438-A961-79A0A5332B7B}"/>
    <cellStyle name="SAPBEXHLevel3X 3 4 4 11 2" xfId="38063" xr:uid="{CD3CBFC8-2D5A-4582-B8AE-110D184E11B7}"/>
    <cellStyle name="SAPBEXHLevel3X 3 4 4 12" xfId="24660" xr:uid="{F911EF52-ADEA-4352-B806-86E6C370A315}"/>
    <cellStyle name="SAPBEXHLevel3X 3 4 4 12 2" xfId="51074" xr:uid="{F69DF6D9-A9E3-487D-9D74-63F9C4CAF16B}"/>
    <cellStyle name="SAPBEXHLevel3X 3 4 4 2" xfId="3915" xr:uid="{42550BC7-C1A3-4214-9289-278F0B35B0DD}"/>
    <cellStyle name="SAPBEXHLevel3X 3 4 4 2 2" xfId="9125" xr:uid="{1E94020D-1A7B-4DEE-BC19-C5F558E6EE3B}"/>
    <cellStyle name="SAPBEXHLevel3X 3 4 4 2 2 2" xfId="19785" xr:uid="{92187D0D-3576-48B3-873C-6068D3AC6776}"/>
    <cellStyle name="SAPBEXHLevel3X 3 4 4 2 2 2 2" xfId="46199" xr:uid="{8E35A7CB-2E10-40CF-986D-71B3499557A3}"/>
    <cellStyle name="SAPBEXHLevel3X 3 4 4 2 2 3" xfId="11791" xr:uid="{3BEAFFDA-0030-48AC-A434-A3AC360D94E0}"/>
    <cellStyle name="SAPBEXHLevel3X 3 4 4 2 2 3 2" xfId="38212" xr:uid="{137D4D88-41BC-42D9-AA7D-EA47520C7D90}"/>
    <cellStyle name="SAPBEXHLevel3X 3 4 4 2 2 4" xfId="35621" xr:uid="{419F26E2-EF0C-433C-8538-9FB4DB48500C}"/>
    <cellStyle name="SAPBEXHLevel3X 3 4 4 2 3" xfId="14698" xr:uid="{9E78447D-5E36-4719-A67C-1B66973F2AC0}"/>
    <cellStyle name="SAPBEXHLevel3X 3 4 4 2 3 2" xfId="41118" xr:uid="{2BB65E27-8481-4886-9889-32656716DA47}"/>
    <cellStyle name="SAPBEXHLevel3X 3 4 4 2 4" xfId="23689" xr:uid="{ACD2DC24-4BEA-4E53-876A-475E820A59E5}"/>
    <cellStyle name="SAPBEXHLevel3X 3 4 4 2 4 2" xfId="50103" xr:uid="{24B61225-250E-4DE8-B805-819CB6FC34E7}"/>
    <cellStyle name="SAPBEXHLevel3X 3 4 4 2 5" xfId="30585" xr:uid="{15C3BAD4-EFA8-4821-8D99-C3E046D108E6}"/>
    <cellStyle name="SAPBEXHLevel3X 3 4 4 3" xfId="4642" xr:uid="{E219A520-8B3B-4FC2-97FE-E1386732E601}"/>
    <cellStyle name="SAPBEXHLevel3X 3 4 4 3 2" xfId="10180" xr:uid="{41AE9872-25D5-4607-8AE7-428B450593C6}"/>
    <cellStyle name="SAPBEXHLevel3X 3 4 4 3 2 2" xfId="20840" xr:uid="{62C81C27-41F3-4323-B638-E2A4A3DF86E7}"/>
    <cellStyle name="SAPBEXHLevel3X 3 4 4 3 2 2 2" xfId="47254" xr:uid="{82903F66-37BB-4CA9-804F-D86C92EA0ECF}"/>
    <cellStyle name="SAPBEXHLevel3X 3 4 4 3 2 3" xfId="17850" xr:uid="{9A4F1613-5E48-486A-AAA6-943E794AEFEB}"/>
    <cellStyle name="SAPBEXHLevel3X 3 4 4 3 2 3 2" xfId="44267" xr:uid="{182244E4-5C43-46D8-810C-6A3E47632324}"/>
    <cellStyle name="SAPBEXHLevel3X 3 4 4 3 2 4" xfId="36676" xr:uid="{72D864CB-34C5-45EF-A346-6897C47D4061}"/>
    <cellStyle name="SAPBEXHLevel3X 3 4 4 3 3" xfId="15420" xr:uid="{930BD488-1267-4E57-923A-F2E39624C732}"/>
    <cellStyle name="SAPBEXHLevel3X 3 4 4 3 3 2" xfId="41840" xr:uid="{3A60A845-2214-4A61-9699-71078C9C925F}"/>
    <cellStyle name="SAPBEXHLevel3X 3 4 4 3 4" xfId="24369" xr:uid="{1F70164A-EBF8-4D2A-BDA4-BE4D86348D26}"/>
    <cellStyle name="SAPBEXHLevel3X 3 4 4 3 4 2" xfId="50783" xr:uid="{22425563-A47C-4E51-86B3-1AC053CDD605}"/>
    <cellStyle name="SAPBEXHLevel3X 3 4 4 3 5" xfId="31312" xr:uid="{15B570C8-FC24-45FC-B8DE-EF8714AC802A}"/>
    <cellStyle name="SAPBEXHLevel3X 3 4 4 4" xfId="5220" xr:uid="{C0536303-806B-4746-A030-5A49A12706FB}"/>
    <cellStyle name="SAPBEXHLevel3X 3 4 4 4 2" xfId="15995" xr:uid="{683A75D9-0D83-4E54-92F8-AF576B7E66DE}"/>
    <cellStyle name="SAPBEXHLevel3X 3 4 4 4 2 2" xfId="42414" xr:uid="{E12EDA61-3C0E-41D2-B37B-CA69AC3E54E1}"/>
    <cellStyle name="SAPBEXHLevel3X 3 4 4 4 3" xfId="23729" xr:uid="{A9479FA5-C8EE-4C98-BA7B-91992291E21C}"/>
    <cellStyle name="SAPBEXHLevel3X 3 4 4 4 3 2" xfId="50143" xr:uid="{D3AC9E71-4E11-4AD1-B02E-7368965DD0F4}"/>
    <cellStyle name="SAPBEXHLevel3X 3 4 4 4 4" xfId="31890" xr:uid="{A5CD1073-0D09-4B1F-A729-13BB4F2C5A40}"/>
    <cellStyle name="SAPBEXHLevel3X 3 4 4 5" xfId="5836" xr:uid="{81EF4D25-4DBB-43AE-BF28-9668FDEA0DCC}"/>
    <cellStyle name="SAPBEXHLevel3X 3 4 4 5 2" xfId="16595" xr:uid="{F3E6E218-5230-4286-A3FE-71D79A7ED2D5}"/>
    <cellStyle name="SAPBEXHLevel3X 3 4 4 5 2 2" xfId="43013" xr:uid="{9C954E32-A7FD-44CE-91A7-A0E8EBF44FB9}"/>
    <cellStyle name="SAPBEXHLevel3X 3 4 4 5 3" xfId="26401" xr:uid="{AFC4E498-1002-4452-8E89-F5FE350B32A8}"/>
    <cellStyle name="SAPBEXHLevel3X 3 4 4 5 3 2" xfId="52815" xr:uid="{6CB0DBDD-FF0F-4603-945C-AB067F832508}"/>
    <cellStyle name="SAPBEXHLevel3X 3 4 4 5 4" xfId="32506" xr:uid="{A34C5275-D4D4-4216-83F6-C4AF9D9E8926}"/>
    <cellStyle name="SAPBEXHLevel3X 3 4 4 6" xfId="6439" xr:uid="{F2F15E54-1AB5-4FCD-B562-C4F9B3446BED}"/>
    <cellStyle name="SAPBEXHLevel3X 3 4 4 6 2" xfId="17175" xr:uid="{478C1027-9EEA-46B8-8FCA-07AB1B7D128D}"/>
    <cellStyle name="SAPBEXHLevel3X 3 4 4 6 2 2" xfId="43593" xr:uid="{F751396C-B1FA-4EDE-B751-082E11E4826D}"/>
    <cellStyle name="SAPBEXHLevel3X 3 4 4 6 3" xfId="23733" xr:uid="{347CE13F-AC8F-426E-9F93-ED4FA1FC22F7}"/>
    <cellStyle name="SAPBEXHLevel3X 3 4 4 6 3 2" xfId="50147" xr:uid="{A82174FA-3156-4F44-94F3-F238B9C44D70}"/>
    <cellStyle name="SAPBEXHLevel3X 3 4 4 6 4" xfId="33109" xr:uid="{CA240374-885C-4B0C-96EC-0E6644CCCB35}"/>
    <cellStyle name="SAPBEXHLevel3X 3 4 4 7" xfId="7054" xr:uid="{104457DC-BF4A-4F39-9088-86BB613FEE32}"/>
    <cellStyle name="SAPBEXHLevel3X 3 4 4 7 2" xfId="11131" xr:uid="{06012E95-7DE7-4620-9ECC-0D620F0C9EDF}"/>
    <cellStyle name="SAPBEXHLevel3X 3 4 4 7 2 2" xfId="37552" xr:uid="{ADCA48B0-4F2C-4BE2-B3AC-E872E28CB4F1}"/>
    <cellStyle name="SAPBEXHLevel3X 3 4 4 7 3" xfId="33724" xr:uid="{160DB130-1E15-401F-A5F7-7FC4BCC9CE47}"/>
    <cellStyle name="SAPBEXHLevel3X 3 4 4 8" xfId="7601" xr:uid="{D99D97EA-6505-48D5-9A87-F75203D52EE3}"/>
    <cellStyle name="SAPBEXHLevel3X 3 4 4 8 2" xfId="18268" xr:uid="{DA193179-D494-4B5F-B005-4F74B7D1B8F8}"/>
    <cellStyle name="SAPBEXHLevel3X 3 4 4 8 2 2" xfId="44684" xr:uid="{9E0546AB-65EB-4DED-B959-2CB1B3E76C0E}"/>
    <cellStyle name="SAPBEXHLevel3X 3 4 4 8 3" xfId="26942" xr:uid="{F76AC238-F9A6-40E8-97D8-725662B232D0}"/>
    <cellStyle name="SAPBEXHLevel3X 3 4 4 8 3 2" xfId="53356" xr:uid="{49548DDA-1BB7-48E6-A53C-D6560D744A6E}"/>
    <cellStyle name="SAPBEXHLevel3X 3 4 4 8 4" xfId="34271" xr:uid="{9F06A9CF-8C45-4B58-A303-204DA114E706}"/>
    <cellStyle name="SAPBEXHLevel3X 3 4 4 9" xfId="7301" xr:uid="{DE96362B-FAE8-414C-9AD5-15336927BF6C}"/>
    <cellStyle name="SAPBEXHLevel3X 3 4 4 9 2" xfId="17968" xr:uid="{91B74A80-74D1-42C4-ACCD-79132274E516}"/>
    <cellStyle name="SAPBEXHLevel3X 3 4 4 9 2 2" xfId="44385" xr:uid="{6C5D3DAF-7AED-48A3-BBA1-3E39C5E84D94}"/>
    <cellStyle name="SAPBEXHLevel3X 3 4 4 9 3" xfId="27629" xr:uid="{46DF52CD-BF46-42CA-8CDA-0EC4A16D01B5}"/>
    <cellStyle name="SAPBEXHLevel3X 3 4 4 9 3 2" xfId="54043" xr:uid="{6DE178FC-8880-46DC-9DFD-992A4B972E98}"/>
    <cellStyle name="SAPBEXHLevel3X 3 4 4 9 4" xfId="33971" xr:uid="{EE21409E-5353-46F5-AA6D-79909684A403}"/>
    <cellStyle name="SAPBEXHLevel3X 3 4 5" xfId="2124" xr:uid="{B8F7769E-7997-4423-8C34-4CBACBED658D}"/>
    <cellStyle name="SAPBEXHLevel3X 3 4 5 10" xfId="8848" xr:uid="{941A6985-721A-40AA-8999-F4840C60BE24}"/>
    <cellStyle name="SAPBEXHLevel3X 3 4 5 10 2" xfId="19508" xr:uid="{ED46BE4E-15B5-46F9-8D38-BAD45B3F8C85}"/>
    <cellStyle name="SAPBEXHLevel3X 3 4 5 10 2 2" xfId="45922" xr:uid="{E9DC0BE5-B20C-4D0E-8065-11F0719041CF}"/>
    <cellStyle name="SAPBEXHLevel3X 3 4 5 10 3" xfId="23215" xr:uid="{5787396F-8B47-4419-B2F9-98C0DADF72AB}"/>
    <cellStyle name="SAPBEXHLevel3X 3 4 5 10 3 2" xfId="49629" xr:uid="{DD67388D-A0EE-4FF4-A753-FDEF72EB2747}"/>
    <cellStyle name="SAPBEXHLevel3X 3 4 5 10 4" xfId="35344" xr:uid="{0F6EEC5F-7622-44ED-8E80-31D527DB21B1}"/>
    <cellStyle name="SAPBEXHLevel3X 3 4 5 11" xfId="11476" xr:uid="{0C812B2B-1E1C-497A-A150-EC296AF5E9B5}"/>
    <cellStyle name="SAPBEXHLevel3X 3 4 5 11 2" xfId="37897" xr:uid="{C7C89434-FF01-4FD7-B30B-6C1ADC8C5417}"/>
    <cellStyle name="SAPBEXHLevel3X 3 4 5 12" xfId="26196" xr:uid="{2AC39486-A502-4902-A91E-CDCFC0BBF5C0}"/>
    <cellStyle name="SAPBEXHLevel3X 3 4 5 12 2" xfId="52610" xr:uid="{E08645BE-9DA6-46C1-A339-A3E3186CEA77}"/>
    <cellStyle name="SAPBEXHLevel3X 3 4 5 2" xfId="4089" xr:uid="{948F8951-5E36-4B9E-A857-0C5952060C3E}"/>
    <cellStyle name="SAPBEXHLevel3X 3 4 5 2 2" xfId="9830" xr:uid="{31958A04-E6EA-464A-A64C-36223E1EE6B4}"/>
    <cellStyle name="SAPBEXHLevel3X 3 4 5 2 2 2" xfId="20490" xr:uid="{A672E2CA-6D36-40DD-AAC1-69786B8DD30D}"/>
    <cellStyle name="SAPBEXHLevel3X 3 4 5 2 2 2 2" xfId="46904" xr:uid="{0EB903AB-5752-43DD-9C2F-B467B306440B}"/>
    <cellStyle name="SAPBEXHLevel3X 3 4 5 2 2 3" xfId="28259" xr:uid="{93BC9B1A-2639-4CEA-8370-B28AAD9F1BFD}"/>
    <cellStyle name="SAPBEXHLevel3X 3 4 5 2 2 3 2" xfId="54673" xr:uid="{C383C1AD-0487-42B6-95B5-2E97A72BAAB2}"/>
    <cellStyle name="SAPBEXHLevel3X 3 4 5 2 2 4" xfId="36326" xr:uid="{2330C228-500B-4A49-9319-70FDD1AB7BC9}"/>
    <cellStyle name="SAPBEXHLevel3X 3 4 5 2 3" xfId="14871" xr:uid="{954B3FA8-ED71-4599-AAB0-D03DD500D915}"/>
    <cellStyle name="SAPBEXHLevel3X 3 4 5 2 3 2" xfId="41291" xr:uid="{A3E738A1-3C21-4F9C-8095-315594DA1DAB}"/>
    <cellStyle name="SAPBEXHLevel3X 3 4 5 2 4" xfId="23095" xr:uid="{4AB97A71-203D-4AA3-A2AF-518FDA3FBDB4}"/>
    <cellStyle name="SAPBEXHLevel3X 3 4 5 2 4 2" xfId="49509" xr:uid="{529BDA9E-348C-43DF-A7F7-5268785F92AB}"/>
    <cellStyle name="SAPBEXHLevel3X 3 4 5 2 5" xfId="30759" xr:uid="{BB535D37-3815-4ACB-BC45-A5A226C013F5}"/>
    <cellStyle name="SAPBEXHLevel3X 3 4 5 3" xfId="4817" xr:uid="{989414A5-824A-4321-B6F4-690A21329111}"/>
    <cellStyle name="SAPBEXHLevel3X 3 4 5 3 2" xfId="10349" xr:uid="{738F8D23-A653-43C3-BB79-9114898652BC}"/>
    <cellStyle name="SAPBEXHLevel3X 3 4 5 3 2 2" xfId="21009" xr:uid="{AF165394-131B-43B4-BF9B-BE69F49C2A0B}"/>
    <cellStyle name="SAPBEXHLevel3X 3 4 5 3 2 2 2" xfId="47423" xr:uid="{C3572DD3-A6E9-48A6-B3CB-6F67BFE49A76}"/>
    <cellStyle name="SAPBEXHLevel3X 3 4 5 3 2 3" xfId="28274" xr:uid="{18F975C2-B655-483B-BFD1-1B584C059DBF}"/>
    <cellStyle name="SAPBEXHLevel3X 3 4 5 3 2 3 2" xfId="54688" xr:uid="{41F2F4D8-E7D5-4077-AF55-7B4C192A6CC6}"/>
    <cellStyle name="SAPBEXHLevel3X 3 4 5 3 2 4" xfId="36845" xr:uid="{FACB06F9-C307-4DCE-ABF5-9CD61991F744}"/>
    <cellStyle name="SAPBEXHLevel3X 3 4 5 3 3" xfId="15594" xr:uid="{D5E9EDD1-2C6C-4B65-8E06-036D50EB9400}"/>
    <cellStyle name="SAPBEXHLevel3X 3 4 5 3 3 2" xfId="42014" xr:uid="{7944D7A3-8435-4141-9E3F-671B9423D12F}"/>
    <cellStyle name="SAPBEXHLevel3X 3 4 5 3 4" xfId="24225" xr:uid="{1905B5CB-D5E5-47B7-A84E-F6DBA716709C}"/>
    <cellStyle name="SAPBEXHLevel3X 3 4 5 3 4 2" xfId="50639" xr:uid="{7B57E9AF-129F-4485-8AA4-04C9A4951006}"/>
    <cellStyle name="SAPBEXHLevel3X 3 4 5 3 5" xfId="31487" xr:uid="{8F6F375F-A08B-46E7-97FD-CD4A0375E1E7}"/>
    <cellStyle name="SAPBEXHLevel3X 3 4 5 4" xfId="5397" xr:uid="{57CA35DE-3A7D-4368-B799-5D0AE34BDA00}"/>
    <cellStyle name="SAPBEXHLevel3X 3 4 5 4 2" xfId="16170" xr:uid="{82819998-007A-4250-A798-1C4CF9B876FE}"/>
    <cellStyle name="SAPBEXHLevel3X 3 4 5 4 2 2" xfId="42589" xr:uid="{9EC8539D-49AD-48CA-901C-972CB7081749}"/>
    <cellStyle name="SAPBEXHLevel3X 3 4 5 4 3" xfId="27378" xr:uid="{464E005C-030A-4B96-8611-52095A137573}"/>
    <cellStyle name="SAPBEXHLevel3X 3 4 5 4 3 2" xfId="53792" xr:uid="{BDCE31DA-0BF5-41E1-A8E5-14DA5F4F0116}"/>
    <cellStyle name="SAPBEXHLevel3X 3 4 5 4 4" xfId="32067" xr:uid="{F0CB3C41-C4F4-458C-BEA6-3686CE962C85}"/>
    <cellStyle name="SAPBEXHLevel3X 3 4 5 5" xfId="6004" xr:uid="{062AC842-4A9C-4CFF-9F81-C0F8F4843C52}"/>
    <cellStyle name="SAPBEXHLevel3X 3 4 5 5 2" xfId="16756" xr:uid="{1E3965D0-2DE0-451A-A295-CDC9FA7AC623}"/>
    <cellStyle name="SAPBEXHLevel3X 3 4 5 5 2 2" xfId="43174" xr:uid="{CCC443E9-763A-4DA4-A2A4-5AE244F9AF97}"/>
    <cellStyle name="SAPBEXHLevel3X 3 4 5 5 3" xfId="22079" xr:uid="{3D4D00FD-C03D-4FCF-B1AD-8FCB65F7E1A7}"/>
    <cellStyle name="SAPBEXHLevel3X 3 4 5 5 3 2" xfId="48493" xr:uid="{E80277F5-C899-48E8-80C7-922EC0A22053}"/>
    <cellStyle name="SAPBEXHLevel3X 3 4 5 5 4" xfId="32674" xr:uid="{F6FE957A-5DC0-465E-870C-CB22B2503C20}"/>
    <cellStyle name="SAPBEXHLevel3X 3 4 5 6" xfId="6604" xr:uid="{0196D512-F353-401F-86A3-9A0EDFDEB87B}"/>
    <cellStyle name="SAPBEXHLevel3X 3 4 5 6 2" xfId="17329" xr:uid="{32FBCFB8-0882-4413-A81B-4CA2B6C92F25}"/>
    <cellStyle name="SAPBEXHLevel3X 3 4 5 6 2 2" xfId="43747" xr:uid="{4EEC2FF9-2A58-4B5C-A3FB-0340F198A8A2}"/>
    <cellStyle name="SAPBEXHLevel3X 3 4 5 6 3" xfId="23737" xr:uid="{5B43E4C4-5C10-4284-886C-B4177CFC96CB}"/>
    <cellStyle name="SAPBEXHLevel3X 3 4 5 6 3 2" xfId="50151" xr:uid="{376C059C-1759-4414-AA3A-01AD64C0E3B2}"/>
    <cellStyle name="SAPBEXHLevel3X 3 4 5 6 4" xfId="33274" xr:uid="{CE3AE2F0-EDAF-4053-A10D-1410C24BA523}"/>
    <cellStyle name="SAPBEXHLevel3X 3 4 5 7" xfId="7176" xr:uid="{F3978560-A14E-4BFF-8EE0-59AC2B517267}"/>
    <cellStyle name="SAPBEXHLevel3X 3 4 5 7 2" xfId="25671" xr:uid="{9C0E4367-E6A9-4018-836A-3921FEE56462}"/>
    <cellStyle name="SAPBEXHLevel3X 3 4 5 7 2 2" xfId="52085" xr:uid="{FAEDFABE-5CCF-48D9-92DA-33B19ED07DDD}"/>
    <cellStyle name="SAPBEXHLevel3X 3 4 5 7 3" xfId="33846" xr:uid="{E3FE41E8-A44B-473B-906A-FDB3D1CD51F4}"/>
    <cellStyle name="SAPBEXHLevel3X 3 4 5 8" xfId="7735" xr:uid="{C61F7BCC-B1B7-4175-B275-4D6C616DF1DA}"/>
    <cellStyle name="SAPBEXHLevel3X 3 4 5 8 2" xfId="18402" xr:uid="{EEC76632-F13B-4BBD-81F1-6139C891DD4F}"/>
    <cellStyle name="SAPBEXHLevel3X 3 4 5 8 2 2" xfId="44818" xr:uid="{5E38D4DC-A71A-461E-942A-6BE2482BDB32}"/>
    <cellStyle name="SAPBEXHLevel3X 3 4 5 8 3" xfId="27599" xr:uid="{A63AA630-52D2-4159-BD61-E4B5AF502469}"/>
    <cellStyle name="SAPBEXHLevel3X 3 4 5 8 3 2" xfId="54013" xr:uid="{500BCD23-C627-42B0-86EA-F091026B4177}"/>
    <cellStyle name="SAPBEXHLevel3X 3 4 5 8 4" xfId="34405" xr:uid="{45938C54-185E-4853-BCF7-4A86E11EFA1D}"/>
    <cellStyle name="SAPBEXHLevel3X 3 4 5 9" xfId="7887" xr:uid="{C4F8A2D1-25CA-40C4-9D90-EAB8771992A5}"/>
    <cellStyle name="SAPBEXHLevel3X 3 4 5 9 2" xfId="18554" xr:uid="{CCFBEC4A-F50D-48D9-BB14-686AA1064866}"/>
    <cellStyle name="SAPBEXHLevel3X 3 4 5 9 2 2" xfId="44969" xr:uid="{2CB1D078-DC14-437D-B52D-B8CF975BDB49}"/>
    <cellStyle name="SAPBEXHLevel3X 3 4 5 9 3" xfId="27588" xr:uid="{4141BF9C-92E8-4274-B959-2A2BE11502E2}"/>
    <cellStyle name="SAPBEXHLevel3X 3 4 5 9 3 2" xfId="54002" xr:uid="{063D3F4B-4B23-403F-899B-30D5AFA7D842}"/>
    <cellStyle name="SAPBEXHLevel3X 3 4 5 9 4" xfId="34557" xr:uid="{B97F6E02-8713-4E54-8C6C-97CE53FE2B56}"/>
    <cellStyle name="SAPBEXHLevel3X 3 4 6" xfId="1861" xr:uid="{4AE2FB60-00C7-40E8-9C67-0A2521D35A33}"/>
    <cellStyle name="SAPBEXHLevel3X 3 4 6 10" xfId="9525" xr:uid="{9E5BEF4C-74CF-4C11-A214-861248581C77}"/>
    <cellStyle name="SAPBEXHLevel3X 3 4 6 10 2" xfId="20185" xr:uid="{85A308CF-4AA3-4E5F-8DAD-B7A26F24C810}"/>
    <cellStyle name="SAPBEXHLevel3X 3 4 6 10 2 2" xfId="46599" xr:uid="{E17C2BFC-84DC-4C69-9197-5271CD811C8A}"/>
    <cellStyle name="SAPBEXHLevel3X 3 4 6 10 3" xfId="21186" xr:uid="{9976D166-6458-43C3-8BA4-20346392DA85}"/>
    <cellStyle name="SAPBEXHLevel3X 3 4 6 10 3 2" xfId="47600" xr:uid="{03B7BD10-4E0D-4645-A34E-65023CD014CA}"/>
    <cellStyle name="SAPBEXHLevel3X 3 4 6 10 4" xfId="36021" xr:uid="{FEE800EA-1D35-491A-84B7-77F737095976}"/>
    <cellStyle name="SAPBEXHLevel3X 3 4 6 11" xfId="11719" xr:uid="{A0C43E0B-06FA-4FF8-92C0-0BAA1B5850B2}"/>
    <cellStyle name="SAPBEXHLevel3X 3 4 6 11 2" xfId="38140" xr:uid="{FD7D6B89-5CBC-46CE-AA62-989BE206E138}"/>
    <cellStyle name="SAPBEXHLevel3X 3 4 6 12" xfId="27243" xr:uid="{55C19BCA-276F-4845-89C0-1BBD10B1E55F}"/>
    <cellStyle name="SAPBEXHLevel3X 3 4 6 12 2" xfId="53657" xr:uid="{8EF2D210-EEA8-404B-A7D3-FC75D89D3428}"/>
    <cellStyle name="SAPBEXHLevel3X 3 4 6 2" xfId="3838" xr:uid="{3CF8EDE1-4650-4D8A-BC4C-52D8CC120515}"/>
    <cellStyle name="SAPBEXHLevel3X 3 4 6 2 2" xfId="10664" xr:uid="{DA69ED28-68DA-4D51-9BE2-B1303707756A}"/>
    <cellStyle name="SAPBEXHLevel3X 3 4 6 2 2 2" xfId="21309" xr:uid="{C183C074-1A7A-413D-B2AC-317A2BB0836A}"/>
    <cellStyle name="SAPBEXHLevel3X 3 4 6 2 2 2 2" xfId="47723" xr:uid="{25CD3966-3363-4C1B-A042-60CEE34EDFB3}"/>
    <cellStyle name="SAPBEXHLevel3X 3 4 6 2 2 3" xfId="28407" xr:uid="{468705DC-9957-45F5-9B7A-4A866F69DB13}"/>
    <cellStyle name="SAPBEXHLevel3X 3 4 6 2 2 3 2" xfId="54821" xr:uid="{6CC87DAA-8B58-4BF3-92BA-5697D0140805}"/>
    <cellStyle name="SAPBEXHLevel3X 3 4 6 2 2 4" xfId="37088" xr:uid="{7FF7A0F4-94D8-4D32-B818-FF7BE94CB079}"/>
    <cellStyle name="SAPBEXHLevel3X 3 4 6 2 3" xfId="14621" xr:uid="{3AE49E35-6DEF-4CE7-9147-CEF737024BD0}"/>
    <cellStyle name="SAPBEXHLevel3X 3 4 6 2 3 2" xfId="41041" xr:uid="{4E06DE30-0794-4852-9A50-3849F0F97AA7}"/>
    <cellStyle name="SAPBEXHLevel3X 3 4 6 2 4" xfId="26174" xr:uid="{5380FE48-41E0-4CE1-AC7E-4CD71BF123F8}"/>
    <cellStyle name="SAPBEXHLevel3X 3 4 6 2 4 2" xfId="52588" xr:uid="{CEB1C2EE-70BD-41B9-BB6E-E8EC4236D2EB}"/>
    <cellStyle name="SAPBEXHLevel3X 3 4 6 2 5" xfId="30508" xr:uid="{65A19ECD-A1C8-4456-8EBF-A1800969085F}"/>
    <cellStyle name="SAPBEXHLevel3X 3 4 6 3" xfId="4565" xr:uid="{2A285013-B270-48A1-BE6C-A69C6B3A996E}"/>
    <cellStyle name="SAPBEXHLevel3X 3 4 6 3 2" xfId="15343" xr:uid="{17C9F8F9-9B10-43B2-A2F5-8BE51E6FE3C0}"/>
    <cellStyle name="SAPBEXHLevel3X 3 4 6 3 2 2" xfId="41763" xr:uid="{E66959AF-D04B-40A6-96CC-8F6BE3E7C38E}"/>
    <cellStyle name="SAPBEXHLevel3X 3 4 6 3 3" xfId="24628" xr:uid="{A937FC60-9DF2-4B83-B13F-75CFA996F071}"/>
    <cellStyle name="SAPBEXHLevel3X 3 4 6 3 3 2" xfId="51042" xr:uid="{DED2AC53-8AEB-4405-8792-1AFE9E28F1E4}"/>
    <cellStyle name="SAPBEXHLevel3X 3 4 6 3 4" xfId="31235" xr:uid="{B532119A-9B14-42A1-9E86-A1512F977D39}"/>
    <cellStyle name="SAPBEXHLevel3X 3 4 6 4" xfId="3208" xr:uid="{78B29076-76B8-4B6A-8E67-34534D33E34D}"/>
    <cellStyle name="SAPBEXHLevel3X 3 4 6 4 2" xfId="13998" xr:uid="{399BAC72-41C0-4664-9F8D-4D8491309808}"/>
    <cellStyle name="SAPBEXHLevel3X 3 4 6 4 2 2" xfId="40418" xr:uid="{7716CE41-E549-481D-A311-7776306DCB33}"/>
    <cellStyle name="SAPBEXHLevel3X 3 4 6 4 3" xfId="25457" xr:uid="{B529810B-3DF7-482B-A637-CE915495B3D2}"/>
    <cellStyle name="SAPBEXHLevel3X 3 4 6 4 3 2" xfId="51871" xr:uid="{8A72B0EB-EEB3-4EA3-9B3D-E5FCDC90F40C}"/>
    <cellStyle name="SAPBEXHLevel3X 3 4 6 4 4" xfId="29878" xr:uid="{DB05ADB6-F343-4CAE-87DF-2ED733C29CB7}"/>
    <cellStyle name="SAPBEXHLevel3X 3 4 6 5" xfId="4485" xr:uid="{0F141411-6CBD-4AAD-A115-A134B5B5B367}"/>
    <cellStyle name="SAPBEXHLevel3X 3 4 6 5 2" xfId="15263" xr:uid="{A06A542D-AC7B-4644-86B9-B97A548E38F8}"/>
    <cellStyle name="SAPBEXHLevel3X 3 4 6 5 2 2" xfId="41683" xr:uid="{BCB267EC-F7CF-4EA6-8B5E-5758D3370AA0}"/>
    <cellStyle name="SAPBEXHLevel3X 3 4 6 5 3" xfId="25283" xr:uid="{4B306A0D-50A7-4D0A-90D3-B333DB5EA98C}"/>
    <cellStyle name="SAPBEXHLevel3X 3 4 6 5 3 2" xfId="51697" xr:uid="{077033E0-10E5-4AE3-B9A2-DEC21783F5E7}"/>
    <cellStyle name="SAPBEXHLevel3X 3 4 6 5 4" xfId="31155" xr:uid="{6E50BCE4-C7FD-4A52-82B3-A88DE6EC47DB}"/>
    <cellStyle name="SAPBEXHLevel3X 3 4 6 6" xfId="6029" xr:uid="{0B297F8F-9223-4EA9-93D3-B7E566557218}"/>
    <cellStyle name="SAPBEXHLevel3X 3 4 6 6 2" xfId="16780" xr:uid="{B67DDA36-40AC-40A1-BA5F-9DD4D952BDFD}"/>
    <cellStyle name="SAPBEXHLevel3X 3 4 6 6 2 2" xfId="43198" xr:uid="{50D9A1FA-C18D-4328-83C1-839216816F93}"/>
    <cellStyle name="SAPBEXHLevel3X 3 4 6 6 3" xfId="22832" xr:uid="{33EAE4DE-9573-4A66-9845-C9A2EA43E8A7}"/>
    <cellStyle name="SAPBEXHLevel3X 3 4 6 6 3 2" xfId="49246" xr:uid="{50EF55BC-00DD-45A0-A91F-FE99B684F160}"/>
    <cellStyle name="SAPBEXHLevel3X 3 4 6 6 4" xfId="32699" xr:uid="{AB23C959-4FAC-48ED-912A-AF3A36D72DFB}"/>
    <cellStyle name="SAPBEXHLevel3X 3 4 6 7" xfId="6977" xr:uid="{7CC0AD06-D273-4F35-A4B7-D43316ACA02D}"/>
    <cellStyle name="SAPBEXHLevel3X 3 4 6 7 2" xfId="12419" xr:uid="{7416344E-8374-469E-8585-308F1DADC874}"/>
    <cellStyle name="SAPBEXHLevel3X 3 4 6 7 2 2" xfId="38840" xr:uid="{94D8EB7A-FDF4-401F-9D45-4BC9FB2B2611}"/>
    <cellStyle name="SAPBEXHLevel3X 3 4 6 7 3" xfId="33647" xr:uid="{73B70459-E824-4639-B7E7-3C885D68AB5F}"/>
    <cellStyle name="SAPBEXHLevel3X 3 4 6 8" xfId="7524" xr:uid="{95E6173F-3911-4E60-9FB4-FA796BBCB93E}"/>
    <cellStyle name="SAPBEXHLevel3X 3 4 6 8 2" xfId="18191" xr:uid="{BF0CEDBF-8FDB-4844-A63A-2CB9B76CC7EC}"/>
    <cellStyle name="SAPBEXHLevel3X 3 4 6 8 2 2" xfId="44607" xr:uid="{DEA153E2-8885-443C-9157-4F52779B5E0F}"/>
    <cellStyle name="SAPBEXHLevel3X 3 4 6 8 3" xfId="23339" xr:uid="{D846DD28-506C-4E38-B31A-B213B15E2BC1}"/>
    <cellStyle name="SAPBEXHLevel3X 3 4 6 8 3 2" xfId="49753" xr:uid="{54C973C0-9F17-48AE-BBDE-A15A17F083DF}"/>
    <cellStyle name="SAPBEXHLevel3X 3 4 6 8 4" xfId="34194" xr:uid="{9D2043D0-AF56-4508-AC2B-D8B4F939B5B9}"/>
    <cellStyle name="SAPBEXHLevel3X 3 4 6 9" xfId="5713" xr:uid="{DF3FDC92-EEF2-48E6-A20F-E75AD54F1837}"/>
    <cellStyle name="SAPBEXHLevel3X 3 4 6 9 2" xfId="16475" xr:uid="{FEF4656A-4E18-40B8-A6A4-FA1C02BCB51D}"/>
    <cellStyle name="SAPBEXHLevel3X 3 4 6 9 2 2" xfId="42893" xr:uid="{B2CEEE2F-4917-42B0-90FF-A232428CF313}"/>
    <cellStyle name="SAPBEXHLevel3X 3 4 6 9 3" xfId="24289" xr:uid="{E8A3CF30-CE83-4460-BDDC-7413B1665423}"/>
    <cellStyle name="SAPBEXHLevel3X 3 4 6 9 3 2" xfId="50703" xr:uid="{C6B74A7A-FE8E-4481-A72D-628E9B6DE63C}"/>
    <cellStyle name="SAPBEXHLevel3X 3 4 6 9 4" xfId="32383" xr:uid="{DEA1CBF9-A578-43AC-B621-C5D570E78356}"/>
    <cellStyle name="SAPBEXHLevel3X 3 4 7" xfId="2521" xr:uid="{5E0844A3-B9B9-467A-A652-147BE1C61C42}"/>
    <cellStyle name="SAPBEXHLevel3X 3 4 7 10" xfId="24657" xr:uid="{9E1967EC-2F47-40E2-A00A-FDEB03AD566D}"/>
    <cellStyle name="SAPBEXHLevel3X 3 4 7 10 2" xfId="51071" xr:uid="{F6D4489A-6B89-4675-83E3-C711FA65EC7B}"/>
    <cellStyle name="SAPBEXHLevel3X 3 4 7 2" xfId="4416" xr:uid="{8C867005-D3C7-47F0-9173-1A03221548F2}"/>
    <cellStyle name="SAPBEXHLevel3X 3 4 7 2 2" xfId="15194" xr:uid="{76E7DDB6-89EE-4F99-B855-F7CB2008CDB2}"/>
    <cellStyle name="SAPBEXHLevel3X 3 4 7 2 2 2" xfId="41614" xr:uid="{1484B828-7058-40C6-803A-E393AF5CB341}"/>
    <cellStyle name="SAPBEXHLevel3X 3 4 7 2 3" xfId="25100" xr:uid="{95A21F18-5548-4B91-9565-199D7EE28D84}"/>
    <cellStyle name="SAPBEXHLevel3X 3 4 7 2 3 2" xfId="51514" xr:uid="{BA2E24EB-A588-4AAE-819A-8B66B6CEFB2C}"/>
    <cellStyle name="SAPBEXHLevel3X 3 4 7 2 4" xfId="31086" xr:uid="{1665C120-E62E-422F-BF45-AC1A2D4A2A44}"/>
    <cellStyle name="SAPBEXHLevel3X 3 4 7 3" xfId="5149" xr:uid="{E7D1EB82-12EF-43FE-B1E2-A422EFDBBCAA}"/>
    <cellStyle name="SAPBEXHLevel3X 3 4 7 3 2" xfId="15926" xr:uid="{851F2875-4BEF-43FF-A1E6-1B0074CFC6FF}"/>
    <cellStyle name="SAPBEXHLevel3X 3 4 7 3 2 2" xfId="42345" xr:uid="{146CB252-53B7-45B4-A405-ECE8A69ABFF8}"/>
    <cellStyle name="SAPBEXHLevel3X 3 4 7 3 3" xfId="26409" xr:uid="{DB05AE83-EFE1-4D19-8EFC-AEB1D216B489}"/>
    <cellStyle name="SAPBEXHLevel3X 3 4 7 3 3 2" xfId="52823" xr:uid="{0C3B3449-5039-4168-ABAC-A9FD5EAA4A46}"/>
    <cellStyle name="SAPBEXHLevel3X 3 4 7 3 4" xfId="31819" xr:uid="{C5171F75-D4EB-473C-830D-D2CC66D449DE}"/>
    <cellStyle name="SAPBEXHLevel3X 3 4 7 4" xfId="6331" xr:uid="{714169C8-33DD-4F01-A3BE-898C752BDF07}"/>
    <cellStyle name="SAPBEXHLevel3X 3 4 7 4 2" xfId="17070" xr:uid="{56C056E2-3A16-4A20-A85F-2EE59A44DB4E}"/>
    <cellStyle name="SAPBEXHLevel3X 3 4 7 4 2 2" xfId="43488" xr:uid="{EE1C8EE4-6D31-4584-92D5-ED8D6EE45338}"/>
    <cellStyle name="SAPBEXHLevel3X 3 4 7 4 3" xfId="24898" xr:uid="{6474EF87-40E8-407F-8D34-C2C663B1FD20}"/>
    <cellStyle name="SAPBEXHLevel3X 3 4 7 4 3 2" xfId="51312" xr:uid="{9D0FF883-0572-409A-AD60-275856221076}"/>
    <cellStyle name="SAPBEXHLevel3X 3 4 7 4 4" xfId="33001" xr:uid="{AFF1E117-50A1-458D-91EE-36958BDA6272}"/>
    <cellStyle name="SAPBEXHLevel3X 3 4 7 5" xfId="6907" xr:uid="{E8035E33-5881-4FBE-ACE3-E421EA9E1B6D}"/>
    <cellStyle name="SAPBEXHLevel3X 3 4 7 5 2" xfId="17612" xr:uid="{25655E02-CB84-42C2-B60A-B9F1A59205E7}"/>
    <cellStyle name="SAPBEXHLevel3X 3 4 7 5 2 2" xfId="44029" xr:uid="{054CE608-8366-4737-BB1B-D81A77B156E5}"/>
    <cellStyle name="SAPBEXHLevel3X 3 4 7 5 3" xfId="25736" xr:uid="{A22FA45C-7068-40FA-B833-CE3BE6459D4E}"/>
    <cellStyle name="SAPBEXHLevel3X 3 4 7 5 3 2" xfId="52150" xr:uid="{847BCA7D-85CE-4523-91C8-FAD85BEB81BE}"/>
    <cellStyle name="SAPBEXHLevel3X 3 4 7 5 4" xfId="33577" xr:uid="{39979241-5BC9-42EB-9C4F-7389D6D177CB}"/>
    <cellStyle name="SAPBEXHLevel3X 3 4 7 6" xfId="7431" xr:uid="{4C6BB4D6-D45C-46E5-B5ED-5A3AC1D4745F}"/>
    <cellStyle name="SAPBEXHLevel3X 3 4 7 6 2" xfId="18098" xr:uid="{ABB2BCFE-7DDD-41E0-807E-45EC9942E971}"/>
    <cellStyle name="SAPBEXHLevel3X 3 4 7 6 2 2" xfId="44514" xr:uid="{12B72FCC-7BED-44B5-B522-5506B85E99B9}"/>
    <cellStyle name="SAPBEXHLevel3X 3 4 7 6 3" xfId="27713" xr:uid="{44FDEC14-5653-43B1-B0E5-7735D35FA1A7}"/>
    <cellStyle name="SAPBEXHLevel3X 3 4 7 6 3 2" xfId="54127" xr:uid="{0ABEEDAA-C603-4BA9-B13F-56ADE83BAF41}"/>
    <cellStyle name="SAPBEXHLevel3X 3 4 7 6 4" xfId="34101" xr:uid="{F3740466-E34F-4354-9AE9-90999386C3E7}"/>
    <cellStyle name="SAPBEXHLevel3X 3 4 7 7" xfId="8054" xr:uid="{A2B510DE-D800-4C9F-BFA3-B90FCA074CE8}"/>
    <cellStyle name="SAPBEXHLevel3X 3 4 7 7 2" xfId="18721" xr:uid="{CEBEDD0E-5FAA-4E22-AC15-89A0B4676272}"/>
    <cellStyle name="SAPBEXHLevel3X 3 4 7 7 2 2" xfId="45135" xr:uid="{ED148614-17B6-4BA2-9FF8-4280503E2C51}"/>
    <cellStyle name="SAPBEXHLevel3X 3 4 7 7 3" xfId="12445" xr:uid="{43489341-3950-4256-AE7D-31609D3D2E39}"/>
    <cellStyle name="SAPBEXHLevel3X 3 4 7 7 3 2" xfId="38866" xr:uid="{B62F4E84-E94F-4FC2-BE22-05C6CDD8157B}"/>
    <cellStyle name="SAPBEXHLevel3X 3 4 7 7 4" xfId="34658" xr:uid="{C1B15127-811B-4502-A451-F13B33B0C751}"/>
    <cellStyle name="SAPBEXHLevel3X 3 4 7 8" xfId="13317" xr:uid="{D0A34840-5C39-4E99-A39B-0649975D07E1}"/>
    <cellStyle name="SAPBEXHLevel3X 3 4 7 8 2" xfId="39737" xr:uid="{329896CD-E814-40A7-A130-36A6257C8CD0}"/>
    <cellStyle name="SAPBEXHLevel3X 3 4 7 9" xfId="11210" xr:uid="{5EB6F2FA-D503-4862-9397-AACA40724D4B}"/>
    <cellStyle name="SAPBEXHLevel3X 3 4 7 9 2" xfId="37631" xr:uid="{90FEB571-38FF-4954-B930-C277750496CD}"/>
    <cellStyle name="SAPBEXHLevel3X 3 4 8" xfId="3275" xr:uid="{023A2318-FFD1-4E44-B19A-D6113AC2598F}"/>
    <cellStyle name="SAPBEXHLevel3X 3 4 8 2" xfId="14065" xr:uid="{B1976D1D-DEE4-4445-A2C7-0BC5C951C50F}"/>
    <cellStyle name="SAPBEXHLevel3X 3 4 8 2 2" xfId="40485" xr:uid="{8861BFA8-D9ED-4C00-BCA5-3C867A2A8450}"/>
    <cellStyle name="SAPBEXHLevel3X 3 4 8 3" xfId="23696" xr:uid="{0B9E613E-6559-4D16-97C2-1A58B50E6569}"/>
    <cellStyle name="SAPBEXHLevel3X 3 4 8 3 2" xfId="50110" xr:uid="{9F285504-71F0-4254-8C75-C45267140602}"/>
    <cellStyle name="SAPBEXHLevel3X 3 4 8 4" xfId="29945" xr:uid="{B7014BF6-67E1-46AF-89E7-D4B9021F24D8}"/>
    <cellStyle name="SAPBEXHLevel3X 3 4 9" xfId="4492" xr:uid="{15D25CDA-AC36-4252-B746-4D6AF2B1B23C}"/>
    <cellStyle name="SAPBEXHLevel3X 3 4 9 2" xfId="15270" xr:uid="{6C9FBBF2-642A-47F5-B280-9361CA12DBA7}"/>
    <cellStyle name="SAPBEXHLevel3X 3 4 9 2 2" xfId="41690" xr:uid="{A2AA12B2-4A76-4028-9A03-73C3D93A9DC8}"/>
    <cellStyle name="SAPBEXHLevel3X 3 4 9 3" xfId="23457" xr:uid="{E37FB92E-8405-424E-8FB8-E447D3B29C2F}"/>
    <cellStyle name="SAPBEXHLevel3X 3 4 9 3 2" xfId="49871" xr:uid="{CDB1F44E-AA18-4D9A-AB8A-44172CD7DCCD}"/>
    <cellStyle name="SAPBEXHLevel3X 3 4 9 4" xfId="31162" xr:uid="{586356E6-D333-424A-88D4-4EDEEF2F515B}"/>
    <cellStyle name="SAPBEXHLevel3X 3 5" xfId="1257" xr:uid="{98C26640-C27A-4326-8554-0CAAB5DDCD17}"/>
    <cellStyle name="SAPBEXHLevel3X 3 5 10" xfId="2599" xr:uid="{3F3CF106-0B05-41C8-B5B7-86ED228EBCA2}"/>
    <cellStyle name="SAPBEXHLevel3X 3 5 10 2" xfId="13391" xr:uid="{6448DCB6-C85B-44DE-8168-5E95A7078D74}"/>
    <cellStyle name="SAPBEXHLevel3X 3 5 10 2 2" xfId="39811" xr:uid="{9DB4C381-E072-47F2-B7B3-30810151774B}"/>
    <cellStyle name="SAPBEXHLevel3X 3 5 10 3" xfId="22783" xr:uid="{F6936AC5-7B97-4FFF-90B0-653C24DF608F}"/>
    <cellStyle name="SAPBEXHLevel3X 3 5 10 3 2" xfId="49197" xr:uid="{13F54CB6-FBFF-4BD6-BE4F-5852EA3D74BF}"/>
    <cellStyle name="SAPBEXHLevel3X 3 5 10 4" xfId="29269" xr:uid="{5E91C27F-95D2-4C11-842E-B5C1763F9CC3}"/>
    <cellStyle name="SAPBEXHLevel3X 3 5 11" xfId="6839" xr:uid="{719504F7-E9E5-4BB0-978E-773FF86B5734}"/>
    <cellStyle name="SAPBEXHLevel3X 3 5 11 2" xfId="25729" xr:uid="{5C2ABDE3-4A7F-4DDA-99CC-D61DB461A5D4}"/>
    <cellStyle name="SAPBEXHLevel3X 3 5 11 2 2" xfId="52143" xr:uid="{4904814D-BE81-43CC-BC2C-962FC34FE1D5}"/>
    <cellStyle name="SAPBEXHLevel3X 3 5 11 3" xfId="33509" xr:uid="{FDF20977-76BB-43C0-A141-DCDFE81272D9}"/>
    <cellStyle name="SAPBEXHLevel3X 3 5 12" xfId="12115" xr:uid="{44BFFC26-3255-496A-99F3-98AB58F39AC1}"/>
    <cellStyle name="SAPBEXHLevel3X 3 5 12 2" xfId="38536" xr:uid="{79851A66-E8C4-4878-A017-6FB69A060899}"/>
    <cellStyle name="SAPBEXHLevel3X 3 5 13" xfId="27621" xr:uid="{35526366-BC43-4BD0-A56D-77D9C68CB437}"/>
    <cellStyle name="SAPBEXHLevel3X 3 5 13 2" xfId="54035" xr:uid="{6C60FAD2-600B-4A4D-87EF-4C7034F4D4E7}"/>
    <cellStyle name="SAPBEXHLevel3X 3 5 2" xfId="1567" xr:uid="{052CD083-FA2A-481C-9C4D-DA8374F1E9AF}"/>
    <cellStyle name="SAPBEXHLevel3X 3 5 2 10" xfId="8459" xr:uid="{C252EA5E-22A5-44AA-A691-07649BC4EAED}"/>
    <cellStyle name="SAPBEXHLevel3X 3 5 2 10 2" xfId="19119" xr:uid="{113D2E2F-BC7B-4BE7-9F3D-69C069EEE0F1}"/>
    <cellStyle name="SAPBEXHLevel3X 3 5 2 10 2 2" xfId="45533" xr:uid="{BA425E02-BE9F-44E6-B835-AB0427412F1B}"/>
    <cellStyle name="SAPBEXHLevel3X 3 5 2 10 3" xfId="12544" xr:uid="{ED20F3D5-98F5-4DF8-9EA4-46A204BCAC0B}"/>
    <cellStyle name="SAPBEXHLevel3X 3 5 2 10 3 2" xfId="38965" xr:uid="{360022EE-76A1-48FF-80F8-94299F22D8D0}"/>
    <cellStyle name="SAPBEXHLevel3X 3 5 2 10 4" xfId="34955" xr:uid="{97E972E4-A9E4-474B-B7F2-D44A419EE331}"/>
    <cellStyle name="SAPBEXHLevel3X 3 5 2 11" xfId="12277" xr:uid="{DD8C0F3D-DAA6-42C1-B519-3509F2282A0F}"/>
    <cellStyle name="SAPBEXHLevel3X 3 5 2 11 2" xfId="38698" xr:uid="{67D60A23-5B75-4DA1-958E-D8A4FA87D5F3}"/>
    <cellStyle name="SAPBEXHLevel3X 3 5 2 12" xfId="24969" xr:uid="{82FE86BA-F3FA-4E1D-9C7F-5327863B7E88}"/>
    <cellStyle name="SAPBEXHLevel3X 3 5 2 12 2" xfId="51383" xr:uid="{AE11BEE0-2A36-4923-93DF-46AE8EFBC2C4}"/>
    <cellStyle name="SAPBEXHLevel3X 3 5 2 2" xfId="3561" xr:uid="{ABBD30CD-69BB-432F-8742-DC83F68E89B1}"/>
    <cellStyle name="SAPBEXHLevel3X 3 5 2 2 2" xfId="8963" xr:uid="{4241C56F-CCFD-43C9-8B18-AD1D960C6591}"/>
    <cellStyle name="SAPBEXHLevel3X 3 5 2 2 2 2" xfId="19623" xr:uid="{A79165C8-E5F8-4529-A4E8-358211D4AA85}"/>
    <cellStyle name="SAPBEXHLevel3X 3 5 2 2 2 2 2" xfId="46037" xr:uid="{C17382A1-334A-4DC3-BD8F-326AE6E39FA2}"/>
    <cellStyle name="SAPBEXHLevel3X 3 5 2 2 2 3" xfId="11781" xr:uid="{C658B77E-0982-46E2-842F-76BC5FB0031E}"/>
    <cellStyle name="SAPBEXHLevel3X 3 5 2 2 2 3 2" xfId="38202" xr:uid="{A66EB328-FB4A-416D-B04D-328192BB8D9E}"/>
    <cellStyle name="SAPBEXHLevel3X 3 5 2 2 2 4" xfId="35459" xr:uid="{BC02C0B3-ABB9-44BC-9E18-9A4D90A3940B}"/>
    <cellStyle name="SAPBEXHLevel3X 3 5 2 2 3" xfId="10204" xr:uid="{87FACCF1-2F89-452F-9789-9A2FE9D8AC99}"/>
    <cellStyle name="SAPBEXHLevel3X 3 5 2 2 3 2" xfId="20864" xr:uid="{DC93A3A1-44C5-4063-A5A3-D954E2D4BA4C}"/>
    <cellStyle name="SAPBEXHLevel3X 3 5 2 2 3 2 2" xfId="47278" xr:uid="{CB688D34-C2A5-49FB-A98D-6A0339780FEC}"/>
    <cellStyle name="SAPBEXHLevel3X 3 5 2 2 3 3" xfId="11457" xr:uid="{F89849CD-9092-4F06-B138-001862A8213B}"/>
    <cellStyle name="SAPBEXHLevel3X 3 5 2 2 3 3 2" xfId="37878" xr:uid="{F6FAD4A8-FB5A-4F1A-BEA5-4B446C9FA2C8}"/>
    <cellStyle name="SAPBEXHLevel3X 3 5 2 2 3 4" xfId="36700" xr:uid="{DC9A61A3-457C-44E5-93EC-A8ECB8E33526}"/>
    <cellStyle name="SAPBEXHLevel3X 3 5 2 2 4" xfId="8772" xr:uid="{7D5A19E4-E651-419A-8B4B-0FE1006F9C82}"/>
    <cellStyle name="SAPBEXHLevel3X 3 5 2 2 4 2" xfId="19432" xr:uid="{7A4B4BED-C896-4AC9-A136-627E8711ABF6}"/>
    <cellStyle name="SAPBEXHLevel3X 3 5 2 2 4 2 2" xfId="45846" xr:uid="{6361111A-3A00-4084-99DC-03CC69EE645E}"/>
    <cellStyle name="SAPBEXHLevel3X 3 5 2 2 4 3" xfId="23216" xr:uid="{439D83B6-3045-4BA3-BB26-9B850FE53550}"/>
    <cellStyle name="SAPBEXHLevel3X 3 5 2 2 4 3 2" xfId="49630" xr:uid="{96E6E059-8FD7-4314-9DA7-2FE6DB8D0A78}"/>
    <cellStyle name="SAPBEXHLevel3X 3 5 2 2 4 4" xfId="35268" xr:uid="{ACCBBE04-FDF2-4EF2-8D17-BD835C5F154E}"/>
    <cellStyle name="SAPBEXHLevel3X 3 5 2 2 5" xfId="14346" xr:uid="{11F0763A-E2B9-4A95-966A-8668C9A39186}"/>
    <cellStyle name="SAPBEXHLevel3X 3 5 2 2 5 2" xfId="40766" xr:uid="{B70147F7-5F3B-453C-A24B-0FAD104E4E6A}"/>
    <cellStyle name="SAPBEXHLevel3X 3 5 2 2 6" xfId="27301" xr:uid="{3795187B-83C5-4E22-8067-CDF8DDB318BE}"/>
    <cellStyle name="SAPBEXHLevel3X 3 5 2 2 6 2" xfId="53715" xr:uid="{3FBCD03E-3C05-4290-B9A5-9F82DD4385F9}"/>
    <cellStyle name="SAPBEXHLevel3X 3 5 2 2 7" xfId="30231" xr:uid="{07E19257-8BA7-4D68-9F91-17456BCF3882}"/>
    <cellStyle name="SAPBEXHLevel3X 3 5 2 3" xfId="2757" xr:uid="{35FA090C-6683-4D69-843A-57241B421956}"/>
    <cellStyle name="SAPBEXHLevel3X 3 5 2 3 2" xfId="9321" xr:uid="{0F247DBF-AA39-4C1E-B19F-FF67ABF90FA2}"/>
    <cellStyle name="SAPBEXHLevel3X 3 5 2 3 2 2" xfId="19981" xr:uid="{5B8B4939-C5B2-4469-8C81-CE3147802D76}"/>
    <cellStyle name="SAPBEXHLevel3X 3 5 2 3 2 2 2" xfId="46395" xr:uid="{7D928918-BE07-4F82-B2ED-CF7E968C9772}"/>
    <cellStyle name="SAPBEXHLevel3X 3 5 2 3 2 3" xfId="11253" xr:uid="{B662ECDA-B821-4B57-AF4D-2BB9C1F90A25}"/>
    <cellStyle name="SAPBEXHLevel3X 3 5 2 3 2 3 2" xfId="37674" xr:uid="{CFD2A03D-B72F-4077-BACB-04803C5758F2}"/>
    <cellStyle name="SAPBEXHLevel3X 3 5 2 3 2 4" xfId="35817" xr:uid="{F5AE8C31-2CDB-40BF-994A-8ED97DDE2670}"/>
    <cellStyle name="SAPBEXHLevel3X 3 5 2 3 3" xfId="13549" xr:uid="{73E09511-890C-4E4A-A7DE-E57EB21FADAC}"/>
    <cellStyle name="SAPBEXHLevel3X 3 5 2 3 3 2" xfId="39969" xr:uid="{9BCD9C29-003C-4EFF-B60C-C91C86AA32EA}"/>
    <cellStyle name="SAPBEXHLevel3X 3 5 2 3 4" xfId="23489" xr:uid="{3A48E7B9-3BE2-419B-836D-B81DBC2592B6}"/>
    <cellStyle name="SAPBEXHLevel3X 3 5 2 3 4 2" xfId="49903" xr:uid="{7CA6A172-41EE-47B9-A466-A97372C0BF4C}"/>
    <cellStyle name="SAPBEXHLevel3X 3 5 2 3 5" xfId="29427" xr:uid="{98211924-9C7F-45ED-BE7A-6AB17C5031D0}"/>
    <cellStyle name="SAPBEXHLevel3X 3 5 2 4" xfId="5043" xr:uid="{8D11B9F5-B94D-4D82-8EBE-9E3080898388}"/>
    <cellStyle name="SAPBEXHLevel3X 3 5 2 4 2" xfId="10396" xr:uid="{24B868C3-4615-4923-9369-76953CAFABF1}"/>
    <cellStyle name="SAPBEXHLevel3X 3 5 2 4 2 2" xfId="21056" xr:uid="{A39A292F-6FA7-4C68-92E7-876B47A16BC8}"/>
    <cellStyle name="SAPBEXHLevel3X 3 5 2 4 2 2 2" xfId="47470" xr:uid="{25E40939-975B-4178-A56D-C52E05D69B6C}"/>
    <cellStyle name="SAPBEXHLevel3X 3 5 2 4 2 3" xfId="28321" xr:uid="{7D9E6E46-F66E-4CE5-A874-C4B5288CBED9}"/>
    <cellStyle name="SAPBEXHLevel3X 3 5 2 4 2 3 2" xfId="54735" xr:uid="{A4CAE0DE-5FE9-4566-9B4C-E1F53958C2D7}"/>
    <cellStyle name="SAPBEXHLevel3X 3 5 2 4 2 4" xfId="36892" xr:uid="{EF8617FC-39E7-4FB7-98CC-7F43A418618A}"/>
    <cellStyle name="SAPBEXHLevel3X 3 5 2 4 3" xfId="15820" xr:uid="{4309BF7A-F703-4EDC-BFB4-CD7BA9AC31BD}"/>
    <cellStyle name="SAPBEXHLevel3X 3 5 2 4 3 2" xfId="42239" xr:uid="{FBE54DA8-4A15-4EB8-81D8-1D1237339A30}"/>
    <cellStyle name="SAPBEXHLevel3X 3 5 2 4 4" xfId="26154" xr:uid="{32D74308-8AEC-40ED-A08D-A46152F56B74}"/>
    <cellStyle name="SAPBEXHLevel3X 3 5 2 4 4 2" xfId="52568" xr:uid="{E32933FC-22F7-47FE-8582-8A896A8BBDD0}"/>
    <cellStyle name="SAPBEXHLevel3X 3 5 2 4 5" xfId="31713" xr:uid="{CC69EC52-25E7-43E3-BF46-9DC70AC93FD6}"/>
    <cellStyle name="SAPBEXHLevel3X 3 5 2 5" xfId="3018" xr:uid="{6BD1B882-C02F-4E72-9035-29756612F98B}"/>
    <cellStyle name="SAPBEXHLevel3X 3 5 2 5 2" xfId="13810" xr:uid="{9A18D8EA-77EE-4211-A444-B2E39647A9BE}"/>
    <cellStyle name="SAPBEXHLevel3X 3 5 2 5 2 2" xfId="40230" xr:uid="{F847AB2C-9C7E-4C6C-9A81-A7D23F6A265F}"/>
    <cellStyle name="SAPBEXHLevel3X 3 5 2 5 3" xfId="25298" xr:uid="{778C5A14-9DC1-4D51-A8E4-A77488E843AA}"/>
    <cellStyle name="SAPBEXHLevel3X 3 5 2 5 3 2" xfId="51712" xr:uid="{5DD3FBBC-F9F4-42DC-8614-58B6C6E57D98}"/>
    <cellStyle name="SAPBEXHLevel3X 3 5 2 5 4" xfId="29688" xr:uid="{352DB287-885C-4DEC-9F9A-136FCB28384D}"/>
    <cellStyle name="SAPBEXHLevel3X 3 5 2 6" xfId="2883" xr:uid="{ADD7F006-F443-4D33-932A-F156E6408122}"/>
    <cellStyle name="SAPBEXHLevel3X 3 5 2 6 2" xfId="13675" xr:uid="{FC594806-7977-494D-AD25-55832D1343AB}"/>
    <cellStyle name="SAPBEXHLevel3X 3 5 2 6 2 2" xfId="40095" xr:uid="{AF09920D-3493-4F8F-AB3A-98410F563A05}"/>
    <cellStyle name="SAPBEXHLevel3X 3 5 2 6 3" xfId="27347" xr:uid="{063A2FB4-2249-4A15-8165-D48C312BFC0F}"/>
    <cellStyle name="SAPBEXHLevel3X 3 5 2 6 3 2" xfId="53761" xr:uid="{D9E9BECA-783C-4A3A-B2B6-986108922959}"/>
    <cellStyle name="SAPBEXHLevel3X 3 5 2 6 4" xfId="29553" xr:uid="{960178C5-B77A-4BF2-839A-CFD939922CA2}"/>
    <cellStyle name="SAPBEXHLevel3X 3 5 2 7" xfId="6656" xr:uid="{6E206DE8-B5FE-4FA3-8148-B672DB056CB0}"/>
    <cellStyle name="SAPBEXHLevel3X 3 5 2 7 2" xfId="21308" xr:uid="{8D4474A8-121D-4570-B54A-35FBF78D0F62}"/>
    <cellStyle name="SAPBEXHLevel3X 3 5 2 7 2 2" xfId="47722" xr:uid="{BFB7353E-205D-42DF-8B5C-A49EBF33A84B}"/>
    <cellStyle name="SAPBEXHLevel3X 3 5 2 7 3" xfId="33326" xr:uid="{D715506C-497A-4DC7-B066-FC27CC4BBDA3}"/>
    <cellStyle name="SAPBEXHLevel3X 3 5 2 8" xfId="6279" xr:uid="{7329B21D-074B-4822-9CF4-2A6F0E9B28E0}"/>
    <cellStyle name="SAPBEXHLevel3X 3 5 2 8 2" xfId="17018" xr:uid="{8D42C018-DE7F-4177-8644-BDECCC30CB62}"/>
    <cellStyle name="SAPBEXHLevel3X 3 5 2 8 2 2" xfId="43436" xr:uid="{10DC4960-E4E3-4321-92DF-E101AF8B9168}"/>
    <cellStyle name="SAPBEXHLevel3X 3 5 2 8 3" xfId="24451" xr:uid="{F7CD144A-B65F-4E65-9A90-A67A498A339F}"/>
    <cellStyle name="SAPBEXHLevel3X 3 5 2 8 3 2" xfId="50865" xr:uid="{14501D47-F70F-4A48-97A6-694FC2434D93}"/>
    <cellStyle name="SAPBEXHLevel3X 3 5 2 8 4" xfId="32949" xr:uid="{3905FB3F-DDAF-48C1-B2EE-910E4D348661}"/>
    <cellStyle name="SAPBEXHLevel3X 3 5 2 9" xfId="7654" xr:uid="{098409A3-9338-4F10-B28E-7441D4E4C100}"/>
    <cellStyle name="SAPBEXHLevel3X 3 5 2 9 2" xfId="18321" xr:uid="{42BB7B07-03C1-45EF-A4DE-7360B726DD0D}"/>
    <cellStyle name="SAPBEXHLevel3X 3 5 2 9 2 2" xfId="44737" xr:uid="{1CBA00EA-62F0-4C0B-96B9-3002EFC18962}"/>
    <cellStyle name="SAPBEXHLevel3X 3 5 2 9 3" xfId="25438" xr:uid="{DBAD5163-1473-45C7-9A15-FA950BBE8E4D}"/>
    <cellStyle name="SAPBEXHLevel3X 3 5 2 9 3 2" xfId="51852" xr:uid="{A373A62A-BC82-4B28-8196-6F579819AC90}"/>
    <cellStyle name="SAPBEXHLevel3X 3 5 2 9 4" xfId="34324" xr:uid="{51588EA4-750B-40D5-8D88-8174CA3634FB}"/>
    <cellStyle name="SAPBEXHLevel3X 3 5 3" xfId="1680" xr:uid="{6F180157-5A80-4FBA-BB9C-4D6DE3DA7696}"/>
    <cellStyle name="SAPBEXHLevel3X 3 5 3 10" xfId="8490" xr:uid="{5F5CF55D-2975-434B-AC33-B368F2B00D87}"/>
    <cellStyle name="SAPBEXHLevel3X 3 5 3 10 2" xfId="19150" xr:uid="{58A7579F-BB14-40BD-BF5E-52865AC970FF}"/>
    <cellStyle name="SAPBEXHLevel3X 3 5 3 10 2 2" xfId="45564" xr:uid="{EAE295BF-A23E-464C-92D6-D265F7D9C9AE}"/>
    <cellStyle name="SAPBEXHLevel3X 3 5 3 10 3" xfId="16254" xr:uid="{A26C8A46-4363-4ACE-AE26-81B3773A48F1}"/>
    <cellStyle name="SAPBEXHLevel3X 3 5 3 10 3 2" xfId="42673" xr:uid="{8E841BC2-E6D9-4D59-8D31-0CBB1DCAC5C0}"/>
    <cellStyle name="SAPBEXHLevel3X 3 5 3 10 4" xfId="34986" xr:uid="{2219F8B6-5BEA-47B6-9BA1-743BDAD46380}"/>
    <cellStyle name="SAPBEXHLevel3X 3 5 3 11" xfId="11887" xr:uid="{98ABCED0-B53A-4F10-A5E0-476CBA758837}"/>
    <cellStyle name="SAPBEXHLevel3X 3 5 3 11 2" xfId="38308" xr:uid="{B8198A9B-5DCB-4C05-852F-23590545D68E}"/>
    <cellStyle name="SAPBEXHLevel3X 3 5 3 12" xfId="21919" xr:uid="{93F617D2-89E4-4EBE-9A07-D9BCF3B50388}"/>
    <cellStyle name="SAPBEXHLevel3X 3 5 3 12 2" xfId="48333" xr:uid="{99948A7D-7344-4095-A11B-4C27C7052EEF}"/>
    <cellStyle name="SAPBEXHLevel3X 3 5 3 2" xfId="3673" xr:uid="{144191AE-AE3B-477F-B94E-51F13F1D2440}"/>
    <cellStyle name="SAPBEXHLevel3X 3 5 3 2 2" xfId="8932" xr:uid="{42017EF7-3B3A-4812-A9EE-AE1CB9633C56}"/>
    <cellStyle name="SAPBEXHLevel3X 3 5 3 2 2 2" xfId="19592" xr:uid="{B16B6421-C809-46CF-897F-E9AC5DEB0D3D}"/>
    <cellStyle name="SAPBEXHLevel3X 3 5 3 2 2 2 2" xfId="46006" xr:uid="{EC1C0101-F4B7-4CC0-9A3D-8D28B978B119}"/>
    <cellStyle name="SAPBEXHLevel3X 3 5 3 2 2 3" xfId="14972" xr:uid="{33084DB4-E7F6-43B7-9749-5ACA8D0CFB45}"/>
    <cellStyle name="SAPBEXHLevel3X 3 5 3 2 2 3 2" xfId="41392" xr:uid="{BCAD72CA-629D-420A-8DF1-1A0130C9A2EA}"/>
    <cellStyle name="SAPBEXHLevel3X 3 5 3 2 2 4" xfId="35428" xr:uid="{C84E538B-A2DB-4047-AAC4-BC0E74868717}"/>
    <cellStyle name="SAPBEXHLevel3X 3 5 3 2 3" xfId="10119" xr:uid="{6288A344-DC81-4E4C-BE89-B6A0658914F8}"/>
    <cellStyle name="SAPBEXHLevel3X 3 5 3 2 3 2" xfId="20779" xr:uid="{B5C2DF6F-4CC0-4E25-A87E-8D47CE0F2260}"/>
    <cellStyle name="SAPBEXHLevel3X 3 5 3 2 3 2 2" xfId="47193" xr:uid="{7B8EAEA4-6DE4-4EFC-8646-FBE6C74C248A}"/>
    <cellStyle name="SAPBEXHLevel3X 3 5 3 2 3 3" xfId="27801" xr:uid="{388B5410-59F0-42B2-9367-EC688F207304}"/>
    <cellStyle name="SAPBEXHLevel3X 3 5 3 2 3 3 2" xfId="54215" xr:uid="{AE320809-A0F3-4BBE-9D6A-DC2D88727F91}"/>
    <cellStyle name="SAPBEXHLevel3X 3 5 3 2 3 4" xfId="36615" xr:uid="{01049985-756A-46A4-BD47-529791FDF3B3}"/>
    <cellStyle name="SAPBEXHLevel3X 3 5 3 2 4" xfId="8806" xr:uid="{BD0BF8D2-A2C8-4E3E-BC92-D9A31F381316}"/>
    <cellStyle name="SAPBEXHLevel3X 3 5 3 2 4 2" xfId="19466" xr:uid="{3B6F3AA2-7D7D-486C-A466-B3D51728D9A2}"/>
    <cellStyle name="SAPBEXHLevel3X 3 5 3 2 4 2 2" xfId="45880" xr:uid="{3EC2779B-D01A-4038-9154-D5BD2F2D28ED}"/>
    <cellStyle name="SAPBEXHLevel3X 3 5 3 2 4 3" xfId="28089" xr:uid="{474FD8D4-EE82-4A34-BBF7-1834D0D838EE}"/>
    <cellStyle name="SAPBEXHLevel3X 3 5 3 2 4 3 2" xfId="54503" xr:uid="{F6CE4F39-F059-4988-986A-72BAE16F928B}"/>
    <cellStyle name="SAPBEXHLevel3X 3 5 3 2 4 4" xfId="35302" xr:uid="{74D97FAC-1654-4A81-BDE3-52DEA9C83603}"/>
    <cellStyle name="SAPBEXHLevel3X 3 5 3 2 5" xfId="14458" xr:uid="{17E2F7AB-21F3-4819-AEAA-1BA645C7A8B2}"/>
    <cellStyle name="SAPBEXHLevel3X 3 5 3 2 5 2" xfId="40878" xr:uid="{8AB46EC5-5857-461D-9B0D-EB7551A441C6}"/>
    <cellStyle name="SAPBEXHLevel3X 3 5 3 2 6" xfId="27115" xr:uid="{AE01F506-E177-4A7C-A5AF-7CA9EF06BA39}"/>
    <cellStyle name="SAPBEXHLevel3X 3 5 3 2 6 2" xfId="53529" xr:uid="{729379EE-E706-410B-A17F-D28E89DE83F2}"/>
    <cellStyle name="SAPBEXHLevel3X 3 5 3 2 7" xfId="30343" xr:uid="{77BF5220-5F94-425C-9AA6-F14BED01AE86}"/>
    <cellStyle name="SAPBEXHLevel3X 3 5 3 3" xfId="2662" xr:uid="{01E3FDC8-3C46-4F79-89F0-5C5720FFE593}"/>
    <cellStyle name="SAPBEXHLevel3X 3 5 3 3 2" xfId="9652" xr:uid="{CBD71FEC-3A8A-4854-BCB5-3E81B2CE796B}"/>
    <cellStyle name="SAPBEXHLevel3X 3 5 3 3 2 2" xfId="20312" xr:uid="{4FAC46CA-D0EF-4B61-A41C-5DD7433FD2CB}"/>
    <cellStyle name="SAPBEXHLevel3X 3 5 3 3 2 2 2" xfId="46726" xr:uid="{5BE54E2D-8820-47D5-84BA-7867ED4905BB}"/>
    <cellStyle name="SAPBEXHLevel3X 3 5 3 3 2 3" xfId="11835" xr:uid="{5E0332D9-C173-48FB-A34F-687D7DCDE2F1}"/>
    <cellStyle name="SAPBEXHLevel3X 3 5 3 3 2 3 2" xfId="38256" xr:uid="{AAD90BD2-6298-4D03-8B7D-46EFD62C63A0}"/>
    <cellStyle name="SAPBEXHLevel3X 3 5 3 3 2 4" xfId="36148" xr:uid="{4537E45D-5A63-48E1-B91F-0A58E4925ABB}"/>
    <cellStyle name="SAPBEXHLevel3X 3 5 3 3 3" xfId="13454" xr:uid="{8F21645E-266D-4E8A-9AC2-F2616292B324}"/>
    <cellStyle name="SAPBEXHLevel3X 3 5 3 3 3 2" xfId="39874" xr:uid="{BE2841E3-CEC8-4955-A3BE-E8A02653DCBE}"/>
    <cellStyle name="SAPBEXHLevel3X 3 5 3 3 4" xfId="25125" xr:uid="{8ED4E026-C432-4F9B-9D58-BEBF7F8B8321}"/>
    <cellStyle name="SAPBEXHLevel3X 3 5 3 3 4 2" xfId="51539" xr:uid="{14585DBD-0C64-418B-AC33-D23881241CA5}"/>
    <cellStyle name="SAPBEXHLevel3X 3 5 3 3 5" xfId="29332" xr:uid="{B3F9B013-A841-49BC-AF5B-9943E9F2544D}"/>
    <cellStyle name="SAPBEXHLevel3X 3 5 3 4" xfId="4460" xr:uid="{23B2502B-FFC3-4DE1-9FB9-78280CC38F3D}"/>
    <cellStyle name="SAPBEXHLevel3X 3 5 3 4 2" xfId="9981" xr:uid="{F0264CE6-DEB8-4EE4-B638-3C5FB3EC4E5A}"/>
    <cellStyle name="SAPBEXHLevel3X 3 5 3 4 2 2" xfId="20641" xr:uid="{F170D76B-BEE6-4231-A521-8286BB7A15C8}"/>
    <cellStyle name="SAPBEXHLevel3X 3 5 3 4 2 2 2" xfId="47055" xr:uid="{2B141FB0-FB13-4C6D-95B1-801E8422587E}"/>
    <cellStyle name="SAPBEXHLevel3X 3 5 3 4 2 3" xfId="27608" xr:uid="{53A8EAF2-3337-4254-94A7-560FAE55572E}"/>
    <cellStyle name="SAPBEXHLevel3X 3 5 3 4 2 3 2" xfId="54022" xr:uid="{FB9ADDCC-D67F-4632-B230-7293966E676D}"/>
    <cellStyle name="SAPBEXHLevel3X 3 5 3 4 2 4" xfId="36477" xr:uid="{41DDC136-1CE5-4C1D-80BC-47E13083526A}"/>
    <cellStyle name="SAPBEXHLevel3X 3 5 3 4 3" xfId="15238" xr:uid="{FD790BD3-8528-421B-94F2-5B240C824069}"/>
    <cellStyle name="SAPBEXHLevel3X 3 5 3 4 3 2" xfId="41658" xr:uid="{A2446E6A-D4A1-4073-9860-990A67E7100F}"/>
    <cellStyle name="SAPBEXHLevel3X 3 5 3 4 4" xfId="23493" xr:uid="{347206FA-7940-4FC1-85C5-EE72A3ABECC2}"/>
    <cellStyle name="SAPBEXHLevel3X 3 5 3 4 4 2" xfId="49907" xr:uid="{D7059992-D74C-45AF-AAA8-8C30A4EDB6D1}"/>
    <cellStyle name="SAPBEXHLevel3X 3 5 3 4 5" xfId="31130" xr:uid="{8F60EE27-DEB3-4A5E-9B11-28C53A028C93}"/>
    <cellStyle name="SAPBEXHLevel3X 3 5 3 5" xfId="3583" xr:uid="{D0FA3476-F307-4581-B8A2-B74EAD6733AF}"/>
    <cellStyle name="SAPBEXHLevel3X 3 5 3 5 2" xfId="14368" xr:uid="{12083AA5-4FEE-4384-A3BE-979CB80FDAA3}"/>
    <cellStyle name="SAPBEXHLevel3X 3 5 3 5 2 2" xfId="40788" xr:uid="{45CE55DB-65F5-4305-B068-9E20136C39E0}"/>
    <cellStyle name="SAPBEXHLevel3X 3 5 3 5 3" xfId="21772" xr:uid="{602C88E1-4ECE-471F-A7CB-A63A0EE48527}"/>
    <cellStyle name="SAPBEXHLevel3X 3 5 3 5 3 2" xfId="48186" xr:uid="{4DA21396-C3A0-465C-9BB1-4DC58EC4345F}"/>
    <cellStyle name="SAPBEXHLevel3X 3 5 3 5 4" xfId="30253" xr:uid="{4A3178FB-A445-404C-A9AC-3FFEE7CDFAA2}"/>
    <cellStyle name="SAPBEXHLevel3X 3 5 3 6" xfId="5546" xr:uid="{BA9C5F1D-3754-40B6-BFD8-ED57471A61A4}"/>
    <cellStyle name="SAPBEXHLevel3X 3 5 3 6 2" xfId="16317" xr:uid="{48A09977-90ED-44D2-8797-3A60153A468C}"/>
    <cellStyle name="SAPBEXHLevel3X 3 5 3 6 2 2" xfId="42736" xr:uid="{9ADC7E62-4F0E-412D-89E0-D500228D3985}"/>
    <cellStyle name="SAPBEXHLevel3X 3 5 3 6 3" xfId="26513" xr:uid="{6855A97D-4CAB-4E53-9866-C24A1803F9C3}"/>
    <cellStyle name="SAPBEXHLevel3X 3 5 3 6 3 2" xfId="52927" xr:uid="{A4273C55-8D70-4BBB-BFD2-6B0467934713}"/>
    <cellStyle name="SAPBEXHLevel3X 3 5 3 6 4" xfId="32216" xr:uid="{F7A62357-2F93-406B-8375-30519490C987}"/>
    <cellStyle name="SAPBEXHLevel3X 3 5 3 7" xfId="2738" xr:uid="{90953A4D-D655-4AD7-9CE1-CB642F9CC861}"/>
    <cellStyle name="SAPBEXHLevel3X 3 5 3 7 2" xfId="26071" xr:uid="{99D8D32C-733A-4DCD-B8AD-24E7E81959EB}"/>
    <cellStyle name="SAPBEXHLevel3X 3 5 3 7 2 2" xfId="52485" xr:uid="{C47E2568-414E-4E9A-BB5D-A91458BD52BD}"/>
    <cellStyle name="SAPBEXHLevel3X 3 5 3 7 3" xfId="29408" xr:uid="{2C44BFEC-4D2C-42EA-953D-D934C9DCB4EA}"/>
    <cellStyle name="SAPBEXHLevel3X 3 5 3 8" xfId="5287" xr:uid="{E6D29751-032A-407F-9358-19B45ABED1EF}"/>
    <cellStyle name="SAPBEXHLevel3X 3 5 3 8 2" xfId="16062" xr:uid="{5F34D704-CF0D-4DE4-A98A-36DD7C65BBF3}"/>
    <cellStyle name="SAPBEXHLevel3X 3 5 3 8 2 2" xfId="42481" xr:uid="{554A4E52-3622-4ED1-9511-4D276D7E39B4}"/>
    <cellStyle name="SAPBEXHLevel3X 3 5 3 8 3" xfId="27371" xr:uid="{DAF168C5-31FC-4331-9AB2-99162EE0E8D1}"/>
    <cellStyle name="SAPBEXHLevel3X 3 5 3 8 3 2" xfId="53785" xr:uid="{4F6E22DA-A193-4FB5-AAE1-053A699CD362}"/>
    <cellStyle name="SAPBEXHLevel3X 3 5 3 8 4" xfId="31957" xr:uid="{3C49A641-849F-4118-8D9C-43A5FD64F526}"/>
    <cellStyle name="SAPBEXHLevel3X 3 5 3 9" xfId="6680" xr:uid="{6C505D4C-A4E5-4DBE-8859-07235BC87A69}"/>
    <cellStyle name="SAPBEXHLevel3X 3 5 3 9 2" xfId="17392" xr:uid="{000F85DA-047A-411E-9D1D-446AF6FC86EB}"/>
    <cellStyle name="SAPBEXHLevel3X 3 5 3 9 2 2" xfId="43810" xr:uid="{37D62778-6769-44AA-9B3B-E82968E59B39}"/>
    <cellStyle name="SAPBEXHLevel3X 3 5 3 9 3" xfId="24873" xr:uid="{CCC274A7-96BB-49C4-B082-C410FA76C75D}"/>
    <cellStyle name="SAPBEXHLevel3X 3 5 3 9 3 2" xfId="51287" xr:uid="{D4517329-89E3-471E-8B3B-A8F7BF6B5F5F}"/>
    <cellStyle name="SAPBEXHLevel3X 3 5 3 9 4" xfId="33350" xr:uid="{F28B8C23-EAF0-431F-94CD-B6486297B927}"/>
    <cellStyle name="SAPBEXHLevel3X 3 5 4" xfId="1939" xr:uid="{D640E2D7-FDEF-4983-B960-83347CC310B7}"/>
    <cellStyle name="SAPBEXHLevel3X 3 5 4 10" xfId="8586" xr:uid="{459BBEC8-42E6-4BF6-967C-D4B895C7FE4E}"/>
    <cellStyle name="SAPBEXHLevel3X 3 5 4 10 2" xfId="19246" xr:uid="{BA2AB5C7-77EA-4FB6-92F3-8659C5C7AE58}"/>
    <cellStyle name="SAPBEXHLevel3X 3 5 4 10 2 2" xfId="45660" xr:uid="{17C8BD78-BEC0-4196-93C1-BE90BE394876}"/>
    <cellStyle name="SAPBEXHLevel3X 3 5 4 10 3" xfId="16992" xr:uid="{523F0749-3608-4E5C-9C25-1F200A86D77A}"/>
    <cellStyle name="SAPBEXHLevel3X 3 5 4 10 3 2" xfId="43410" xr:uid="{99F355D1-C861-4379-A339-B5B541B105FC}"/>
    <cellStyle name="SAPBEXHLevel3X 3 5 4 10 4" xfId="35082" xr:uid="{178E7F89-902F-402F-8963-257F6372B044}"/>
    <cellStyle name="SAPBEXHLevel3X 3 5 4 11" xfId="11641" xr:uid="{770653F4-43A4-4E8F-B98D-C5870878B1D4}"/>
    <cellStyle name="SAPBEXHLevel3X 3 5 4 11 2" xfId="38062" xr:uid="{A19E8EC6-DD68-42D6-BA33-94C5B2DF2C86}"/>
    <cellStyle name="SAPBEXHLevel3X 3 5 4 12" xfId="28028" xr:uid="{E80C5026-6E55-4420-844D-36A97AC93AA5}"/>
    <cellStyle name="SAPBEXHLevel3X 3 5 4 12 2" xfId="54442" xr:uid="{905EB99F-8EF1-45FE-90AF-5EC6CD3A2424}"/>
    <cellStyle name="SAPBEXHLevel3X 3 5 4 2" xfId="3916" xr:uid="{D8EDE970-3242-4E48-8C0F-B143DBDB5DE5}"/>
    <cellStyle name="SAPBEXHLevel3X 3 5 4 2 2" xfId="9124" xr:uid="{8EA62DF5-FE15-4AA4-ACA5-E17C4EAE2DA9}"/>
    <cellStyle name="SAPBEXHLevel3X 3 5 4 2 2 2" xfId="19784" xr:uid="{32AA5FC9-1025-4BDA-9830-FC11373B20EF}"/>
    <cellStyle name="SAPBEXHLevel3X 3 5 4 2 2 2 2" xfId="46198" xr:uid="{45DC6728-7238-4C21-8A2F-C045B5AFB177}"/>
    <cellStyle name="SAPBEXHLevel3X 3 5 4 2 2 3" xfId="27882" xr:uid="{EF84239C-1BD8-432F-8F41-711EEAF95DB0}"/>
    <cellStyle name="SAPBEXHLevel3X 3 5 4 2 2 3 2" xfId="54296" xr:uid="{C8931009-08E6-4DBE-812A-E01B18DB5119}"/>
    <cellStyle name="SAPBEXHLevel3X 3 5 4 2 2 4" xfId="35620" xr:uid="{5AD098E7-B978-4C3F-972F-84A26D4642B0}"/>
    <cellStyle name="SAPBEXHLevel3X 3 5 4 2 3" xfId="14699" xr:uid="{F9BB3A91-2E9E-41B2-AA52-F76FA4984F01}"/>
    <cellStyle name="SAPBEXHLevel3X 3 5 4 2 3 2" xfId="41119" xr:uid="{FABD4436-6606-445A-9EE9-2E13EC1BE3BE}"/>
    <cellStyle name="SAPBEXHLevel3X 3 5 4 2 4" xfId="23118" xr:uid="{5B1778DC-848E-4DE7-839A-9AF225B574CD}"/>
    <cellStyle name="SAPBEXHLevel3X 3 5 4 2 4 2" xfId="49532" xr:uid="{0DF138D6-F15F-4720-B3C4-BF59F0EE2F45}"/>
    <cellStyle name="SAPBEXHLevel3X 3 5 4 2 5" xfId="30586" xr:uid="{632553D8-8FD9-4DCE-8727-3A97F622294A}"/>
    <cellStyle name="SAPBEXHLevel3X 3 5 4 3" xfId="4643" xr:uid="{4D57B286-DE72-41D4-ACC7-5B383F2DCD49}"/>
    <cellStyle name="SAPBEXHLevel3X 3 5 4 3 2" xfId="10423" xr:uid="{9A706961-5F6C-4E59-A8FF-DD9CB07667B0}"/>
    <cellStyle name="SAPBEXHLevel3X 3 5 4 3 2 2" xfId="21083" xr:uid="{BDBE5468-C469-4652-8113-F4C658A8660F}"/>
    <cellStyle name="SAPBEXHLevel3X 3 5 4 3 2 2 2" xfId="47497" xr:uid="{4CD2F6F2-3F46-4BB1-B85E-C9C92F1882BF}"/>
    <cellStyle name="SAPBEXHLevel3X 3 5 4 3 2 3" xfId="28347" xr:uid="{1C7BD026-48F0-47BA-A25A-18F2992DEA05}"/>
    <cellStyle name="SAPBEXHLevel3X 3 5 4 3 2 3 2" xfId="54761" xr:uid="{97F2F768-FAE3-4B33-9262-BAE4830A633C}"/>
    <cellStyle name="SAPBEXHLevel3X 3 5 4 3 2 4" xfId="36919" xr:uid="{1EE3FA17-27BF-4911-98EF-9CABF5D449F6}"/>
    <cellStyle name="SAPBEXHLevel3X 3 5 4 3 3" xfId="15421" xr:uid="{0BA6508E-FF33-4376-B4A8-6A8E9BACB884}"/>
    <cellStyle name="SAPBEXHLevel3X 3 5 4 3 3 2" xfId="41841" xr:uid="{7EF8E919-4200-49A3-9DA2-7D9EF7028AFF}"/>
    <cellStyle name="SAPBEXHLevel3X 3 5 4 3 4" xfId="21865" xr:uid="{886BDBF3-C243-4975-BA9F-1679A61FA98F}"/>
    <cellStyle name="SAPBEXHLevel3X 3 5 4 3 4 2" xfId="48279" xr:uid="{E7A9555A-0FDB-4FFE-BE4F-4FD503EEFC30}"/>
    <cellStyle name="SAPBEXHLevel3X 3 5 4 3 5" xfId="31313" xr:uid="{41C82740-B5E2-4172-8F42-DD52A1059E8D}"/>
    <cellStyle name="SAPBEXHLevel3X 3 5 4 4" xfId="5221" xr:uid="{8FDBD404-724A-4202-9514-17A5D14D7564}"/>
    <cellStyle name="SAPBEXHLevel3X 3 5 4 4 2" xfId="15996" xr:uid="{CEC311B6-5D5D-462F-9FA1-C1864D1B766A}"/>
    <cellStyle name="SAPBEXHLevel3X 3 5 4 4 2 2" xfId="42415" xr:uid="{671DD367-C553-4636-B594-C151A0B8D106}"/>
    <cellStyle name="SAPBEXHLevel3X 3 5 4 4 3" xfId="21997" xr:uid="{A4FA4878-21A0-47F5-92AD-25F283BFC44D}"/>
    <cellStyle name="SAPBEXHLevel3X 3 5 4 4 3 2" xfId="48411" xr:uid="{A827E94C-BE42-4E86-8C0D-B9C43ADE9238}"/>
    <cellStyle name="SAPBEXHLevel3X 3 5 4 4 4" xfId="31891" xr:uid="{FFDC63EB-F3B8-49AD-B3BE-E1584327A272}"/>
    <cellStyle name="SAPBEXHLevel3X 3 5 4 5" xfId="5837" xr:uid="{DC250FE7-CB4B-4373-A3DE-43442A0CC634}"/>
    <cellStyle name="SAPBEXHLevel3X 3 5 4 5 2" xfId="16596" xr:uid="{484B2590-ADA2-4D20-A82B-FFA041AEB6C0}"/>
    <cellStyle name="SAPBEXHLevel3X 3 5 4 5 2 2" xfId="43014" xr:uid="{04426AD5-2A8F-4BAB-9661-CEABC2378D23}"/>
    <cellStyle name="SAPBEXHLevel3X 3 5 4 5 3" xfId="27729" xr:uid="{78C8E02A-BF13-48F8-AE5E-82399C93FC2A}"/>
    <cellStyle name="SAPBEXHLevel3X 3 5 4 5 3 2" xfId="54143" xr:uid="{5EA553B4-0685-4734-80E1-EF1BBE4885A9}"/>
    <cellStyle name="SAPBEXHLevel3X 3 5 4 5 4" xfId="32507" xr:uid="{05EB42E8-D5AB-4CC9-AD5D-706A15DA6B23}"/>
    <cellStyle name="SAPBEXHLevel3X 3 5 4 6" xfId="6440" xr:uid="{822F6493-4721-4C8C-A553-0E281FE332C5}"/>
    <cellStyle name="SAPBEXHLevel3X 3 5 4 6 2" xfId="17176" xr:uid="{79C119B3-77F2-405D-BA6C-B56EC92764BD}"/>
    <cellStyle name="SAPBEXHLevel3X 3 5 4 6 2 2" xfId="43594" xr:uid="{BC4D9B57-D86B-426C-911E-0E485BF8E60E}"/>
    <cellStyle name="SAPBEXHLevel3X 3 5 4 6 3" xfId="24374" xr:uid="{BBC7F753-1C1E-4946-9045-6EB3CD769EE7}"/>
    <cellStyle name="SAPBEXHLevel3X 3 5 4 6 3 2" xfId="50788" xr:uid="{1F296DC1-73B2-4F75-AF75-FFC9C4A2B640}"/>
    <cellStyle name="SAPBEXHLevel3X 3 5 4 6 4" xfId="33110" xr:uid="{39E403D7-EE04-4AEB-AB3E-EDCB67851B79}"/>
    <cellStyle name="SAPBEXHLevel3X 3 5 4 7" xfId="7055" xr:uid="{AC17D6C6-C176-4EE8-8E38-E56847CC8555}"/>
    <cellStyle name="SAPBEXHLevel3X 3 5 4 7 2" xfId="11117" xr:uid="{E92D79F7-97AC-495E-98AC-7F288C7CA833}"/>
    <cellStyle name="SAPBEXHLevel3X 3 5 4 7 2 2" xfId="37538" xr:uid="{FDCC5B6B-EDBE-41F2-9E5F-FAAD7D3A6C4D}"/>
    <cellStyle name="SAPBEXHLevel3X 3 5 4 7 3" xfId="33725" xr:uid="{28826C41-1CE7-4C4D-969E-294AC3BC1003}"/>
    <cellStyle name="SAPBEXHLevel3X 3 5 4 8" xfId="7602" xr:uid="{887497B2-927C-416A-96CF-528692536290}"/>
    <cellStyle name="SAPBEXHLevel3X 3 5 4 8 2" xfId="18269" xr:uid="{3DF6997A-AC8C-4B3C-B4D0-929F3D80CAB9}"/>
    <cellStyle name="SAPBEXHLevel3X 3 5 4 8 2 2" xfId="44685" xr:uid="{53525DDC-F366-4FAA-B347-CA45E7FD03B7}"/>
    <cellStyle name="SAPBEXHLevel3X 3 5 4 8 3" xfId="21803" xr:uid="{6833251D-2F3F-41F9-9D5D-9D009742B93D}"/>
    <cellStyle name="SAPBEXHLevel3X 3 5 4 8 3 2" xfId="48217" xr:uid="{A8795659-1F93-49CC-B613-4D1CC0FB3049}"/>
    <cellStyle name="SAPBEXHLevel3X 3 5 4 8 4" xfId="34272" xr:uid="{D34359FA-6174-46B6-8DAF-CD0B121BB588}"/>
    <cellStyle name="SAPBEXHLevel3X 3 5 4 9" xfId="7300" xr:uid="{11D72327-3E15-438F-8A0E-76263AE3C8AF}"/>
    <cellStyle name="SAPBEXHLevel3X 3 5 4 9 2" xfId="17967" xr:uid="{85E761C9-82EF-425C-AAB1-25B53590BBC9}"/>
    <cellStyle name="SAPBEXHLevel3X 3 5 4 9 2 2" xfId="44384" xr:uid="{C742A1D7-432E-461F-A5FF-394DC544D840}"/>
    <cellStyle name="SAPBEXHLevel3X 3 5 4 9 3" xfId="28077" xr:uid="{B72C9655-2796-4747-B4F8-A73DE33D64E1}"/>
    <cellStyle name="SAPBEXHLevel3X 3 5 4 9 3 2" xfId="54491" xr:uid="{412367D7-C3F2-4660-8324-335DB73FB065}"/>
    <cellStyle name="SAPBEXHLevel3X 3 5 4 9 4" xfId="33970" xr:uid="{ED4CE599-7DA4-42AA-A5DB-F1EDA3A96E8F}"/>
    <cellStyle name="SAPBEXHLevel3X 3 5 5" xfId="2125" xr:uid="{73ED729E-4BAD-492B-910C-C5805CDE33F3}"/>
    <cellStyle name="SAPBEXHLevel3X 3 5 5 10" xfId="8847" xr:uid="{2C7118C2-4270-4880-985A-88F17DAEBAB0}"/>
    <cellStyle name="SAPBEXHLevel3X 3 5 5 10 2" xfId="19507" xr:uid="{81C785C7-7DD6-489A-A2A0-615B454771C9}"/>
    <cellStyle name="SAPBEXHLevel3X 3 5 5 10 2 2" xfId="45921" xr:uid="{3ECDB9EF-A64A-4226-9E9D-6A2AF658496C}"/>
    <cellStyle name="SAPBEXHLevel3X 3 5 5 10 3" xfId="26933" xr:uid="{F9E80E6E-0771-4A88-B7A8-796D7CAC9FAD}"/>
    <cellStyle name="SAPBEXHLevel3X 3 5 5 10 3 2" xfId="53347" xr:uid="{AF58BB3F-A6A8-44FE-B957-B8B186DB616B}"/>
    <cellStyle name="SAPBEXHLevel3X 3 5 5 10 4" xfId="35343" xr:uid="{9C670F47-5C23-4485-A07C-8D5FA6EEA69F}"/>
    <cellStyle name="SAPBEXHLevel3X 3 5 5 11" xfId="11475" xr:uid="{2EB3A941-2235-4BDE-99F1-B043403AF493}"/>
    <cellStyle name="SAPBEXHLevel3X 3 5 5 11 2" xfId="37896" xr:uid="{BD2F54EE-9915-4B54-902B-E52E31AD5612}"/>
    <cellStyle name="SAPBEXHLevel3X 3 5 5 12" xfId="24528" xr:uid="{3ED545B2-BFEC-4C43-B26E-30BB6FA23EA8}"/>
    <cellStyle name="SAPBEXHLevel3X 3 5 5 12 2" xfId="50942" xr:uid="{47D05AF6-E574-447C-8FC1-72D816671580}"/>
    <cellStyle name="SAPBEXHLevel3X 3 5 5 2" xfId="4090" xr:uid="{255445FF-7D9D-4768-BD0F-507FC2ACE3FF}"/>
    <cellStyle name="SAPBEXHLevel3X 3 5 5 2 2" xfId="9829" xr:uid="{F5D51DF6-98DD-4960-9C73-BE7F2239067B}"/>
    <cellStyle name="SAPBEXHLevel3X 3 5 5 2 2 2" xfId="20489" xr:uid="{56353453-59D5-4D34-84A1-27493DB9BD3E}"/>
    <cellStyle name="SAPBEXHLevel3X 3 5 5 2 2 2 2" xfId="46903" xr:uid="{E1DFB5DA-EBEB-4710-90F8-340986551034}"/>
    <cellStyle name="SAPBEXHLevel3X 3 5 5 2 2 3" xfId="17771" xr:uid="{61A86360-6289-4790-9513-FF4A5F1A8223}"/>
    <cellStyle name="SAPBEXHLevel3X 3 5 5 2 2 3 2" xfId="44188" xr:uid="{21687C31-4999-4879-8201-A6BFA7D52135}"/>
    <cellStyle name="SAPBEXHLevel3X 3 5 5 2 2 4" xfId="36325" xr:uid="{493A0B1E-172A-42E2-BCFD-DDA4F8330B46}"/>
    <cellStyle name="SAPBEXHLevel3X 3 5 5 2 3" xfId="14872" xr:uid="{7C99CA7D-2B5C-49EC-812F-03F608B0EA1C}"/>
    <cellStyle name="SAPBEXHLevel3X 3 5 5 2 3 2" xfId="41292" xr:uid="{4084D403-40A4-45F5-8FBA-E9F6482BF1FA}"/>
    <cellStyle name="SAPBEXHLevel3X 3 5 5 2 4" xfId="24912" xr:uid="{F53250B2-9B54-4759-96D5-B16F9E7F55C3}"/>
    <cellStyle name="SAPBEXHLevel3X 3 5 5 2 4 2" xfId="51326" xr:uid="{0EADE12D-A73B-4A9F-9C2F-BA2018EC4712}"/>
    <cellStyle name="SAPBEXHLevel3X 3 5 5 2 5" xfId="30760" xr:uid="{74B1BCAD-85C6-4426-9CE2-29BD3AD8EE65}"/>
    <cellStyle name="SAPBEXHLevel3X 3 5 5 3" xfId="4818" xr:uid="{84794B33-89AC-4232-843F-C509DCC09D6C}"/>
    <cellStyle name="SAPBEXHLevel3X 3 5 5 3 2" xfId="10093" xr:uid="{701203B8-DC24-4246-A9F4-2A1909DD878A}"/>
    <cellStyle name="SAPBEXHLevel3X 3 5 5 3 2 2" xfId="20753" xr:uid="{E6FDB766-167F-466E-B86E-1AD8B65027B1}"/>
    <cellStyle name="SAPBEXHLevel3X 3 5 5 3 2 2 2" xfId="47167" xr:uid="{8153E968-9314-45C3-B1CE-F780E1EF3604}"/>
    <cellStyle name="SAPBEXHLevel3X 3 5 5 3 2 3" xfId="16852" xr:uid="{E3FF8BAA-5CC2-4E8C-9F7B-2099309A3D75}"/>
    <cellStyle name="SAPBEXHLevel3X 3 5 5 3 2 3 2" xfId="43270" xr:uid="{53011090-C658-4781-A915-7252E80F2631}"/>
    <cellStyle name="SAPBEXHLevel3X 3 5 5 3 2 4" xfId="36589" xr:uid="{74734894-D547-46EB-ADEF-D21B3494CD0C}"/>
    <cellStyle name="SAPBEXHLevel3X 3 5 5 3 3" xfId="15595" xr:uid="{BDF1C738-35CA-46E2-8D41-3F6A887ED218}"/>
    <cellStyle name="SAPBEXHLevel3X 3 5 5 3 3 2" xfId="42015" xr:uid="{E90403CA-77A1-41F4-A0BC-63E2B21D916B}"/>
    <cellStyle name="SAPBEXHLevel3X 3 5 5 3 4" xfId="24132" xr:uid="{8F44AEE2-249E-47FC-AC84-1FF4A3850904}"/>
    <cellStyle name="SAPBEXHLevel3X 3 5 5 3 4 2" xfId="50546" xr:uid="{E025891F-56E3-4AB8-9AAA-63A9F8AE5607}"/>
    <cellStyle name="SAPBEXHLevel3X 3 5 5 3 5" xfId="31488" xr:uid="{57E7B555-24A6-47BA-BBF9-AE41241E5769}"/>
    <cellStyle name="SAPBEXHLevel3X 3 5 5 4" xfId="5398" xr:uid="{2407ED6F-AF29-4047-8CA3-16BD47936072}"/>
    <cellStyle name="SAPBEXHLevel3X 3 5 5 4 2" xfId="16171" xr:uid="{F81443BF-2945-4F1B-9B78-0DE1793EF95B}"/>
    <cellStyle name="SAPBEXHLevel3X 3 5 5 4 2 2" xfId="42590" xr:uid="{6EF9DA3F-36BF-4E81-90B5-CB5183D2B206}"/>
    <cellStyle name="SAPBEXHLevel3X 3 5 5 4 3" xfId="23209" xr:uid="{19C33862-A44E-48B8-BBA7-956246C8D477}"/>
    <cellStyle name="SAPBEXHLevel3X 3 5 5 4 3 2" xfId="49623" xr:uid="{03651B37-6F01-46DD-A0AD-1A6C99AD92D6}"/>
    <cellStyle name="SAPBEXHLevel3X 3 5 5 4 4" xfId="32068" xr:uid="{40B2A454-4F97-4FD7-A94C-041219EA3DAD}"/>
    <cellStyle name="SAPBEXHLevel3X 3 5 5 5" xfId="6005" xr:uid="{1C99C601-3D38-454B-9F2F-D5B96FE30F83}"/>
    <cellStyle name="SAPBEXHLevel3X 3 5 5 5 2" xfId="16757" xr:uid="{A4DCA0A4-DE2F-43EA-814D-3BB6109F823A}"/>
    <cellStyle name="SAPBEXHLevel3X 3 5 5 5 2 2" xfId="43175" xr:uid="{A881F516-1AF4-448D-8DFC-3214A6FB1F30}"/>
    <cellStyle name="SAPBEXHLevel3X 3 5 5 5 3" xfId="27580" xr:uid="{11287B5E-4929-4EFC-B284-5443BCABF3EC}"/>
    <cellStyle name="SAPBEXHLevel3X 3 5 5 5 3 2" xfId="53994" xr:uid="{3104054F-49EE-4936-939F-24E6A56E8858}"/>
    <cellStyle name="SAPBEXHLevel3X 3 5 5 5 4" xfId="32675" xr:uid="{2B353FC5-9E81-4D27-9A28-C940D0A3C85F}"/>
    <cellStyle name="SAPBEXHLevel3X 3 5 5 6" xfId="6605" xr:uid="{637320AA-13E9-4EE6-84D2-D38051F68470}"/>
    <cellStyle name="SAPBEXHLevel3X 3 5 5 6 2" xfId="17330" xr:uid="{3E6C9322-B53C-4AF3-9E2B-5B43FEEE0ACC}"/>
    <cellStyle name="SAPBEXHLevel3X 3 5 5 6 2 2" xfId="43748" xr:uid="{1DC43D1C-E032-42FC-878C-76F1DA6541D2}"/>
    <cellStyle name="SAPBEXHLevel3X 3 5 5 6 3" xfId="25756" xr:uid="{03FC6FC3-70D1-4694-A532-BF4FF722F416}"/>
    <cellStyle name="SAPBEXHLevel3X 3 5 5 6 3 2" xfId="52170" xr:uid="{35DD4839-9942-4654-8421-5C84101BDCF6}"/>
    <cellStyle name="SAPBEXHLevel3X 3 5 5 6 4" xfId="33275" xr:uid="{4C10556E-5AA9-4E80-814D-37D1FC7423D1}"/>
    <cellStyle name="SAPBEXHLevel3X 3 5 5 7" xfId="7177" xr:uid="{A7D2A12F-C7BB-49E2-BB2E-E3E6493FA57D}"/>
    <cellStyle name="SAPBEXHLevel3X 3 5 5 7 2" xfId="25568" xr:uid="{A2684AEB-D8F7-4AEF-8FDD-53412D5930E1}"/>
    <cellStyle name="SAPBEXHLevel3X 3 5 5 7 2 2" xfId="51982" xr:uid="{2138A620-FCED-4AA6-8FA9-F82A3BAD42B7}"/>
    <cellStyle name="SAPBEXHLevel3X 3 5 5 7 3" xfId="33847" xr:uid="{F2A1F025-9144-44E6-B0F3-BC0482E0E748}"/>
    <cellStyle name="SAPBEXHLevel3X 3 5 5 8" xfId="7736" xr:uid="{428867D3-D537-41E7-9DC1-ACA0F567467C}"/>
    <cellStyle name="SAPBEXHLevel3X 3 5 5 8 2" xfId="18403" xr:uid="{1AB99069-19D1-48B7-BD03-39382CAB712A}"/>
    <cellStyle name="SAPBEXHLevel3X 3 5 5 8 2 2" xfId="44819" xr:uid="{2B75303B-9585-425D-B30C-C4C6B2A3D68D}"/>
    <cellStyle name="SAPBEXHLevel3X 3 5 5 8 3" xfId="22162" xr:uid="{A64ACE2A-1CE0-4461-A453-FD2AEC089792}"/>
    <cellStyle name="SAPBEXHLevel3X 3 5 5 8 3 2" xfId="48576" xr:uid="{4D31D37C-ACB1-4E58-989A-169A0641C107}"/>
    <cellStyle name="SAPBEXHLevel3X 3 5 5 8 4" xfId="34406" xr:uid="{49837AA2-BC01-490A-86C0-1A277870FF3D}"/>
    <cellStyle name="SAPBEXHLevel3X 3 5 5 9" xfId="7888" xr:uid="{F11237A9-93E5-4EA0-BF45-21AEC597ABAC}"/>
    <cellStyle name="SAPBEXHLevel3X 3 5 5 9 2" xfId="18555" xr:uid="{9566B585-7FB6-4738-98C0-FB88B7A6A7A9}"/>
    <cellStyle name="SAPBEXHLevel3X 3 5 5 9 2 2" xfId="44970" xr:uid="{A4B29E3B-4C8B-4E42-ADCF-AEE206C607CE}"/>
    <cellStyle name="SAPBEXHLevel3X 3 5 5 9 3" xfId="23340" xr:uid="{80A8262C-9AA0-4995-8BB7-E335D99C0DFB}"/>
    <cellStyle name="SAPBEXHLevel3X 3 5 5 9 3 2" xfId="49754" xr:uid="{3BEA9F7A-71A7-4B14-921D-4754B87AA0DE}"/>
    <cellStyle name="SAPBEXHLevel3X 3 5 5 9 4" xfId="34558" xr:uid="{9A26D21E-997F-4332-9E77-5797B2738669}"/>
    <cellStyle name="SAPBEXHLevel3X 3 5 6" xfId="1862" xr:uid="{F72033E1-0533-467F-985E-90169BC55675}"/>
    <cellStyle name="SAPBEXHLevel3X 3 5 6 10" xfId="9524" xr:uid="{414FCFAB-41A3-45CF-82E6-EA2A36F0FE04}"/>
    <cellStyle name="SAPBEXHLevel3X 3 5 6 10 2" xfId="20184" xr:uid="{006C8944-6E22-4422-9B85-53B246766FE0}"/>
    <cellStyle name="SAPBEXHLevel3X 3 5 6 10 2 2" xfId="46598" xr:uid="{3A85BBD9-FFFA-4805-8A71-3C1F7F3FECA6}"/>
    <cellStyle name="SAPBEXHLevel3X 3 5 6 10 3" xfId="28201" xr:uid="{B34897EC-8250-4949-8700-9E7088AEC652}"/>
    <cellStyle name="SAPBEXHLevel3X 3 5 6 10 3 2" xfId="54615" xr:uid="{44DB5BEE-A84C-4997-9BDD-B9F9467702BA}"/>
    <cellStyle name="SAPBEXHLevel3X 3 5 6 10 4" xfId="36020" xr:uid="{82B46A95-8179-451C-A67E-760394F30439}"/>
    <cellStyle name="SAPBEXHLevel3X 3 5 6 11" xfId="11718" xr:uid="{BBF6B7BB-E957-48C7-8908-12510286499A}"/>
    <cellStyle name="SAPBEXHLevel3X 3 5 6 11 2" xfId="38139" xr:uid="{DE147C67-3749-4DF7-878E-05C01590828F}"/>
    <cellStyle name="SAPBEXHLevel3X 3 5 6 12" xfId="22886" xr:uid="{140C9957-EB4A-436A-8C7C-A0CF5C45114E}"/>
    <cellStyle name="SAPBEXHLevel3X 3 5 6 12 2" xfId="49300" xr:uid="{5C8225B4-6CB9-4DFA-B055-D651D4066AA5}"/>
    <cellStyle name="SAPBEXHLevel3X 3 5 6 2" xfId="3839" xr:uid="{AADD6B06-05B0-4B59-BF85-23B1E8645AC9}"/>
    <cellStyle name="SAPBEXHLevel3X 3 5 6 2 2" xfId="10745" xr:uid="{B1086FDC-D649-4945-9EFB-34BDD2B528D8}"/>
    <cellStyle name="SAPBEXHLevel3X 3 5 6 2 2 2" xfId="21390" xr:uid="{7AAA944F-F41D-4BC4-868D-29F06179F926}"/>
    <cellStyle name="SAPBEXHLevel3X 3 5 6 2 2 2 2" xfId="47804" xr:uid="{96702700-FBBF-45BE-A5D5-5E29EBC887A4}"/>
    <cellStyle name="SAPBEXHLevel3X 3 5 6 2 2 3" xfId="28484" xr:uid="{99BD07B1-D3C2-44A6-9FFB-1C9CCA4B85F6}"/>
    <cellStyle name="SAPBEXHLevel3X 3 5 6 2 2 3 2" xfId="54898" xr:uid="{4194F585-C69C-43E8-A9AE-9754A272776A}"/>
    <cellStyle name="SAPBEXHLevel3X 3 5 6 2 2 4" xfId="37166" xr:uid="{EA65B2F4-600A-4E87-BA21-4538CD12827E}"/>
    <cellStyle name="SAPBEXHLevel3X 3 5 6 2 3" xfId="14622" xr:uid="{4FC74C1B-47C3-4E0B-96C1-C54112C3E1CC}"/>
    <cellStyle name="SAPBEXHLevel3X 3 5 6 2 3 2" xfId="41042" xr:uid="{06858B21-FF98-4343-B365-8313EF7ED258}"/>
    <cellStyle name="SAPBEXHLevel3X 3 5 6 2 4" xfId="23662" xr:uid="{E3C6535A-86B9-487D-AC0A-11E22036F383}"/>
    <cellStyle name="SAPBEXHLevel3X 3 5 6 2 4 2" xfId="50076" xr:uid="{5BEFB65A-70FE-4F7C-B4E9-738078B2E13E}"/>
    <cellStyle name="SAPBEXHLevel3X 3 5 6 2 5" xfId="30509" xr:uid="{BC606E81-1347-4770-8870-934A76E31D98}"/>
    <cellStyle name="SAPBEXHLevel3X 3 5 6 3" xfId="4566" xr:uid="{886BF600-16DD-41BB-83EE-FF48DA1FBF1C}"/>
    <cellStyle name="SAPBEXHLevel3X 3 5 6 3 2" xfId="15344" xr:uid="{6F8346B0-BF7A-48F4-888F-3DA43C3B9048}"/>
    <cellStyle name="SAPBEXHLevel3X 3 5 6 3 2 2" xfId="41764" xr:uid="{113BEDC1-74F2-4396-997C-BB975AB0E4AF}"/>
    <cellStyle name="SAPBEXHLevel3X 3 5 6 3 3" xfId="24182" xr:uid="{9EC532D5-3284-44F1-AD63-C74C7D01301D}"/>
    <cellStyle name="SAPBEXHLevel3X 3 5 6 3 3 2" xfId="50596" xr:uid="{A4BBE2A9-56DC-4937-9409-EFFA93D1EC2D}"/>
    <cellStyle name="SAPBEXHLevel3X 3 5 6 3 4" xfId="31236" xr:uid="{0D1AE60A-CF03-40F2-BB48-548F393E9185}"/>
    <cellStyle name="SAPBEXHLevel3X 3 5 6 4" xfId="3344" xr:uid="{8D5E5BC8-9F8C-4B2F-8212-341B37DEE7D0}"/>
    <cellStyle name="SAPBEXHLevel3X 3 5 6 4 2" xfId="14131" xr:uid="{C157100A-DF53-4433-9237-22B922268311}"/>
    <cellStyle name="SAPBEXHLevel3X 3 5 6 4 2 2" xfId="40551" xr:uid="{C52E7A7F-1721-47FF-8A7A-3E505EBBEBB2}"/>
    <cellStyle name="SAPBEXHLevel3X 3 5 6 4 3" xfId="24562" xr:uid="{7CE1AD92-BEDB-4C31-B1C5-463CAAF77C94}"/>
    <cellStyle name="SAPBEXHLevel3X 3 5 6 4 3 2" xfId="50976" xr:uid="{7FE0882E-50DB-4932-A456-AB7C3C1BE158}"/>
    <cellStyle name="SAPBEXHLevel3X 3 5 6 4 4" xfId="30014" xr:uid="{D7E3353D-8B80-4942-A0C2-3214B4208705}"/>
    <cellStyle name="SAPBEXHLevel3X 3 5 6 5" xfId="5427" xr:uid="{C0DCFBA9-F69D-4896-98E9-DAE290A79912}"/>
    <cellStyle name="SAPBEXHLevel3X 3 5 6 5 2" xfId="16200" xr:uid="{6391ADBE-9DED-4872-AB23-DC618F4B3E92}"/>
    <cellStyle name="SAPBEXHLevel3X 3 5 6 5 2 2" xfId="42619" xr:uid="{1CCADAD6-8D0E-4F37-B659-32620B091278}"/>
    <cellStyle name="SAPBEXHLevel3X 3 5 6 5 3" xfId="28024" xr:uid="{7BD0E3F3-117E-4F5C-8C50-D6FE0BD19C67}"/>
    <cellStyle name="SAPBEXHLevel3X 3 5 6 5 3 2" xfId="54438" xr:uid="{B83DC917-8944-4011-A6E7-97624BAD8245}"/>
    <cellStyle name="SAPBEXHLevel3X 3 5 6 5 4" xfId="32097" xr:uid="{305D9B5D-AD1A-4360-A771-F411A6DFDC70}"/>
    <cellStyle name="SAPBEXHLevel3X 3 5 6 6" xfId="3155" xr:uid="{F2AEAB58-D8E8-4DEA-AE4F-390424E0701A}"/>
    <cellStyle name="SAPBEXHLevel3X 3 5 6 6 2" xfId="13945" xr:uid="{D3AE99D4-B9BA-4782-8529-5EC234F23082}"/>
    <cellStyle name="SAPBEXHLevel3X 3 5 6 6 2 2" xfId="40365" xr:uid="{AA5BFFB6-BBDA-46CC-BF64-988B9E47C5D3}"/>
    <cellStyle name="SAPBEXHLevel3X 3 5 6 6 3" xfId="27249" xr:uid="{7889EF10-3D47-4AFA-8111-AC6202D3C6DA}"/>
    <cellStyle name="SAPBEXHLevel3X 3 5 6 6 3 2" xfId="53663" xr:uid="{27063A4B-86DD-40E9-8F91-A59B877B15C9}"/>
    <cellStyle name="SAPBEXHLevel3X 3 5 6 6 4" xfId="29825" xr:uid="{30F19DF9-5C34-4D8B-A559-A7B947501704}"/>
    <cellStyle name="SAPBEXHLevel3X 3 5 6 7" xfId="6978" xr:uid="{CB5D392C-9095-4C0E-9887-2C0A7855D50D}"/>
    <cellStyle name="SAPBEXHLevel3X 3 5 6 7 2" xfId="24232" xr:uid="{BEBE35FC-D5D0-4FFA-B58E-164A0E8842C8}"/>
    <cellStyle name="SAPBEXHLevel3X 3 5 6 7 2 2" xfId="50646" xr:uid="{0A3CC1A3-9833-4E7C-BA2D-A573DE0968EE}"/>
    <cellStyle name="SAPBEXHLevel3X 3 5 6 7 3" xfId="33648" xr:uid="{169AFA6D-FDC7-46EC-B026-6A1B3620F7DF}"/>
    <cellStyle name="SAPBEXHLevel3X 3 5 6 8" xfId="7525" xr:uid="{B5015A64-D614-4A5D-9F74-ADBC0EFCA08C}"/>
    <cellStyle name="SAPBEXHLevel3X 3 5 6 8 2" xfId="18192" xr:uid="{535FE63D-5EA4-4227-9B8B-4E9859A1EFD7}"/>
    <cellStyle name="SAPBEXHLevel3X 3 5 6 8 2 2" xfId="44608" xr:uid="{E8DEFFE1-3711-47F0-83A9-1E4D350E0EDA}"/>
    <cellStyle name="SAPBEXHLevel3X 3 5 6 8 3" xfId="26943" xr:uid="{0677727F-C56A-4D31-9029-A6A80F91142B}"/>
    <cellStyle name="SAPBEXHLevel3X 3 5 6 8 3 2" xfId="53357" xr:uid="{7A60857B-BE1B-4CEF-8651-2D710B4B8AEB}"/>
    <cellStyle name="SAPBEXHLevel3X 3 5 6 8 4" xfId="34195" xr:uid="{513F22D5-01EA-4170-A448-E8BDD176F318}"/>
    <cellStyle name="SAPBEXHLevel3X 3 5 6 9" xfId="7455" xr:uid="{CC3E8F0F-12C2-4E91-A932-50C639506440}"/>
    <cellStyle name="SAPBEXHLevel3X 3 5 6 9 2" xfId="18122" xr:uid="{FFA09FF1-5E8F-47CB-9F07-6F64A28CC907}"/>
    <cellStyle name="SAPBEXHLevel3X 3 5 6 9 2 2" xfId="44538" xr:uid="{B427F77F-AB17-46BD-A304-46C32438BD7F}"/>
    <cellStyle name="SAPBEXHLevel3X 3 5 6 9 3" xfId="22508" xr:uid="{E9FB7B51-0B05-4F97-890F-89EB149B719C}"/>
    <cellStyle name="SAPBEXHLevel3X 3 5 6 9 3 2" xfId="48922" xr:uid="{A7FA3F1E-58A1-4563-B4E0-B71D5F4C9640}"/>
    <cellStyle name="SAPBEXHLevel3X 3 5 6 9 4" xfId="34125" xr:uid="{81AB8740-2A62-4D51-8AE6-563620447A44}"/>
    <cellStyle name="SAPBEXHLevel3X 3 5 7" xfId="2522" xr:uid="{72024521-53C9-40BE-8F4F-32A5E73E4C52}"/>
    <cellStyle name="SAPBEXHLevel3X 3 5 7 10" xfId="24211" xr:uid="{0CAA8FB3-3597-44E6-AC62-EAD4614B51F6}"/>
    <cellStyle name="SAPBEXHLevel3X 3 5 7 10 2" xfId="50625" xr:uid="{75C4D172-6AE1-4CF1-865A-6C2F928F6A5F}"/>
    <cellStyle name="SAPBEXHLevel3X 3 5 7 2" xfId="4417" xr:uid="{7F89484B-7645-4C13-8EDA-EC9EF83E0786}"/>
    <cellStyle name="SAPBEXHLevel3X 3 5 7 2 2" xfId="15195" xr:uid="{3F60077B-051A-4FFE-818F-AB7E14169200}"/>
    <cellStyle name="SAPBEXHLevel3X 3 5 7 2 2 2" xfId="41615" xr:uid="{70DAF6D3-2756-4B25-A73B-008875D0B10E}"/>
    <cellStyle name="SAPBEXHLevel3X 3 5 7 2 3" xfId="24630" xr:uid="{97FD1933-BF9F-43ED-ABB9-F3D1AD7D09CB}"/>
    <cellStyle name="SAPBEXHLevel3X 3 5 7 2 3 2" xfId="51044" xr:uid="{CB3E38DC-9677-4FAD-998E-4DCB92D0EAF0}"/>
    <cellStyle name="SAPBEXHLevel3X 3 5 7 2 4" xfId="31087" xr:uid="{6D21A9A9-0561-4B81-981C-53D960AC9CF3}"/>
    <cellStyle name="SAPBEXHLevel3X 3 5 7 3" xfId="5150" xr:uid="{CE027EE2-4899-40DF-8496-A7B59D0B814E}"/>
    <cellStyle name="SAPBEXHLevel3X 3 5 7 3 2" xfId="15927" xr:uid="{A20E2E19-AACF-4951-A11A-75E7580B56FC}"/>
    <cellStyle name="SAPBEXHLevel3X 3 5 7 3 2 2" xfId="42346" xr:uid="{C2091D47-A6FD-487C-9501-BE4CB26D1EC6}"/>
    <cellStyle name="SAPBEXHLevel3X 3 5 7 3 3" xfId="28130" xr:uid="{94F09D5B-4C95-49F3-B682-08B86C19C070}"/>
    <cellStyle name="SAPBEXHLevel3X 3 5 7 3 3 2" xfId="54544" xr:uid="{DD44EA6E-80F2-4342-8E24-B5C8A3C8F502}"/>
    <cellStyle name="SAPBEXHLevel3X 3 5 7 3 4" xfId="31820" xr:uid="{30270A0A-DF5F-4EF6-B6FD-2EA493A40786}"/>
    <cellStyle name="SAPBEXHLevel3X 3 5 7 4" xfId="6332" xr:uid="{8A0724B6-26D3-4B95-B5CB-520AE6ABC048}"/>
    <cellStyle name="SAPBEXHLevel3X 3 5 7 4 2" xfId="17071" xr:uid="{CE81F4DD-60C4-4798-95ED-FA2F4F8E6338}"/>
    <cellStyle name="SAPBEXHLevel3X 3 5 7 4 2 2" xfId="43489" xr:uid="{F8D9CBC0-018E-4A32-8208-9A1BD8D38383}"/>
    <cellStyle name="SAPBEXHLevel3X 3 5 7 4 3" xfId="23571" xr:uid="{9CC809E1-EE4B-4675-A3CE-B2EFB9801246}"/>
    <cellStyle name="SAPBEXHLevel3X 3 5 7 4 3 2" xfId="49985" xr:uid="{6F5BD194-DE89-451E-BFE1-002CC5E7FA6C}"/>
    <cellStyle name="SAPBEXHLevel3X 3 5 7 4 4" xfId="33002" xr:uid="{8B7E44D5-3331-4E0E-890E-74D2FE2EC360}"/>
    <cellStyle name="SAPBEXHLevel3X 3 5 7 5" xfId="6908" xr:uid="{2562BA65-0E6F-4A31-A08F-25F1F807854B}"/>
    <cellStyle name="SAPBEXHLevel3X 3 5 7 5 2" xfId="17613" xr:uid="{A9CF97E8-7EEF-4945-9394-AD8EC036F5B5}"/>
    <cellStyle name="SAPBEXHLevel3X 3 5 7 5 2 2" xfId="44030" xr:uid="{D3A502AE-BD99-479D-A65C-71E35646F702}"/>
    <cellStyle name="SAPBEXHLevel3X 3 5 7 5 3" xfId="24856" xr:uid="{E01F1771-63AF-4924-A94D-5BE0AE50BD76}"/>
    <cellStyle name="SAPBEXHLevel3X 3 5 7 5 3 2" xfId="51270" xr:uid="{95BC700A-7D90-4897-A4E6-F21CB2C37AE5}"/>
    <cellStyle name="SAPBEXHLevel3X 3 5 7 5 4" xfId="33578" xr:uid="{D7F5A63C-BC82-4361-A8C0-274FC16D4ED9}"/>
    <cellStyle name="SAPBEXHLevel3X 3 5 7 6" xfId="7432" xr:uid="{1F899D99-5864-4E8A-904C-3F70D7309826}"/>
    <cellStyle name="SAPBEXHLevel3X 3 5 7 6 2" xfId="18099" xr:uid="{6D40516E-9EBF-4FC3-A235-E84A5C2CD3DE}"/>
    <cellStyle name="SAPBEXHLevel3X 3 5 7 6 2 2" xfId="44515" xr:uid="{902A6F58-5F61-4034-919A-7C545403AF28}"/>
    <cellStyle name="SAPBEXHLevel3X 3 5 7 6 3" xfId="22166" xr:uid="{75E5918A-6EAE-46D7-95CB-8A9965FE7569}"/>
    <cellStyle name="SAPBEXHLevel3X 3 5 7 6 3 2" xfId="48580" xr:uid="{9FE4C9FD-A32E-44BE-82A1-1ED407035150}"/>
    <cellStyle name="SAPBEXHLevel3X 3 5 7 6 4" xfId="34102" xr:uid="{6D404864-D803-4051-83E8-04AE9254C741}"/>
    <cellStyle name="SAPBEXHLevel3X 3 5 7 7" xfId="8055" xr:uid="{B9BCAE29-3DA6-4B12-990F-C84093DF70C3}"/>
    <cellStyle name="SAPBEXHLevel3X 3 5 7 7 2" xfId="18722" xr:uid="{90704092-F055-471C-AA3B-934B089E9858}"/>
    <cellStyle name="SAPBEXHLevel3X 3 5 7 7 2 2" xfId="45136" xr:uid="{EAB0898F-2270-465B-AF8D-216EE87C4DA7}"/>
    <cellStyle name="SAPBEXHLevel3X 3 5 7 7 3" xfId="16636" xr:uid="{CC762D84-538B-42D6-8DF7-06EAD38BEABD}"/>
    <cellStyle name="SAPBEXHLevel3X 3 5 7 7 3 2" xfId="43054" xr:uid="{B00D4855-02BA-4914-812D-09DCEBF892A3}"/>
    <cellStyle name="SAPBEXHLevel3X 3 5 7 7 4" xfId="34659" xr:uid="{99D31881-E24A-4721-A5A9-73D9A083BF30}"/>
    <cellStyle name="SAPBEXHLevel3X 3 5 7 8" xfId="13318" xr:uid="{6C3CF8FA-4D8E-49DA-B23A-21A933C6963E}"/>
    <cellStyle name="SAPBEXHLevel3X 3 5 7 8 2" xfId="39738" xr:uid="{05E0CE0F-88AF-40E9-9805-B274A86C0998}"/>
    <cellStyle name="SAPBEXHLevel3X 3 5 7 9" xfId="11209" xr:uid="{DA5F44C5-D512-47BA-9667-13B0624BC1D0}"/>
    <cellStyle name="SAPBEXHLevel3X 3 5 7 9 2" xfId="37630" xr:uid="{3C7DB41F-9D34-4883-8672-926B5D7EE071}"/>
    <cellStyle name="SAPBEXHLevel3X 3 5 8" xfId="3276" xr:uid="{7E3CE560-FCE0-4AB7-95EF-E27FEABAD98A}"/>
    <cellStyle name="SAPBEXHLevel3X 3 5 8 2" xfId="14066" xr:uid="{0AB93B96-17E4-4D4E-A55A-836A38CFD238}"/>
    <cellStyle name="SAPBEXHLevel3X 3 5 8 2 2" xfId="40486" xr:uid="{070487BE-85AB-4C7D-BB31-B85ABB5A85C2}"/>
    <cellStyle name="SAPBEXHLevel3X 3 5 8 3" xfId="23125" xr:uid="{3DA30F1B-6F44-4F02-A19D-F54F1015E1C5}"/>
    <cellStyle name="SAPBEXHLevel3X 3 5 8 3 2" xfId="49539" xr:uid="{7FC3D9FF-7896-42BB-BBBC-A03C29F236B4}"/>
    <cellStyle name="SAPBEXHLevel3X 3 5 8 4" xfId="29946" xr:uid="{2391CB7D-2C3F-4067-969A-DCFEB9DDA498}"/>
    <cellStyle name="SAPBEXHLevel3X 3 5 9" xfId="4736" xr:uid="{777B4F95-9901-4598-997B-9E708FD9F2FA}"/>
    <cellStyle name="SAPBEXHLevel3X 3 5 9 2" xfId="15513" xr:uid="{E0D6D175-DA32-47A1-B439-ED37050D9A51}"/>
    <cellStyle name="SAPBEXHLevel3X 3 5 9 2 2" xfId="41933" xr:uid="{A741CF81-2F18-4BC3-996C-99DF42DD07A9}"/>
    <cellStyle name="SAPBEXHLevel3X 3 5 9 3" xfId="27053" xr:uid="{DE0E7C61-C57F-4DED-ADA5-9F9B63004457}"/>
    <cellStyle name="SAPBEXHLevel3X 3 5 9 3 2" xfId="53467" xr:uid="{023D2F3B-1555-4C84-BEE7-281B1D0B82CB}"/>
    <cellStyle name="SAPBEXHLevel3X 3 5 9 4" xfId="31406" xr:uid="{1DD13790-3AAA-4A43-A9D4-D6E2097BC1FC}"/>
    <cellStyle name="SAPBEXHLevel3X 3 6" xfId="1258" xr:uid="{1FAD740C-BCD1-4D48-BED2-2734043A09BC}"/>
    <cellStyle name="SAPBEXHLevel3X 3 6 10" xfId="4463" xr:uid="{CC112A1C-C203-41D4-AACD-A13694584DCB}"/>
    <cellStyle name="SAPBEXHLevel3X 3 6 10 2" xfId="15241" xr:uid="{CE894E3E-BA7B-4B42-A5A0-C6F82AF220B1}"/>
    <cellStyle name="SAPBEXHLevel3X 3 6 10 2 2" xfId="41661" xr:uid="{065821D0-007C-41FB-872B-B72E27AAC336}"/>
    <cellStyle name="SAPBEXHLevel3X 3 6 10 3" xfId="26505" xr:uid="{F83B6711-289E-49AC-A9F5-F8912AD80DCD}"/>
    <cellStyle name="SAPBEXHLevel3X 3 6 10 3 2" xfId="52919" xr:uid="{04EF7520-263C-4048-A99C-653471E11E4B}"/>
    <cellStyle name="SAPBEXHLevel3X 3 6 10 4" xfId="31133" xr:uid="{780B64FA-370B-47C8-AA85-9A1B2B82E5D6}"/>
    <cellStyle name="SAPBEXHLevel3X 3 6 11" xfId="5601" xr:uid="{BAA1EE75-E039-4C5E-B07F-68D1D515A6E9}"/>
    <cellStyle name="SAPBEXHLevel3X 3 6 11 2" xfId="25035" xr:uid="{1A717E3A-AEF7-4BB2-A524-B8C1E76672BB}"/>
    <cellStyle name="SAPBEXHLevel3X 3 6 11 2 2" xfId="51449" xr:uid="{FDC7C288-0075-4901-86A8-7094ECDD9823}"/>
    <cellStyle name="SAPBEXHLevel3X 3 6 11 3" xfId="32271" xr:uid="{0438641C-461A-4C62-810A-9AE7AD84542A}"/>
    <cellStyle name="SAPBEXHLevel3X 3 6 12" xfId="12114" xr:uid="{D29E387F-CE9F-47E1-99F6-F7FCD7F7E090}"/>
    <cellStyle name="SAPBEXHLevel3X 3 6 12 2" xfId="38535" xr:uid="{0A4ECAA4-9F2C-4CC4-9013-1F73BBE27F2A}"/>
    <cellStyle name="SAPBEXHLevel3X 3 6 13" xfId="27148" xr:uid="{E502EAFC-0F66-4332-8968-8C8AB994E480}"/>
    <cellStyle name="SAPBEXHLevel3X 3 6 13 2" xfId="53562" xr:uid="{F1DDCCB9-55E8-416A-AD57-726506ABBB23}"/>
    <cellStyle name="SAPBEXHLevel3X 3 6 2" xfId="1568" xr:uid="{54CAD644-6CEA-4382-895D-FD6BCB26E380}"/>
    <cellStyle name="SAPBEXHLevel3X 3 6 2 10" xfId="8460" xr:uid="{D0B9C185-CEBD-4A83-BFEE-58FE8ABC75E0}"/>
    <cellStyle name="SAPBEXHLevel3X 3 6 2 10 2" xfId="19120" xr:uid="{0CF1F172-46B2-4FA2-90ED-758417340509}"/>
    <cellStyle name="SAPBEXHLevel3X 3 6 2 10 2 2" xfId="45534" xr:uid="{F2A1B954-2136-4CB9-BA0D-9D04D25D470E}"/>
    <cellStyle name="SAPBEXHLevel3X 3 6 2 10 3" xfId="16872" xr:uid="{08A0BEF3-11EB-408E-9CF6-C7A247948327}"/>
    <cellStyle name="SAPBEXHLevel3X 3 6 2 10 3 2" xfId="43290" xr:uid="{08BB9FF4-D72C-4232-B439-2A44CEF262A4}"/>
    <cellStyle name="SAPBEXHLevel3X 3 6 2 10 4" xfId="34956" xr:uid="{620D8BD2-652F-4F36-8A28-77B4FC0292C0}"/>
    <cellStyle name="SAPBEXHLevel3X 3 6 2 11" xfId="11979" xr:uid="{631A80B5-A323-4BE8-8217-DA41AE553C99}"/>
    <cellStyle name="SAPBEXHLevel3X 3 6 2 11 2" xfId="38400" xr:uid="{63C000CF-9C98-4237-8EF8-2339F8E221D4}"/>
    <cellStyle name="SAPBEXHLevel3X 3 6 2 12" xfId="11161" xr:uid="{A9CF48ED-4888-4C5E-BC81-D32C3C720BB5}"/>
    <cellStyle name="SAPBEXHLevel3X 3 6 2 12 2" xfId="37582" xr:uid="{3A77A01C-D8CA-48E8-85EA-3D77EF7DCC31}"/>
    <cellStyle name="SAPBEXHLevel3X 3 6 2 2" xfId="3562" xr:uid="{B187C91B-AA65-47A3-9C6E-6D1BB07DF16A}"/>
    <cellStyle name="SAPBEXHLevel3X 3 6 2 2 2" xfId="8962" xr:uid="{E4989451-FD91-4C49-AFE9-D00D29584DCD}"/>
    <cellStyle name="SAPBEXHLevel3X 3 6 2 2 2 2" xfId="19622" xr:uid="{2B13512B-D20A-45A4-9DFB-C46AEDA58C67}"/>
    <cellStyle name="SAPBEXHLevel3X 3 6 2 2 2 2 2" xfId="46036" xr:uid="{85E5D13A-4619-4790-AAB9-76C66D7037ED}"/>
    <cellStyle name="SAPBEXHLevel3X 3 6 2 2 2 3" xfId="27892" xr:uid="{B3114665-1BB7-420B-B336-64D7D1262DF0}"/>
    <cellStyle name="SAPBEXHLevel3X 3 6 2 2 2 3 2" xfId="54306" xr:uid="{365E58CE-D6F8-44B2-82D6-BAD4FE4A14E9}"/>
    <cellStyle name="SAPBEXHLevel3X 3 6 2 2 2 4" xfId="35458" xr:uid="{78341122-2A68-4B2A-AE7E-0811565D275C}"/>
    <cellStyle name="SAPBEXHLevel3X 3 6 2 2 3" xfId="10397" xr:uid="{E08BF8DD-FE81-428A-A66E-895DEB3FE5D0}"/>
    <cellStyle name="SAPBEXHLevel3X 3 6 2 2 3 2" xfId="21057" xr:uid="{E823BC9C-3102-4835-BBE9-EAC084D9F9FA}"/>
    <cellStyle name="SAPBEXHLevel3X 3 6 2 2 3 2 2" xfId="47471" xr:uid="{912E4F68-FE0B-4B70-9B1D-B79B0809004B}"/>
    <cellStyle name="SAPBEXHLevel3X 3 6 2 2 3 3" xfId="28322" xr:uid="{A44FFB4B-E246-4C19-BFBE-963D777A3825}"/>
    <cellStyle name="SAPBEXHLevel3X 3 6 2 2 3 3 2" xfId="54736" xr:uid="{D1FE5B3B-E4FA-4E6B-8AAE-A6E66614F5D1}"/>
    <cellStyle name="SAPBEXHLevel3X 3 6 2 2 3 4" xfId="36893" xr:uid="{6D0EBF96-706E-4D33-B9D3-A33C3C632793}"/>
    <cellStyle name="SAPBEXHLevel3X 3 6 2 2 4" xfId="8773" xr:uid="{08541A9A-3592-4A5D-A23A-8ED136FEC82E}"/>
    <cellStyle name="SAPBEXHLevel3X 3 6 2 2 4 2" xfId="19433" xr:uid="{0DFE0F55-584B-4C7D-BB75-9F1D34842C3F}"/>
    <cellStyle name="SAPBEXHLevel3X 3 6 2 2 4 2 2" xfId="45847" xr:uid="{475E8EFC-2FEA-43DD-BBD3-22D60D33F133}"/>
    <cellStyle name="SAPBEXHLevel3X 3 6 2 2 4 3" xfId="26366" xr:uid="{E28E1106-5014-4DED-973C-CDCC1B389816}"/>
    <cellStyle name="SAPBEXHLevel3X 3 6 2 2 4 3 2" xfId="52780" xr:uid="{0EA39B38-6FE9-4000-A9FE-13C3871A6134}"/>
    <cellStyle name="SAPBEXHLevel3X 3 6 2 2 4 4" xfId="35269" xr:uid="{4B151D45-C0F4-4F25-9793-0F07A92C4A74}"/>
    <cellStyle name="SAPBEXHLevel3X 3 6 2 2 5" xfId="14347" xr:uid="{E48B989A-61B7-4EC5-A82B-E208B0B1F0FF}"/>
    <cellStyle name="SAPBEXHLevel3X 3 6 2 2 5 2" xfId="40767" xr:uid="{B608B95F-63C1-4B14-96ED-BAACEFC29A40}"/>
    <cellStyle name="SAPBEXHLevel3X 3 6 2 2 6" xfId="22867" xr:uid="{3F97DF23-0138-43AE-A41A-55993D7270DE}"/>
    <cellStyle name="SAPBEXHLevel3X 3 6 2 2 6 2" xfId="49281" xr:uid="{0A5563F9-764D-44B8-A8EA-1380745BE7AA}"/>
    <cellStyle name="SAPBEXHLevel3X 3 6 2 2 7" xfId="30232" xr:uid="{22D6E01F-EE8F-48D7-A737-52F6AD47F16F}"/>
    <cellStyle name="SAPBEXHLevel3X 3 6 2 3" xfId="2756" xr:uid="{291E82F6-4258-42F0-AECE-4BC33BDE7B5E}"/>
    <cellStyle name="SAPBEXHLevel3X 3 6 2 3 2" xfId="9320" xr:uid="{2EFEDDB0-54C3-4FEF-9B35-074CA6A1484B}"/>
    <cellStyle name="SAPBEXHLevel3X 3 6 2 3 2 2" xfId="19980" xr:uid="{92B57B37-3021-4872-A5EA-4CDFFFE4AF2C}"/>
    <cellStyle name="SAPBEXHLevel3X 3 6 2 3 2 2 2" xfId="46394" xr:uid="{D62D7A19-D17B-4D9D-905D-6F4725A6E4D5}"/>
    <cellStyle name="SAPBEXHLevel3X 3 6 2 3 2 3" xfId="28228" xr:uid="{8939C752-2EE8-460F-A478-3574C86F7C55}"/>
    <cellStyle name="SAPBEXHLevel3X 3 6 2 3 2 3 2" xfId="54642" xr:uid="{A69BB105-34E2-4839-8B86-3A07E6A41C31}"/>
    <cellStyle name="SAPBEXHLevel3X 3 6 2 3 2 4" xfId="35816" xr:uid="{00B62508-AB86-4D70-9543-A96DCB6A3AF4}"/>
    <cellStyle name="SAPBEXHLevel3X 3 6 2 3 3" xfId="13548" xr:uid="{9DDC494E-471F-4590-934E-47734DD9D861}"/>
    <cellStyle name="SAPBEXHLevel3X 3 6 2 3 3 2" xfId="39968" xr:uid="{27BBE0E1-A774-484A-B943-CDCE41A31EB9}"/>
    <cellStyle name="SAPBEXHLevel3X 3 6 2 3 4" xfId="23451" xr:uid="{ADA69BD1-47A0-4254-9A77-C9F73B3E955E}"/>
    <cellStyle name="SAPBEXHLevel3X 3 6 2 3 4 2" xfId="49865" xr:uid="{21BFC7A9-BD2F-4D10-ACBC-6DBDE3250D0F}"/>
    <cellStyle name="SAPBEXHLevel3X 3 6 2 3 5" xfId="29426" xr:uid="{B1DA4865-A4D1-4AD3-8455-6979E750A8EE}"/>
    <cellStyle name="SAPBEXHLevel3X 3 6 2 4" xfId="4120" xr:uid="{E15E5342-CB91-4478-BF98-F46FC8BC6D7E}"/>
    <cellStyle name="SAPBEXHLevel3X 3 6 2 4 2" xfId="9727" xr:uid="{43BC1F16-BCC4-422D-9FDB-26AF70DFAE01}"/>
    <cellStyle name="SAPBEXHLevel3X 3 6 2 4 2 2" xfId="20387" xr:uid="{B8CCEDFF-E00A-4DF0-AC45-A61079E10504}"/>
    <cellStyle name="SAPBEXHLevel3X 3 6 2 4 2 2 2" xfId="46801" xr:uid="{2AEDCF18-EE64-4162-9D18-4EF6079556D0}"/>
    <cellStyle name="SAPBEXHLevel3X 3 6 2 4 2 3" xfId="11608" xr:uid="{916387E0-FD61-4653-A282-9C23C24E4702}"/>
    <cellStyle name="SAPBEXHLevel3X 3 6 2 4 2 3 2" xfId="38029" xr:uid="{6DDEB79E-AF86-4A88-B482-17C338DC0CEE}"/>
    <cellStyle name="SAPBEXHLevel3X 3 6 2 4 2 4" xfId="36223" xr:uid="{40805E92-2C59-4CC5-8980-B8E2FFE346DE}"/>
    <cellStyle name="SAPBEXHLevel3X 3 6 2 4 3" xfId="14902" xr:uid="{E12EAD79-277E-4D2F-A599-777F3A2A1258}"/>
    <cellStyle name="SAPBEXHLevel3X 3 6 2 4 3 2" xfId="41322" xr:uid="{07E78692-3198-4F18-8599-F9E8C3002D4E}"/>
    <cellStyle name="SAPBEXHLevel3X 3 6 2 4 4" xfId="22218" xr:uid="{046D2F82-D766-419C-8AFC-EB6E09AF17A5}"/>
    <cellStyle name="SAPBEXHLevel3X 3 6 2 4 4 2" xfId="48632" xr:uid="{7D9A1E69-12B6-4F5A-920E-EFE2EB2E2ECF}"/>
    <cellStyle name="SAPBEXHLevel3X 3 6 2 4 5" xfId="30790" xr:uid="{29E1188F-A5DC-4F2C-9DC2-5F5C9B8AF88B}"/>
    <cellStyle name="SAPBEXHLevel3X 3 6 2 5" xfId="2731" xr:uid="{A7F563FC-4610-49C4-BF6F-1AFBFBBF3E91}"/>
    <cellStyle name="SAPBEXHLevel3X 3 6 2 5 2" xfId="13523" xr:uid="{048E0F00-E913-4633-A141-C39E1D37F369}"/>
    <cellStyle name="SAPBEXHLevel3X 3 6 2 5 2 2" xfId="39943" xr:uid="{675C9AEE-AD97-45E6-95A9-F9A36C21A494}"/>
    <cellStyle name="SAPBEXHLevel3X 3 6 2 5 3" xfId="22099" xr:uid="{1222C6E4-C462-4334-B23B-6C59A9F00842}"/>
    <cellStyle name="SAPBEXHLevel3X 3 6 2 5 3 2" xfId="48513" xr:uid="{2427F120-E7C8-49D0-B9B3-5538D09CCD4F}"/>
    <cellStyle name="SAPBEXHLevel3X 3 6 2 5 4" xfId="29401" xr:uid="{84013A42-DAE7-4009-BF83-50F4320C7E68}"/>
    <cellStyle name="SAPBEXHLevel3X 3 6 2 6" xfId="5868" xr:uid="{A519F8C4-0A13-4F0D-B6DA-DA8746595819}"/>
    <cellStyle name="SAPBEXHLevel3X 3 6 2 6 2" xfId="16623" xr:uid="{8402B0B1-EA8E-4192-8243-844A8819FC3E}"/>
    <cellStyle name="SAPBEXHLevel3X 3 6 2 6 2 2" xfId="43041" xr:uid="{A989FA9F-2D03-460F-9F84-C578005E7694}"/>
    <cellStyle name="SAPBEXHLevel3X 3 6 2 6 3" xfId="27703" xr:uid="{60C20AF4-E30E-4F84-82BB-463D9DDC619D}"/>
    <cellStyle name="SAPBEXHLevel3X 3 6 2 6 3 2" xfId="54117" xr:uid="{A873733F-B15B-4650-8883-58104242BECF}"/>
    <cellStyle name="SAPBEXHLevel3X 3 6 2 6 4" xfId="32538" xr:uid="{17CA16F7-DC73-4DF0-AD80-E63D6CAA1801}"/>
    <cellStyle name="SAPBEXHLevel3X 3 6 2 7" xfId="5576" xr:uid="{55C417E2-D5A7-4715-AFE7-BCFE71485C2D}"/>
    <cellStyle name="SAPBEXHLevel3X 3 6 2 7 2" xfId="26907" xr:uid="{D29E635A-2D25-4742-A721-3362AD22D973}"/>
    <cellStyle name="SAPBEXHLevel3X 3 6 2 7 2 2" xfId="53321" xr:uid="{489C9665-3D93-4BFC-A3C0-1C4005803612}"/>
    <cellStyle name="SAPBEXHLevel3X 3 6 2 7 3" xfId="32246" xr:uid="{47DEF779-61C5-4467-B885-5C661A7262D9}"/>
    <cellStyle name="SAPBEXHLevel3X 3 6 2 8" xfId="2875" xr:uid="{22194A05-DE99-4A5F-BAE2-75AE8FC29269}"/>
    <cellStyle name="SAPBEXHLevel3X 3 6 2 8 2" xfId="13667" xr:uid="{70F4070D-5781-44FE-9C3C-7DD5F44C1038}"/>
    <cellStyle name="SAPBEXHLevel3X 3 6 2 8 2 2" xfId="40087" xr:uid="{414588CD-2B7C-49A7-ACCB-5BC71219B908}"/>
    <cellStyle name="SAPBEXHLevel3X 3 6 2 8 3" xfId="24440" xr:uid="{3F082C2C-F5C3-4767-9157-43AB05420EAC}"/>
    <cellStyle name="SAPBEXHLevel3X 3 6 2 8 3 2" xfId="50854" xr:uid="{A4FE11E8-EF6C-4F34-95BD-9E6857DC8586}"/>
    <cellStyle name="SAPBEXHLevel3X 3 6 2 8 4" xfId="29545" xr:uid="{1B905B1F-CBF7-4DDB-ADF6-71FB202CB774}"/>
    <cellStyle name="SAPBEXHLevel3X 3 6 2 9" xfId="5765" xr:uid="{991EA5EA-114C-46BF-964A-AA7B9C7E8A8B}"/>
    <cellStyle name="SAPBEXHLevel3X 3 6 2 9 2" xfId="16525" xr:uid="{30E3BA91-9281-4584-93F9-C56979297CB7}"/>
    <cellStyle name="SAPBEXHLevel3X 3 6 2 9 2 2" xfId="42943" xr:uid="{94147EE4-40DF-465B-B4DB-F6B260317497}"/>
    <cellStyle name="SAPBEXHLevel3X 3 6 2 9 3" xfId="27124" xr:uid="{45BF8246-D916-415F-BC10-A20553115739}"/>
    <cellStyle name="SAPBEXHLevel3X 3 6 2 9 3 2" xfId="53538" xr:uid="{43B22086-3BD2-4189-A7AF-123F94D30FA2}"/>
    <cellStyle name="SAPBEXHLevel3X 3 6 2 9 4" xfId="32435" xr:uid="{712D3BBF-42CC-44F7-B34E-2B31D3E6242C}"/>
    <cellStyle name="SAPBEXHLevel3X 3 6 3" xfId="1681" xr:uid="{92642597-B62F-4590-9529-8D98A15691FE}"/>
    <cellStyle name="SAPBEXHLevel3X 3 6 3 10" xfId="8491" xr:uid="{40398DBC-3437-4ED7-AEAB-8EAC4A640847}"/>
    <cellStyle name="SAPBEXHLevel3X 3 6 3 10 2" xfId="19151" xr:uid="{840E334D-FE91-48BA-8C63-B8E061EC145D}"/>
    <cellStyle name="SAPBEXHLevel3X 3 6 3 10 2 2" xfId="45565" xr:uid="{C4E21221-1029-4881-81E4-D0AE7403D6E9}"/>
    <cellStyle name="SAPBEXHLevel3X 3 6 3 10 3" xfId="12192" xr:uid="{86FADF92-CE98-40FD-9D13-C7CE52CD019C}"/>
    <cellStyle name="SAPBEXHLevel3X 3 6 3 10 3 2" xfId="38613" xr:uid="{156BCE77-9EFA-4991-8362-62EE5276E53D}"/>
    <cellStyle name="SAPBEXHLevel3X 3 6 3 10 4" xfId="34987" xr:uid="{E530DAB6-E335-4278-ACF6-6344FCAA17C1}"/>
    <cellStyle name="SAPBEXHLevel3X 3 6 3 11" xfId="11886" xr:uid="{985D91CC-88F0-4878-8A14-5CAA81C6B8B1}"/>
    <cellStyle name="SAPBEXHLevel3X 3 6 3 11 2" xfId="38307" xr:uid="{3476D01B-A6BF-4E56-99AE-4E94C879C44E}"/>
    <cellStyle name="SAPBEXHLevel3X 3 6 3 12" xfId="24445" xr:uid="{23B4F25E-30E5-43CF-A4BB-A3507EEBF53F}"/>
    <cellStyle name="SAPBEXHLevel3X 3 6 3 12 2" xfId="50859" xr:uid="{A687E6E9-D799-412D-9B50-AC9154B87D9C}"/>
    <cellStyle name="SAPBEXHLevel3X 3 6 3 2" xfId="3674" xr:uid="{8C351DFF-20D4-44B4-B9AC-6F3DF36676EA}"/>
    <cellStyle name="SAPBEXHLevel3X 3 6 3 2 2" xfId="8931" xr:uid="{579644BA-F493-483B-BAC2-5163C7BEA5F1}"/>
    <cellStyle name="SAPBEXHLevel3X 3 6 3 2 2 2" xfId="19591" xr:uid="{AA53646A-3298-4AA7-9E2A-3C509E30556B}"/>
    <cellStyle name="SAPBEXHLevel3X 3 6 3 2 2 2 2" xfId="46005" xr:uid="{F4649E4E-401D-4381-9290-D90296C7CB9B}"/>
    <cellStyle name="SAPBEXHLevel3X 3 6 3 2 2 3" xfId="25880" xr:uid="{2F438CD0-C3F9-49DE-B6D5-4A2603728FFC}"/>
    <cellStyle name="SAPBEXHLevel3X 3 6 3 2 2 3 2" xfId="52294" xr:uid="{E9BC8079-4890-4C2F-919B-125CC2DACA71}"/>
    <cellStyle name="SAPBEXHLevel3X 3 6 3 2 2 4" xfId="35427" xr:uid="{E6325D5E-AA9F-4062-98C5-04A78144795D}"/>
    <cellStyle name="SAPBEXHLevel3X 3 6 3 2 3" xfId="10374" xr:uid="{9CE839DE-D4E2-4649-9E8E-82490FA66915}"/>
    <cellStyle name="SAPBEXHLevel3X 3 6 3 2 3 2" xfId="21034" xr:uid="{AEC3D574-E787-4764-BFB7-BFF7693B7564}"/>
    <cellStyle name="SAPBEXHLevel3X 3 6 3 2 3 2 2" xfId="47448" xr:uid="{1A1F19C9-A17C-46ED-B146-E2619CCDE9EB}"/>
    <cellStyle name="SAPBEXHLevel3X 3 6 3 2 3 3" xfId="28299" xr:uid="{E39CB2FB-4BA6-417D-BCC4-0A65E146DBC6}"/>
    <cellStyle name="SAPBEXHLevel3X 3 6 3 2 3 3 2" xfId="54713" xr:uid="{666DF81E-71CF-4E92-8FB9-A378E7F754FD}"/>
    <cellStyle name="SAPBEXHLevel3X 3 6 3 2 3 4" xfId="36870" xr:uid="{A58BE4B2-5EF4-4670-88C1-2117651CF82B}"/>
    <cellStyle name="SAPBEXHLevel3X 3 6 3 2 4" xfId="8807" xr:uid="{3AC129B8-8DC8-4BED-B930-50C35B7C59E0}"/>
    <cellStyle name="SAPBEXHLevel3X 3 6 3 2 4 2" xfId="19467" xr:uid="{46018A1C-0023-4EC3-91FE-54E9AA904023}"/>
    <cellStyle name="SAPBEXHLevel3X 3 6 3 2 4 2 2" xfId="45881" xr:uid="{13C6EDEB-D8F7-481A-84BE-0C172752B0AD}"/>
    <cellStyle name="SAPBEXHLevel3X 3 6 3 2 4 3" xfId="27425" xr:uid="{F3D93245-01CA-4A76-A5C4-54D870170E39}"/>
    <cellStyle name="SAPBEXHLevel3X 3 6 3 2 4 3 2" xfId="53839" xr:uid="{E9E67462-E030-4B4C-A708-E6DA39CB4B7B}"/>
    <cellStyle name="SAPBEXHLevel3X 3 6 3 2 4 4" xfId="35303" xr:uid="{0CB00456-A728-4391-AA1B-128ECA0ED044}"/>
    <cellStyle name="SAPBEXHLevel3X 3 6 3 2 5" xfId="14459" xr:uid="{3B3E1FA6-2FCD-46BC-A864-2C9F69E55A72}"/>
    <cellStyle name="SAPBEXHLevel3X 3 6 3 2 5 2" xfId="40879" xr:uid="{2A1AC8C8-5CA2-4B3A-940C-5F6ABBC6C9FF}"/>
    <cellStyle name="SAPBEXHLevel3X 3 6 3 2 6" xfId="21882" xr:uid="{D69F6690-C69E-46B8-9D28-99BAFDF88EAB}"/>
    <cellStyle name="SAPBEXHLevel3X 3 6 3 2 6 2" xfId="48296" xr:uid="{EFDD23C4-A158-48D6-BC50-4DE000A1893F}"/>
    <cellStyle name="SAPBEXHLevel3X 3 6 3 2 7" xfId="30344" xr:uid="{421C997F-8344-454C-9D18-4931BE6BBF7C}"/>
    <cellStyle name="SAPBEXHLevel3X 3 6 3 3" xfId="2661" xr:uid="{8C43B5EC-4F5F-4E84-BA04-7390451AEA01}"/>
    <cellStyle name="SAPBEXHLevel3X 3 6 3 3 2" xfId="8914" xr:uid="{7D650B99-7E6B-4E70-8146-054FFEF1D5F0}"/>
    <cellStyle name="SAPBEXHLevel3X 3 6 3 3 2 2" xfId="19574" xr:uid="{341EAFBF-02EC-48F7-91AF-E6C1E091A9F2}"/>
    <cellStyle name="SAPBEXHLevel3X 3 6 3 3 2 2 2" xfId="45988" xr:uid="{C1A4945D-3998-4321-8EFC-4D351BABE093}"/>
    <cellStyle name="SAPBEXHLevel3X 3 6 3 3 2 3" xfId="12967" xr:uid="{64069E29-A5F5-4045-A957-856DFDAA620B}"/>
    <cellStyle name="SAPBEXHLevel3X 3 6 3 3 2 3 2" xfId="39388" xr:uid="{1BF904C6-0795-4886-BA8C-967B96EF20C4}"/>
    <cellStyle name="SAPBEXHLevel3X 3 6 3 3 2 4" xfId="35410" xr:uid="{135FF640-6FFC-4154-8031-50DAE766CB63}"/>
    <cellStyle name="SAPBEXHLevel3X 3 6 3 3 3" xfId="13453" xr:uid="{89264D1E-9CDB-4CDE-9E55-C1F4BD544BF1}"/>
    <cellStyle name="SAPBEXHLevel3X 3 6 3 3 3 2" xfId="39873" xr:uid="{7F79B174-E271-42AF-A1FB-137C0261961A}"/>
    <cellStyle name="SAPBEXHLevel3X 3 6 3 3 4" xfId="25522" xr:uid="{BC986FF0-D776-48EA-91B3-3FBCBE9538CA}"/>
    <cellStyle name="SAPBEXHLevel3X 3 6 3 3 4 2" xfId="51936" xr:uid="{34EDC977-A473-43D4-8C16-C1FDE8A685F2}"/>
    <cellStyle name="SAPBEXHLevel3X 3 6 3 3 5" xfId="29331" xr:uid="{ED9F5C6F-FB03-4442-86A3-B25D468315DF}"/>
    <cellStyle name="SAPBEXHLevel3X 3 6 3 4" xfId="4869" xr:uid="{38F459B1-D164-4C53-B18F-56C9341B2091}"/>
    <cellStyle name="SAPBEXHLevel3X 3 6 3 4 2" xfId="10238" xr:uid="{26B87498-9147-493B-9978-972224AEF634}"/>
    <cellStyle name="SAPBEXHLevel3X 3 6 3 4 2 2" xfId="20898" xr:uid="{A9DD6ADC-B78B-43D9-A1AF-B9740E29D824}"/>
    <cellStyle name="SAPBEXHLevel3X 3 6 3 4 2 2 2" xfId="47312" xr:uid="{C8B50835-ADF0-4AF5-A6F9-22CDD57F06B3}"/>
    <cellStyle name="SAPBEXHLevel3X 3 6 3 4 2 3" xfId="13616" xr:uid="{0AE74AA5-F306-401A-977B-2E76F07CF6EF}"/>
    <cellStyle name="SAPBEXHLevel3X 3 6 3 4 2 3 2" xfId="40036" xr:uid="{7183E8AA-2324-4EF2-8164-00B5863D253C}"/>
    <cellStyle name="SAPBEXHLevel3X 3 6 3 4 2 4" xfId="36734" xr:uid="{BE429622-2EE3-425C-80A9-C0F8A2734002}"/>
    <cellStyle name="SAPBEXHLevel3X 3 6 3 4 3" xfId="15646" xr:uid="{A6A9578D-54FC-4C8C-AC07-14DFC6027335}"/>
    <cellStyle name="SAPBEXHLevel3X 3 6 3 4 3 2" xfId="42066" xr:uid="{9772BB9C-5DB0-4B3D-A07A-436B7ED4B2E9}"/>
    <cellStyle name="SAPBEXHLevel3X 3 6 3 4 4" xfId="23176" xr:uid="{C73C62D2-0094-455E-A526-0CFE8E0AAC61}"/>
    <cellStyle name="SAPBEXHLevel3X 3 6 3 4 4 2" xfId="49590" xr:uid="{AA0BC8F1-5E8F-48FA-B73B-E95B35553B02}"/>
    <cellStyle name="SAPBEXHLevel3X 3 6 3 4 5" xfId="31539" xr:uid="{5E7D86D7-9B35-4E40-8ED4-20461512D11E}"/>
    <cellStyle name="SAPBEXHLevel3X 3 6 3 5" xfId="4152" xr:uid="{5989B2A7-1571-4255-8FE2-AB094BB02F07}"/>
    <cellStyle name="SAPBEXHLevel3X 3 6 3 5 2" xfId="14933" xr:uid="{30FF743D-612A-4EB2-9CD0-F8FB4FF37B16}"/>
    <cellStyle name="SAPBEXHLevel3X 3 6 3 5 2 2" xfId="41353" xr:uid="{8F860710-E6A2-469D-879C-F7EAA8C7F28B}"/>
    <cellStyle name="SAPBEXHLevel3X 3 6 3 5 3" xfId="24188" xr:uid="{8D45B073-3838-45FA-A3A5-9BCC3B60BE09}"/>
    <cellStyle name="SAPBEXHLevel3X 3 6 3 5 3 2" xfId="50602" xr:uid="{D886B8D2-9E40-4E4B-A2CA-25589297CA79}"/>
    <cellStyle name="SAPBEXHLevel3X 3 6 3 5 4" xfId="30822" xr:uid="{CA06C82E-3096-4319-981A-B5726F0B9356}"/>
    <cellStyle name="SAPBEXHLevel3X 3 6 3 6" xfId="5548" xr:uid="{F19C8991-81E5-4E52-B252-05A7E563D014}"/>
    <cellStyle name="SAPBEXHLevel3X 3 6 3 6 2" xfId="16319" xr:uid="{71FA9F0C-87A0-4E3C-BA5A-118EB3393A35}"/>
    <cellStyle name="SAPBEXHLevel3X 3 6 3 6 2 2" xfId="42738" xr:uid="{5688AE96-96D9-480C-A286-060DF5EBAE71}"/>
    <cellStyle name="SAPBEXHLevel3X 3 6 3 6 3" xfId="25321" xr:uid="{7D253C19-58AC-4C05-BEC0-918CA2014006}"/>
    <cellStyle name="SAPBEXHLevel3X 3 6 3 6 3 2" xfId="51735" xr:uid="{F0789D50-D600-4A91-B541-4470D6F2ED3C}"/>
    <cellStyle name="SAPBEXHLevel3X 3 6 3 6 4" xfId="32218" xr:uid="{DE02B1F7-14E5-4144-9096-5B86B685CFC7}"/>
    <cellStyle name="SAPBEXHLevel3X 3 6 3 7" xfId="5471" xr:uid="{1100B99D-91D6-4A87-8C3D-B5F06D338B42}"/>
    <cellStyle name="SAPBEXHLevel3X 3 6 3 7 2" xfId="26036" xr:uid="{F6F569F5-2B79-4865-8F84-7A0527B076EB}"/>
    <cellStyle name="SAPBEXHLevel3X 3 6 3 7 2 2" xfId="52450" xr:uid="{6C9FE57F-7B61-4906-9D13-DE77D3DE5D59}"/>
    <cellStyle name="SAPBEXHLevel3X 3 6 3 7 3" xfId="32141" xr:uid="{AE87B785-49B6-49D0-8233-261500E534FE}"/>
    <cellStyle name="SAPBEXHLevel3X 3 6 3 8" xfId="2951" xr:uid="{EEB152C7-466A-42DA-87F4-D2ECAF8480A4}"/>
    <cellStyle name="SAPBEXHLevel3X 3 6 3 8 2" xfId="13743" xr:uid="{4D01A538-C36E-454E-98A9-EEDDFB71DCED}"/>
    <cellStyle name="SAPBEXHLevel3X 3 6 3 8 2 2" xfId="40163" xr:uid="{04C005B8-B1E9-4FF8-9D37-A120682833E9}"/>
    <cellStyle name="SAPBEXHLevel3X 3 6 3 8 3" xfId="23913" xr:uid="{AAFB320E-8D49-484E-B7D2-41E1345DEC78}"/>
    <cellStyle name="SAPBEXHLevel3X 3 6 3 8 3 2" xfId="50327" xr:uid="{EEFA0D1E-90F0-4FFF-A787-8420BF702633}"/>
    <cellStyle name="SAPBEXHLevel3X 3 6 3 8 4" xfId="29621" xr:uid="{030173F1-7679-4F25-B9FB-C0A3C7255417}"/>
    <cellStyle name="SAPBEXHLevel3X 3 6 3 9" xfId="7775" xr:uid="{B8252953-B504-40EB-BC99-B553534EAAB3}"/>
    <cellStyle name="SAPBEXHLevel3X 3 6 3 9 2" xfId="18442" xr:uid="{5EF584D8-AF5B-45E3-BCEB-219A9D97711B}"/>
    <cellStyle name="SAPBEXHLevel3X 3 6 3 9 2 2" xfId="44857" xr:uid="{F995002C-B524-4030-A646-CFEC63B5C645}"/>
    <cellStyle name="SAPBEXHLevel3X 3 6 3 9 3" xfId="22372" xr:uid="{A735B964-EF17-4613-BACD-4EB419197751}"/>
    <cellStyle name="SAPBEXHLevel3X 3 6 3 9 3 2" xfId="48786" xr:uid="{E589AAFD-2DDF-4275-B5E8-CEB76452A3DA}"/>
    <cellStyle name="SAPBEXHLevel3X 3 6 3 9 4" xfId="34445" xr:uid="{66D3E285-18CB-4C77-BE61-7EA67C91BAD3}"/>
    <cellStyle name="SAPBEXHLevel3X 3 6 4" xfId="1940" xr:uid="{8B0DAF68-E51F-436D-9878-A67E41867EC2}"/>
    <cellStyle name="SAPBEXHLevel3X 3 6 4 10" xfId="8587" xr:uid="{43768326-13D4-409B-BA93-FDD6D6E0AABD}"/>
    <cellStyle name="SAPBEXHLevel3X 3 6 4 10 2" xfId="19247" xr:uid="{EFE44302-676B-4055-A5E8-2EC84A086FB1}"/>
    <cellStyle name="SAPBEXHLevel3X 3 6 4 10 2 2" xfId="45661" xr:uid="{18817C93-D755-4848-B392-D873FEC437DF}"/>
    <cellStyle name="SAPBEXHLevel3X 3 6 4 10 3" xfId="12472" xr:uid="{D8D186E2-07AF-495C-9C53-1AD42D4B759D}"/>
    <cellStyle name="SAPBEXHLevel3X 3 6 4 10 3 2" xfId="38893" xr:uid="{902CA049-1BAB-4E74-B038-7DA99C88F40E}"/>
    <cellStyle name="SAPBEXHLevel3X 3 6 4 10 4" xfId="35083" xr:uid="{7D5979E9-D8EF-45C1-98C3-B0E3FA0F1E5B}"/>
    <cellStyle name="SAPBEXHLevel3X 3 6 4 11" xfId="11640" xr:uid="{D02D970B-CDC2-4B65-9924-E1FCCF1715B5}"/>
    <cellStyle name="SAPBEXHLevel3X 3 6 4 11 2" xfId="38061" xr:uid="{1CB2F844-4A61-44D4-BD59-CF1173882791}"/>
    <cellStyle name="SAPBEXHLevel3X 3 6 4 12" xfId="24214" xr:uid="{494D0BE3-1B70-4397-8977-C55F675534B5}"/>
    <cellStyle name="SAPBEXHLevel3X 3 6 4 12 2" xfId="50628" xr:uid="{9B4F9F3D-5526-4438-B9F5-57A2E16C2533}"/>
    <cellStyle name="SAPBEXHLevel3X 3 6 4 2" xfId="3917" xr:uid="{375632B6-5D24-460F-AD4D-A15B4AAAD122}"/>
    <cellStyle name="SAPBEXHLevel3X 3 6 4 2 2" xfId="9123" xr:uid="{9E601DDC-FD64-4C04-9F2B-0A8F200A9F7F}"/>
    <cellStyle name="SAPBEXHLevel3X 3 6 4 2 2 2" xfId="19783" xr:uid="{F35FDED2-E749-43FC-AC86-1CC616CA7BA1}"/>
    <cellStyle name="SAPBEXHLevel3X 3 6 4 2 2 2 2" xfId="46197" xr:uid="{012B31A4-ABB7-43CE-BD45-45E549B152EF}"/>
    <cellStyle name="SAPBEXHLevel3X 3 6 4 2 2 3" xfId="11248" xr:uid="{53EB3848-DCB5-4C37-A7C0-F6186FFAE5C9}"/>
    <cellStyle name="SAPBEXHLevel3X 3 6 4 2 2 3 2" xfId="37669" xr:uid="{C88E8265-CAEE-4DDC-ABEE-58A70DED5BB4}"/>
    <cellStyle name="SAPBEXHLevel3X 3 6 4 2 2 4" xfId="35619" xr:uid="{615B3E8F-9C65-4CD3-A7E1-1C68FE198777}"/>
    <cellStyle name="SAPBEXHLevel3X 3 6 4 2 3" xfId="14700" xr:uid="{543E7418-847E-47D0-9ABB-2DC0F2E252FE}"/>
    <cellStyle name="SAPBEXHLevel3X 3 6 4 2 3 2" xfId="41120" xr:uid="{FB7D3D5F-C8FE-4DF3-935E-34821BF2C76D}"/>
    <cellStyle name="SAPBEXHLevel3X 3 6 4 2 4" xfId="25266" xr:uid="{C88EDF94-950E-40C8-9338-5C6D65FB4C2E}"/>
    <cellStyle name="SAPBEXHLevel3X 3 6 4 2 4 2" xfId="51680" xr:uid="{F6ED3712-D4B4-4E6D-B6BB-1D2F8AF0B691}"/>
    <cellStyle name="SAPBEXHLevel3X 3 6 4 2 5" xfId="30587" xr:uid="{5AABB17B-D30F-486F-B777-111C037F6866}"/>
    <cellStyle name="SAPBEXHLevel3X 3 6 4 3" xfId="4644" xr:uid="{712F2681-F0FA-4245-BA67-BA621FA7534E}"/>
    <cellStyle name="SAPBEXHLevel3X 3 6 4 3 2" xfId="10056" xr:uid="{558E27DE-B113-45B1-B935-48700009F80F}"/>
    <cellStyle name="SAPBEXHLevel3X 3 6 4 3 2 2" xfId="20716" xr:uid="{ED722BFC-BA5B-4391-88F3-E72A96C7181E}"/>
    <cellStyle name="SAPBEXHLevel3X 3 6 4 3 2 2 2" xfId="47130" xr:uid="{F6CDAE74-6518-4354-AB06-4B922608EEA7}"/>
    <cellStyle name="SAPBEXHLevel3X 3 6 4 3 2 3" xfId="17686" xr:uid="{21711011-1753-4FEF-8BA2-00908FDFA0EF}"/>
    <cellStyle name="SAPBEXHLevel3X 3 6 4 3 2 3 2" xfId="44103" xr:uid="{7E523BFC-5C23-4D44-B405-62F15B1DDE7C}"/>
    <cellStyle name="SAPBEXHLevel3X 3 6 4 3 2 4" xfId="36552" xr:uid="{4BCBB46E-FAB9-425E-AD30-D68575E0E2E2}"/>
    <cellStyle name="SAPBEXHLevel3X 3 6 4 3 3" xfId="15422" xr:uid="{611E4FF2-FD77-4BE0-BEED-C86BB4B9F101}"/>
    <cellStyle name="SAPBEXHLevel3X 3 6 4 3 3 2" xfId="41842" xr:uid="{F023D35B-E0D1-4B6F-8440-C40BC9696234}"/>
    <cellStyle name="SAPBEXHLevel3X 3 6 4 3 4" xfId="27372" xr:uid="{A84182C8-9F70-49C8-9B14-A445D4834D34}"/>
    <cellStyle name="SAPBEXHLevel3X 3 6 4 3 4 2" xfId="53786" xr:uid="{AD770E04-1053-48A4-ABDC-FB80B33B0D83}"/>
    <cellStyle name="SAPBEXHLevel3X 3 6 4 3 5" xfId="31314" xr:uid="{3B7FE834-885A-4FE2-840C-CE83F03F3156}"/>
    <cellStyle name="SAPBEXHLevel3X 3 6 4 4" xfId="5222" xr:uid="{7D9C1BA0-15FF-4819-8EB6-B3F39B673ED8}"/>
    <cellStyle name="SAPBEXHLevel3X 3 6 4 4 2" xfId="15997" xr:uid="{A655621F-C81F-4F80-A651-E9A18175F410}"/>
    <cellStyle name="SAPBEXHLevel3X 3 6 4 4 2 2" xfId="42416" xr:uid="{FEA5B9D6-9017-4168-A9EA-B9E67F27CFC6}"/>
    <cellStyle name="SAPBEXHLevel3X 3 6 4 4 3" xfId="27958" xr:uid="{47D8386F-BF16-4FA5-892B-A5066303AF66}"/>
    <cellStyle name="SAPBEXHLevel3X 3 6 4 4 3 2" xfId="54372" xr:uid="{C074BE3D-2A16-488F-B82C-5320CA5AF729}"/>
    <cellStyle name="SAPBEXHLevel3X 3 6 4 4 4" xfId="31892" xr:uid="{59B9809C-328A-4CB5-9798-C6BA7E5C118C}"/>
    <cellStyle name="SAPBEXHLevel3X 3 6 4 5" xfId="5838" xr:uid="{ED28AD0C-4F70-47AE-A4B2-394C2009AF91}"/>
    <cellStyle name="SAPBEXHLevel3X 3 6 4 5 2" xfId="16597" xr:uid="{761A5ABC-9FE2-4048-8EA2-4A18F504B82E}"/>
    <cellStyle name="SAPBEXHLevel3X 3 6 4 5 2 2" xfId="43015" xr:uid="{1B201996-DB20-46B7-A38E-FF56FC95DF04}"/>
    <cellStyle name="SAPBEXHLevel3X 3 6 4 5 3" xfId="26602" xr:uid="{AABB4220-76D3-4E52-BD49-6DD59DD283A7}"/>
    <cellStyle name="SAPBEXHLevel3X 3 6 4 5 3 2" xfId="53016" xr:uid="{53ACC468-2AD1-4116-90E0-DAF44CD4DA46}"/>
    <cellStyle name="SAPBEXHLevel3X 3 6 4 5 4" xfId="32508" xr:uid="{B0849B69-45F1-4628-848B-6BFD1EB8DC1F}"/>
    <cellStyle name="SAPBEXHLevel3X 3 6 4 6" xfId="6441" xr:uid="{DD1615E7-A059-494C-BFE4-2F9C46BC923B}"/>
    <cellStyle name="SAPBEXHLevel3X 3 6 4 6 2" xfId="17177" xr:uid="{5DD559ED-9371-4CB9-8383-683874C76EE2}"/>
    <cellStyle name="SAPBEXHLevel3X 3 6 4 6 2 2" xfId="43595" xr:uid="{BD16E081-0DE3-46CC-9956-F4C0307B04F6}"/>
    <cellStyle name="SAPBEXHLevel3X 3 6 4 6 3" xfId="22107" xr:uid="{0AF578ED-EC41-4FC0-A191-27B7E0A05DDD}"/>
    <cellStyle name="SAPBEXHLevel3X 3 6 4 6 3 2" xfId="48521" xr:uid="{1F348201-DA4B-45B8-8B04-DF4C50E11041}"/>
    <cellStyle name="SAPBEXHLevel3X 3 6 4 6 4" xfId="33111" xr:uid="{73D7530D-C6A7-4783-B872-87027D1EDC37}"/>
    <cellStyle name="SAPBEXHLevel3X 3 6 4 7" xfId="7056" xr:uid="{94FE82A2-85F4-4571-B3EB-433598551241}"/>
    <cellStyle name="SAPBEXHLevel3X 3 6 4 7 2" xfId="11198" xr:uid="{F50104BF-AF32-491F-B3D3-80B49E2BB304}"/>
    <cellStyle name="SAPBEXHLevel3X 3 6 4 7 2 2" xfId="37619" xr:uid="{7B6CB42A-4BE0-4CE8-89A6-F5E045E97B5E}"/>
    <cellStyle name="SAPBEXHLevel3X 3 6 4 7 3" xfId="33726" xr:uid="{131EF004-4B09-4219-9C67-E70ABE057B5E}"/>
    <cellStyle name="SAPBEXHLevel3X 3 6 4 8" xfId="7603" xr:uid="{0BA39364-1792-4B70-8414-1CF2372B9DE2}"/>
    <cellStyle name="SAPBEXHLevel3X 3 6 4 8 2" xfId="18270" xr:uid="{60A914BF-EFA4-4C9C-B6F4-0D55F4FF2262}"/>
    <cellStyle name="SAPBEXHLevel3X 3 6 4 8 2 2" xfId="44686" xr:uid="{C39FBAEB-14E0-40EF-A89C-AAB8781A7DBA}"/>
    <cellStyle name="SAPBEXHLevel3X 3 6 4 8 3" xfId="26356" xr:uid="{A7D5CB15-E02B-4D48-80CC-4A32FDDDAADB}"/>
    <cellStyle name="SAPBEXHLevel3X 3 6 4 8 3 2" xfId="52770" xr:uid="{7802637D-E78B-491E-9152-16BEC9DE3EAB}"/>
    <cellStyle name="SAPBEXHLevel3X 3 6 4 8 4" xfId="34273" xr:uid="{AD9910CB-A65C-44AA-A0A3-9DB88E41184A}"/>
    <cellStyle name="SAPBEXHLevel3X 3 6 4 9" xfId="7302" xr:uid="{B21A4827-BEF5-48D5-ABF1-A681D148B795}"/>
    <cellStyle name="SAPBEXHLevel3X 3 6 4 9 2" xfId="17969" xr:uid="{95D1D927-B010-4483-8B4F-EA592300341F}"/>
    <cellStyle name="SAPBEXHLevel3X 3 6 4 9 2 2" xfId="44386" xr:uid="{6A41CA78-04AF-4125-A447-FFC1A2EDFA19}"/>
    <cellStyle name="SAPBEXHLevel3X 3 6 4 9 3" xfId="26644" xr:uid="{4F7F47BC-6265-4CB4-8AB7-A1ED8457BD6D}"/>
    <cellStyle name="SAPBEXHLevel3X 3 6 4 9 3 2" xfId="53058" xr:uid="{A714F008-69A7-4A6D-A7C7-9870E55F14E4}"/>
    <cellStyle name="SAPBEXHLevel3X 3 6 4 9 4" xfId="33972" xr:uid="{59FE228F-8FE6-45C1-8066-1D502B23C304}"/>
    <cellStyle name="SAPBEXHLevel3X 3 6 5" xfId="2126" xr:uid="{6CB7A9B2-9B06-43CC-8255-BFF78040F8BF}"/>
    <cellStyle name="SAPBEXHLevel3X 3 6 5 10" xfId="8898" xr:uid="{5CDFEFDA-881A-4D2B-827B-659CC2810DAC}"/>
    <cellStyle name="SAPBEXHLevel3X 3 6 5 10 2" xfId="19558" xr:uid="{2E0266E5-2C22-486D-AE2E-DE959533B9F4}"/>
    <cellStyle name="SAPBEXHLevel3X 3 6 5 10 2 2" xfId="45972" xr:uid="{363B5A9D-B3ED-443A-BD75-35337B14DBE6}"/>
    <cellStyle name="SAPBEXHLevel3X 3 6 5 10 3" xfId="17244" xr:uid="{E78946E3-4D6F-44B0-923D-DC896C8F299E}"/>
    <cellStyle name="SAPBEXHLevel3X 3 6 5 10 3 2" xfId="43662" xr:uid="{4BF2DB1A-ADBF-42E1-ACE6-D5962B61F899}"/>
    <cellStyle name="SAPBEXHLevel3X 3 6 5 10 4" xfId="35394" xr:uid="{C5090FA3-7E4F-4941-8D1E-E7B0E1F7BF4B}"/>
    <cellStyle name="SAPBEXHLevel3X 3 6 5 11" xfId="11474" xr:uid="{127AF4FD-2280-433E-93B6-612B935BD9B6}"/>
    <cellStyle name="SAPBEXHLevel3X 3 6 5 11 2" xfId="37895" xr:uid="{77248209-2DF1-41A3-80AE-761AEE640995}"/>
    <cellStyle name="SAPBEXHLevel3X 3 6 5 12" xfId="25044" xr:uid="{EE75B951-C874-418A-9ACF-DF88164C6E65}"/>
    <cellStyle name="SAPBEXHLevel3X 3 6 5 12 2" xfId="51458" xr:uid="{DDF5E1DC-835B-444D-81BD-BCB70BB0B70A}"/>
    <cellStyle name="SAPBEXHLevel3X 3 6 5 2" xfId="4091" xr:uid="{3B5C31CB-625B-4EAA-9256-95EA429E5B87}"/>
    <cellStyle name="SAPBEXHLevel3X 3 6 5 2 2" xfId="9895" xr:uid="{FB1A15A6-6AC1-4B4D-B74F-FC5608F61574}"/>
    <cellStyle name="SAPBEXHLevel3X 3 6 5 2 2 2" xfId="20555" xr:uid="{4DE65663-8E36-4593-BF2B-13BEE2DA2ED8}"/>
    <cellStyle name="SAPBEXHLevel3X 3 6 5 2 2 2 2" xfId="46969" xr:uid="{101B048A-BD49-4668-84D0-0192636A1422}"/>
    <cellStyle name="SAPBEXHLevel3X 3 6 5 2 2 3" xfId="27198" xr:uid="{05E81213-FCCA-4263-84D2-E3C01779A670}"/>
    <cellStyle name="SAPBEXHLevel3X 3 6 5 2 2 3 2" xfId="53612" xr:uid="{070280A7-AC2C-418B-8EB9-6BBBA8E43B23}"/>
    <cellStyle name="SAPBEXHLevel3X 3 6 5 2 2 4" xfId="36391" xr:uid="{6AE7AA53-C6F2-4714-986F-0F22BB70683F}"/>
    <cellStyle name="SAPBEXHLevel3X 3 6 5 2 3" xfId="14873" xr:uid="{49726D65-4CFB-43D2-ACBB-F095FF1718CA}"/>
    <cellStyle name="SAPBEXHLevel3X 3 6 5 2 3 2" xfId="41293" xr:uid="{BEBC937B-262A-4934-91FA-B4E36FD96117}"/>
    <cellStyle name="SAPBEXHLevel3X 3 6 5 2 4" xfId="22275" xr:uid="{C033F078-4F53-40E3-94DD-450EA3A32B2C}"/>
    <cellStyle name="SAPBEXHLevel3X 3 6 5 2 4 2" xfId="48689" xr:uid="{A3561727-8CF7-440C-90FC-964047B29042}"/>
    <cellStyle name="SAPBEXHLevel3X 3 6 5 2 5" xfId="30761" xr:uid="{EB5BE465-6F18-4037-8FC5-7C6395D73E72}"/>
    <cellStyle name="SAPBEXHLevel3X 3 6 5 3" xfId="4819" xr:uid="{5093EAC7-32B5-4CD8-95F4-28E6BCCE14C5}"/>
    <cellStyle name="SAPBEXHLevel3X 3 6 5 3 2" xfId="10130" xr:uid="{8D5FA15D-321A-4950-BF34-D5E80EF86F4E}"/>
    <cellStyle name="SAPBEXHLevel3X 3 6 5 3 2 2" xfId="20790" xr:uid="{C9CF35B5-239A-4E59-9BE2-76D189BF4C6F}"/>
    <cellStyle name="SAPBEXHLevel3X 3 6 5 3 2 2 2" xfId="47204" xr:uid="{D00C4E59-374C-4B6F-AC3D-0511728F0D99}"/>
    <cellStyle name="SAPBEXHLevel3X 3 6 5 3 2 3" xfId="12498" xr:uid="{15D40CA0-8ED3-4CFB-9043-8A65144C9967}"/>
    <cellStyle name="SAPBEXHLevel3X 3 6 5 3 2 3 2" xfId="38919" xr:uid="{1EC7A764-6854-4A8A-BAD6-456943E7BC5C}"/>
    <cellStyle name="SAPBEXHLevel3X 3 6 5 3 2 4" xfId="36626" xr:uid="{746C669C-BA71-4387-8429-A46A02892C3A}"/>
    <cellStyle name="SAPBEXHLevel3X 3 6 5 3 3" xfId="15596" xr:uid="{C4ECD94D-D66A-45A5-AD88-E0B457A5F171}"/>
    <cellStyle name="SAPBEXHLevel3X 3 6 5 3 3 2" xfId="42016" xr:uid="{CE2E5E77-8407-47DC-98AB-F37353B2D80F}"/>
    <cellStyle name="SAPBEXHLevel3X 3 6 5 3 4" xfId="22338" xr:uid="{AEA1B469-2D24-46DC-BF5B-47A82361284C}"/>
    <cellStyle name="SAPBEXHLevel3X 3 6 5 3 4 2" xfId="48752" xr:uid="{C53B86B3-3444-4460-82B3-34DE3ED59C06}"/>
    <cellStyle name="SAPBEXHLevel3X 3 6 5 3 5" xfId="31489" xr:uid="{9B9582A1-BDE7-44B7-AD7A-569AC4659FFA}"/>
    <cellStyle name="SAPBEXHLevel3X 3 6 5 4" xfId="5399" xr:uid="{47023AF8-632D-4F75-9915-622328CC8959}"/>
    <cellStyle name="SAPBEXHLevel3X 3 6 5 4 2" xfId="16172" xr:uid="{76D79F52-EF42-422C-B8D5-88023EC12111}"/>
    <cellStyle name="SAPBEXHLevel3X 3 6 5 4 2 2" xfId="42591" xr:uid="{5E3A1441-DC64-47C6-AE9E-D1EA44FDF07D}"/>
    <cellStyle name="SAPBEXHLevel3X 3 6 5 4 3" xfId="27057" xr:uid="{2F3F628F-52FF-4E79-A0E9-F0C0C2D18933}"/>
    <cellStyle name="SAPBEXHLevel3X 3 6 5 4 3 2" xfId="53471" xr:uid="{B33CE7C8-9E4F-471E-A780-DCB9F7C3CC18}"/>
    <cellStyle name="SAPBEXHLevel3X 3 6 5 4 4" xfId="32069" xr:uid="{7D812C85-ADD4-44B0-B3B0-11F9E3D2F4AE}"/>
    <cellStyle name="SAPBEXHLevel3X 3 6 5 5" xfId="6006" xr:uid="{DC986934-0C5B-4426-BFDF-E21FF869D768}"/>
    <cellStyle name="SAPBEXHLevel3X 3 6 5 5 2" xfId="16758" xr:uid="{E54BF83D-E5B1-4772-92EA-3E5780F89378}"/>
    <cellStyle name="SAPBEXHLevel3X 3 6 5 5 2 2" xfId="43176" xr:uid="{D71F9707-9ED3-4C4A-B12C-FB993EF63020}"/>
    <cellStyle name="SAPBEXHLevel3X 3 6 5 5 3" xfId="23054" xr:uid="{EAB01C5B-7DFF-41CC-9344-A37C76707830}"/>
    <cellStyle name="SAPBEXHLevel3X 3 6 5 5 3 2" xfId="49468" xr:uid="{93033E91-4BF2-4696-9456-E82002BBE7EC}"/>
    <cellStyle name="SAPBEXHLevel3X 3 6 5 5 4" xfId="32676" xr:uid="{7CB2AB3E-B2B2-4A57-9C7B-001E66E83CEB}"/>
    <cellStyle name="SAPBEXHLevel3X 3 6 5 6" xfId="6606" xr:uid="{E37343FD-11DB-4725-BFCB-70354563B0C0}"/>
    <cellStyle name="SAPBEXHLevel3X 3 6 5 6 2" xfId="17331" xr:uid="{9EAEC20C-6C4F-43BD-92B3-83070824159B}"/>
    <cellStyle name="SAPBEXHLevel3X 3 6 5 6 2 2" xfId="43749" xr:uid="{BFB14828-FD80-4E19-A816-7806F8E2D462}"/>
    <cellStyle name="SAPBEXHLevel3X 3 6 5 6 3" xfId="24877" xr:uid="{35B03EEA-28AF-4FAF-8710-02D92D27AFB2}"/>
    <cellStyle name="SAPBEXHLevel3X 3 6 5 6 3 2" xfId="51291" xr:uid="{35A9E5DA-E6F9-456A-B926-76B83CC0B283}"/>
    <cellStyle name="SAPBEXHLevel3X 3 6 5 6 4" xfId="33276" xr:uid="{F7B144C2-CDE4-4051-A409-85D545109715}"/>
    <cellStyle name="SAPBEXHLevel3X 3 6 5 7" xfId="7178" xr:uid="{26E0FDF8-A21C-4773-89CC-0EB50D871BA0}"/>
    <cellStyle name="SAPBEXHLevel3X 3 6 5 7 2" xfId="25158" xr:uid="{AEA206C4-429A-4F49-AF22-AFE5E038AF01}"/>
    <cellStyle name="SAPBEXHLevel3X 3 6 5 7 2 2" xfId="51572" xr:uid="{32B26BB1-0322-4FB5-A3E8-DDC388A918A1}"/>
    <cellStyle name="SAPBEXHLevel3X 3 6 5 7 3" xfId="33848" xr:uid="{EDB9F4AE-FB70-4BAD-AFAE-8E0D2618B157}"/>
    <cellStyle name="SAPBEXHLevel3X 3 6 5 8" xfId="7737" xr:uid="{8014CB0A-1F61-4231-8A2C-423293586FC3}"/>
    <cellStyle name="SAPBEXHLevel3X 3 6 5 8 2" xfId="18404" xr:uid="{FEDDD8B2-B95D-4185-B369-EACF349E5E66}"/>
    <cellStyle name="SAPBEXHLevel3X 3 6 5 8 2 2" xfId="44820" xr:uid="{A1F42485-39EE-4328-A28A-6DA3450FCDC4}"/>
    <cellStyle name="SAPBEXHLevel3X 3 6 5 8 3" xfId="26928" xr:uid="{729579F7-052F-4F1A-BB15-DCF4F8B07A1C}"/>
    <cellStyle name="SAPBEXHLevel3X 3 6 5 8 3 2" xfId="53342" xr:uid="{FC3F9E78-00EA-4046-A9ED-578CCA1EC90E}"/>
    <cellStyle name="SAPBEXHLevel3X 3 6 5 8 4" xfId="34407" xr:uid="{95F31248-AB07-493A-A7C9-158032C3EAA0}"/>
    <cellStyle name="SAPBEXHLevel3X 3 6 5 9" xfId="7889" xr:uid="{283FEDCE-2895-4886-9958-0300BAF84B47}"/>
    <cellStyle name="SAPBEXHLevel3X 3 6 5 9 2" xfId="18556" xr:uid="{09FC6F9F-D0E5-4CEF-AE78-477709987BB4}"/>
    <cellStyle name="SAPBEXHLevel3X 3 6 5 9 2 2" xfId="44971" xr:uid="{D57B4517-CD96-406B-94A7-6E7BDEA1A363}"/>
    <cellStyle name="SAPBEXHLevel3X 3 6 5 9 3" xfId="26938" xr:uid="{F5A9658C-16B1-4521-932D-AFF875B1E85F}"/>
    <cellStyle name="SAPBEXHLevel3X 3 6 5 9 3 2" xfId="53352" xr:uid="{D3DAB285-7B2F-4E65-8C26-60371B7D891A}"/>
    <cellStyle name="SAPBEXHLevel3X 3 6 5 9 4" xfId="34559" xr:uid="{6EC2FA44-CF89-47D8-9063-2E11480EFA8E}"/>
    <cellStyle name="SAPBEXHLevel3X 3 6 6" xfId="1863" xr:uid="{43FA9798-0103-4125-A22B-77A813FB0BE6}"/>
    <cellStyle name="SAPBEXHLevel3X 3 6 6 10" xfId="9523" xr:uid="{006D4C71-C0E4-4866-BB4F-5870F9A1F28C}"/>
    <cellStyle name="SAPBEXHLevel3X 3 6 6 10 2" xfId="20183" xr:uid="{AA9DD097-0AD8-4697-BEB0-88E5AA90D751}"/>
    <cellStyle name="SAPBEXHLevel3X 3 6 6 10 2 2" xfId="46597" xr:uid="{2F7D6DDB-8BFF-40E5-B2CA-2250D3DC2F73}"/>
    <cellStyle name="SAPBEXHLevel3X 3 6 6 10 3" xfId="25925" xr:uid="{A8F42361-4D0E-4BE7-A4E4-CB5AB8243079}"/>
    <cellStyle name="SAPBEXHLevel3X 3 6 6 10 3 2" xfId="52339" xr:uid="{B4C60384-F9A7-4047-AB05-32EBFD39D332}"/>
    <cellStyle name="SAPBEXHLevel3X 3 6 6 10 4" xfId="36019" xr:uid="{1DFD48E4-2B66-45FF-8BBF-823BF7A3AF67}"/>
    <cellStyle name="SAPBEXHLevel3X 3 6 6 11" xfId="11717" xr:uid="{0BE7A133-F3DD-4C74-8021-4962799F269C}"/>
    <cellStyle name="SAPBEXHLevel3X 3 6 6 11 2" xfId="38138" xr:uid="{90E89748-08E7-454E-A375-1904BF0689BB}"/>
    <cellStyle name="SAPBEXHLevel3X 3 6 6 12" xfId="26481" xr:uid="{65AD7013-3454-4443-836C-748CFAAE56AB}"/>
    <cellStyle name="SAPBEXHLevel3X 3 6 6 12 2" xfId="52895" xr:uid="{2EFD6518-A8CD-44E1-9DE2-5F020DB7888A}"/>
    <cellStyle name="SAPBEXHLevel3X 3 6 6 2" xfId="3840" xr:uid="{CA9C638A-CBBC-499B-B57D-E3A7C0EA846D}"/>
    <cellStyle name="SAPBEXHLevel3X 3 6 6 2 2" xfId="10746" xr:uid="{0453EFA0-5078-44BA-A789-21E5E6440835}"/>
    <cellStyle name="SAPBEXHLevel3X 3 6 6 2 2 2" xfId="21391" xr:uid="{F04D3F17-2971-40D1-84C8-11EC09FC324E}"/>
    <cellStyle name="SAPBEXHLevel3X 3 6 6 2 2 2 2" xfId="47805" xr:uid="{41FB3614-3D72-4A48-AC9D-423AECB7D578}"/>
    <cellStyle name="SAPBEXHLevel3X 3 6 6 2 2 3" xfId="28485" xr:uid="{7CF1122F-6BB1-4674-AF27-2C06F763C9F4}"/>
    <cellStyle name="SAPBEXHLevel3X 3 6 6 2 2 3 2" xfId="54899" xr:uid="{A0DFFE48-57FB-4075-840C-93DB8C22D0FE}"/>
    <cellStyle name="SAPBEXHLevel3X 3 6 6 2 2 4" xfId="37167" xr:uid="{E8AD4C73-BD38-44F0-A7DD-CC7C29AD0DA5}"/>
    <cellStyle name="SAPBEXHLevel3X 3 6 6 2 3" xfId="14623" xr:uid="{4F798941-8B7F-4636-84A2-CD9937983A83}"/>
    <cellStyle name="SAPBEXHLevel3X 3 6 6 2 3 2" xfId="41043" xr:uid="{55F227E1-D4F6-4C23-92E0-5327972FBFD0}"/>
    <cellStyle name="SAPBEXHLevel3X 3 6 6 2 4" xfId="22222" xr:uid="{9D98AA16-E9A8-4EC7-9DDF-74EFAC3638E2}"/>
    <cellStyle name="SAPBEXHLevel3X 3 6 6 2 4 2" xfId="48636" xr:uid="{3FF54A96-89AC-4D32-8139-5CA684438D9D}"/>
    <cellStyle name="SAPBEXHLevel3X 3 6 6 2 5" xfId="30510" xr:uid="{C6EC2600-77F9-4F9F-81EB-85D141F99503}"/>
    <cellStyle name="SAPBEXHLevel3X 3 6 6 3" xfId="4567" xr:uid="{BC92C4DE-F9D6-4DA9-920B-BF4A598E6448}"/>
    <cellStyle name="SAPBEXHLevel3X 3 6 6 3 2" xfId="15345" xr:uid="{3E99DDC4-AA4A-4520-AEDE-E070CE02D40B}"/>
    <cellStyle name="SAPBEXHLevel3X 3 6 6 3 2 2" xfId="41765" xr:uid="{BEBCF603-1CB6-4BFA-BF14-F8814DB34B15}"/>
    <cellStyle name="SAPBEXHLevel3X 3 6 6 3 3" xfId="22254" xr:uid="{6D61E9D2-6D73-4AA0-93D4-587BC2887190}"/>
    <cellStyle name="SAPBEXHLevel3X 3 6 6 3 3 2" xfId="48668" xr:uid="{AC268A68-C80A-472D-AFB3-F96B0B59F90E}"/>
    <cellStyle name="SAPBEXHLevel3X 3 6 6 3 4" xfId="31237" xr:uid="{57173CA4-AD10-4F59-B716-04743C90D9CC}"/>
    <cellStyle name="SAPBEXHLevel3X 3 6 6 4" xfId="3209" xr:uid="{9D40AE0B-EF5F-4609-B441-3F28C29FF4A2}"/>
    <cellStyle name="SAPBEXHLevel3X 3 6 6 4 2" xfId="13999" xr:uid="{F6827A22-2E5F-4F64-9803-3609B31A4430}"/>
    <cellStyle name="SAPBEXHLevel3X 3 6 6 4 2 2" xfId="40419" xr:uid="{B1F46783-8ACC-48C3-8C29-AB7B08BD85AD}"/>
    <cellStyle name="SAPBEXHLevel3X 3 6 6 4 3" xfId="25063" xr:uid="{EF99739F-62C8-4B33-B08D-1558E260752A}"/>
    <cellStyle name="SAPBEXHLevel3X 3 6 6 4 3 2" xfId="51477" xr:uid="{43F144A8-7FC5-4380-B06F-760899379262}"/>
    <cellStyle name="SAPBEXHLevel3X 3 6 6 4 4" xfId="29879" xr:uid="{5DFA8587-5C0E-4183-BF6C-EFEF49F1B6B7}"/>
    <cellStyle name="SAPBEXHLevel3X 3 6 6 5" xfId="5428" xr:uid="{8DEAC363-958F-40CC-913A-4A8F1DD58F93}"/>
    <cellStyle name="SAPBEXHLevel3X 3 6 6 5 2" xfId="16201" xr:uid="{E6CECB29-5259-431E-9DB6-22EC2F493E43}"/>
    <cellStyle name="SAPBEXHLevel3X 3 6 6 5 2 2" xfId="42620" xr:uid="{AB0E2410-91F2-4DA7-901B-50B90EDBCD1C}"/>
    <cellStyle name="SAPBEXHLevel3X 3 6 6 5 3" xfId="21904" xr:uid="{83398F87-A594-4023-8A78-5A840CC569D4}"/>
    <cellStyle name="SAPBEXHLevel3X 3 6 6 5 3 2" xfId="48318" xr:uid="{3191062E-D531-4111-B8CF-DD4E3130C2C2}"/>
    <cellStyle name="SAPBEXHLevel3X 3 6 6 5 4" xfId="32098" xr:uid="{E8D8AA2A-456A-43BF-A59C-B88763876C66}"/>
    <cellStyle name="SAPBEXHLevel3X 3 6 6 6" xfId="6030" xr:uid="{5F9DD69B-E2FF-4A2C-8959-895EF981E0CB}"/>
    <cellStyle name="SAPBEXHLevel3X 3 6 6 6 2" xfId="16781" xr:uid="{04BC50FB-88C1-41E2-9DC6-0CEB40D742D6}"/>
    <cellStyle name="SAPBEXHLevel3X 3 6 6 6 2 2" xfId="43199" xr:uid="{3B281872-E100-488B-BC46-C74CDD6F79C7}"/>
    <cellStyle name="SAPBEXHLevel3X 3 6 6 6 3" xfId="26243" xr:uid="{3F5B727F-A624-4650-BC92-4D82CE248226}"/>
    <cellStyle name="SAPBEXHLevel3X 3 6 6 6 3 2" xfId="52657" xr:uid="{F3F67ED0-7317-4F4F-A3CB-DE719B3E7CFE}"/>
    <cellStyle name="SAPBEXHLevel3X 3 6 6 6 4" xfId="32700" xr:uid="{E15A53A3-D334-42CF-B868-79DA8B1EC459}"/>
    <cellStyle name="SAPBEXHLevel3X 3 6 6 7" xfId="6979" xr:uid="{4A8D2FA5-C5C3-4CBF-89EF-206F8F186320}"/>
    <cellStyle name="SAPBEXHLevel3X 3 6 6 7 2" xfId="22007" xr:uid="{59A425E3-0CDD-4562-8A54-C5F43C27C0F9}"/>
    <cellStyle name="SAPBEXHLevel3X 3 6 6 7 2 2" xfId="48421" xr:uid="{9017FBBD-E8F1-472D-92DF-095627A35598}"/>
    <cellStyle name="SAPBEXHLevel3X 3 6 6 7 3" xfId="33649" xr:uid="{A38F8D5C-ECC2-418A-A7D4-302237DDE76D}"/>
    <cellStyle name="SAPBEXHLevel3X 3 6 6 8" xfId="7526" xr:uid="{B96D319A-FC10-4ED6-B56F-B2ACF7116A30}"/>
    <cellStyle name="SAPBEXHLevel3X 3 6 6 8 2" xfId="18193" xr:uid="{0904AE32-7A74-49CC-BC22-F88999484704}"/>
    <cellStyle name="SAPBEXHLevel3X 3 6 6 8 2 2" xfId="44609" xr:uid="{B2BE0C65-1FAD-406B-A88D-C792445C59A8}"/>
    <cellStyle name="SAPBEXHLevel3X 3 6 6 8 3" xfId="21802" xr:uid="{0D659F2D-5D47-4F4B-B421-297B74FD7F08}"/>
    <cellStyle name="SAPBEXHLevel3X 3 6 6 8 3 2" xfId="48216" xr:uid="{CA50D799-4581-4D5F-BD87-88FE2F6665AC}"/>
    <cellStyle name="SAPBEXHLevel3X 3 6 6 8 4" xfId="34196" xr:uid="{AD1C469E-0AC5-4A2D-9F18-41C1903B190E}"/>
    <cellStyle name="SAPBEXHLevel3X 3 6 6 9" xfId="6526" xr:uid="{419A6D7D-C696-438F-9673-E380376A55AA}"/>
    <cellStyle name="SAPBEXHLevel3X 3 6 6 9 2" xfId="17251" xr:uid="{5F01D5DB-E19C-40C2-B0D3-A467837A5ED8}"/>
    <cellStyle name="SAPBEXHLevel3X 3 6 6 9 2 2" xfId="43669" xr:uid="{B23D3085-03D0-4063-8378-896F452E0784}"/>
    <cellStyle name="SAPBEXHLevel3X 3 6 6 9 3" xfId="23888" xr:uid="{BFC9A200-C53A-44F2-AA0C-0A86552C87A8}"/>
    <cellStyle name="SAPBEXHLevel3X 3 6 6 9 3 2" xfId="50302" xr:uid="{A336819C-258E-474A-8253-C50CDCB11179}"/>
    <cellStyle name="SAPBEXHLevel3X 3 6 6 9 4" xfId="33196" xr:uid="{CF362E3D-7844-4AD9-ACB1-ABA36587A8BE}"/>
    <cellStyle name="SAPBEXHLevel3X 3 6 7" xfId="2523" xr:uid="{8D070D19-D4B8-43FC-B3B0-4976E2BE9426}"/>
    <cellStyle name="SAPBEXHLevel3X 3 6 7 10" xfId="23750" xr:uid="{1182FA4E-A9FC-426F-96B2-52F25C471C33}"/>
    <cellStyle name="SAPBEXHLevel3X 3 6 7 10 2" xfId="50164" xr:uid="{8F19CFE2-CAEC-4E87-B4E1-A67B047DD095}"/>
    <cellStyle name="SAPBEXHLevel3X 3 6 7 2" xfId="4418" xr:uid="{34F48C76-1730-45E2-BEA7-2365506FD174}"/>
    <cellStyle name="SAPBEXHLevel3X 3 6 7 2 2" xfId="15196" xr:uid="{175BA0DD-1111-4B4C-A4C6-D738CB3498E3}"/>
    <cellStyle name="SAPBEXHLevel3X 3 6 7 2 2 2" xfId="41616" xr:uid="{F98158B1-4DDC-4170-84E8-1C1B2EBF2807}"/>
    <cellStyle name="SAPBEXHLevel3X 3 6 7 2 3" xfId="24184" xr:uid="{DFEE2566-8692-4FB6-8BB7-2A891A734213}"/>
    <cellStyle name="SAPBEXHLevel3X 3 6 7 2 3 2" xfId="50598" xr:uid="{199CD318-B1A2-4B64-A290-EF70B6E268C3}"/>
    <cellStyle name="SAPBEXHLevel3X 3 6 7 2 4" xfId="31088" xr:uid="{A0F6300D-EE69-488E-949D-5896FC43EAFD}"/>
    <cellStyle name="SAPBEXHLevel3X 3 6 7 3" xfId="5151" xr:uid="{B04A0F8F-7DD4-41EE-8ADE-239850A12435}"/>
    <cellStyle name="SAPBEXHLevel3X 3 6 7 3 2" xfId="15928" xr:uid="{6B270A04-D661-4EE3-AC09-76541043B27D}"/>
    <cellStyle name="SAPBEXHLevel3X 3 6 7 3 2 2" xfId="42347" xr:uid="{8215384F-7497-4E4B-8CC3-02A5ADA945BC}"/>
    <cellStyle name="SAPBEXHLevel3X 3 6 7 3 3" xfId="27001" xr:uid="{09FD3DC3-7B20-4C9E-80F7-C210196EF323}"/>
    <cellStyle name="SAPBEXHLevel3X 3 6 7 3 3 2" xfId="53415" xr:uid="{ACF04FDA-CB92-43A6-AB9E-B815D11BA334}"/>
    <cellStyle name="SAPBEXHLevel3X 3 6 7 3 4" xfId="31821" xr:uid="{A9A6ED6A-85CE-4EC0-B92B-8BAEB347580F}"/>
    <cellStyle name="SAPBEXHLevel3X 3 6 7 4" xfId="6333" xr:uid="{051F92E6-A2E6-4252-A5B7-8258F5F8125F}"/>
    <cellStyle name="SAPBEXHLevel3X 3 6 7 4 2" xfId="17072" xr:uid="{3784EF84-4B0E-4377-94E4-9F71FD586025}"/>
    <cellStyle name="SAPBEXHLevel3X 3 6 7 4 2 2" xfId="43490" xr:uid="{3B06F040-B341-4EA0-827F-655604E635A5}"/>
    <cellStyle name="SAPBEXHLevel3X 3 6 7 4 3" xfId="23006" xr:uid="{DBB465C7-7DA2-4DA4-ACBC-49B1B49EFF39}"/>
    <cellStyle name="SAPBEXHLevel3X 3 6 7 4 3 2" xfId="49420" xr:uid="{2AECF670-221B-48D3-ACAF-5F9392AF153D}"/>
    <cellStyle name="SAPBEXHLevel3X 3 6 7 4 4" xfId="33003" xr:uid="{D0143B68-90E4-4B4E-BD95-DDAE440CD70C}"/>
    <cellStyle name="SAPBEXHLevel3X 3 6 7 5" xfId="6909" xr:uid="{30AB6AB3-F7B0-4591-AEAC-FF89E9CA1189}"/>
    <cellStyle name="SAPBEXHLevel3X 3 6 7 5 2" xfId="17614" xr:uid="{737C0791-F594-4132-B75F-807549C17D58}"/>
    <cellStyle name="SAPBEXHLevel3X 3 6 7 5 2 2" xfId="44031" xr:uid="{963F7D1B-30F1-4590-9DC2-039A89E98A98}"/>
    <cellStyle name="SAPBEXHLevel3X 3 6 7 5 3" xfId="23526" xr:uid="{A8DD5DBE-C30F-4DD5-B68E-3875DD5BCAA5}"/>
    <cellStyle name="SAPBEXHLevel3X 3 6 7 5 3 2" xfId="49940" xr:uid="{84C7BF71-20F7-43FD-B3C0-DEA3A80B8789}"/>
    <cellStyle name="SAPBEXHLevel3X 3 6 7 5 4" xfId="33579" xr:uid="{1E4ECAFA-2C55-4DC9-9ABC-8D49AB54C913}"/>
    <cellStyle name="SAPBEXHLevel3X 3 6 7 6" xfId="7433" xr:uid="{95AD809C-1CEA-4E0B-9378-CF620BAE27D6}"/>
    <cellStyle name="SAPBEXHLevel3X 3 6 7 6 2" xfId="18100" xr:uid="{471C0F2D-B515-4DB8-A459-BBCEBB95886E}"/>
    <cellStyle name="SAPBEXHLevel3X 3 6 7 6 2 2" xfId="44516" xr:uid="{6F378B88-67B5-469C-BEEA-62282F89C013}"/>
    <cellStyle name="SAPBEXHLevel3X 3 6 7 6 3" xfId="26924" xr:uid="{94AEE4FD-4D3D-40ED-BA08-EBC725A6C845}"/>
    <cellStyle name="SAPBEXHLevel3X 3 6 7 6 3 2" xfId="53338" xr:uid="{502DDC06-420F-4D2D-B83B-80C9663FB6AC}"/>
    <cellStyle name="SAPBEXHLevel3X 3 6 7 6 4" xfId="34103" xr:uid="{BE54F9F0-1E0B-4B15-8DB7-2A5215D06ECB}"/>
    <cellStyle name="SAPBEXHLevel3X 3 6 7 7" xfId="8056" xr:uid="{838739F9-368A-40EF-BE57-33A30A7F0B76}"/>
    <cellStyle name="SAPBEXHLevel3X 3 6 7 7 2" xfId="18723" xr:uid="{70A3BD39-1C3D-428E-ABBC-71B832B91AB5}"/>
    <cellStyle name="SAPBEXHLevel3X 3 6 7 7 2 2" xfId="45137" xr:uid="{83885985-CAC9-49D9-B4F4-1099A111A8CC}"/>
    <cellStyle name="SAPBEXHLevel3X 3 6 7 7 3" xfId="17092" xr:uid="{063EB6CA-0BCE-4179-A8AB-C7D399B7CFA8}"/>
    <cellStyle name="SAPBEXHLevel3X 3 6 7 7 3 2" xfId="43510" xr:uid="{E5F542FD-3697-43FE-8CC4-4C33DD5296BE}"/>
    <cellStyle name="SAPBEXHLevel3X 3 6 7 7 4" xfId="34660" xr:uid="{E9455007-992C-43AD-8671-F215A3C90F68}"/>
    <cellStyle name="SAPBEXHLevel3X 3 6 7 8" xfId="13319" xr:uid="{57524021-F4A0-46A0-B24C-E5E5C37FE1DC}"/>
    <cellStyle name="SAPBEXHLevel3X 3 6 7 8 2" xfId="39739" xr:uid="{2119B4D3-599A-45C0-91DC-3A5E343DC1E2}"/>
    <cellStyle name="SAPBEXHLevel3X 3 6 7 9" xfId="11208" xr:uid="{C031CCA4-ED1C-411A-8174-74183B767632}"/>
    <cellStyle name="SAPBEXHLevel3X 3 6 7 9 2" xfId="37629" xr:uid="{D3132C96-D7FF-4AAC-802A-9BEABCF0D847}"/>
    <cellStyle name="SAPBEXHLevel3X 3 6 8" xfId="3277" xr:uid="{404F1070-5194-4083-AF2B-4AA137EA2EF4}"/>
    <cellStyle name="SAPBEXHLevel3X 3 6 8 2" xfId="14067" xr:uid="{0F04B8BD-2537-4C5B-A0CF-BD1CEFA8391F}"/>
    <cellStyle name="SAPBEXHLevel3X 3 6 8 2 2" xfId="40487" xr:uid="{A5FA2B9B-F0CC-4297-9590-46503432595E}"/>
    <cellStyle name="SAPBEXHLevel3X 3 6 8 3" xfId="22347" xr:uid="{D18D8C97-7EC4-4F99-9EF2-B2BD215E7CE8}"/>
    <cellStyle name="SAPBEXHLevel3X 3 6 8 3 2" xfId="48761" xr:uid="{08708615-5F6A-4600-BFD6-B41344C0425E}"/>
    <cellStyle name="SAPBEXHLevel3X 3 6 8 4" xfId="29947" xr:uid="{BF34DDD4-31AF-438E-B787-E717595534EC}"/>
    <cellStyle name="SAPBEXHLevel3X 3 6 9" xfId="4316" xr:uid="{5821BA58-96CC-45F8-A38D-2797BEB61F89}"/>
    <cellStyle name="SAPBEXHLevel3X 3 6 9 2" xfId="15095" xr:uid="{640173EA-C877-4BDB-AD15-CEBEFC9F43A4}"/>
    <cellStyle name="SAPBEXHLevel3X 3 6 9 2 2" xfId="41515" xr:uid="{85376E21-691F-4564-B6DC-655CAF9C8FB0}"/>
    <cellStyle name="SAPBEXHLevel3X 3 6 9 3" xfId="23366" xr:uid="{F4CFCA1E-10FF-417B-9CE8-048AE00C3B8A}"/>
    <cellStyle name="SAPBEXHLevel3X 3 6 9 3 2" xfId="49780" xr:uid="{0BB7A27B-20D3-4F04-A072-678FC5A83D61}"/>
    <cellStyle name="SAPBEXHLevel3X 3 6 9 4" xfId="30986" xr:uid="{C2115ACF-EF91-4B62-AAF4-531D7BF1B96F}"/>
    <cellStyle name="SAPBEXHLevel3X 3 7" xfId="1259" xr:uid="{1605D806-A79C-4DF7-BC51-5E14E1802C56}"/>
    <cellStyle name="SAPBEXHLevel3X 3 7 10" xfId="4913" xr:uid="{F067589F-B6E3-42F4-A65A-0563698E876B}"/>
    <cellStyle name="SAPBEXHLevel3X 3 7 10 2" xfId="15690" xr:uid="{A18F9A77-2679-41F8-B1F1-6CE59EF5A645}"/>
    <cellStyle name="SAPBEXHLevel3X 3 7 10 2 2" xfId="42110" xr:uid="{722B3011-92E4-48E2-8D86-4B2488DC310E}"/>
    <cellStyle name="SAPBEXHLevel3X 3 7 10 3" xfId="26335" xr:uid="{68F876CD-F5F2-443B-8E21-E5E170BC7763}"/>
    <cellStyle name="SAPBEXHLevel3X 3 7 10 3 2" xfId="52749" xr:uid="{4D9EE3ED-C3E7-4023-A2F6-7B4A99DBEF2B}"/>
    <cellStyle name="SAPBEXHLevel3X 3 7 10 4" xfId="31583" xr:uid="{F2FC598E-245E-44F4-BD47-867F05B978D7}"/>
    <cellStyle name="SAPBEXHLevel3X 3 7 11" xfId="6512" xr:uid="{DAC6376A-AB80-4C32-9517-9446AFBC7E76}"/>
    <cellStyle name="SAPBEXHLevel3X 3 7 11 2" xfId="23516" xr:uid="{67F137DA-06BE-4472-A783-1413E2BD6727}"/>
    <cellStyle name="SAPBEXHLevel3X 3 7 11 2 2" xfId="49930" xr:uid="{A38F9622-609E-4A44-BF48-A4C008AB7EC3}"/>
    <cellStyle name="SAPBEXHLevel3X 3 7 11 3" xfId="33182" xr:uid="{B7FB4829-A388-4BDF-9098-E27087976419}"/>
    <cellStyle name="SAPBEXHLevel3X 3 7 12" xfId="13351" xr:uid="{A7DEED15-6CD6-40A9-8497-2AAA6425E193}"/>
    <cellStyle name="SAPBEXHLevel3X 3 7 12 2" xfId="39771" xr:uid="{191D7617-ADCA-4E1D-B912-C471C48B3375}"/>
    <cellStyle name="SAPBEXHLevel3X 3 7 13" xfId="22560" xr:uid="{BF9B034F-0514-40B0-9BD8-D39907924CF1}"/>
    <cellStyle name="SAPBEXHLevel3X 3 7 13 2" xfId="48974" xr:uid="{DDB9DF68-D5D4-45FB-8F89-C551D70D641B}"/>
    <cellStyle name="SAPBEXHLevel3X 3 7 2" xfId="1569" xr:uid="{8F225A45-FFE9-4015-9E5B-6FF7CBB54D09}"/>
    <cellStyle name="SAPBEXHLevel3X 3 7 2 10" xfId="8461" xr:uid="{5723D1EF-7355-4468-B806-B72395634317}"/>
    <cellStyle name="SAPBEXHLevel3X 3 7 2 10 2" xfId="19121" xr:uid="{2A70F9B0-D345-4EC5-A0D7-63E6BF4A825A}"/>
    <cellStyle name="SAPBEXHLevel3X 3 7 2 10 2 2" xfId="45535" xr:uid="{EC536182-1439-4C95-B58D-28C10DD80765}"/>
    <cellStyle name="SAPBEXHLevel3X 3 7 2 10 3" xfId="12770" xr:uid="{6D23024A-3698-45FA-AA51-D385D7FA5CF5}"/>
    <cellStyle name="SAPBEXHLevel3X 3 7 2 10 3 2" xfId="39191" xr:uid="{C4766C0A-4840-4B68-B1C0-7662DF91E414}"/>
    <cellStyle name="SAPBEXHLevel3X 3 7 2 10 4" xfId="34957" xr:uid="{C1F2D75B-7402-40F4-94DD-6D2634A9C366}"/>
    <cellStyle name="SAPBEXHLevel3X 3 7 2 11" xfId="13074" xr:uid="{76799CFD-85AB-45D1-895D-6000185632D7}"/>
    <cellStyle name="SAPBEXHLevel3X 3 7 2 11 2" xfId="39495" xr:uid="{12203DBF-86C6-4C54-9C92-4B380D3651D6}"/>
    <cellStyle name="SAPBEXHLevel3X 3 7 2 12" xfId="23200" xr:uid="{E02B2384-52CF-45AA-B763-7A3A40D37EB8}"/>
    <cellStyle name="SAPBEXHLevel3X 3 7 2 12 2" xfId="49614" xr:uid="{000CF7CE-42B6-4D96-8691-6CD3A88E356B}"/>
    <cellStyle name="SAPBEXHLevel3X 3 7 2 2" xfId="3563" xr:uid="{982404D3-A659-4B84-AB46-1A839CD61B1A}"/>
    <cellStyle name="SAPBEXHLevel3X 3 7 2 2 2" xfId="8961" xr:uid="{DF6007E7-4DCD-4A90-953C-B2218747F76F}"/>
    <cellStyle name="SAPBEXHLevel3X 3 7 2 2 2 2" xfId="19621" xr:uid="{D6DD2C03-14B2-43C5-946F-18DCE00FD415}"/>
    <cellStyle name="SAPBEXHLevel3X 3 7 2 2 2 2 2" xfId="46035" xr:uid="{D893A018-3184-4510-8A1C-8F34169B3F6A}"/>
    <cellStyle name="SAPBEXHLevel3X 3 7 2 2 2 3" xfId="12384" xr:uid="{BE9B21FB-CE78-415F-B8B2-89A072FE6F8D}"/>
    <cellStyle name="SAPBEXHLevel3X 3 7 2 2 2 3 2" xfId="38805" xr:uid="{E8C99D74-9F66-4A7B-B5C0-EA2FFE9AD0BF}"/>
    <cellStyle name="SAPBEXHLevel3X 3 7 2 2 2 4" xfId="35457" xr:uid="{A9C4F941-7E12-451D-9FDC-09AC1B4817E2}"/>
    <cellStyle name="SAPBEXHLevel3X 3 7 2 2 3" xfId="10079" xr:uid="{C421B99A-B991-4C25-80A2-D6CC75561291}"/>
    <cellStyle name="SAPBEXHLevel3X 3 7 2 2 3 2" xfId="20739" xr:uid="{8C86B122-B920-477D-9E67-7A0284DD6759}"/>
    <cellStyle name="SAPBEXHLevel3X 3 7 2 2 3 2 2" xfId="47153" xr:uid="{59EFBFB2-4FAC-4594-A985-40455CA840DA}"/>
    <cellStyle name="SAPBEXHLevel3X 3 7 2 2 3 3" xfId="12266" xr:uid="{D3832C08-CEC0-4679-A345-EAD4D0A68390}"/>
    <cellStyle name="SAPBEXHLevel3X 3 7 2 2 3 3 2" xfId="38687" xr:uid="{BE0CBFA8-F694-4ABB-BA83-219D56A359B7}"/>
    <cellStyle name="SAPBEXHLevel3X 3 7 2 2 3 4" xfId="36575" xr:uid="{DA8DE085-12AD-4897-814E-49F12EA11DB3}"/>
    <cellStyle name="SAPBEXHLevel3X 3 7 2 2 4" xfId="8774" xr:uid="{11ACB014-A625-4FEF-A19D-69CBCC8459C5}"/>
    <cellStyle name="SAPBEXHLevel3X 3 7 2 2 4 2" xfId="19434" xr:uid="{0CEF12BF-0AB1-4439-98DA-4C4427F68F80}"/>
    <cellStyle name="SAPBEXHLevel3X 3 7 2 2 4 2 2" xfId="45848" xr:uid="{76F6E51A-0790-4E8B-A363-26444917E527}"/>
    <cellStyle name="SAPBEXHLevel3X 3 7 2 2 4 3" xfId="28091" xr:uid="{2F6F0036-EC7D-40E0-9E44-1D84FD9F07E0}"/>
    <cellStyle name="SAPBEXHLevel3X 3 7 2 2 4 3 2" xfId="54505" xr:uid="{DFAC0F57-7428-44D0-9FCA-F7CB2BDE29A4}"/>
    <cellStyle name="SAPBEXHLevel3X 3 7 2 2 4 4" xfId="35270" xr:uid="{DE252A3F-A960-44EB-B9A5-95FF9B0C9C0D}"/>
    <cellStyle name="SAPBEXHLevel3X 3 7 2 2 5" xfId="14348" xr:uid="{C9754533-A0C9-4F64-8C94-4B120AD6245C}"/>
    <cellStyle name="SAPBEXHLevel3X 3 7 2 2 5 2" xfId="40768" xr:uid="{07143C59-5860-4A42-B13F-AAD693577B56}"/>
    <cellStyle name="SAPBEXHLevel3X 3 7 2 2 6" xfId="26523" xr:uid="{CF8F1722-254C-46A1-886E-F39E6318FB84}"/>
    <cellStyle name="SAPBEXHLevel3X 3 7 2 2 6 2" xfId="52937" xr:uid="{DB3E4127-6CA4-4AEC-8D2C-602CA2DAADB5}"/>
    <cellStyle name="SAPBEXHLevel3X 3 7 2 2 7" xfId="30233" xr:uid="{1583FE01-53BE-433D-BCB3-624247EEFDD3}"/>
    <cellStyle name="SAPBEXHLevel3X 3 7 2 3" xfId="2755" xr:uid="{BAF87CD2-CB65-4752-A91C-E27D4867537B}"/>
    <cellStyle name="SAPBEXHLevel3X 3 7 2 3 2" xfId="9319" xr:uid="{2C9603D2-A81D-4A3D-BEE8-F7CD1905C2CF}"/>
    <cellStyle name="SAPBEXHLevel3X 3 7 2 3 2 2" xfId="19979" xr:uid="{7D4375E2-6E2A-4249-A2C5-09EAC7D68FC2}"/>
    <cellStyle name="SAPBEXHLevel3X 3 7 2 3 2 2 2" xfId="46393" xr:uid="{5A77655E-322D-498B-B16B-27103AF11CF5}"/>
    <cellStyle name="SAPBEXHLevel3X 3 7 2 3 2 3" xfId="25952" xr:uid="{0408C05D-4036-4FA0-BA14-1B2E60F36E17}"/>
    <cellStyle name="SAPBEXHLevel3X 3 7 2 3 2 3 2" xfId="52366" xr:uid="{EDB4832C-F752-41E0-988E-02AE943D13AC}"/>
    <cellStyle name="SAPBEXHLevel3X 3 7 2 3 2 4" xfId="35815" xr:uid="{773AAB2D-19B3-43E0-9EE0-31F5498DEE65}"/>
    <cellStyle name="SAPBEXHLevel3X 3 7 2 3 3" xfId="13547" xr:uid="{BF364AAA-2731-49C4-B540-ED8DF5DD7341}"/>
    <cellStyle name="SAPBEXHLevel3X 3 7 2 3 3 2" xfId="39967" xr:uid="{1FCE4E23-3870-45A9-93FA-3FD80C2A074C}"/>
    <cellStyle name="SAPBEXHLevel3X 3 7 2 3 4" xfId="23509" xr:uid="{6614D631-1DE8-452C-8B30-E94A55E98F71}"/>
    <cellStyle name="SAPBEXHLevel3X 3 7 2 3 4 2" xfId="49923" xr:uid="{19DEDA78-404D-4336-86B5-C2FDED22B96E}"/>
    <cellStyle name="SAPBEXHLevel3X 3 7 2 3 5" xfId="29425" xr:uid="{AFE3FBCE-FD7D-4221-A3A2-F67F63EDBC7E}"/>
    <cellStyle name="SAPBEXHLevel3X 3 7 2 4" xfId="4688" xr:uid="{C6534193-6EEA-41C2-926A-ECC3B70E8AE2}"/>
    <cellStyle name="SAPBEXHLevel3X 3 7 2 4 2" xfId="10049" xr:uid="{B344B399-B2A6-4A65-8830-25267620373A}"/>
    <cellStyle name="SAPBEXHLevel3X 3 7 2 4 2 2" xfId="20709" xr:uid="{C51D9DBB-235C-4B4F-A235-E06A485F63F3}"/>
    <cellStyle name="SAPBEXHLevel3X 3 7 2 4 2 2 2" xfId="47123" xr:uid="{A0E3F08B-C417-4601-9DDE-8749EE17CF1A}"/>
    <cellStyle name="SAPBEXHLevel3X 3 7 2 4 2 3" xfId="12981" xr:uid="{70D355A0-F5CA-4DD7-B9FC-B8AC2B8F0C33}"/>
    <cellStyle name="SAPBEXHLevel3X 3 7 2 4 2 3 2" xfId="39402" xr:uid="{F135B391-F3A3-4F69-B0B2-9509BA67EE61}"/>
    <cellStyle name="SAPBEXHLevel3X 3 7 2 4 2 4" xfId="36545" xr:uid="{69EFEE87-3CD2-40CB-AF22-BD59BC5F53A1}"/>
    <cellStyle name="SAPBEXHLevel3X 3 7 2 4 3" xfId="15465" xr:uid="{3F6A5253-F0AB-4ED8-B54B-FB64E73F558A}"/>
    <cellStyle name="SAPBEXHLevel3X 3 7 2 4 3 2" xfId="41885" xr:uid="{664DC004-B63A-4183-AA4F-7F2C98CBCB3E}"/>
    <cellStyle name="SAPBEXHLevel3X 3 7 2 4 4" xfId="23409" xr:uid="{47FE57B1-6A12-4CC7-8DF5-763400E41E60}"/>
    <cellStyle name="SAPBEXHLevel3X 3 7 2 4 4 2" xfId="49823" xr:uid="{0D08698B-2BB8-4E39-81AF-BB518E15E572}"/>
    <cellStyle name="SAPBEXHLevel3X 3 7 2 4 5" xfId="31358" xr:uid="{E9794E92-E928-4C85-A890-837825327063}"/>
    <cellStyle name="SAPBEXHLevel3X 3 7 2 5" xfId="5638" xr:uid="{B49F4061-C64E-4178-AB1C-08E33607A866}"/>
    <cellStyle name="SAPBEXHLevel3X 3 7 2 5 2" xfId="16402" xr:uid="{8BE5C609-2339-4D6E-8355-7B4276C0B726}"/>
    <cellStyle name="SAPBEXHLevel3X 3 7 2 5 2 2" xfId="42820" xr:uid="{DF39BF0F-D92D-4459-BFE7-BA73A3588D5B}"/>
    <cellStyle name="SAPBEXHLevel3X 3 7 2 5 3" xfId="24732" xr:uid="{8F4096FB-829D-478D-9004-FCA8ADBEF643}"/>
    <cellStyle name="SAPBEXHLevel3X 3 7 2 5 3 2" xfId="51146" xr:uid="{44B63433-C9E4-4BC8-85BE-7EDFF01AC797}"/>
    <cellStyle name="SAPBEXHLevel3X 3 7 2 5 4" xfId="32308" xr:uid="{3DE9C5A4-5D97-4145-AFA2-635278068A5B}"/>
    <cellStyle name="SAPBEXHLevel3X 3 7 2 6" xfId="4716" xr:uid="{C9732F15-A3D0-49B9-84C2-DDDB5F858BC6}"/>
    <cellStyle name="SAPBEXHLevel3X 3 7 2 6 2" xfId="15493" xr:uid="{C3289126-6A57-4F47-8972-60AFD00A09B7}"/>
    <cellStyle name="SAPBEXHLevel3X 3 7 2 6 2 2" xfId="41913" xr:uid="{8EDCE814-757E-4ABA-ADF9-8E4976C7FC2E}"/>
    <cellStyle name="SAPBEXHLevel3X 3 7 2 6 3" xfId="24520" xr:uid="{6E7ECE64-9F4B-4A98-AE1B-A07AB5F63DA7}"/>
    <cellStyle name="SAPBEXHLevel3X 3 7 2 6 3 2" xfId="50934" xr:uid="{AC9570A9-8C0B-41B8-AD5F-1BBC8797A522}"/>
    <cellStyle name="SAPBEXHLevel3X 3 7 2 6 4" xfId="31386" xr:uid="{E2C7CFA3-B53A-445C-B72B-65598BEB1C6C}"/>
    <cellStyle name="SAPBEXHLevel3X 3 7 2 7" xfId="6472" xr:uid="{18A19F75-5BAF-47FB-9967-5B7C6EEA0AE4}"/>
    <cellStyle name="SAPBEXHLevel3X 3 7 2 7 2" xfId="11962" xr:uid="{23744F42-E2F2-4A8B-87A8-7682C36EF672}"/>
    <cellStyle name="SAPBEXHLevel3X 3 7 2 7 2 2" xfId="38383" xr:uid="{5086E12A-16EA-45D0-8BDE-5147C43DECCD}"/>
    <cellStyle name="SAPBEXHLevel3X 3 7 2 7 3" xfId="33142" xr:uid="{DAB96C10-BCF5-484F-ADA4-52DAB8320469}"/>
    <cellStyle name="SAPBEXHLevel3X 3 7 2 8" xfId="5934" xr:uid="{579A0B31-E20F-4FB8-856F-0B9F41EF2C2A}"/>
    <cellStyle name="SAPBEXHLevel3X 3 7 2 8 2" xfId="16686" xr:uid="{E0C84F53-57CD-4F67-9C21-6415632EB36F}"/>
    <cellStyle name="SAPBEXHLevel3X 3 7 2 8 2 2" xfId="43104" xr:uid="{8354FCF9-33B7-4798-971E-988DB9F9297D}"/>
    <cellStyle name="SAPBEXHLevel3X 3 7 2 8 3" xfId="28160" xr:uid="{62B10DA0-A581-44B3-8894-2AB01C45FBA9}"/>
    <cellStyle name="SAPBEXHLevel3X 3 7 2 8 3 2" xfId="54574" xr:uid="{214FFA6A-5D09-423D-9832-8C55683DC8CB}"/>
    <cellStyle name="SAPBEXHLevel3X 3 7 2 8 4" xfId="32604" xr:uid="{756A57CC-FCC7-42A5-998A-019FDDA5B3A5}"/>
    <cellStyle name="SAPBEXHLevel3X 3 7 2 9" xfId="5100" xr:uid="{67082FDF-2651-4BFA-9A07-6A572846DA62}"/>
    <cellStyle name="SAPBEXHLevel3X 3 7 2 9 2" xfId="15877" xr:uid="{417D4848-7297-403F-A252-7283F9D3D4C0}"/>
    <cellStyle name="SAPBEXHLevel3X 3 7 2 9 2 2" xfId="42296" xr:uid="{D33450CF-4680-4011-AEF1-1E5C409AEA3F}"/>
    <cellStyle name="SAPBEXHLevel3X 3 7 2 9 3" xfId="28054" xr:uid="{2AF0AF6D-5615-4662-8C33-6206BDE198B0}"/>
    <cellStyle name="SAPBEXHLevel3X 3 7 2 9 3 2" xfId="54468" xr:uid="{CC74A713-4940-4143-B96E-226BBA1D0650}"/>
    <cellStyle name="SAPBEXHLevel3X 3 7 2 9 4" xfId="31770" xr:uid="{94992207-54A1-44F8-9736-80BCEF324DF2}"/>
    <cellStyle name="SAPBEXHLevel3X 3 7 3" xfId="1682" xr:uid="{D70AC07D-8F11-4058-BE20-0321F81BE94D}"/>
    <cellStyle name="SAPBEXHLevel3X 3 7 3 10" xfId="8492" xr:uid="{291B623F-1FF3-4E96-8E2D-E29B6E35629F}"/>
    <cellStyle name="SAPBEXHLevel3X 3 7 3 10 2" xfId="19152" xr:uid="{397F6DC7-229B-45A0-B93F-EC81F660B77E}"/>
    <cellStyle name="SAPBEXHLevel3X 3 7 3 10 2 2" xfId="45566" xr:uid="{AF66C306-E0D0-43B7-A3E3-7B357560F916}"/>
    <cellStyle name="SAPBEXHLevel3X 3 7 3 10 3" xfId="17551" xr:uid="{72F10ACC-81BA-4622-8A0E-9013F9CCCAA2}"/>
    <cellStyle name="SAPBEXHLevel3X 3 7 3 10 3 2" xfId="43968" xr:uid="{846BC1C8-1E56-4F82-8A85-6BF71A90B829}"/>
    <cellStyle name="SAPBEXHLevel3X 3 7 3 10 4" xfId="34988" xr:uid="{584A620A-570A-4FC8-9C77-881B1B1DD8EB}"/>
    <cellStyle name="SAPBEXHLevel3X 3 7 3 11" xfId="11885" xr:uid="{DDAB4A68-5DB6-4084-89D7-5C1FC83AB595}"/>
    <cellStyle name="SAPBEXHLevel3X 3 7 3 11 2" xfId="38306" xr:uid="{A70EEE59-E773-4C76-BFF7-DC2F4C93A9D6}"/>
    <cellStyle name="SAPBEXHLevel3X 3 7 3 12" xfId="23993" xr:uid="{D1F7A9B7-444E-47FB-A734-D6385EF5DE7F}"/>
    <cellStyle name="SAPBEXHLevel3X 3 7 3 12 2" xfId="50407" xr:uid="{A7BF5C41-F6DA-4833-B62A-CE741B586DE1}"/>
    <cellStyle name="SAPBEXHLevel3X 3 7 3 2" xfId="3675" xr:uid="{8D34C145-78BC-4E0E-A46E-9E4052947263}"/>
    <cellStyle name="SAPBEXHLevel3X 3 7 3 2 2" xfId="8930" xr:uid="{A9054BC9-0E76-4169-A0A3-096973C9F96F}"/>
    <cellStyle name="SAPBEXHLevel3X 3 7 3 2 2 2" xfId="19590" xr:uid="{886EF4DF-A972-4664-8AE7-1BEBE8BB3281}"/>
    <cellStyle name="SAPBEXHLevel3X 3 7 3 2 2 2 2" xfId="46004" xr:uid="{E8B42D47-A795-481B-98F8-2A467F8DC1D2}"/>
    <cellStyle name="SAPBEXHLevel3X 3 7 3 2 2 3" xfId="17733" xr:uid="{C8B00015-ABCD-427D-9760-FB6AA9B760B2}"/>
    <cellStyle name="SAPBEXHLevel3X 3 7 3 2 2 3 2" xfId="44150" xr:uid="{A13CCF33-4374-4E7C-8719-D690CFF3C970}"/>
    <cellStyle name="SAPBEXHLevel3X 3 7 3 2 2 4" xfId="35426" xr:uid="{141AA07D-19CF-476C-A371-8B028D5797FD}"/>
    <cellStyle name="SAPBEXHLevel3X 3 7 3 2 3" xfId="10205" xr:uid="{1D4B94D1-E28A-465F-9B93-69BD99F6F164}"/>
    <cellStyle name="SAPBEXHLevel3X 3 7 3 2 3 2" xfId="20865" xr:uid="{DEF211EB-0DD7-45E4-B1FA-70D29DBC3EE8}"/>
    <cellStyle name="SAPBEXHLevel3X 3 7 3 2 3 2 2" xfId="47279" xr:uid="{CDB7B845-9EE2-4B7D-AC4B-B318400A9BD7}"/>
    <cellStyle name="SAPBEXHLevel3X 3 7 3 2 3 3" xfId="11458" xr:uid="{4F067F91-A2A9-44F2-85CB-F57BFD125456}"/>
    <cellStyle name="SAPBEXHLevel3X 3 7 3 2 3 3 2" xfId="37879" xr:uid="{6964794D-5AD5-4B5F-BFAC-D18C1F7869B4}"/>
    <cellStyle name="SAPBEXHLevel3X 3 7 3 2 3 4" xfId="36701" xr:uid="{F94EB29A-5C31-4C3E-9102-09322E8C7F4E}"/>
    <cellStyle name="SAPBEXHLevel3X 3 7 3 2 4" xfId="8808" xr:uid="{023A1514-F71B-4DBD-A606-626310B512C0}"/>
    <cellStyle name="SAPBEXHLevel3X 3 7 3 2 4 2" xfId="19468" xr:uid="{E3967CDF-3850-4166-A055-8ABA871FB815}"/>
    <cellStyle name="SAPBEXHLevel3X 3 7 3 2 4 2 2" xfId="45882" xr:uid="{26443161-03CD-4C02-A85F-694583A7803F}"/>
    <cellStyle name="SAPBEXHLevel3X 3 7 3 2 4 3" xfId="26633" xr:uid="{341BF93E-4A8D-4D0D-8C86-7A5739D1B314}"/>
    <cellStyle name="SAPBEXHLevel3X 3 7 3 2 4 3 2" xfId="53047" xr:uid="{F08AF152-4E7C-457C-89AE-4AEA9F17A50D}"/>
    <cellStyle name="SAPBEXHLevel3X 3 7 3 2 4 4" xfId="35304" xr:uid="{BCEC1F32-F906-416E-8127-5D48EA658F7B}"/>
    <cellStyle name="SAPBEXHLevel3X 3 7 3 2 5" xfId="14460" xr:uid="{2C91AFAE-DE34-43AE-9485-0DDC88B85F5B}"/>
    <cellStyle name="SAPBEXHLevel3X 3 7 3 2 5 2" xfId="40880" xr:uid="{0125FA4F-88DE-4A48-9BE3-E6D4D04A615B}"/>
    <cellStyle name="SAPBEXHLevel3X 3 7 3 2 6" xfId="26870" xr:uid="{09C49776-4C90-4191-980B-4B2443088C0C}"/>
    <cellStyle name="SAPBEXHLevel3X 3 7 3 2 6 2" xfId="53284" xr:uid="{F1168F8B-5B2E-4672-9D48-C60A61071A16}"/>
    <cellStyle name="SAPBEXHLevel3X 3 7 3 2 7" xfId="30345" xr:uid="{1F87439C-BBAF-4146-B6DA-E3783DD4FA2D}"/>
    <cellStyle name="SAPBEXHLevel3X 3 7 3 3" xfId="2660" xr:uid="{089A5A7A-75E5-4DF7-8721-94889581646D}"/>
    <cellStyle name="SAPBEXHLevel3X 3 7 3 3 2" xfId="9661" xr:uid="{F71BF9EC-E4E6-444A-8C7C-262B7B6335F6}"/>
    <cellStyle name="SAPBEXHLevel3X 3 7 3 3 2 2" xfId="20321" xr:uid="{49B648E3-33B4-470C-90D5-E4231908A249}"/>
    <cellStyle name="SAPBEXHLevel3X 3 7 3 3 2 2 2" xfId="46735" xr:uid="{6AB85E50-26FE-4350-A576-0CA2B36BA429}"/>
    <cellStyle name="SAPBEXHLevel3X 3 7 3 3 2 3" xfId="11836" xr:uid="{CB7D8A39-2BE3-4D92-826E-7538F655CAE0}"/>
    <cellStyle name="SAPBEXHLevel3X 3 7 3 3 2 3 2" xfId="38257" xr:uid="{07354C95-4E72-4705-BEA8-E98847DA20BF}"/>
    <cellStyle name="SAPBEXHLevel3X 3 7 3 3 2 4" xfId="36157" xr:uid="{1F06D4DB-1329-405E-B604-48BE780A88C5}"/>
    <cellStyle name="SAPBEXHLevel3X 3 7 3 3 3" xfId="13452" xr:uid="{2212310D-3094-47D8-8521-22EE5B685140}"/>
    <cellStyle name="SAPBEXHLevel3X 3 7 3 3 3 2" xfId="39872" xr:uid="{FF304CAF-2FB7-4B54-8D76-B595E52E88FC}"/>
    <cellStyle name="SAPBEXHLevel3X 3 7 3 3 4" xfId="25301" xr:uid="{0368A0B8-AB08-40D1-9420-53BEADD24AC3}"/>
    <cellStyle name="SAPBEXHLevel3X 3 7 3 3 4 2" xfId="51715" xr:uid="{C51115C0-3BA2-41EC-A4FA-BF0DB6E0BC21}"/>
    <cellStyle name="SAPBEXHLevel3X 3 7 3 3 5" xfId="29330" xr:uid="{D820831B-B2CD-44C0-AD14-F9F76DFA3572}"/>
    <cellStyle name="SAPBEXHLevel3X 3 7 3 4" xfId="3103" xr:uid="{D0151680-0F40-4637-B93D-D8CCA1FAA589}"/>
    <cellStyle name="SAPBEXHLevel3X 3 7 3 4 2" xfId="10170" xr:uid="{FCFF0CF9-DEA4-42C7-A166-DAF9AC4789F5}"/>
    <cellStyle name="SAPBEXHLevel3X 3 7 3 4 2 2" xfId="20830" xr:uid="{44B6D2D2-9ADC-4A16-81DD-DC6DB3CF32A5}"/>
    <cellStyle name="SAPBEXHLevel3X 3 7 3 4 2 2 2" xfId="47244" xr:uid="{FB1D949C-0B15-4781-8804-0B5017C03B61}"/>
    <cellStyle name="SAPBEXHLevel3X 3 7 3 4 2 3" xfId="12500" xr:uid="{68051640-C8BB-47B5-984B-021594C0B350}"/>
    <cellStyle name="SAPBEXHLevel3X 3 7 3 4 2 3 2" xfId="38921" xr:uid="{88D3E5F8-E9BF-4EA0-BEB8-AA6B07444A43}"/>
    <cellStyle name="SAPBEXHLevel3X 3 7 3 4 2 4" xfId="36666" xr:uid="{30236E1D-3539-4779-A1F2-AC606CB3FDD8}"/>
    <cellStyle name="SAPBEXHLevel3X 3 7 3 4 3" xfId="13895" xr:uid="{64F3F675-E4D9-4B84-B88A-E9F3549AB9C0}"/>
    <cellStyle name="SAPBEXHLevel3X 3 7 3 4 3 2" xfId="40315" xr:uid="{1111EC3D-7EBA-4126-AB14-7F23CBC9D41E}"/>
    <cellStyle name="SAPBEXHLevel3X 3 7 3 4 4" xfId="23910" xr:uid="{93864022-C3F6-4A63-AA6B-BF674FBA8715}"/>
    <cellStyle name="SAPBEXHLevel3X 3 7 3 4 4 2" xfId="50324" xr:uid="{0F19AA53-7E24-4090-AEE3-416DF7177AEA}"/>
    <cellStyle name="SAPBEXHLevel3X 3 7 3 4 5" xfId="29773" xr:uid="{F65CDAC1-268F-4F0F-9E34-0297774269C5}"/>
    <cellStyle name="SAPBEXHLevel3X 3 7 3 5" xfId="5440" xr:uid="{F46EE965-214D-4897-A206-BF9DE2367D19}"/>
    <cellStyle name="SAPBEXHLevel3X 3 7 3 5 2" xfId="16213" xr:uid="{0837515D-F016-4742-B8FB-45E5EFF9E0F1}"/>
    <cellStyle name="SAPBEXHLevel3X 3 7 3 5 2 2" xfId="42632" xr:uid="{BE7488BB-BBBF-45DC-9403-FAB2DFCC8D80}"/>
    <cellStyle name="SAPBEXHLevel3X 3 7 3 5 3" xfId="22619" xr:uid="{78E299E1-10F3-4729-912B-B71A45AB0B95}"/>
    <cellStyle name="SAPBEXHLevel3X 3 7 3 5 3 2" xfId="49033" xr:uid="{49876524-F01E-416C-902B-96D958AD73DE}"/>
    <cellStyle name="SAPBEXHLevel3X 3 7 3 5 4" xfId="32110" xr:uid="{606AF059-D510-46AD-BA5A-9C5AC7026EBA}"/>
    <cellStyle name="SAPBEXHLevel3X 3 7 3 6" xfId="4727" xr:uid="{DD281398-282D-4C65-8799-D6C86EF3DE64}"/>
    <cellStyle name="SAPBEXHLevel3X 3 7 3 6 2" xfId="15504" xr:uid="{C2DA1F09-9703-4FCA-8CD0-35CA0C27099D}"/>
    <cellStyle name="SAPBEXHLevel3X 3 7 3 6 2 2" xfId="41924" xr:uid="{96D754CF-AACC-4CC9-985A-BA329DE22985}"/>
    <cellStyle name="SAPBEXHLevel3X 3 7 3 6 3" xfId="12128" xr:uid="{0A9B2C49-7E39-4760-91F0-F62D7A0313FD}"/>
    <cellStyle name="SAPBEXHLevel3X 3 7 3 6 3 2" xfId="38549" xr:uid="{D6B7D697-611F-4CEA-A767-FA028982094A}"/>
    <cellStyle name="SAPBEXHLevel3X 3 7 3 6 4" xfId="31397" xr:uid="{A8C90666-36D5-416C-829D-3935E2FE44F6}"/>
    <cellStyle name="SAPBEXHLevel3X 3 7 3 7" xfId="6636" xr:uid="{BA4F4424-E84C-4709-9FC1-AEFE308C93B2}"/>
    <cellStyle name="SAPBEXHLevel3X 3 7 3 7 2" xfId="24875" xr:uid="{21989F31-7E1C-42E5-AEAD-2AC811094E0F}"/>
    <cellStyle name="SAPBEXHLevel3X 3 7 3 7 2 2" xfId="51289" xr:uid="{2D6CF177-5F42-4F3E-9C59-A684FB0C755B}"/>
    <cellStyle name="SAPBEXHLevel3X 3 7 3 7 3" xfId="33306" xr:uid="{D5A062EE-3A33-4CD2-A06D-3321065F5422}"/>
    <cellStyle name="SAPBEXHLevel3X 3 7 3 8" xfId="6275" xr:uid="{E18494BE-6D67-4550-9D44-C0FB4BF7BDBB}"/>
    <cellStyle name="SAPBEXHLevel3X 3 7 3 8 2" xfId="17014" xr:uid="{33C08E73-BF26-4DAD-AD0D-E11C289B0ABB}"/>
    <cellStyle name="SAPBEXHLevel3X 3 7 3 8 2 2" xfId="43432" xr:uid="{927F6FE7-34D3-4999-9D76-B4441B433C24}"/>
    <cellStyle name="SAPBEXHLevel3X 3 7 3 8 3" xfId="25000" xr:uid="{D5A47FDF-8FDA-4DB1-9EFE-6B8B14DF8D71}"/>
    <cellStyle name="SAPBEXHLevel3X 3 7 3 8 3 2" xfId="51414" xr:uid="{E221C77D-98CA-4BC0-B196-01DC6F038D5A}"/>
    <cellStyle name="SAPBEXHLevel3X 3 7 3 8 4" xfId="32945" xr:uid="{9A8BE547-ABEE-4E6D-8978-62665B065FA3}"/>
    <cellStyle name="SAPBEXHLevel3X 3 7 3 9" xfId="7207" xr:uid="{054E46FE-9EFD-480E-8D9E-D5367A6CA108}"/>
    <cellStyle name="SAPBEXHLevel3X 3 7 3 9 2" xfId="17874" xr:uid="{78B7222D-CA4C-4CFA-9257-9803CDFA8076}"/>
    <cellStyle name="SAPBEXHLevel3X 3 7 3 9 2 2" xfId="44291" xr:uid="{56F803A8-DDF1-4750-BD7A-5716FB695180}"/>
    <cellStyle name="SAPBEXHLevel3X 3 7 3 9 3" xfId="26352" xr:uid="{EE1EDBCA-69B2-4836-B70C-7A5C21B53195}"/>
    <cellStyle name="SAPBEXHLevel3X 3 7 3 9 3 2" xfId="52766" xr:uid="{37062488-326C-4A7F-89CE-EEF39E71A874}"/>
    <cellStyle name="SAPBEXHLevel3X 3 7 3 9 4" xfId="33877" xr:uid="{367D0A10-8F42-4829-B69C-BC7430DD993A}"/>
    <cellStyle name="SAPBEXHLevel3X 3 7 4" xfId="1941" xr:uid="{86C7B2A9-0675-4CD6-9E2F-BD7C0F016E50}"/>
    <cellStyle name="SAPBEXHLevel3X 3 7 4 10" xfId="8588" xr:uid="{F435E0DC-27EA-4BEA-8945-66CEC931F58F}"/>
    <cellStyle name="SAPBEXHLevel3X 3 7 4 10 2" xfId="19248" xr:uid="{29EAD17D-7CAB-4646-BDEE-0D4A262962E3}"/>
    <cellStyle name="SAPBEXHLevel3X 3 7 4 10 2 2" xfId="45662" xr:uid="{D10FB8E1-4C90-4BBA-9097-74059FBBBF4E}"/>
    <cellStyle name="SAPBEXHLevel3X 3 7 4 10 3" xfId="17376" xr:uid="{F9003BD0-A1DE-4DB4-9E77-61522D245500}"/>
    <cellStyle name="SAPBEXHLevel3X 3 7 4 10 3 2" xfId="43794" xr:uid="{ED5AF421-1C98-47C1-A55D-55E73ECCC408}"/>
    <cellStyle name="SAPBEXHLevel3X 3 7 4 10 4" xfId="35084" xr:uid="{594B5AF7-B250-44A9-8CB5-7B44C51431F1}"/>
    <cellStyle name="SAPBEXHLevel3X 3 7 4 11" xfId="11639" xr:uid="{3B7932A1-0C51-444E-AFB9-D4CEC9C7BC82}"/>
    <cellStyle name="SAPBEXHLevel3X 3 7 4 11 2" xfId="38060" xr:uid="{5AF949FD-13C4-4CE0-8BA9-6AACCED7F3CD}"/>
    <cellStyle name="SAPBEXHLevel3X 3 7 4 12" xfId="27326" xr:uid="{F9D03530-021E-46F4-B156-3396B5A2E278}"/>
    <cellStyle name="SAPBEXHLevel3X 3 7 4 12 2" xfId="53740" xr:uid="{5BADDF8B-FF8E-4E60-86DA-39CD41E2C3FC}"/>
    <cellStyle name="SAPBEXHLevel3X 3 7 4 2" xfId="3918" xr:uid="{814B5AA0-8DD2-42FF-9607-7DEF4892FC82}"/>
    <cellStyle name="SAPBEXHLevel3X 3 7 4 2 2" xfId="9122" xr:uid="{C7BB8760-D902-4E46-8E9B-E9D804ECBB9B}"/>
    <cellStyle name="SAPBEXHLevel3X 3 7 4 2 2 2" xfId="19782" xr:uid="{411EF0E0-4C51-469C-8C1A-8CB9F19D938E}"/>
    <cellStyle name="SAPBEXHLevel3X 3 7 4 2 2 2 2" xfId="46196" xr:uid="{AEEA701D-C7AD-48E6-A9F5-98AB8465628E}"/>
    <cellStyle name="SAPBEXHLevel3X 3 7 4 2 2 3" xfId="28241" xr:uid="{C85A2169-6CCF-4494-A830-F89D6F0B13B2}"/>
    <cellStyle name="SAPBEXHLevel3X 3 7 4 2 2 3 2" xfId="54655" xr:uid="{4DAE75B5-D1DF-4B0A-AFE9-D83B41173008}"/>
    <cellStyle name="SAPBEXHLevel3X 3 7 4 2 2 4" xfId="35618" xr:uid="{2A4AC882-06BC-4BB9-95E4-D880E4B0713B}"/>
    <cellStyle name="SAPBEXHLevel3X 3 7 4 2 3" xfId="14701" xr:uid="{5CA4E4B4-47E1-4469-8BB9-BB4E114FBA24}"/>
    <cellStyle name="SAPBEXHLevel3X 3 7 4 2 3 2" xfId="41121" xr:uid="{2140B069-3569-4736-A087-17652D01E4B3}"/>
    <cellStyle name="SAPBEXHLevel3X 3 7 4 2 4" xfId="25449" xr:uid="{D107CF34-9A06-40EF-9079-E7EB17E98612}"/>
    <cellStyle name="SAPBEXHLevel3X 3 7 4 2 4 2" xfId="51863" xr:uid="{D55A7332-D63A-4184-B65C-E5502E321EB5}"/>
    <cellStyle name="SAPBEXHLevel3X 3 7 4 2 5" xfId="30588" xr:uid="{DFF74D35-1E58-429D-9397-3069797AF238}"/>
    <cellStyle name="SAPBEXHLevel3X 3 7 4 3" xfId="4645" xr:uid="{29C2335F-A01B-4F07-BA08-868C5D3F55CB}"/>
    <cellStyle name="SAPBEXHLevel3X 3 7 4 3 2" xfId="10311" xr:uid="{F5F5FDCF-DF78-457C-BB45-8749990538D0}"/>
    <cellStyle name="SAPBEXHLevel3X 3 7 4 3 2 2" xfId="20971" xr:uid="{05D5B8E6-D433-4555-859C-B756E5A2A565}"/>
    <cellStyle name="SAPBEXHLevel3X 3 7 4 3 2 2 2" xfId="47385" xr:uid="{D7D95385-0542-4492-B07A-7F2C2949574D}"/>
    <cellStyle name="SAPBEXHLevel3X 3 7 4 3 2 3" xfId="11445" xr:uid="{C32D22B1-473E-4F8C-8CDC-FDC111048B06}"/>
    <cellStyle name="SAPBEXHLevel3X 3 7 4 3 2 3 2" xfId="37866" xr:uid="{B9CC2589-F4CF-4EAF-A84B-86B7FCED726E}"/>
    <cellStyle name="SAPBEXHLevel3X 3 7 4 3 2 4" xfId="36807" xr:uid="{9B54B9A3-D5F2-498B-93D0-4343B9E30F03}"/>
    <cellStyle name="SAPBEXHLevel3X 3 7 4 3 3" xfId="15423" xr:uid="{863B2EE9-60AC-4DAA-92C4-EFD59720F86B}"/>
    <cellStyle name="SAPBEXHLevel3X 3 7 4 3 3 2" xfId="41843" xr:uid="{49D60EE6-BAF0-4071-B225-4A26F26235DD}"/>
    <cellStyle name="SAPBEXHLevel3X 3 7 4 3 4" xfId="22789" xr:uid="{1F37EBC3-841D-4AEE-8C39-52B01C26BDB6}"/>
    <cellStyle name="SAPBEXHLevel3X 3 7 4 3 4 2" xfId="49203" xr:uid="{70B1AF2D-2CBF-441C-8D7C-E5B9B05AB91F}"/>
    <cellStyle name="SAPBEXHLevel3X 3 7 4 3 5" xfId="31315" xr:uid="{68F69E36-0986-4348-9534-BD8894FD252B}"/>
    <cellStyle name="SAPBEXHLevel3X 3 7 4 4" xfId="5223" xr:uid="{72B1C0A5-ADF5-4358-B499-A9B29C244E6D}"/>
    <cellStyle name="SAPBEXHLevel3X 3 7 4 4 2" xfId="15998" xr:uid="{22BD5377-FC93-4693-94EB-766C59B2A916}"/>
    <cellStyle name="SAPBEXHLevel3X 3 7 4 4 2 2" xfId="42417" xr:uid="{5282CE90-8830-4A53-89B5-B2A6CC71BEFA}"/>
    <cellStyle name="SAPBEXHLevel3X 3 7 4 4 3" xfId="22897" xr:uid="{5913DF14-6AD1-4626-8F24-C86DCD696686}"/>
    <cellStyle name="SAPBEXHLevel3X 3 7 4 4 3 2" xfId="49311" xr:uid="{A38EB39B-5BF6-4885-955D-D931DA672E0A}"/>
    <cellStyle name="SAPBEXHLevel3X 3 7 4 4 4" xfId="31893" xr:uid="{D63AC971-51D3-4309-9524-5F44B465434B}"/>
    <cellStyle name="SAPBEXHLevel3X 3 7 4 5" xfId="5839" xr:uid="{B2240D38-2F97-4C7A-8A9C-431E685EF767}"/>
    <cellStyle name="SAPBEXHLevel3X 3 7 4 5 2" xfId="16598" xr:uid="{60F5B442-034D-4A48-A43E-B498226D7C8A}"/>
    <cellStyle name="SAPBEXHLevel3X 3 7 4 5 2 2" xfId="43016" xr:uid="{AF6AB07D-0C55-4887-8FCA-2099D179DC2B}"/>
    <cellStyle name="SAPBEXHLevel3X 3 7 4 5 3" xfId="22433" xr:uid="{722F1CEB-CABC-4FF0-BA51-BE93720C28CD}"/>
    <cellStyle name="SAPBEXHLevel3X 3 7 4 5 3 2" xfId="48847" xr:uid="{7CB120F8-A2B7-4264-8FFA-41A5AC7C6EB1}"/>
    <cellStyle name="SAPBEXHLevel3X 3 7 4 5 4" xfId="32509" xr:uid="{8890876E-0E0C-4216-9249-6152E19063C0}"/>
    <cellStyle name="SAPBEXHLevel3X 3 7 4 6" xfId="6442" xr:uid="{A9473B00-F9CB-46CD-AB2A-2F5BBB3F37A7}"/>
    <cellStyle name="SAPBEXHLevel3X 3 7 4 6 2" xfId="17178" xr:uid="{3B1ED622-1BD7-4155-AF86-768F26EDDBC4}"/>
    <cellStyle name="SAPBEXHLevel3X 3 7 4 6 2 2" xfId="43596" xr:uid="{413D8913-FA4E-45A7-B260-CD315369E098}"/>
    <cellStyle name="SAPBEXHLevel3X 3 7 4 6 3" xfId="23341" xr:uid="{5A19AF2B-AE61-4B7D-A959-79A6AC7D3C75}"/>
    <cellStyle name="SAPBEXHLevel3X 3 7 4 6 3 2" xfId="49755" xr:uid="{CF3F8EC4-C6EE-4563-B242-17428B1ADD7E}"/>
    <cellStyle name="SAPBEXHLevel3X 3 7 4 6 4" xfId="33112" xr:uid="{38965846-3C84-4935-B6AA-E45859005523}"/>
    <cellStyle name="SAPBEXHLevel3X 3 7 4 7" xfId="7057" xr:uid="{8AD4C9CF-4035-4078-A794-9479618A6044}"/>
    <cellStyle name="SAPBEXHLevel3X 3 7 4 7 2" xfId="17528" xr:uid="{6E66D37E-E9E5-461C-B11B-CE038E96578D}"/>
    <cellStyle name="SAPBEXHLevel3X 3 7 4 7 2 2" xfId="43945" xr:uid="{9393DB10-8BC2-4D2A-A485-11E886143774}"/>
    <cellStyle name="SAPBEXHLevel3X 3 7 4 7 3" xfId="33727" xr:uid="{867ECC74-CA36-4FA1-8256-5ACD1BE7C4C7}"/>
    <cellStyle name="SAPBEXHLevel3X 3 7 4 8" xfId="7604" xr:uid="{5691E0CC-C818-4553-87C9-A959E19D6967}"/>
    <cellStyle name="SAPBEXHLevel3X 3 7 4 8 2" xfId="18271" xr:uid="{923D3D26-D9E5-4E47-B31F-B2C3DA97943B}"/>
    <cellStyle name="SAPBEXHLevel3X 3 7 4 8 2 2" xfId="44687" xr:uid="{A1F8AF81-1101-489D-8D9A-158004A6C7B6}"/>
    <cellStyle name="SAPBEXHLevel3X 3 7 4 8 3" xfId="28081" xr:uid="{0BB354C2-B65E-4E2F-829B-1F26FCBD6F28}"/>
    <cellStyle name="SAPBEXHLevel3X 3 7 4 8 3 2" xfId="54495" xr:uid="{B0C11FAA-366D-42CA-94A2-EBBE06AE18A1}"/>
    <cellStyle name="SAPBEXHLevel3X 3 7 4 8 4" xfId="34274" xr:uid="{389A9387-142A-4C2B-BC55-AE24E76DFDCC}"/>
    <cellStyle name="SAPBEXHLevel3X 3 7 4 9" xfId="6832" xr:uid="{B67D59B7-EEDD-4BB2-AF2E-13B60AAF175B}"/>
    <cellStyle name="SAPBEXHLevel3X 3 7 4 9 2" xfId="17539" xr:uid="{2EBE48C5-B4AB-41DB-842E-279FCA4AB4C7}"/>
    <cellStyle name="SAPBEXHLevel3X 3 7 4 9 2 2" xfId="43956" xr:uid="{9B2269FF-B67F-4A8B-A5C6-5B63E246ECBD}"/>
    <cellStyle name="SAPBEXHLevel3X 3 7 4 9 3" xfId="12417" xr:uid="{C54D5A84-8F41-4336-A85B-20203A7F23E3}"/>
    <cellStyle name="SAPBEXHLevel3X 3 7 4 9 3 2" xfId="38838" xr:uid="{8F1EC853-C078-425A-AE07-DC6265464BAA}"/>
    <cellStyle name="SAPBEXHLevel3X 3 7 4 9 4" xfId="33502" xr:uid="{E4257282-5114-40A5-8E67-731535F89648}"/>
    <cellStyle name="SAPBEXHLevel3X 3 7 5" xfId="2127" xr:uid="{1FD9B5E9-6FD9-47E6-8C42-B109A0CD8D4D}"/>
    <cellStyle name="SAPBEXHLevel3X 3 7 5 10" xfId="8846" xr:uid="{E95A6DA6-A648-4E14-B736-1DF91CA90C70}"/>
    <cellStyle name="SAPBEXHLevel3X 3 7 5 10 2" xfId="19506" xr:uid="{4D60A6F8-A6F1-4C02-80F8-D69986980F1B}"/>
    <cellStyle name="SAPBEXHLevel3X 3 7 5 10 2 2" xfId="45920" xr:uid="{188DE336-7847-4657-8523-A9590DC1A721}"/>
    <cellStyle name="SAPBEXHLevel3X 3 7 5 10 3" xfId="22260" xr:uid="{EE97F4C6-686F-4173-9FF4-245573AD51A3}"/>
    <cellStyle name="SAPBEXHLevel3X 3 7 5 10 3 2" xfId="48674" xr:uid="{8814D1C4-DB45-42AE-B2B3-706367988908}"/>
    <cellStyle name="SAPBEXHLevel3X 3 7 5 10 4" xfId="35342" xr:uid="{D7585D3E-EC81-4B01-81B2-4214D20FE3A7}"/>
    <cellStyle name="SAPBEXHLevel3X 3 7 5 11" xfId="11473" xr:uid="{9CDAD311-9792-4B4F-9C9F-50076EE2BCDF}"/>
    <cellStyle name="SAPBEXHLevel3X 3 7 5 11 2" xfId="37894" xr:uid="{BD75340F-CBBA-4724-8C24-7105BB08D0DD}"/>
    <cellStyle name="SAPBEXHLevel3X 3 7 5 12" xfId="24376" xr:uid="{7F11E277-0A01-4D9B-AE62-F3FA261B7F24}"/>
    <cellStyle name="SAPBEXHLevel3X 3 7 5 12 2" xfId="50790" xr:uid="{133FAD39-8A3E-4E4F-8E0A-450729AD82A6}"/>
    <cellStyle name="SAPBEXHLevel3X 3 7 5 2" xfId="4092" xr:uid="{4022445A-78C9-4966-B9B8-626F3FB3A1F4}"/>
    <cellStyle name="SAPBEXHLevel3X 3 7 5 2 2" xfId="9828" xr:uid="{91238600-FC2C-42F8-B6B2-FF112775AD69}"/>
    <cellStyle name="SAPBEXHLevel3X 3 7 5 2 2 2" xfId="20488" xr:uid="{905239E3-A717-4AE1-AF7D-CA801EAB1899}"/>
    <cellStyle name="SAPBEXHLevel3X 3 7 5 2 2 2 2" xfId="46902" xr:uid="{28999D4A-9A0D-4CEC-9091-2583D83F430D}"/>
    <cellStyle name="SAPBEXHLevel3X 3 7 5 2 2 3" xfId="12534" xr:uid="{ACEA704A-0A46-48D7-9345-9C942540CB40}"/>
    <cellStyle name="SAPBEXHLevel3X 3 7 5 2 2 3 2" xfId="38955" xr:uid="{D315321B-A80F-4952-ACAA-7D601F87563C}"/>
    <cellStyle name="SAPBEXHLevel3X 3 7 5 2 2 4" xfId="36324" xr:uid="{09170A15-CC35-4463-B73A-BE2DA1B25200}"/>
    <cellStyle name="SAPBEXHLevel3X 3 7 5 2 3" xfId="14874" xr:uid="{8889CB02-5550-4295-BA75-0DB3BA7A3F0F}"/>
    <cellStyle name="SAPBEXHLevel3X 3 7 5 2 3 2" xfId="41294" xr:uid="{D3503102-2953-4BA3-865D-C1234DD8509A}"/>
    <cellStyle name="SAPBEXHLevel3X 3 7 5 2 4" xfId="22012" xr:uid="{B10B8886-C57D-421E-A3C7-AAE26C593F9A}"/>
    <cellStyle name="SAPBEXHLevel3X 3 7 5 2 4 2" xfId="48426" xr:uid="{8F458F04-7349-45B9-A3AB-EB0C1A7D5688}"/>
    <cellStyle name="SAPBEXHLevel3X 3 7 5 2 5" xfId="30762" xr:uid="{4FCDBD63-47F2-4CAA-927D-149A45308C51}"/>
    <cellStyle name="SAPBEXHLevel3X 3 7 5 3" xfId="4820" xr:uid="{B71540AF-D8AD-4E16-9CDD-2443D4D88CEE}"/>
    <cellStyle name="SAPBEXHLevel3X 3 7 5 3 2" xfId="9922" xr:uid="{4F6E9BAB-B345-446F-8064-6B4DF9C33BBE}"/>
    <cellStyle name="SAPBEXHLevel3X 3 7 5 3 2 2" xfId="20582" xr:uid="{8C65B524-D374-401F-B0DB-33D2125DA081}"/>
    <cellStyle name="SAPBEXHLevel3X 3 7 5 3 2 2 2" xfId="46996" xr:uid="{1B59E7F3-1BF6-49BF-857A-60F50E64CA20}"/>
    <cellStyle name="SAPBEXHLevel3X 3 7 5 3 2 3" xfId="23193" xr:uid="{C2AD3067-FF1F-4A25-AB6D-313E77386724}"/>
    <cellStyle name="SAPBEXHLevel3X 3 7 5 3 2 3 2" xfId="49607" xr:uid="{684AEA0F-FCD9-4A64-BE7A-2922F84E33C7}"/>
    <cellStyle name="SAPBEXHLevel3X 3 7 5 3 2 4" xfId="36418" xr:uid="{BE41D7D5-35E4-4790-9AFE-3E267B2D6C32}"/>
    <cellStyle name="SAPBEXHLevel3X 3 7 5 3 3" xfId="15597" xr:uid="{77859D40-EE72-459E-9E6D-ED9A43C54FB5}"/>
    <cellStyle name="SAPBEXHLevel3X 3 7 5 3 3 2" xfId="42017" xr:uid="{4C8875C1-D6B5-431F-A698-A6E823F5E809}"/>
    <cellStyle name="SAPBEXHLevel3X 3 7 5 3 4" xfId="22258" xr:uid="{E8D342F7-951E-480D-978F-69DB0E48874F}"/>
    <cellStyle name="SAPBEXHLevel3X 3 7 5 3 4 2" xfId="48672" xr:uid="{C0E20972-E881-4F5D-94CD-38445C756B64}"/>
    <cellStyle name="SAPBEXHLevel3X 3 7 5 3 5" xfId="31490" xr:uid="{8F867CEF-AC6A-4846-897A-395CEF0FCAB6}"/>
    <cellStyle name="SAPBEXHLevel3X 3 7 5 4" xfId="5400" xr:uid="{D54AD026-A45A-4118-BFEB-2CFA0E6F9DD3}"/>
    <cellStyle name="SAPBEXHLevel3X 3 7 5 4 2" xfId="16173" xr:uid="{90139561-D2FA-4C02-B11A-63C456C99D46}"/>
    <cellStyle name="SAPBEXHLevel3X 3 7 5 4 2 2" xfId="42592" xr:uid="{7C138073-AA4D-4051-85B1-473D3D21D96B}"/>
    <cellStyle name="SAPBEXHLevel3X 3 7 5 4 3" xfId="22199" xr:uid="{1C1B9363-579C-4472-8E18-7DC9C5F89AD8}"/>
    <cellStyle name="SAPBEXHLevel3X 3 7 5 4 3 2" xfId="48613" xr:uid="{C05E0ABD-FD78-48D4-AE7F-4DEAF6A66707}"/>
    <cellStyle name="SAPBEXHLevel3X 3 7 5 4 4" xfId="32070" xr:uid="{E6706529-601E-4ABC-8C56-B883DF3A9471}"/>
    <cellStyle name="SAPBEXHLevel3X 3 7 5 5" xfId="6007" xr:uid="{E58EE39B-EDDA-485D-90A2-04C3EC4F7D98}"/>
    <cellStyle name="SAPBEXHLevel3X 3 7 5 5 2" xfId="16759" xr:uid="{CC95F31E-682B-4FE9-8FE7-F73EF787FB0B}"/>
    <cellStyle name="SAPBEXHLevel3X 3 7 5 5 2 2" xfId="43177" xr:uid="{45BD70DA-40F6-4F09-BF48-ACF6627BB3F7}"/>
    <cellStyle name="SAPBEXHLevel3X 3 7 5 5 3" xfId="27064" xr:uid="{4DC6D2A4-D8BA-4C2F-AED5-E338C883A263}"/>
    <cellStyle name="SAPBEXHLevel3X 3 7 5 5 3 2" xfId="53478" xr:uid="{4062A023-0E7E-4EEC-93E4-3038C8399D13}"/>
    <cellStyle name="SAPBEXHLevel3X 3 7 5 5 4" xfId="32677" xr:uid="{1FDC47C5-81A3-46F0-A1B2-9BF45F2E8E22}"/>
    <cellStyle name="SAPBEXHLevel3X 3 7 5 6" xfId="6607" xr:uid="{56AA0CA4-3AC1-4229-BD8F-ADB13D7E8525}"/>
    <cellStyle name="SAPBEXHLevel3X 3 7 5 6 2" xfId="17332" xr:uid="{012DB28D-5F8C-421B-92A3-B9072F40253F}"/>
    <cellStyle name="SAPBEXHLevel3X 3 7 5 6 2 2" xfId="43750" xr:uid="{F62C2208-8CC9-452B-AD9C-587EA21BA54C}"/>
    <cellStyle name="SAPBEXHLevel3X 3 7 5 6 3" xfId="23550" xr:uid="{1EC963D2-3AD1-4151-81D6-7260323BA6FE}"/>
    <cellStyle name="SAPBEXHLevel3X 3 7 5 6 3 2" xfId="49964" xr:uid="{0EC246FE-73E1-4463-93BE-031D46C85457}"/>
    <cellStyle name="SAPBEXHLevel3X 3 7 5 6 4" xfId="33277" xr:uid="{1928C747-1CB8-4FFF-8EF8-04561139FD9D}"/>
    <cellStyle name="SAPBEXHLevel3X 3 7 5 7" xfId="7179" xr:uid="{045713EC-4C35-450C-8030-66E5BDBE706E}"/>
    <cellStyle name="SAPBEXHLevel3X 3 7 5 7 2" xfId="24725" xr:uid="{E05180AF-A62B-409F-A18A-DC5F4F36C93A}"/>
    <cellStyle name="SAPBEXHLevel3X 3 7 5 7 2 2" xfId="51139" xr:uid="{BCB78641-ECFF-4BB5-BF16-ECF653BA65D6}"/>
    <cellStyle name="SAPBEXHLevel3X 3 7 5 7 3" xfId="33849" xr:uid="{63B87CEA-77A0-4248-A3CA-204C8F4F4C7D}"/>
    <cellStyle name="SAPBEXHLevel3X 3 7 5 8" xfId="7738" xr:uid="{3BB28700-7B55-4259-B911-8D44D696E9AA}"/>
    <cellStyle name="SAPBEXHLevel3X 3 7 5 8 2" xfId="18405" xr:uid="{A3C2B798-B8B9-45F8-971A-4CFD444E5BAA}"/>
    <cellStyle name="SAPBEXHLevel3X 3 7 5 8 2 2" xfId="44821" xr:uid="{7058D5D8-E0C5-45BC-B03A-8D349522EEFE}"/>
    <cellStyle name="SAPBEXHLevel3X 3 7 5 8 3" xfId="23232" xr:uid="{0922D6A0-8823-4CC3-B0D7-3818825B48CB}"/>
    <cellStyle name="SAPBEXHLevel3X 3 7 5 8 3 2" xfId="49646" xr:uid="{6D262CFA-DA00-43E5-A835-449248D77290}"/>
    <cellStyle name="SAPBEXHLevel3X 3 7 5 8 4" xfId="34408" xr:uid="{00948BB4-90A8-4D78-A779-B394A60DB068}"/>
    <cellStyle name="SAPBEXHLevel3X 3 7 5 9" xfId="7890" xr:uid="{9578152C-E5F9-43DD-A549-78209C751EDC}"/>
    <cellStyle name="SAPBEXHLevel3X 3 7 5 9 2" xfId="18557" xr:uid="{EEB2827A-33E0-40CC-A88E-58EA09268673}"/>
    <cellStyle name="SAPBEXHLevel3X 3 7 5 9 2 2" xfId="44972" xr:uid="{00987F9A-3EE8-4C97-B6DB-C304518A0B3D}"/>
    <cellStyle name="SAPBEXHLevel3X 3 7 5 9 3" xfId="22907" xr:uid="{9E2F514D-E2C9-4781-B657-032402933EE7}"/>
    <cellStyle name="SAPBEXHLevel3X 3 7 5 9 3 2" xfId="49321" xr:uid="{2626EAAD-4665-44FD-A823-CF3A0C0C7A01}"/>
    <cellStyle name="SAPBEXHLevel3X 3 7 5 9 4" xfId="34560" xr:uid="{207A9726-A97E-4BD4-9D5F-FC5C629B5E00}"/>
    <cellStyle name="SAPBEXHLevel3X 3 7 6" xfId="1864" xr:uid="{A9F1DE14-D29C-4638-8C11-933109FB46CD}"/>
    <cellStyle name="SAPBEXHLevel3X 3 7 6 10" xfId="9522" xr:uid="{6D46B98E-1FF9-482D-8280-555B6C42C81A}"/>
    <cellStyle name="SAPBEXHLevel3X 3 7 6 10 2" xfId="20182" xr:uid="{A8FFDC12-A097-4A97-8129-90FD30AC3A94}"/>
    <cellStyle name="SAPBEXHLevel3X 3 7 6 10 2 2" xfId="46596" xr:uid="{0A6F7529-E2F2-42D4-A0EF-6F29D386EEF9}"/>
    <cellStyle name="SAPBEXHLevel3X 3 7 6 10 3" xfId="17679" xr:uid="{F693506B-F694-4402-8FBE-B5D2579484FF}"/>
    <cellStyle name="SAPBEXHLevel3X 3 7 6 10 3 2" xfId="44096" xr:uid="{B24C8146-6DA9-4BC0-9F0F-0816DBDC9D63}"/>
    <cellStyle name="SAPBEXHLevel3X 3 7 6 10 4" xfId="36018" xr:uid="{DC151140-0510-46A3-8EB9-052A6D03EB49}"/>
    <cellStyle name="SAPBEXHLevel3X 3 7 6 11" xfId="11716" xr:uid="{1C8379A7-EB1D-415F-BF3B-EED97F778023}"/>
    <cellStyle name="SAPBEXHLevel3X 3 7 6 11 2" xfId="38137" xr:uid="{2819D3BF-585F-49BF-A4CC-0494B09E6A79}"/>
    <cellStyle name="SAPBEXHLevel3X 3 7 6 12" xfId="25307" xr:uid="{136DB37A-8C3A-4E3A-9FE7-5EFD31CD41D6}"/>
    <cellStyle name="SAPBEXHLevel3X 3 7 6 12 2" xfId="51721" xr:uid="{B39ADE21-B6FC-43CF-BBB5-A878818FC5D0}"/>
    <cellStyle name="SAPBEXHLevel3X 3 7 6 2" xfId="3841" xr:uid="{F52D65FB-B578-4E5A-BC34-FFE48692C545}"/>
    <cellStyle name="SAPBEXHLevel3X 3 7 6 2 2" xfId="10747" xr:uid="{D0FBA8A6-519A-4BD2-9481-306457120F2A}"/>
    <cellStyle name="SAPBEXHLevel3X 3 7 6 2 2 2" xfId="21392" xr:uid="{65244250-DE6A-4AD3-8BD7-E88B3217D8CB}"/>
    <cellStyle name="SAPBEXHLevel3X 3 7 6 2 2 2 2" xfId="47806" xr:uid="{A3144C26-94B2-41F2-89C0-031723532996}"/>
    <cellStyle name="SAPBEXHLevel3X 3 7 6 2 2 3" xfId="28486" xr:uid="{AB341702-FEE7-41BB-84CC-ADA25B06A81C}"/>
    <cellStyle name="SAPBEXHLevel3X 3 7 6 2 2 3 2" xfId="54900" xr:uid="{F65E387E-420F-439F-B661-F7D021172F22}"/>
    <cellStyle name="SAPBEXHLevel3X 3 7 6 2 2 4" xfId="37168" xr:uid="{8457C729-3F84-40C9-8EA2-60EAE62E9E55}"/>
    <cellStyle name="SAPBEXHLevel3X 3 7 6 2 3" xfId="14624" xr:uid="{8FAC7998-7783-4AD1-8AE3-724741FAA048}"/>
    <cellStyle name="SAPBEXHLevel3X 3 7 6 2 3 2" xfId="41044" xr:uid="{94BA0C17-F2F7-47AA-8B28-0ECD1650090F}"/>
    <cellStyle name="SAPBEXHLevel3X 3 7 6 2 4" xfId="25838" xr:uid="{D586956D-E354-4E0A-81A2-6BE42A78B050}"/>
    <cellStyle name="SAPBEXHLevel3X 3 7 6 2 4 2" xfId="52252" xr:uid="{5BFBC496-EB34-4509-8CD8-540165ED460F}"/>
    <cellStyle name="SAPBEXHLevel3X 3 7 6 2 5" xfId="30511" xr:uid="{AFF8DD6F-72D3-4CAB-8414-539B049D0072}"/>
    <cellStyle name="SAPBEXHLevel3X 3 7 6 3" xfId="4568" xr:uid="{CC8962B1-00BF-4A3A-959B-9E6E76D2FC12}"/>
    <cellStyle name="SAPBEXHLevel3X 3 7 6 3 2" xfId="15346" xr:uid="{661F8674-B70C-4794-B1B4-F2C563A1B4DC}"/>
    <cellStyle name="SAPBEXHLevel3X 3 7 6 3 2 2" xfId="41766" xr:uid="{6453C6EF-D3AE-4F35-96AA-B5BB090E0F6C}"/>
    <cellStyle name="SAPBEXHLevel3X 3 7 6 3 3" xfId="27455" xr:uid="{2FC502FA-FB76-48D1-8589-C50834901375}"/>
    <cellStyle name="SAPBEXHLevel3X 3 7 6 3 3 2" xfId="53869" xr:uid="{5DBA5761-3EA0-4B3D-B697-E6F84FC12C32}"/>
    <cellStyle name="SAPBEXHLevel3X 3 7 6 3 4" xfId="31238" xr:uid="{41C2FA53-02F4-4E90-A831-64679F1FB204}"/>
    <cellStyle name="SAPBEXHLevel3X 3 7 6 4" xfId="4261" xr:uid="{C1201652-D773-4160-8DD7-AB9041A5B862}"/>
    <cellStyle name="SAPBEXHLevel3X 3 7 6 4 2" xfId="15040" xr:uid="{725CA7B3-0F18-46C8-B551-4D57700BFC45}"/>
    <cellStyle name="SAPBEXHLevel3X 3 7 6 4 2 2" xfId="41460" xr:uid="{044C6443-F9EE-4493-8E25-040E77A757CA}"/>
    <cellStyle name="SAPBEXHLevel3X 3 7 6 4 3" xfId="25832" xr:uid="{1E2CBFA7-6C7D-46DB-9E49-21E620BBA14B}"/>
    <cellStyle name="SAPBEXHLevel3X 3 7 6 4 3 2" xfId="52246" xr:uid="{8C4AC57B-4CBE-452F-97F7-44126A069A86}"/>
    <cellStyle name="SAPBEXHLevel3X 3 7 6 4 4" xfId="30931" xr:uid="{13FA6AD5-2531-447F-A9DF-8FE118D19DE2}"/>
    <cellStyle name="SAPBEXHLevel3X 3 7 6 5" xfId="2750" xr:uid="{C7F7A41C-481B-49D3-B06A-5744FE126369}"/>
    <cellStyle name="SAPBEXHLevel3X 3 7 6 5 2" xfId="13542" xr:uid="{B3755A6F-8B3D-4C21-A6E1-AD92C0E81F52}"/>
    <cellStyle name="SAPBEXHLevel3X 3 7 6 5 2 2" xfId="39962" xr:uid="{0C138CBD-FB0B-4CAD-9F0E-B7DB92FD76B0}"/>
    <cellStyle name="SAPBEXHLevel3X 3 7 6 5 3" xfId="26564" xr:uid="{873793BC-B4AF-477A-B2A7-D8CD0CCF535D}"/>
    <cellStyle name="SAPBEXHLevel3X 3 7 6 5 3 2" xfId="52978" xr:uid="{645D0323-298A-43F6-993B-D1463FE23D20}"/>
    <cellStyle name="SAPBEXHLevel3X 3 7 6 5 4" xfId="29420" xr:uid="{38A6C5E5-05F0-468F-BD8A-48E93FA5816F}"/>
    <cellStyle name="SAPBEXHLevel3X 3 7 6 6" xfId="3724" xr:uid="{50756557-776A-4EED-AB4B-339A26154426}"/>
    <cellStyle name="SAPBEXHLevel3X 3 7 6 6 2" xfId="14508" xr:uid="{D905EC87-1703-4687-BE27-7B2B435216A2}"/>
    <cellStyle name="SAPBEXHLevel3X 3 7 6 6 2 2" xfId="40928" xr:uid="{99565EEE-F2FC-4C75-B18B-43323E3C31DF}"/>
    <cellStyle name="SAPBEXHLevel3X 3 7 6 6 3" xfId="23792" xr:uid="{247212FF-C778-4C47-9E49-E9DB92956A2F}"/>
    <cellStyle name="SAPBEXHLevel3X 3 7 6 6 3 2" xfId="50206" xr:uid="{F6183AB6-7769-4B3D-A057-9565B27E124B}"/>
    <cellStyle name="SAPBEXHLevel3X 3 7 6 6 4" xfId="30394" xr:uid="{B7E8D4B6-BF1A-4528-B2EC-AF46FFCE504A}"/>
    <cellStyle name="SAPBEXHLevel3X 3 7 6 7" xfId="6980" xr:uid="{9F5100E9-2736-452C-BD1B-A47026054B54}"/>
    <cellStyle name="SAPBEXHLevel3X 3 7 6 7 2" xfId="25732" xr:uid="{C2553AFD-FC61-4410-BF2A-D1C62484269A}"/>
    <cellStyle name="SAPBEXHLevel3X 3 7 6 7 2 2" xfId="52146" xr:uid="{97B3F7B8-885C-457D-84A5-B3A51911F0C7}"/>
    <cellStyle name="SAPBEXHLevel3X 3 7 6 7 3" xfId="33650" xr:uid="{76EBAB4F-E474-4D92-90BD-0291704DF56A}"/>
    <cellStyle name="SAPBEXHLevel3X 3 7 6 8" xfId="7527" xr:uid="{93B4000D-7392-4207-A614-E2DF9F502163}"/>
    <cellStyle name="SAPBEXHLevel3X 3 7 6 8 2" xfId="18194" xr:uid="{0BE1F6AC-EE78-4340-B18F-93AB58A8D8C1}"/>
    <cellStyle name="SAPBEXHLevel3X 3 7 6 8 2 2" xfId="44610" xr:uid="{0EC56F9F-0C00-48C6-AB5E-3DDB3169C7D2}"/>
    <cellStyle name="SAPBEXHLevel3X 3 7 6 8 3" xfId="26355" xr:uid="{D01A3A20-2178-4D7F-8363-42BE7985156F}"/>
    <cellStyle name="SAPBEXHLevel3X 3 7 6 8 3 2" xfId="52769" xr:uid="{83AD9C03-D300-4CEA-ADA9-3CD81B42687C}"/>
    <cellStyle name="SAPBEXHLevel3X 3 7 6 8 4" xfId="34197" xr:uid="{63CFEFB5-467E-4970-97F8-C59E94DB110C}"/>
    <cellStyle name="SAPBEXHLevel3X 3 7 6 9" xfId="7457" xr:uid="{C7DACECE-0E96-499B-92FD-FB5D3705CC77}"/>
    <cellStyle name="SAPBEXHLevel3X 3 7 6 9 2" xfId="18124" xr:uid="{162181C9-CD7E-4266-80B9-47430F74369B}"/>
    <cellStyle name="SAPBEXHLevel3X 3 7 6 9 2 2" xfId="44540" xr:uid="{4C63AE1D-E1E5-4FCC-BA23-671A3089CD69}"/>
    <cellStyle name="SAPBEXHLevel3X 3 7 6 9 3" xfId="24964" xr:uid="{E33B34B5-DDD9-4669-9C59-BE401BBF7F91}"/>
    <cellStyle name="SAPBEXHLevel3X 3 7 6 9 3 2" xfId="51378" xr:uid="{64839ED5-4653-4A6C-99CA-09492816A609}"/>
    <cellStyle name="SAPBEXHLevel3X 3 7 6 9 4" xfId="34127" xr:uid="{395FE685-66F6-4653-974C-6DB38309DAE4}"/>
    <cellStyle name="SAPBEXHLevel3X 3 7 7" xfId="2524" xr:uid="{F361B2A2-DAD4-41A2-AF5D-A9F4F6059C85}"/>
    <cellStyle name="SAPBEXHLevel3X 3 7 7 10" xfId="27619" xr:uid="{3B0920E3-BE3D-41FD-97F6-6AF537E63053}"/>
    <cellStyle name="SAPBEXHLevel3X 3 7 7 10 2" xfId="54033" xr:uid="{D57C1004-89C2-4A46-87CF-E130026B6833}"/>
    <cellStyle name="SAPBEXHLevel3X 3 7 7 2" xfId="4419" xr:uid="{8CEDD075-5828-4689-8163-0BF237FC58B3}"/>
    <cellStyle name="SAPBEXHLevel3X 3 7 7 2 2" xfId="15197" xr:uid="{C907FD7C-6C7A-433E-B096-6A0DDF6CDE9C}"/>
    <cellStyle name="SAPBEXHLevel3X 3 7 7 2 2 2" xfId="41617" xr:uid="{87EA09AB-392D-4BF7-A057-3202A2F5B2A9}"/>
    <cellStyle name="SAPBEXHLevel3X 3 7 7 2 3" xfId="23147" xr:uid="{8FBF1B52-48F6-43F1-BBD8-3CF46075C54F}"/>
    <cellStyle name="SAPBEXHLevel3X 3 7 7 2 3 2" xfId="49561" xr:uid="{4B59575D-7F99-4943-A492-C5406698A747}"/>
    <cellStyle name="SAPBEXHLevel3X 3 7 7 2 4" xfId="31089" xr:uid="{D5A845D4-11F8-44AE-A74D-6C65E4F6F20D}"/>
    <cellStyle name="SAPBEXHLevel3X 3 7 7 3" xfId="5152" xr:uid="{E18B7E5A-1822-40A2-9D00-8B5D892A8D7B}"/>
    <cellStyle name="SAPBEXHLevel3X 3 7 7 3 2" xfId="15929" xr:uid="{4D041D81-1C56-4B9F-9644-6EB440D51041}"/>
    <cellStyle name="SAPBEXHLevel3X 3 7 7 3 2 2" xfId="42348" xr:uid="{CCCB2864-5D64-4F17-894E-14C5BCFE365E}"/>
    <cellStyle name="SAPBEXHLevel3X 3 7 7 3 3" xfId="26596" xr:uid="{E113A4A1-497E-4417-9E5E-03AAA2404284}"/>
    <cellStyle name="SAPBEXHLevel3X 3 7 7 3 3 2" xfId="53010" xr:uid="{61AF28AE-74EB-4ED5-953C-8FE3D88C283D}"/>
    <cellStyle name="SAPBEXHLevel3X 3 7 7 3 4" xfId="31822" xr:uid="{73A70317-A475-49B8-B3A2-21171C2366D5}"/>
    <cellStyle name="SAPBEXHLevel3X 3 7 7 4" xfId="6334" xr:uid="{603A5FC2-5975-4DBB-BA3B-A6F11F032978}"/>
    <cellStyle name="SAPBEXHLevel3X 3 7 7 4 2" xfId="17073" xr:uid="{396A17D2-D1E5-4907-80BD-68E00CD3F8D9}"/>
    <cellStyle name="SAPBEXHLevel3X 3 7 7 4 2 2" xfId="43491" xr:uid="{F43B400F-FD7E-427C-9571-69BBF4428822}"/>
    <cellStyle name="SAPBEXHLevel3X 3 7 7 4 3" xfId="17098" xr:uid="{BE0ED03B-2866-41AB-8DDC-B09D8847DD20}"/>
    <cellStyle name="SAPBEXHLevel3X 3 7 7 4 3 2" xfId="43516" xr:uid="{3497B9C5-1B9F-4530-95E0-E2D84454CC3E}"/>
    <cellStyle name="SAPBEXHLevel3X 3 7 7 4 4" xfId="33004" xr:uid="{8D7F8C0D-4BD6-459B-836C-22E98EE379CF}"/>
    <cellStyle name="SAPBEXHLevel3X 3 7 7 5" xfId="6910" xr:uid="{66560F2D-A2E6-4C58-B73B-1A382452F5B8}"/>
    <cellStyle name="SAPBEXHLevel3X 3 7 7 5 2" xfId="17615" xr:uid="{0D2F3F44-2824-474C-A524-86C28D4B45BC}"/>
    <cellStyle name="SAPBEXHLevel3X 3 7 7 5 2 2" xfId="44032" xr:uid="{66A0C588-64D1-4CF0-9FC4-C4EE660FBB7B}"/>
    <cellStyle name="SAPBEXHLevel3X 3 7 7 5 3" xfId="22962" xr:uid="{52DEFD9A-5790-4D15-AD18-576CCC985D84}"/>
    <cellStyle name="SAPBEXHLevel3X 3 7 7 5 3 2" xfId="49376" xr:uid="{A0A6FABF-2E93-4B09-9DCD-E5D6823433E6}"/>
    <cellStyle name="SAPBEXHLevel3X 3 7 7 5 4" xfId="33580" xr:uid="{F8D01815-A0A7-4170-875E-8EDA9B32BA00}"/>
    <cellStyle name="SAPBEXHLevel3X 3 7 7 6" xfId="7434" xr:uid="{EDC0A128-E6AC-4E51-AE29-062A8F8282FE}"/>
    <cellStyle name="SAPBEXHLevel3X 3 7 7 6 2" xfId="18101" xr:uid="{B93B0BCE-B6C8-4CA5-860B-79F5B77C0120}"/>
    <cellStyle name="SAPBEXHLevel3X 3 7 7 6 2 2" xfId="44517" xr:uid="{A0226982-E477-48BC-B8DD-CA554E21C906}"/>
    <cellStyle name="SAPBEXHLevel3X 3 7 7 6 3" xfId="23236" xr:uid="{092DD229-ECC5-4422-9BD5-435722B6B135}"/>
    <cellStyle name="SAPBEXHLevel3X 3 7 7 6 3 2" xfId="49650" xr:uid="{DAABD01E-1AB5-476E-9067-13CF02E803B5}"/>
    <cellStyle name="SAPBEXHLevel3X 3 7 7 6 4" xfId="34104" xr:uid="{DA944D4B-25C6-4447-86B8-9C39A74B8E61}"/>
    <cellStyle name="SAPBEXHLevel3X 3 7 7 7" xfId="8057" xr:uid="{438018BF-7892-4270-92DC-AA43C339ED01}"/>
    <cellStyle name="SAPBEXHLevel3X 3 7 7 7 2" xfId="18724" xr:uid="{D77B538D-C54C-416D-93AB-10CB5F3E58C1}"/>
    <cellStyle name="SAPBEXHLevel3X 3 7 7 7 2 2" xfId="45138" xr:uid="{9AFD50A4-651C-46BF-8CC7-BD9EC8D04EB5}"/>
    <cellStyle name="SAPBEXHLevel3X 3 7 7 7 3" xfId="12437" xr:uid="{8310247D-AB24-4234-BDA6-0A2B09CB16E7}"/>
    <cellStyle name="SAPBEXHLevel3X 3 7 7 7 3 2" xfId="38858" xr:uid="{01018B4A-FFCA-497C-BD48-F5094B9938E5}"/>
    <cellStyle name="SAPBEXHLevel3X 3 7 7 7 4" xfId="34661" xr:uid="{2D2A7D9D-E00D-42A9-AB15-FB3A4D08B90B}"/>
    <cellStyle name="SAPBEXHLevel3X 3 7 7 8" xfId="13320" xr:uid="{E723EC63-9088-4667-88E3-C4D3EBEC6568}"/>
    <cellStyle name="SAPBEXHLevel3X 3 7 7 8 2" xfId="39740" xr:uid="{C0FE4CB4-5ED8-4EB6-A0AE-16C7B4999ACC}"/>
    <cellStyle name="SAPBEXHLevel3X 3 7 7 9" xfId="11207" xr:uid="{7BA3FD62-90BB-4F8D-9261-8387172857FE}"/>
    <cellStyle name="SAPBEXHLevel3X 3 7 7 9 2" xfId="37628" xr:uid="{A3834369-3FB2-4FFD-9C67-38FD0DD61AB1}"/>
    <cellStyle name="SAPBEXHLevel3X 3 7 8" xfId="3278" xr:uid="{7C52CF54-75EB-49DA-8652-8EA8865C815D}"/>
    <cellStyle name="SAPBEXHLevel3X 3 7 8 2" xfId="14068" xr:uid="{39129721-1EC7-400A-8FB6-3172DC02FFE7}"/>
    <cellStyle name="SAPBEXHLevel3X 3 7 8 2 2" xfId="40488" xr:uid="{7B5A46EC-F03B-47B3-A477-B98D4EF50977}"/>
    <cellStyle name="SAPBEXHLevel3X 3 7 8 3" xfId="25456" xr:uid="{94D2B2D7-7B52-4FE8-B8B5-A997276CAD83}"/>
    <cellStyle name="SAPBEXHLevel3X 3 7 8 3 2" xfId="51870" xr:uid="{58E1077A-B64F-42DF-B064-B70BB37C8E45}"/>
    <cellStyle name="SAPBEXHLevel3X 3 7 8 4" xfId="29948" xr:uid="{76A1A969-AA3A-40E2-979E-B2F1D4FDFADF}"/>
    <cellStyle name="SAPBEXHLevel3X 3 7 9" xfId="3006" xr:uid="{A8981247-66A1-4F8B-89A2-793383270CD1}"/>
    <cellStyle name="SAPBEXHLevel3X 3 7 9 2" xfId="13798" xr:uid="{B9F14F89-3B8C-4EE6-9C3B-7CBC25157708}"/>
    <cellStyle name="SAPBEXHLevel3X 3 7 9 2 2" xfId="40218" xr:uid="{EE7CE785-2045-4D74-9C70-F584ED7C3690}"/>
    <cellStyle name="SAPBEXHLevel3X 3 7 9 3" xfId="27030" xr:uid="{8965285F-1B7A-4BAA-99EC-E58A2FE94C10}"/>
    <cellStyle name="SAPBEXHLevel3X 3 7 9 3 2" xfId="53444" xr:uid="{6902AF62-BD8C-490E-9062-BE1A08F4BDD1}"/>
    <cellStyle name="SAPBEXHLevel3X 3 7 9 4" xfId="29676" xr:uid="{14C03A27-F730-449A-B4B2-D62526489343}"/>
    <cellStyle name="SAPBEXHLevel3X 3 8" xfId="1260" xr:uid="{398A00ED-9130-4388-AB0F-EC4C7393DB5D}"/>
    <cellStyle name="SAPBEXHLevel3X 3 8 10" xfId="4160" xr:uid="{AA08D052-8272-49F2-B1F9-FFFC4A35A504}"/>
    <cellStyle name="SAPBEXHLevel3X 3 8 10 2" xfId="14941" xr:uid="{132F2F85-861D-4D7F-B902-F375923E4269}"/>
    <cellStyle name="SAPBEXHLevel3X 3 8 10 2 2" xfId="41361" xr:uid="{B5A73A6E-3537-4B29-B253-72C02E169D82}"/>
    <cellStyle name="SAPBEXHLevel3X 3 8 10 3" xfId="25232" xr:uid="{1F6AE086-1809-49FB-94FA-EB1ECFA0851D}"/>
    <cellStyle name="SAPBEXHLevel3X 3 8 10 3 2" xfId="51646" xr:uid="{D82106A0-5F04-4AE5-8D7E-EACED0E79D4E}"/>
    <cellStyle name="SAPBEXHLevel3X 3 8 10 4" xfId="30830" xr:uid="{3B77CE86-B556-4EE0-BFD9-79E50552FD0D}"/>
    <cellStyle name="SAPBEXHLevel3X 3 8 11" xfId="6252" xr:uid="{43B2D52A-87BB-4683-BAF2-FCCBBEC66B16}"/>
    <cellStyle name="SAPBEXHLevel3X 3 8 11 2" xfId="22299" xr:uid="{C05EBECF-0812-4578-829B-AB217E16D9F3}"/>
    <cellStyle name="SAPBEXHLevel3X 3 8 11 2 2" xfId="48713" xr:uid="{18B10EA7-D0C1-48FB-A7C5-233C320E58BC}"/>
    <cellStyle name="SAPBEXHLevel3X 3 8 11 3" xfId="32922" xr:uid="{C8CAE924-3A30-4D25-ACA7-FF4CB0F41D1A}"/>
    <cellStyle name="SAPBEXHLevel3X 3 8 12" xfId="12113" xr:uid="{3464DB4E-68C9-4B14-A650-10BD382DE12D}"/>
    <cellStyle name="SAPBEXHLevel3X 3 8 12 2" xfId="38534" xr:uid="{A08AF2D5-A217-4912-92C1-BB981883889C}"/>
    <cellStyle name="SAPBEXHLevel3X 3 8 13" xfId="26067" xr:uid="{9154A24C-077E-4A40-B9D2-8CD8E5B323B5}"/>
    <cellStyle name="SAPBEXHLevel3X 3 8 13 2" xfId="52481" xr:uid="{ED9CE363-7A20-449C-ACE1-5E5C3EF1A873}"/>
    <cellStyle name="SAPBEXHLevel3X 3 8 2" xfId="1570" xr:uid="{40200635-1743-47B2-A9EA-23815C28F737}"/>
    <cellStyle name="SAPBEXHLevel3X 3 8 2 10" xfId="8462" xr:uid="{9D0EDAD4-E7E5-4557-A60D-E0EF5FF9444D}"/>
    <cellStyle name="SAPBEXHLevel3X 3 8 2 10 2" xfId="19122" xr:uid="{914B8F3D-E29F-4881-9EFA-A738BA57D1F4}"/>
    <cellStyle name="SAPBEXHLevel3X 3 8 2 10 2 2" xfId="45536" xr:uid="{CA69BE85-F576-4D4B-A54D-56798571EE5E}"/>
    <cellStyle name="SAPBEXHLevel3X 3 8 2 10 3" xfId="17703" xr:uid="{EF8048DF-79F5-4740-B22D-DE66EE77DC15}"/>
    <cellStyle name="SAPBEXHLevel3X 3 8 2 10 3 2" xfId="44120" xr:uid="{61663A4C-4B71-410C-BD41-7485069C76D8}"/>
    <cellStyle name="SAPBEXHLevel3X 3 8 2 10 4" xfId="34958" xr:uid="{49609F5D-0ACC-4D28-8CC4-25A4B58B205F}"/>
    <cellStyle name="SAPBEXHLevel3X 3 8 2 11" xfId="13335" xr:uid="{9EFD6684-8949-4388-8F42-56D147E7391B}"/>
    <cellStyle name="SAPBEXHLevel3X 3 8 2 11 2" xfId="39755" xr:uid="{D6767353-7A5C-4B39-85B8-4538D46688A0}"/>
    <cellStyle name="SAPBEXHLevel3X 3 8 2 12" xfId="22248" xr:uid="{DF221EFD-9E74-4870-96CA-8D3C1BC99790}"/>
    <cellStyle name="SAPBEXHLevel3X 3 8 2 12 2" xfId="48662" xr:uid="{AA347A19-DA87-4A81-BB63-9D7DC1806E26}"/>
    <cellStyle name="SAPBEXHLevel3X 3 8 2 2" xfId="3564" xr:uid="{B60DC937-EF8E-49C4-993A-59F2ED31B288}"/>
    <cellStyle name="SAPBEXHLevel3X 3 8 2 2 2" xfId="8960" xr:uid="{74BB9E62-2A0C-4969-A6F4-412BB5958595}"/>
    <cellStyle name="SAPBEXHLevel3X 3 8 2 2 2 2" xfId="19620" xr:uid="{B78EE244-BAEC-43AD-A4EB-CFBF950F4791}"/>
    <cellStyle name="SAPBEXHLevel3X 3 8 2 2 2 2 2" xfId="46034" xr:uid="{F6CE90D3-C39E-403E-9233-E810BA2C6598}"/>
    <cellStyle name="SAPBEXHLevel3X 3 8 2 2 2 3" xfId="28251" xr:uid="{4F9F07FE-185C-44E7-9209-EE2B97011531}"/>
    <cellStyle name="SAPBEXHLevel3X 3 8 2 2 2 3 2" xfId="54665" xr:uid="{70D4C707-45AE-49B8-92E7-E503BDA26A12}"/>
    <cellStyle name="SAPBEXHLevel3X 3 8 2 2 2 4" xfId="35456" xr:uid="{079FD1D5-70F5-4A11-854B-91883B04B154}"/>
    <cellStyle name="SAPBEXHLevel3X 3 8 2 2 3" xfId="10335" xr:uid="{D0FD3699-4F64-4359-BD6E-3CB3D8C58D92}"/>
    <cellStyle name="SAPBEXHLevel3X 3 8 2 2 3 2" xfId="20995" xr:uid="{4BADDE07-838D-4DB8-8738-468AD9B95F29}"/>
    <cellStyle name="SAPBEXHLevel3X 3 8 2 2 3 2 2" xfId="47409" xr:uid="{2F7EFCE3-72F1-4664-8ABE-3A7290BD1693}"/>
    <cellStyle name="SAPBEXHLevel3X 3 8 2 2 3 3" xfId="28260" xr:uid="{86B52836-48A0-4002-B4CB-F291A3FAFA6D}"/>
    <cellStyle name="SAPBEXHLevel3X 3 8 2 2 3 3 2" xfId="54674" xr:uid="{089FBCEF-C2C8-4A42-B369-C3FF57F273D5}"/>
    <cellStyle name="SAPBEXHLevel3X 3 8 2 2 3 4" xfId="36831" xr:uid="{A33C9B2A-9EDE-4DF0-81C8-1E14A381D1B5}"/>
    <cellStyle name="SAPBEXHLevel3X 3 8 2 2 4" xfId="8775" xr:uid="{F2819F5C-7338-4ACA-B36B-54BE4F1A3A23}"/>
    <cellStyle name="SAPBEXHLevel3X 3 8 2 2 4 2" xfId="19435" xr:uid="{9377D6E9-22FA-4385-AC08-D7F63801EC6A}"/>
    <cellStyle name="SAPBEXHLevel3X 3 8 2 2 4 2 2" xfId="45849" xr:uid="{C1022BBF-0B4A-47E9-8FF7-F8D3A0307CBF}"/>
    <cellStyle name="SAPBEXHLevel3X 3 8 2 2 4 3" xfId="27423" xr:uid="{F5D22816-4988-4D2B-85A0-55A6FFCF0517}"/>
    <cellStyle name="SAPBEXHLevel3X 3 8 2 2 4 3 2" xfId="53837" xr:uid="{22C8F0E1-158C-43D6-A859-6FD309CB3B90}"/>
    <cellStyle name="SAPBEXHLevel3X 3 8 2 2 4 4" xfId="35271" xr:uid="{CA304370-2BD5-4526-A59A-E690C790F44F}"/>
    <cellStyle name="SAPBEXHLevel3X 3 8 2 2 5" xfId="14349" xr:uid="{F5093815-DBF7-473F-85C4-F377BE178EE9}"/>
    <cellStyle name="SAPBEXHLevel3X 3 8 2 2 5 2" xfId="40769" xr:uid="{EB208A21-C63C-44BE-8C37-AE32EE54F575}"/>
    <cellStyle name="SAPBEXHLevel3X 3 8 2 2 6" xfId="25291" xr:uid="{D6F0C77A-652F-4D14-BF26-2A9949845758}"/>
    <cellStyle name="SAPBEXHLevel3X 3 8 2 2 6 2" xfId="51705" xr:uid="{BCD026EA-6C5D-48BB-90CD-3B9342A12E53}"/>
    <cellStyle name="SAPBEXHLevel3X 3 8 2 2 7" xfId="30234" xr:uid="{C98EB017-FE21-45C9-88A9-F9E6D230FFC3}"/>
    <cellStyle name="SAPBEXHLevel3X 3 8 2 3" xfId="2754" xr:uid="{1B9118A2-6502-485C-BF4F-277773A288E6}"/>
    <cellStyle name="SAPBEXHLevel3X 3 8 2 3 2" xfId="9318" xr:uid="{5D66C270-681B-46AD-943C-E005E25342E5}"/>
    <cellStyle name="SAPBEXHLevel3X 3 8 2 3 2 2" xfId="19978" xr:uid="{ED075A77-0F4A-4FD6-9980-AA4E70FC7755}"/>
    <cellStyle name="SAPBEXHLevel3X 3 8 2 3 2 2 2" xfId="46392" xr:uid="{E1B6DDB0-3A11-4CBE-9FCA-0C012808BFEA}"/>
    <cellStyle name="SAPBEXHLevel3X 3 8 2 3 2 3" xfId="17208" xr:uid="{4B785CA5-B077-4F09-8E6D-A4946611A50D}"/>
    <cellStyle name="SAPBEXHLevel3X 3 8 2 3 2 3 2" xfId="43626" xr:uid="{484E31D5-3D74-4888-A456-8855F0A12D68}"/>
    <cellStyle name="SAPBEXHLevel3X 3 8 2 3 2 4" xfId="35814" xr:uid="{B6EF221B-9B3F-4E85-B4A9-F13524A31F80}"/>
    <cellStyle name="SAPBEXHLevel3X 3 8 2 3 3" xfId="13546" xr:uid="{170A8FE9-DD08-45C6-A5B5-37AE9375E290}"/>
    <cellStyle name="SAPBEXHLevel3X 3 8 2 3 3 2" xfId="39966" xr:uid="{542068FD-778F-4297-92C5-4961921B3810}"/>
    <cellStyle name="SAPBEXHLevel3X 3 8 2 3 4" xfId="23813" xr:uid="{8EF683ED-ECFD-4055-BC37-C6A5B912A644}"/>
    <cellStyle name="SAPBEXHLevel3X 3 8 2 3 4 2" xfId="50227" xr:uid="{B1CDCBCC-62C1-4AE7-A4A4-AEBFE94F3ACF}"/>
    <cellStyle name="SAPBEXHLevel3X 3 8 2 3 5" xfId="29424" xr:uid="{F07E7485-092C-4A7C-B71D-22399529F6C6}"/>
    <cellStyle name="SAPBEXHLevel3X 3 8 2 4" xfId="2837" xr:uid="{5EB1ECDB-FDF1-48E4-A55C-AE73755F2F80}"/>
    <cellStyle name="SAPBEXHLevel3X 3 8 2 4 2" xfId="10304" xr:uid="{3FBB594D-4A3B-4DCC-8E5B-D7C9C32D725B}"/>
    <cellStyle name="SAPBEXHLevel3X 3 8 2 4 2 2" xfId="20964" xr:uid="{B6EE56B9-6E4D-452B-B227-E155DA13134F}"/>
    <cellStyle name="SAPBEXHLevel3X 3 8 2 4 2 2 2" xfId="47378" xr:uid="{4736DA68-6C45-423B-B3A0-659DD3AFC75D}"/>
    <cellStyle name="SAPBEXHLevel3X 3 8 2 4 2 3" xfId="11443" xr:uid="{CE665BB1-F172-475F-BEE6-FEFBFD82D385}"/>
    <cellStyle name="SAPBEXHLevel3X 3 8 2 4 2 3 2" xfId="37864" xr:uid="{8A316358-9784-4772-9A15-A7248E8E271C}"/>
    <cellStyle name="SAPBEXHLevel3X 3 8 2 4 2 4" xfId="36800" xr:uid="{1C5F8728-DA60-4E52-A985-00B2AECBED32}"/>
    <cellStyle name="SAPBEXHLevel3X 3 8 2 4 3" xfId="13629" xr:uid="{A7368313-71E5-4E51-BE0F-93073AC70717}"/>
    <cellStyle name="SAPBEXHLevel3X 3 8 2 4 3 2" xfId="40049" xr:uid="{EE1513D7-21C0-4A59-B438-4771AFBF2BA3}"/>
    <cellStyle name="SAPBEXHLevel3X 3 8 2 4 4" xfId="25021" xr:uid="{9D3AF6AA-6A55-4D8D-A2BC-142F74CE0769}"/>
    <cellStyle name="SAPBEXHLevel3X 3 8 2 4 4 2" xfId="51435" xr:uid="{7BEA475C-4A81-42FC-95DB-55A13C0B2D20}"/>
    <cellStyle name="SAPBEXHLevel3X 3 8 2 4 5" xfId="29507" xr:uid="{18AB5A97-96A1-416B-A535-A6614C504277}"/>
    <cellStyle name="SAPBEXHLevel3X 3 8 2 5" xfId="3120" xr:uid="{D53CE1C0-34E6-4199-B6CF-734B63E6E95E}"/>
    <cellStyle name="SAPBEXHLevel3X 3 8 2 5 2" xfId="13911" xr:uid="{F4BE522E-93EE-4D7F-B32A-5349FD69BB7A}"/>
    <cellStyle name="SAPBEXHLevel3X 3 8 2 5 2 2" xfId="40331" xr:uid="{148923C5-692B-4085-B4DA-E82EF2DEDA71}"/>
    <cellStyle name="SAPBEXHLevel3X 3 8 2 5 3" xfId="26860" xr:uid="{9BD0032F-ED0E-41A3-8C1F-F2BC7F4C36C5}"/>
    <cellStyle name="SAPBEXHLevel3X 3 8 2 5 3 2" xfId="53274" xr:uid="{4B95063F-8EDF-409F-A277-9458C1521D10}"/>
    <cellStyle name="SAPBEXHLevel3X 3 8 2 5 4" xfId="29790" xr:uid="{0333C881-C9FB-4EEE-BB34-4C78761617F8}"/>
    <cellStyle name="SAPBEXHLevel3X 3 8 2 6" xfId="2975" xr:uid="{3FD03A16-B159-4536-BD1E-5353B7DC2A18}"/>
    <cellStyle name="SAPBEXHLevel3X 3 8 2 6 2" xfId="13767" xr:uid="{5EDD4A53-1246-4AD9-9875-61C46DAA4F63}"/>
    <cellStyle name="SAPBEXHLevel3X 3 8 2 6 2 2" xfId="40187" xr:uid="{8FB4FCED-C826-4507-BF9F-F9664E1EEC96}"/>
    <cellStyle name="SAPBEXHLevel3X 3 8 2 6 3" xfId="24838" xr:uid="{10B0BCB5-1290-4121-8270-3E9684376874}"/>
    <cellStyle name="SAPBEXHLevel3X 3 8 2 6 3 2" xfId="51252" xr:uid="{BFA26656-B2FA-4155-B3B7-093855942AF6}"/>
    <cellStyle name="SAPBEXHLevel3X 3 8 2 6 4" xfId="29645" xr:uid="{92BBE4F4-3DC5-460E-9686-4094B62C692D}"/>
    <cellStyle name="SAPBEXHLevel3X 3 8 2 7" xfId="5416" xr:uid="{EEA413B0-3B3B-465A-A2A4-EEA2B496A660}"/>
    <cellStyle name="SAPBEXHLevel3X 3 8 2 7 2" xfId="28050" xr:uid="{D2EE12C0-AC68-4E2D-8133-E2486154CB58}"/>
    <cellStyle name="SAPBEXHLevel3X 3 8 2 7 2 2" xfId="54464" xr:uid="{0AE650FB-5033-48DF-AD2B-51BD89678F22}"/>
    <cellStyle name="SAPBEXHLevel3X 3 8 2 7 3" xfId="32086" xr:uid="{93C2BF5F-AEE3-488F-8207-1624D61A4749}"/>
    <cellStyle name="SAPBEXHLevel3X 3 8 2 8" xfId="3290" xr:uid="{9E946F09-1156-478C-9FEA-B7BAE3089C0D}"/>
    <cellStyle name="SAPBEXHLevel3X 3 8 2 8 2" xfId="14080" xr:uid="{6AEB3449-65E1-4E40-9DDD-B7468AEE40BB}"/>
    <cellStyle name="SAPBEXHLevel3X 3 8 2 8 2 2" xfId="40500" xr:uid="{5423B6B6-BC1B-4B5A-ACFE-031FA0CAF8A6}"/>
    <cellStyle name="SAPBEXHLevel3X 3 8 2 8 3" xfId="24766" xr:uid="{66F9CB32-4AA3-4E18-90FE-04FB217A3018}"/>
    <cellStyle name="SAPBEXHLevel3X 3 8 2 8 3 2" xfId="51180" xr:uid="{1964A69B-9AD4-457C-A54F-54BF0144D343}"/>
    <cellStyle name="SAPBEXHLevel3X 3 8 2 8 4" xfId="29960" xr:uid="{FCA318CE-7952-4B68-8767-0B35B031BCBB}"/>
    <cellStyle name="SAPBEXHLevel3X 3 8 2 9" xfId="7793" xr:uid="{E8C3397B-8ED1-4005-A0AD-178A3FEDEEB0}"/>
    <cellStyle name="SAPBEXHLevel3X 3 8 2 9 2" xfId="18460" xr:uid="{12A9E829-55D6-42A4-9BD6-EBF7A38C5C15}"/>
    <cellStyle name="SAPBEXHLevel3X 3 8 2 9 2 2" xfId="44875" xr:uid="{EA12B025-8413-473D-ACC2-D2271965DFD3}"/>
    <cellStyle name="SAPBEXHLevel3X 3 8 2 9 3" xfId="23099" xr:uid="{8DE812E7-A9A8-48E2-A59B-3906B727D506}"/>
    <cellStyle name="SAPBEXHLevel3X 3 8 2 9 3 2" xfId="49513" xr:uid="{5670C355-982D-4BB9-B5B6-6C5E98BF15B2}"/>
    <cellStyle name="SAPBEXHLevel3X 3 8 2 9 4" xfId="34463" xr:uid="{8B1BBF1E-278F-4E47-BF87-1F43514C699B}"/>
    <cellStyle name="SAPBEXHLevel3X 3 8 3" xfId="1683" xr:uid="{59C274BB-3707-4350-A0A2-A4C2817E7789}"/>
    <cellStyle name="SAPBEXHLevel3X 3 8 3 10" xfId="8493" xr:uid="{691C7A32-ABB7-4FD9-8C28-EEDAFC7FD1BC}"/>
    <cellStyle name="SAPBEXHLevel3X 3 8 3 10 2" xfId="19153" xr:uid="{0E955105-EA58-4F86-9F46-1357E82698D7}"/>
    <cellStyle name="SAPBEXHLevel3X 3 8 3 10 2 2" xfId="45567" xr:uid="{33E37028-2EEF-44EC-9862-CE10B6D10EA7}"/>
    <cellStyle name="SAPBEXHLevel3X 3 8 3 10 3" xfId="12464" xr:uid="{784A54C0-4E35-4F79-B1BC-80AC5C1769BC}"/>
    <cellStyle name="SAPBEXHLevel3X 3 8 3 10 3 2" xfId="38885" xr:uid="{895D894E-B1B9-4A11-B7FB-6C59150175F5}"/>
    <cellStyle name="SAPBEXHLevel3X 3 8 3 10 4" xfId="34989" xr:uid="{CDDE15F2-93AC-4382-92F6-F75D648D52B0}"/>
    <cellStyle name="SAPBEXHLevel3X 3 8 3 11" xfId="11884" xr:uid="{218F445D-18BC-4CE3-B548-BAC88480A210}"/>
    <cellStyle name="SAPBEXHLevel3X 3 8 3 11 2" xfId="38305" xr:uid="{FAF76054-F5EE-441D-809C-A0E6B1EB86C4}"/>
    <cellStyle name="SAPBEXHLevel3X 3 8 3 12" xfId="23903" xr:uid="{C0C4614F-4E13-42B1-9D8F-EC32D7A45DBF}"/>
    <cellStyle name="SAPBEXHLevel3X 3 8 3 12 2" xfId="50317" xr:uid="{9A989172-F6E3-4B7A-9E83-FE7B63818C05}"/>
    <cellStyle name="SAPBEXHLevel3X 3 8 3 2" xfId="3676" xr:uid="{D4C22DA7-00DB-4C49-9AC0-0DCC58D1C56D}"/>
    <cellStyle name="SAPBEXHLevel3X 3 8 3 2 2" xfId="8929" xr:uid="{49CA3AC1-1E4C-41DC-A962-C7E13AB0C62E}"/>
    <cellStyle name="SAPBEXHLevel3X 3 8 3 2 2 2" xfId="19589" xr:uid="{83B5F220-E666-44AE-9C37-4557E37481A8}"/>
    <cellStyle name="SAPBEXHLevel3X 3 8 3 2 2 2 2" xfId="46003" xr:uid="{11FDF099-3EE5-4EB5-8C9E-1B2016402ABD}"/>
    <cellStyle name="SAPBEXHLevel3X 3 8 3 2 2 3" xfId="27896" xr:uid="{4A8CD041-6709-439E-8AF5-77039831E393}"/>
    <cellStyle name="SAPBEXHLevel3X 3 8 3 2 2 3 2" xfId="54310" xr:uid="{FD15E82F-D944-41BC-B9CB-39F4BCAF0136}"/>
    <cellStyle name="SAPBEXHLevel3X 3 8 3 2 2 4" xfId="35425" xr:uid="{7B352AEA-F1B8-4A07-8CB2-F727045F5C16}"/>
    <cellStyle name="SAPBEXHLevel3X 3 8 3 2 3" xfId="10462" xr:uid="{DB430D79-162E-44A8-9F65-8648EB7B3B25}"/>
    <cellStyle name="SAPBEXHLevel3X 3 8 3 2 3 2" xfId="21122" xr:uid="{5D77A911-24E5-42B0-BD9A-A8A9AB4010A6}"/>
    <cellStyle name="SAPBEXHLevel3X 3 8 3 2 3 2 2" xfId="47536" xr:uid="{4139609C-E42C-4ED3-8343-E628FD34F308}"/>
    <cellStyle name="SAPBEXHLevel3X 3 8 3 2 3 3" xfId="28386" xr:uid="{62DE9D6C-CD11-43DD-AA38-8E738003FA18}"/>
    <cellStyle name="SAPBEXHLevel3X 3 8 3 2 3 3 2" xfId="54800" xr:uid="{EE0C7DDE-E787-4AAF-90EF-21E909BFEA48}"/>
    <cellStyle name="SAPBEXHLevel3X 3 8 3 2 3 4" xfId="36958" xr:uid="{426F359C-DE72-416C-879A-54FF809ECFFE}"/>
    <cellStyle name="SAPBEXHLevel3X 3 8 3 2 4" xfId="8809" xr:uid="{C7D076F3-2398-4D9A-9C1C-A6D9DF489115}"/>
    <cellStyle name="SAPBEXHLevel3X 3 8 3 2 4 2" xfId="19469" xr:uid="{DD104F74-834C-43A1-97C9-C3D3D7792184}"/>
    <cellStyle name="SAPBEXHLevel3X 3 8 3 2 4 2 2" xfId="45883" xr:uid="{A5FEDB76-31C4-444C-8938-D58E3B00E088}"/>
    <cellStyle name="SAPBEXHLevel3X 3 8 3 2 4 3" xfId="22365" xr:uid="{781EF046-FF56-4AA3-9F3F-F7B5D2D0BBB9}"/>
    <cellStyle name="SAPBEXHLevel3X 3 8 3 2 4 3 2" xfId="48779" xr:uid="{278FA5AC-E37B-46C2-9E82-BC361E940DE9}"/>
    <cellStyle name="SAPBEXHLevel3X 3 8 3 2 4 4" xfId="35305" xr:uid="{2AE05F18-D88E-4411-951B-E2A07C0D2B38}"/>
    <cellStyle name="SAPBEXHLevel3X 3 8 3 2 5" xfId="14461" xr:uid="{F07269DE-BC4A-4106-944B-98F465930552}"/>
    <cellStyle name="SAPBEXHLevel3X 3 8 3 2 5 2" xfId="40881" xr:uid="{288AEBF4-E47C-438C-BAAD-1B0B506F6AD0}"/>
    <cellStyle name="SAPBEXHLevel3X 3 8 3 2 6" xfId="21835" xr:uid="{97D86FDD-83E3-4E75-B4B0-74F0D32B04D3}"/>
    <cellStyle name="SAPBEXHLevel3X 3 8 3 2 6 2" xfId="48249" xr:uid="{4D4CD9E6-2E90-420F-9745-EEA572DFC696}"/>
    <cellStyle name="SAPBEXHLevel3X 3 8 3 2 7" xfId="30346" xr:uid="{7B0D02CC-8550-4520-AFEF-75D3DE54D12A}"/>
    <cellStyle name="SAPBEXHLevel3X 3 8 3 3" xfId="2659" xr:uid="{543DF142-F011-483F-873A-C124287F12B7}"/>
    <cellStyle name="SAPBEXHLevel3X 3 8 3 3 2" xfId="9651" xr:uid="{A24E1AF5-4E40-45A0-AA5F-27120FC263D8}"/>
    <cellStyle name="SAPBEXHLevel3X 3 8 3 3 2 2" xfId="20311" xr:uid="{575765E0-4C50-474C-A82C-496488B46E16}"/>
    <cellStyle name="SAPBEXHLevel3X 3 8 3 3 2 2 2" xfId="46725" xr:uid="{D990FCF5-AAA6-4485-8EC4-43F6FF647997}"/>
    <cellStyle name="SAPBEXHLevel3X 3 8 3 3 2 3" xfId="27835" xr:uid="{02416108-7A16-493D-8AEA-5C6A8DA4B9BF}"/>
    <cellStyle name="SAPBEXHLevel3X 3 8 3 3 2 3 2" xfId="54249" xr:uid="{1A1EEFE5-C6B0-4D7F-A375-F9A3E1127213}"/>
    <cellStyle name="SAPBEXHLevel3X 3 8 3 3 2 4" xfId="36147" xr:uid="{EAC57D64-E99F-4A48-840D-B4BF42BADAE3}"/>
    <cellStyle name="SAPBEXHLevel3X 3 8 3 3 3" xfId="13451" xr:uid="{4A9E64F8-89BB-4C0F-9648-1E53E56D17B1}"/>
    <cellStyle name="SAPBEXHLevel3X 3 8 3 3 3 2" xfId="39871" xr:uid="{B91B388A-CC42-48D0-B1F8-B701C003E1AC}"/>
    <cellStyle name="SAPBEXHLevel3X 3 8 3 3 4" xfId="26484" xr:uid="{0F95C9EF-1336-4AFC-8CFD-B442A0A2C941}"/>
    <cellStyle name="SAPBEXHLevel3X 3 8 3 3 4 2" xfId="52898" xr:uid="{BB993C2F-D3EA-413F-BF09-F66B2962E31B}"/>
    <cellStyle name="SAPBEXHLevel3X 3 8 3 3 5" xfId="29329" xr:uid="{FB322DA0-ED91-4DC7-9043-E58BBFD5775A}"/>
    <cellStyle name="SAPBEXHLevel3X 3 8 3 4" xfId="4868" xr:uid="{DD811BE5-F8B2-43BB-8837-3553D80DBCAB}"/>
    <cellStyle name="SAPBEXHLevel3X 3 8 3 4 2" xfId="10431" xr:uid="{3EB974FB-0851-4277-A2C2-E7696E393A5E}"/>
    <cellStyle name="SAPBEXHLevel3X 3 8 3 4 2 2" xfId="21091" xr:uid="{11E93796-6C43-41E9-AF04-6A4A24A2CEF9}"/>
    <cellStyle name="SAPBEXHLevel3X 3 8 3 4 2 2 2" xfId="47505" xr:uid="{E814ED14-D1D0-43BA-B0E1-A856CF5C063D}"/>
    <cellStyle name="SAPBEXHLevel3X 3 8 3 4 2 3" xfId="28355" xr:uid="{C794988B-C645-425D-B069-A7C81732E430}"/>
    <cellStyle name="SAPBEXHLevel3X 3 8 3 4 2 3 2" xfId="54769" xr:uid="{13DF3AD7-F312-4506-8A79-665EA1846C97}"/>
    <cellStyle name="SAPBEXHLevel3X 3 8 3 4 2 4" xfId="36927" xr:uid="{E59F5958-F8DB-474E-A7DE-0E609FD14A36}"/>
    <cellStyle name="SAPBEXHLevel3X 3 8 3 4 3" xfId="15645" xr:uid="{678C76AF-2ED2-4F08-8D88-EBCEE8F385BB}"/>
    <cellStyle name="SAPBEXHLevel3X 3 8 3 4 3 2" xfId="42065" xr:uid="{449D8880-3E63-4A43-8482-901A0ECA24F1}"/>
    <cellStyle name="SAPBEXHLevel3X 3 8 3 4 4" xfId="22445" xr:uid="{D6108021-30A5-4E80-9890-0870DCFE77F8}"/>
    <cellStyle name="SAPBEXHLevel3X 3 8 3 4 4 2" xfId="48859" xr:uid="{CC0DD22B-4F6D-4F39-A0C6-B75C5B026DB6}"/>
    <cellStyle name="SAPBEXHLevel3X 3 8 3 4 5" xfId="31538" xr:uid="{0669DD04-7049-4AB2-926B-D5DB856B95D0}"/>
    <cellStyle name="SAPBEXHLevel3X 3 8 3 5" xfId="4005" xr:uid="{EF44A775-395B-487F-8C5F-28A02BEA9A03}"/>
    <cellStyle name="SAPBEXHLevel3X 3 8 3 5 2" xfId="14788" xr:uid="{82C8FA7A-05E1-4F2F-A304-95E3F6FE11C6}"/>
    <cellStyle name="SAPBEXHLevel3X 3 8 3 5 2 2" xfId="41208" xr:uid="{3C3E8B13-4E0B-47BE-A134-623D6796E844}"/>
    <cellStyle name="SAPBEXHLevel3X 3 8 3 5 3" xfId="27259" xr:uid="{EAFBC880-1ABD-4D38-B6FC-3F66D772A3CC}"/>
    <cellStyle name="SAPBEXHLevel3X 3 8 3 5 3 2" xfId="53673" xr:uid="{02E97936-6A9A-411E-A07A-9FDC9EB569D6}"/>
    <cellStyle name="SAPBEXHLevel3X 3 8 3 5 4" xfId="30675" xr:uid="{9624F115-D751-4796-A361-732A0FBDDAC3}"/>
    <cellStyle name="SAPBEXHLevel3X 3 8 3 6" xfId="5550" xr:uid="{A02ABE14-79C9-4D9B-B786-6C2EAFEB624F}"/>
    <cellStyle name="SAPBEXHLevel3X 3 8 3 6 2" xfId="16321" xr:uid="{09AFC3B9-E3B0-4D07-9E14-225748EEA03F}"/>
    <cellStyle name="SAPBEXHLevel3X 3 8 3 6 2 2" xfId="42740" xr:uid="{BC1613A1-BDA3-4E48-B492-927F820D7534}"/>
    <cellStyle name="SAPBEXHLevel3X 3 8 3 6 3" xfId="28156" xr:uid="{419E6294-8306-4C3F-AA73-57237DD21AEB}"/>
    <cellStyle name="SAPBEXHLevel3X 3 8 3 6 3 2" xfId="54570" xr:uid="{29D1240C-D8E1-4B34-81E7-3DAC53BECAA2}"/>
    <cellStyle name="SAPBEXHLevel3X 3 8 3 6 4" xfId="32220" xr:uid="{44DE9B5D-670E-419A-B9E8-2D461629A575}"/>
    <cellStyle name="SAPBEXHLevel3X 3 8 3 7" xfId="6159" xr:uid="{BADF342F-4427-493F-98FE-8D00AFBD0403}"/>
    <cellStyle name="SAPBEXHLevel3X 3 8 3 7 2" xfId="25782" xr:uid="{C982F1CD-D82E-46E2-846C-AAEDCA9C32F8}"/>
    <cellStyle name="SAPBEXHLevel3X 3 8 3 7 2 2" xfId="52196" xr:uid="{4BEA47CD-DB3B-40AE-AD01-45851FEAA1F6}"/>
    <cellStyle name="SAPBEXHLevel3X 3 8 3 7 3" xfId="32829" xr:uid="{E349B7E2-C1F3-4F53-B430-10C66BF90E1C}"/>
    <cellStyle name="SAPBEXHLevel3X 3 8 3 8" xfId="3402" xr:uid="{3E9ACEBD-0F91-42A2-BB5A-B6D314D178E5}"/>
    <cellStyle name="SAPBEXHLevel3X 3 8 3 8 2" xfId="14188" xr:uid="{161DA014-42D7-41DA-A49C-F33CC581A226}"/>
    <cellStyle name="SAPBEXHLevel3X 3 8 3 8 2 2" xfId="40608" xr:uid="{26D3C5B0-225A-4DE1-9D2B-E8B3C7076DF3}"/>
    <cellStyle name="SAPBEXHLevel3X 3 8 3 8 3" xfId="26435" xr:uid="{DA390782-B852-4AEB-8921-A88BDA36644F}"/>
    <cellStyle name="SAPBEXHLevel3X 3 8 3 8 3 2" xfId="52849" xr:uid="{DEA91C7F-D18E-42A7-B50C-2805A3368E08}"/>
    <cellStyle name="SAPBEXHLevel3X 3 8 3 8 4" xfId="30072" xr:uid="{B6C0FB13-8E93-482A-8C78-548525BA26A8}"/>
    <cellStyle name="SAPBEXHLevel3X 3 8 3 9" xfId="7635" xr:uid="{078B4DB9-187C-4349-B96E-C2B7FC8C3C6C}"/>
    <cellStyle name="SAPBEXHLevel3X 3 8 3 9 2" xfId="18302" xr:uid="{2C18A516-0C96-40D2-BCD3-E0EC2FFE0F3F}"/>
    <cellStyle name="SAPBEXHLevel3X 3 8 3 9 2 2" xfId="44718" xr:uid="{F2AC564B-C39F-4CA6-BB68-2C93207C8256}"/>
    <cellStyle name="SAPBEXHLevel3X 3 8 3 9 3" xfId="28165" xr:uid="{6CB1A84E-D157-4A17-953D-CFE0E75A2F13}"/>
    <cellStyle name="SAPBEXHLevel3X 3 8 3 9 3 2" xfId="54579" xr:uid="{5C504DD8-37A8-4210-A083-89B383D33437}"/>
    <cellStyle name="SAPBEXHLevel3X 3 8 3 9 4" xfId="34305" xr:uid="{D423306D-CD68-41DE-B7E8-5AF6E2D480FA}"/>
    <cellStyle name="SAPBEXHLevel3X 3 8 4" xfId="1942" xr:uid="{C913B3BA-4E23-461F-87D2-FDF841B10B22}"/>
    <cellStyle name="SAPBEXHLevel3X 3 8 4 10" xfId="8589" xr:uid="{8D902389-2846-486B-B04C-1C00E474A7DD}"/>
    <cellStyle name="SAPBEXHLevel3X 3 8 4 10 2" xfId="19249" xr:uid="{FCE1CD91-D7DE-49D4-BD84-8FD200662192}"/>
    <cellStyle name="SAPBEXHLevel3X 3 8 4 10 2 2" xfId="45663" xr:uid="{9147448A-DEF7-4D94-8FE5-BC37BF4A546C}"/>
    <cellStyle name="SAPBEXHLevel3X 3 8 4 10 3" xfId="12563" xr:uid="{0F0DC737-E487-4FAE-A395-21BCC20E344C}"/>
    <cellStyle name="SAPBEXHLevel3X 3 8 4 10 3 2" xfId="38984" xr:uid="{FCABB4D7-39CB-49F0-A748-89A8AC3693D4}"/>
    <cellStyle name="SAPBEXHLevel3X 3 8 4 10 4" xfId="35085" xr:uid="{F65074A6-E3D3-476B-92E6-30E4E6C4A555}"/>
    <cellStyle name="SAPBEXHLevel3X 3 8 4 11" xfId="11638" xr:uid="{9312C840-A4B7-412D-B373-EA1BC2342C55}"/>
    <cellStyle name="SAPBEXHLevel3X 3 8 4 11 2" xfId="38059" xr:uid="{F13B812E-43BA-4B50-B4F0-8612416779A0}"/>
    <cellStyle name="SAPBEXHLevel3X 3 8 4 12" xfId="23752" xr:uid="{E5A2DF87-7041-4E0D-9EAB-1027676D14D1}"/>
    <cellStyle name="SAPBEXHLevel3X 3 8 4 12 2" xfId="50166" xr:uid="{332722F7-13C7-4540-93EA-CBE72EEDE9FA}"/>
    <cellStyle name="SAPBEXHLevel3X 3 8 4 2" xfId="3919" xr:uid="{A0F308F6-2629-4235-8B20-C10468B191AA}"/>
    <cellStyle name="SAPBEXHLevel3X 3 8 4 2 2" xfId="9795" xr:uid="{8FDE9EC4-4117-4AA1-BEE6-C6D2CB3F383F}"/>
    <cellStyle name="SAPBEXHLevel3X 3 8 4 2 2 2" xfId="20455" xr:uid="{619F85C1-AC36-4213-BD05-594BF4097508}"/>
    <cellStyle name="SAPBEXHLevel3X 3 8 4 2 2 2 2" xfId="46869" xr:uid="{BD151D13-81CB-41F3-8B87-570BE1DE3A0F}"/>
    <cellStyle name="SAPBEXHLevel3X 3 8 4 2 2 3" xfId="27003" xr:uid="{8317F18C-9C0A-4808-8B86-D7917717D4E8}"/>
    <cellStyle name="SAPBEXHLevel3X 3 8 4 2 2 3 2" xfId="53417" xr:uid="{2F91853A-AEC7-4575-8915-D2522E5037BC}"/>
    <cellStyle name="SAPBEXHLevel3X 3 8 4 2 2 4" xfId="36291" xr:uid="{4474B8E9-57DB-4461-87DC-82FD5C2A2989}"/>
    <cellStyle name="SAPBEXHLevel3X 3 8 4 2 3" xfId="14702" xr:uid="{36A07465-F200-435B-98C6-4668CADDF0BE}"/>
    <cellStyle name="SAPBEXHLevel3X 3 8 4 2 3 2" xfId="41122" xr:uid="{598DDE1D-E3AB-4727-89B0-E5F45FD8ADCC}"/>
    <cellStyle name="SAPBEXHLevel3X 3 8 4 2 4" xfId="24787" xr:uid="{E286D990-7A39-4A14-8D86-79CF5F50AEAD}"/>
    <cellStyle name="SAPBEXHLevel3X 3 8 4 2 4 2" xfId="51201" xr:uid="{61812CAB-51FE-41E5-9896-67516889B0C1}"/>
    <cellStyle name="SAPBEXHLevel3X 3 8 4 2 5" xfId="30589" xr:uid="{443DFBD9-4E56-4316-AC45-E0519427A762}"/>
    <cellStyle name="SAPBEXHLevel3X 3 8 4 3" xfId="4646" xr:uid="{6205F0F1-E97B-492E-A930-C66B740AF1A8}"/>
    <cellStyle name="SAPBEXHLevel3X 3 8 4 3 2" xfId="10054" xr:uid="{345E59BA-CF9A-4742-8C8E-B9BAD4324131}"/>
    <cellStyle name="SAPBEXHLevel3X 3 8 4 3 2 2" xfId="20714" xr:uid="{2A86FB68-8F87-4E80-A142-4EA5C90E72AE}"/>
    <cellStyle name="SAPBEXHLevel3X 3 8 4 3 2 2 2" xfId="47128" xr:uid="{387F5BB0-1BFB-4DF1-88B3-FCFEF90E6585}"/>
    <cellStyle name="SAPBEXHLevel3X 3 8 4 3 2 3" xfId="12756" xr:uid="{02156B7C-BACD-466A-9E54-C3CA80DCEF54}"/>
    <cellStyle name="SAPBEXHLevel3X 3 8 4 3 2 3 2" xfId="39177" xr:uid="{E88ECE27-EFE6-416B-9D35-6D2D531F849E}"/>
    <cellStyle name="SAPBEXHLevel3X 3 8 4 3 2 4" xfId="36550" xr:uid="{F1567694-5162-47B0-AB72-C7709EF4D4B4}"/>
    <cellStyle name="SAPBEXHLevel3X 3 8 4 3 3" xfId="15424" xr:uid="{7A40D4A2-7F71-4406-A528-9CE7333B3355}"/>
    <cellStyle name="SAPBEXHLevel3X 3 8 4 3 3 2" xfId="41844" xr:uid="{A7575DA2-15D4-4468-9A0F-A08081C4DE64}"/>
    <cellStyle name="SAPBEXHLevel3X 3 8 4 3 4" xfId="26966" xr:uid="{851DA744-7B36-48B1-8897-AF187DFEB5F4}"/>
    <cellStyle name="SAPBEXHLevel3X 3 8 4 3 4 2" xfId="53380" xr:uid="{1B86DF10-FD7F-4243-A8E2-904936B3B29A}"/>
    <cellStyle name="SAPBEXHLevel3X 3 8 4 3 5" xfId="31316" xr:uid="{1EBB3E21-E5CE-4B7A-B348-03ECC294CEE7}"/>
    <cellStyle name="SAPBEXHLevel3X 3 8 4 4" xfId="5224" xr:uid="{8F0C62F6-8BC0-4BB4-8193-8443F62D282A}"/>
    <cellStyle name="SAPBEXHLevel3X 3 8 4 4 2" xfId="15999" xr:uid="{58A9938B-DEE4-471A-9EC7-28AAF12C03C6}"/>
    <cellStyle name="SAPBEXHLevel3X 3 8 4 4 2 2" xfId="42418" xr:uid="{E5C31A37-AA97-4B86-8308-24A968F490F1}"/>
    <cellStyle name="SAPBEXHLevel3X 3 8 4 4 3" xfId="27605" xr:uid="{2523B675-2B33-4983-A5AB-B7DAAD1B3B5D}"/>
    <cellStyle name="SAPBEXHLevel3X 3 8 4 4 3 2" xfId="54019" xr:uid="{1A09A994-4CE7-4E71-AFE9-CF182EE0FEB8}"/>
    <cellStyle name="SAPBEXHLevel3X 3 8 4 4 4" xfId="31894" xr:uid="{909BBD87-C6E6-4CF6-975D-DFD55BCF259E}"/>
    <cellStyle name="SAPBEXHLevel3X 3 8 4 5" xfId="5840" xr:uid="{4E1EFC7F-BCA8-4DA4-AD79-D6EECAC7A607}"/>
    <cellStyle name="SAPBEXHLevel3X 3 8 4 5 2" xfId="16599" xr:uid="{04A58BD3-C7AF-4B05-A106-A1DF9660C438}"/>
    <cellStyle name="SAPBEXHLevel3X 3 8 4 5 2 2" xfId="43017" xr:uid="{C70F3AC1-C1AC-4B69-9D11-15654BCD04B7}"/>
    <cellStyle name="SAPBEXHLevel3X 3 8 4 5 3" xfId="26160" xr:uid="{0A76EA04-B12A-4ECF-9730-3E01D6A7A486}"/>
    <cellStyle name="SAPBEXHLevel3X 3 8 4 5 3 2" xfId="52574" xr:uid="{545CC69B-E670-4CDE-A153-2C35B6A8F7F0}"/>
    <cellStyle name="SAPBEXHLevel3X 3 8 4 5 4" xfId="32510" xr:uid="{D3E4503E-1F1E-42C2-9C2B-F2232F103436}"/>
    <cellStyle name="SAPBEXHLevel3X 3 8 4 6" xfId="6443" xr:uid="{BD999E54-CF15-42F2-9840-AD4CB9E38885}"/>
    <cellStyle name="SAPBEXHLevel3X 3 8 4 6 2" xfId="17179" xr:uid="{F8A63932-9DD9-4F55-A7F7-0AFC5EE7E0C3}"/>
    <cellStyle name="SAPBEXHLevel3X 3 8 4 6 2 2" xfId="43597" xr:uid="{A713B487-9ED9-4D9F-A8BC-ABDC779AA317}"/>
    <cellStyle name="SAPBEXHLevel3X 3 8 4 6 3" xfId="22498" xr:uid="{8C816650-D20A-4AD3-A157-0CFFF357A88C}"/>
    <cellStyle name="SAPBEXHLevel3X 3 8 4 6 3 2" xfId="48912" xr:uid="{04372B92-E84E-4D2D-860B-8CCF8576CA56}"/>
    <cellStyle name="SAPBEXHLevel3X 3 8 4 6 4" xfId="33113" xr:uid="{BB39FA4F-8337-4F1C-B6DA-671EF315B8CF}"/>
    <cellStyle name="SAPBEXHLevel3X 3 8 4 7" xfId="7058" xr:uid="{5983187C-A1C7-46AD-A31C-C4E69F969A6B}"/>
    <cellStyle name="SAPBEXHLevel3X 3 8 4 7 2" xfId="12285" xr:uid="{A0EF2B0F-AE6E-42A1-8A28-E712FE7BCA48}"/>
    <cellStyle name="SAPBEXHLevel3X 3 8 4 7 2 2" xfId="38706" xr:uid="{8C5C3D36-0104-4A1F-BC2C-9345FC0A5D51}"/>
    <cellStyle name="SAPBEXHLevel3X 3 8 4 7 3" xfId="33728" xr:uid="{EFDD8690-E4DC-4D09-B88F-1691CC4F1E36}"/>
    <cellStyle name="SAPBEXHLevel3X 3 8 4 8" xfId="7605" xr:uid="{6DA5AB96-78BD-428F-A78E-7A888B4E44A0}"/>
    <cellStyle name="SAPBEXHLevel3X 3 8 4 8 2" xfId="18272" xr:uid="{4ED5285F-3825-46B9-929E-ABA00D98005A}"/>
    <cellStyle name="SAPBEXHLevel3X 3 8 4 8 2 2" xfId="44688" xr:uid="{CE44DF5C-F89F-49EB-B442-FC9F729C9C9F}"/>
    <cellStyle name="SAPBEXHLevel3X 3 8 4 8 3" xfId="27690" xr:uid="{3AFB9FF9-742E-41F1-938C-A0DDF5A31657}"/>
    <cellStyle name="SAPBEXHLevel3X 3 8 4 8 3 2" xfId="54104" xr:uid="{E927A3A8-8DC0-472F-8529-ED9A61B3107F}"/>
    <cellStyle name="SAPBEXHLevel3X 3 8 4 8 4" xfId="34275" xr:uid="{BB44D6C0-CA15-4978-B98C-34BF20915A14}"/>
    <cellStyle name="SAPBEXHLevel3X 3 8 4 9" xfId="7304" xr:uid="{5EB561A9-33E7-4C38-938B-16C1A1481ADC}"/>
    <cellStyle name="SAPBEXHLevel3X 3 8 4 9 2" xfId="17971" xr:uid="{0F6D3B54-73C7-43E6-9077-9BF2E3E1CE08}"/>
    <cellStyle name="SAPBEXHLevel3X 3 8 4 9 2 2" xfId="44388" xr:uid="{26F6019D-3395-4B19-A708-CD14932DAA61}"/>
    <cellStyle name="SAPBEXHLevel3X 3 8 4 9 3" xfId="26112" xr:uid="{23CB759D-E331-4BEB-A6C5-202AF6A27530}"/>
    <cellStyle name="SAPBEXHLevel3X 3 8 4 9 3 2" xfId="52526" xr:uid="{CCD5E7DB-9859-440A-AD0C-ADA052E2D0B4}"/>
    <cellStyle name="SAPBEXHLevel3X 3 8 4 9 4" xfId="33974" xr:uid="{8A5866A4-D1C0-4E36-B6AD-A8138C061B8B}"/>
    <cellStyle name="SAPBEXHLevel3X 3 8 5" xfId="2128" xr:uid="{B82B9594-8693-4FF6-9E5D-091AA0FE3F8E}"/>
    <cellStyle name="SAPBEXHLevel3X 3 8 5 10" xfId="8837" xr:uid="{6E399424-527B-4B3A-9CD2-152AF94997FF}"/>
    <cellStyle name="SAPBEXHLevel3X 3 8 5 10 2" xfId="19497" xr:uid="{EA56FEF2-CB63-4DF5-8CD2-EFCA9DDDE9A4}"/>
    <cellStyle name="SAPBEXHLevel3X 3 8 5 10 2 2" xfId="45911" xr:uid="{096F7087-B078-4CD3-9F32-F313B3FB1128}"/>
    <cellStyle name="SAPBEXHLevel3X 3 8 5 10 3" xfId="22647" xr:uid="{CE12F2C9-A771-4AB7-9A03-F2FF3EDD1005}"/>
    <cellStyle name="SAPBEXHLevel3X 3 8 5 10 3 2" xfId="49061" xr:uid="{49BE190F-45AD-475E-933B-DD027E30CB8D}"/>
    <cellStyle name="SAPBEXHLevel3X 3 8 5 10 4" xfId="35333" xr:uid="{C5F437D9-EAC3-4D76-AB55-7A16D7721AD6}"/>
    <cellStyle name="SAPBEXHLevel3X 3 8 5 11" xfId="11472" xr:uid="{0D765C34-8242-43DB-9566-5C507AB2CDFC}"/>
    <cellStyle name="SAPBEXHLevel3X 3 8 5 11 2" xfId="37893" xr:uid="{AAAD07AF-DFE4-4A32-8309-9ADA358E5200}"/>
    <cellStyle name="SAPBEXHLevel3X 3 8 5 12" xfId="24492" xr:uid="{DB646B50-4FD3-470F-9BFE-D4091C634E62}"/>
    <cellStyle name="SAPBEXHLevel3X 3 8 5 12 2" xfId="50906" xr:uid="{92D31F2A-5F25-4569-A175-7F5544FFBC2F}"/>
    <cellStyle name="SAPBEXHLevel3X 3 8 5 2" xfId="4093" xr:uid="{D7EC8C47-3C23-4A03-B11B-6109445616F2}"/>
    <cellStyle name="SAPBEXHLevel3X 3 8 5 2 2" xfId="9815" xr:uid="{0673E542-CC59-4FD2-B282-AB63BDE0CC11}"/>
    <cellStyle name="SAPBEXHLevel3X 3 8 5 2 2 2" xfId="20475" xr:uid="{66EF8B7A-7F17-4E34-9D8D-4790B247FA69}"/>
    <cellStyle name="SAPBEXHLevel3X 3 8 5 2 2 2 2" xfId="46889" xr:uid="{D1F68F20-D440-49E6-BF3A-7DBCB9B503C8}"/>
    <cellStyle name="SAPBEXHLevel3X 3 8 5 2 2 3" xfId="27819" xr:uid="{00D1F3A1-5A64-4EAA-9CA7-DEF1F3687C50}"/>
    <cellStyle name="SAPBEXHLevel3X 3 8 5 2 2 3 2" xfId="54233" xr:uid="{37E08D30-31DC-4FDF-A817-FFFB2D382404}"/>
    <cellStyle name="SAPBEXHLevel3X 3 8 5 2 2 4" xfId="36311" xr:uid="{2052BA61-F576-4BA2-9251-5EC2248E7C76}"/>
    <cellStyle name="SAPBEXHLevel3X 3 8 5 2 3" xfId="14875" xr:uid="{A5403873-3804-48E9-AC30-0E5502FD885C}"/>
    <cellStyle name="SAPBEXHLevel3X 3 8 5 2 3 2" xfId="41295" xr:uid="{09B3A52B-C4E4-47BF-917B-278BD367CEF0}"/>
    <cellStyle name="SAPBEXHLevel3X 3 8 5 2 4" xfId="23915" xr:uid="{AD7CC6C7-0E97-4EED-80CC-24EFE788A29F}"/>
    <cellStyle name="SAPBEXHLevel3X 3 8 5 2 4 2" xfId="50329" xr:uid="{364E81FF-E680-44EE-B48F-5FC4556B18E6}"/>
    <cellStyle name="SAPBEXHLevel3X 3 8 5 2 5" xfId="30763" xr:uid="{8C73B613-6011-4750-844A-7E0B11C257CB}"/>
    <cellStyle name="SAPBEXHLevel3X 3 8 5 3" xfId="4821" xr:uid="{01AEDE79-6EBE-4B44-B9A4-D31D18378B8F}"/>
    <cellStyle name="SAPBEXHLevel3X 3 8 5 3 2" xfId="10122" xr:uid="{396BDF42-19BC-4833-8C32-8DF966F3A310}"/>
    <cellStyle name="SAPBEXHLevel3X 3 8 5 3 2 2" xfId="20782" xr:uid="{7B84831F-154E-4D5B-A619-A83AA3D0D771}"/>
    <cellStyle name="SAPBEXHLevel3X 3 8 5 3 2 2 2" xfId="47196" xr:uid="{0F4DA4D8-D45A-4A23-8324-BA63E18BDE86}"/>
    <cellStyle name="SAPBEXHLevel3X 3 8 5 3 2 3" xfId="17687" xr:uid="{0FA4C1E4-3DF4-482D-A0B2-47CE67E662E9}"/>
    <cellStyle name="SAPBEXHLevel3X 3 8 5 3 2 3 2" xfId="44104" xr:uid="{F4FE34C4-A108-4F2D-B10F-A227A83ED954}"/>
    <cellStyle name="SAPBEXHLevel3X 3 8 5 3 2 4" xfId="36618" xr:uid="{74378565-2726-4D35-B9B0-F14EBEE20B7E}"/>
    <cellStyle name="SAPBEXHLevel3X 3 8 5 3 3" xfId="15598" xr:uid="{6B5FFD0F-147F-4A7D-8C50-16FC381EB0C2}"/>
    <cellStyle name="SAPBEXHLevel3X 3 8 5 3 3 2" xfId="42018" xr:uid="{0136A03B-1904-4270-8C2C-41E5A926C62F}"/>
    <cellStyle name="SAPBEXHLevel3X 3 8 5 3 4" xfId="23225" xr:uid="{2391B7F2-B27A-497F-9E71-D03535D15411}"/>
    <cellStyle name="SAPBEXHLevel3X 3 8 5 3 4 2" xfId="49639" xr:uid="{C4DECBD4-5EBB-413D-BA4E-A1D28829430C}"/>
    <cellStyle name="SAPBEXHLevel3X 3 8 5 3 5" xfId="31491" xr:uid="{2E7C203A-1ED1-47EE-BB2E-2487CCA09701}"/>
    <cellStyle name="SAPBEXHLevel3X 3 8 5 4" xfId="5401" xr:uid="{1C132567-ADA9-461A-8B18-40A7B752CA88}"/>
    <cellStyle name="SAPBEXHLevel3X 3 8 5 4 2" xfId="16174" xr:uid="{D4692F61-6A37-43C4-A7FD-8A1E045CC489}"/>
    <cellStyle name="SAPBEXHLevel3X 3 8 5 4 2 2" xfId="42593" xr:uid="{2E65CFB7-C2A8-4F6F-9586-2B8ACFB49EFA}"/>
    <cellStyle name="SAPBEXHLevel3X 3 8 5 4 3" xfId="26512" xr:uid="{8C5F3C84-C9CA-4D45-8698-A3308C79AF8F}"/>
    <cellStyle name="SAPBEXHLevel3X 3 8 5 4 3 2" xfId="52926" xr:uid="{4DD28C16-E4D9-460B-810E-D9F8EBEDA9FE}"/>
    <cellStyle name="SAPBEXHLevel3X 3 8 5 4 4" xfId="32071" xr:uid="{C5160B25-A0CF-418B-879D-9D6E23DF9028}"/>
    <cellStyle name="SAPBEXHLevel3X 3 8 5 5" xfId="6008" xr:uid="{C1FAEE69-1899-40F6-9DD8-B7958597B51E}"/>
    <cellStyle name="SAPBEXHLevel3X 3 8 5 5 2" xfId="16760" xr:uid="{1C16A7D7-CE66-4DF0-9802-C9A210825103}"/>
    <cellStyle name="SAPBEXHLevel3X 3 8 5 5 2 2" xfId="43178" xr:uid="{DA66F3CF-0C94-42A0-9661-4219A1D41F01}"/>
    <cellStyle name="SAPBEXHLevel3X 3 8 5 5 3" xfId="22191" xr:uid="{94369AEC-98E5-4566-A16A-8E1F0886C277}"/>
    <cellStyle name="SAPBEXHLevel3X 3 8 5 5 3 2" xfId="48605" xr:uid="{B57FA8DC-20E2-4646-B31F-81C653B3B5EA}"/>
    <cellStyle name="SAPBEXHLevel3X 3 8 5 5 4" xfId="32678" xr:uid="{8667FF08-3718-4197-A4C4-8F0F04116B55}"/>
    <cellStyle name="SAPBEXHLevel3X 3 8 5 6" xfId="6608" xr:uid="{20A52C0C-E448-40CF-9FE5-FE675F39ECB8}"/>
    <cellStyle name="SAPBEXHLevel3X 3 8 5 6 2" xfId="17333" xr:uid="{360A8A4C-82ED-40CA-A710-3013EEEFC311}"/>
    <cellStyle name="SAPBEXHLevel3X 3 8 5 6 2 2" xfId="43751" xr:uid="{91480E5B-E6C4-48C0-8A13-C0EC66697E64}"/>
    <cellStyle name="SAPBEXHLevel3X 3 8 5 6 3" xfId="22986" xr:uid="{2EC6C174-5ADE-4275-9FA9-57BEFC536211}"/>
    <cellStyle name="SAPBEXHLevel3X 3 8 5 6 3 2" xfId="49400" xr:uid="{4E33186B-FBB7-4ACC-8C88-8D70A0CA429A}"/>
    <cellStyle name="SAPBEXHLevel3X 3 8 5 6 4" xfId="33278" xr:uid="{BDDD3CCD-374F-489F-A248-FBEB0B8B392B}"/>
    <cellStyle name="SAPBEXHLevel3X 3 8 5 7" xfId="7180" xr:uid="{F8F2F69F-0475-4708-8724-077F2999599D}"/>
    <cellStyle name="SAPBEXHLevel3X 3 8 5 7 2" xfId="24283" xr:uid="{42C2DF38-ACE8-4EAE-BF23-CD706926C98C}"/>
    <cellStyle name="SAPBEXHLevel3X 3 8 5 7 2 2" xfId="50697" xr:uid="{EF05E4D5-2CE7-48AD-81E2-725E98830AC8}"/>
    <cellStyle name="SAPBEXHLevel3X 3 8 5 7 3" xfId="33850" xr:uid="{ACDABC3C-08C1-488C-BFEA-089CAA1CA6FD}"/>
    <cellStyle name="SAPBEXHLevel3X 3 8 5 8" xfId="7739" xr:uid="{22EEC430-C4FA-43F6-A58C-F32592C736BF}"/>
    <cellStyle name="SAPBEXHLevel3X 3 8 5 8 2" xfId="18406" xr:uid="{EB0F5C65-9A34-42F8-86F1-735624CCF002}"/>
    <cellStyle name="SAPBEXHLevel3X 3 8 5 8 2 2" xfId="44822" xr:uid="{188E883E-A5A2-468B-A9FE-B4121EF3D3E4}"/>
    <cellStyle name="SAPBEXHLevel3X 3 8 5 8 3" xfId="26370" xr:uid="{0FE64AFA-3F03-4821-8B87-5AC91478DDAF}"/>
    <cellStyle name="SAPBEXHLevel3X 3 8 5 8 3 2" xfId="52784" xr:uid="{AF5B7F48-12CC-4F15-82A3-819A5D1CA087}"/>
    <cellStyle name="SAPBEXHLevel3X 3 8 5 8 4" xfId="34409" xr:uid="{8CA340FB-1A09-4099-967B-B0A497304BE0}"/>
    <cellStyle name="SAPBEXHLevel3X 3 8 5 9" xfId="7891" xr:uid="{EB08EDE9-FD6B-453A-8804-EA17170037A6}"/>
    <cellStyle name="SAPBEXHLevel3X 3 8 5 9 2" xfId="18558" xr:uid="{86134BC2-D3D0-438D-BB1B-246F9F919374}"/>
    <cellStyle name="SAPBEXHLevel3X 3 8 5 9 2 2" xfId="44973" xr:uid="{0A812873-6CA0-48B2-A72D-27FC103E12C1}"/>
    <cellStyle name="SAPBEXHLevel3X 3 8 5 9 3" xfId="26360" xr:uid="{DC0FCFC5-BEBF-46F3-82E7-6B1A14A3D762}"/>
    <cellStyle name="SAPBEXHLevel3X 3 8 5 9 3 2" xfId="52774" xr:uid="{57359229-99F6-47A5-A0E9-D42D5222028C}"/>
    <cellStyle name="SAPBEXHLevel3X 3 8 5 9 4" xfId="34561" xr:uid="{34ADCE1A-6BF6-4758-A1CF-9E0DFE8EAA63}"/>
    <cellStyle name="SAPBEXHLevel3X 3 8 6" xfId="1865" xr:uid="{D6DB1A4E-5D1D-488A-963D-B0895EDD0EC5}"/>
    <cellStyle name="SAPBEXHLevel3X 3 8 6 10" xfId="9521" xr:uid="{6DC9B041-973E-42A8-B53D-10AD922D89C9}"/>
    <cellStyle name="SAPBEXHLevel3X 3 8 6 10 2" xfId="20181" xr:uid="{FDF108FF-133D-4A16-BF47-2343626405B1}"/>
    <cellStyle name="SAPBEXHLevel3X 3 8 6 10 2 2" xfId="46595" xr:uid="{5C7214D8-12F0-4A40-A5C1-4B09E2A1088D}"/>
    <cellStyle name="SAPBEXHLevel3X 3 8 6 10 3" xfId="12749" xr:uid="{16DCD977-ACA1-4B5D-A25A-3F71BADEECA6}"/>
    <cellStyle name="SAPBEXHLevel3X 3 8 6 10 3 2" xfId="39170" xr:uid="{1E5E71AE-B0C4-488B-96DC-173152E153C5}"/>
    <cellStyle name="SAPBEXHLevel3X 3 8 6 10 4" xfId="36017" xr:uid="{BEBEFC3F-4BF4-44A8-8B72-EE5F69FE8F2D}"/>
    <cellStyle name="SAPBEXHLevel3X 3 8 6 11" xfId="11715" xr:uid="{2558009A-B1C5-42B9-AA74-AA5C6D8E725E}"/>
    <cellStyle name="SAPBEXHLevel3X 3 8 6 11 2" xfId="38136" xr:uid="{013A8B9A-54AC-4834-A8DC-5CB49E056898}"/>
    <cellStyle name="SAPBEXHLevel3X 3 8 6 12" xfId="25529" xr:uid="{487E5403-8EBC-4CD1-84ED-713F73C48BCC}"/>
    <cellStyle name="SAPBEXHLevel3X 3 8 6 12 2" xfId="51943" xr:uid="{EF009C3A-CDEB-4A66-A465-0C8368CE84B7}"/>
    <cellStyle name="SAPBEXHLevel3X 3 8 6 2" xfId="3842" xr:uid="{7DE4EEB5-331F-4A98-9E84-A687A7135AFE}"/>
    <cellStyle name="SAPBEXHLevel3X 3 8 6 2 2" xfId="10748" xr:uid="{0E8C42C2-E94A-48F2-A9D4-1C8DBCE6474D}"/>
    <cellStyle name="SAPBEXHLevel3X 3 8 6 2 2 2" xfId="21393" xr:uid="{3690003A-1FF5-4B86-81AE-477E4FD05092}"/>
    <cellStyle name="SAPBEXHLevel3X 3 8 6 2 2 2 2" xfId="47807" xr:uid="{669188A5-C507-49CB-990A-C11A498D422E}"/>
    <cellStyle name="SAPBEXHLevel3X 3 8 6 2 2 3" xfId="28487" xr:uid="{10FAE08A-FD1F-464F-8CB5-F47783AF002E}"/>
    <cellStyle name="SAPBEXHLevel3X 3 8 6 2 2 3 2" xfId="54901" xr:uid="{1D929E2B-C908-4568-9CB4-C121C3F59C76}"/>
    <cellStyle name="SAPBEXHLevel3X 3 8 6 2 2 4" xfId="37169" xr:uid="{1C50B5B9-CC34-4ADF-AE5B-CA4FF80A3E32}"/>
    <cellStyle name="SAPBEXHLevel3X 3 8 6 2 3" xfId="14625" xr:uid="{51C47A39-9E95-4A88-A8DE-89407D746598}"/>
    <cellStyle name="SAPBEXHLevel3X 3 8 6 2 3 2" xfId="41045" xr:uid="{FE6DB498-4BB9-4B28-9DB3-3969209F78E6}"/>
    <cellStyle name="SAPBEXHLevel3X 3 8 6 2 4" xfId="25381" xr:uid="{B41805BB-E9CF-4F67-BAFE-1A3CAADC1A26}"/>
    <cellStyle name="SAPBEXHLevel3X 3 8 6 2 4 2" xfId="51795" xr:uid="{F56D888E-3803-45BF-9FE4-39492CD03CA4}"/>
    <cellStyle name="SAPBEXHLevel3X 3 8 6 2 5" xfId="30512" xr:uid="{5CF1E9C3-798E-4E3A-92FB-EA06C2D15246}"/>
    <cellStyle name="SAPBEXHLevel3X 3 8 6 3" xfId="4569" xr:uid="{D9502507-B80D-4110-9EF9-8FD8B93CAE4E}"/>
    <cellStyle name="SAPBEXHLevel3X 3 8 6 3 2" xfId="15347" xr:uid="{69A554AE-68BE-4F31-8E6C-A577D191F33D}"/>
    <cellStyle name="SAPBEXHLevel3X 3 8 6 3 2 2" xfId="41767" xr:uid="{7A49EDF6-0110-4241-9CB4-3C73FEA36D07}"/>
    <cellStyle name="SAPBEXHLevel3X 3 8 6 3 3" xfId="23288" xr:uid="{193F40CE-8B3E-45C5-85DF-136E25491233}"/>
    <cellStyle name="SAPBEXHLevel3X 3 8 6 3 3 2" xfId="49702" xr:uid="{6E017676-281F-473A-BBF9-C05E79CBDA40}"/>
    <cellStyle name="SAPBEXHLevel3X 3 8 6 3 4" xfId="31239" xr:uid="{B378C299-9A0B-434D-8DD7-6FB7E1793887}"/>
    <cellStyle name="SAPBEXHLevel3X 3 8 6 4" xfId="4266" xr:uid="{6C533F3D-C68B-4F18-91FB-012B9BAB179A}"/>
    <cellStyle name="SAPBEXHLevel3X 3 8 6 4 2" xfId="15045" xr:uid="{50073B64-EAB4-4161-BD0E-3C12AA865AC1}"/>
    <cellStyle name="SAPBEXHLevel3X 3 8 6 4 2 2" xfId="41465" xr:uid="{68E4A733-D7AC-4649-BB44-7F4092BE326F}"/>
    <cellStyle name="SAPBEXHLevel3X 3 8 6 4 3" xfId="23113" xr:uid="{373FE9C9-CD33-46C1-B82C-18904010C684}"/>
    <cellStyle name="SAPBEXHLevel3X 3 8 6 4 3 2" xfId="49527" xr:uid="{74A81CF1-6EFB-4673-B821-81FEBFF6FED4}"/>
    <cellStyle name="SAPBEXHLevel3X 3 8 6 4 4" xfId="30936" xr:uid="{B0A9CB58-2FAD-412C-BF87-206795313876}"/>
    <cellStyle name="SAPBEXHLevel3X 3 8 6 5" xfId="4334" xr:uid="{FED9B443-5B2A-43FA-912E-DD269074815B}"/>
    <cellStyle name="SAPBEXHLevel3X 3 8 6 5 2" xfId="15112" xr:uid="{430C8195-8F6B-4002-972C-B27F74B9A0D9}"/>
    <cellStyle name="SAPBEXHLevel3X 3 8 6 5 2 2" xfId="41532" xr:uid="{8E44AA43-5CD4-49D6-865B-7A5631A2EEC0}"/>
    <cellStyle name="SAPBEXHLevel3X 3 8 6 5 3" xfId="25374" xr:uid="{A441C347-2EF8-48BE-9A8D-26B1859C2507}"/>
    <cellStyle name="SAPBEXHLevel3X 3 8 6 5 3 2" xfId="51788" xr:uid="{D2E6A99A-7ABF-486D-9AC8-E475494F1C39}"/>
    <cellStyle name="SAPBEXHLevel3X 3 8 6 5 4" xfId="31004" xr:uid="{DDF99B45-AFFD-4E45-9A5D-B81597A9AC56}"/>
    <cellStyle name="SAPBEXHLevel3X 3 8 6 6" xfId="3010" xr:uid="{73B90A6D-D7DB-4554-B084-A2189B46FAA7}"/>
    <cellStyle name="SAPBEXHLevel3X 3 8 6 6 2" xfId="13802" xr:uid="{B9A2C534-CAC1-412E-AFA0-DF404A981045}"/>
    <cellStyle name="SAPBEXHLevel3X 3 8 6 6 2 2" xfId="40222" xr:uid="{67C57E9D-F8E0-47DA-90C3-F725395986ED}"/>
    <cellStyle name="SAPBEXHLevel3X 3 8 6 6 3" xfId="24770" xr:uid="{AC77E416-5C8A-461F-B77C-E527C1B17A5A}"/>
    <cellStyle name="SAPBEXHLevel3X 3 8 6 6 3 2" xfId="51184" xr:uid="{D7A0BD5D-8B88-486C-AEAE-BCBA21ACE0E1}"/>
    <cellStyle name="SAPBEXHLevel3X 3 8 6 6 4" xfId="29680" xr:uid="{CB102B5D-2B2E-4DFC-94D6-C744CCB0304C}"/>
    <cellStyle name="SAPBEXHLevel3X 3 8 6 7" xfId="6981" xr:uid="{8FF64146-2779-459A-9084-9FB2E2DD8552}"/>
    <cellStyle name="SAPBEXHLevel3X 3 8 6 7 2" xfId="24852" xr:uid="{10DF3744-D02B-4AA9-A12C-83F727D0FD41}"/>
    <cellStyle name="SAPBEXHLevel3X 3 8 6 7 2 2" xfId="51266" xr:uid="{79ABC704-DBA8-4146-A569-F50DB2120D58}"/>
    <cellStyle name="SAPBEXHLevel3X 3 8 6 7 3" xfId="33651" xr:uid="{6C564F8D-B3D4-4593-B82E-A690C694AB42}"/>
    <cellStyle name="SAPBEXHLevel3X 3 8 6 8" xfId="7528" xr:uid="{DB766858-03E8-46EA-9847-F01C81D03B1C}"/>
    <cellStyle name="SAPBEXHLevel3X 3 8 6 8 2" xfId="18195" xr:uid="{12F7C36D-8511-402A-9961-354A2E4C3FB5}"/>
    <cellStyle name="SAPBEXHLevel3X 3 8 6 8 2 2" xfId="44611" xr:uid="{294622F9-2131-4F8C-8411-3759D22CB259}"/>
    <cellStyle name="SAPBEXHLevel3X 3 8 6 8 3" xfId="28080" xr:uid="{12A76C3B-AF0C-48C8-8584-5909B86B3D24}"/>
    <cellStyle name="SAPBEXHLevel3X 3 8 6 8 3 2" xfId="54494" xr:uid="{06154D7B-B802-47F5-A73A-6A44D2002EA7}"/>
    <cellStyle name="SAPBEXHLevel3X 3 8 6 8 4" xfId="34198" xr:uid="{DDC02DA4-2DFC-4AF5-91BD-B8F15E090B87}"/>
    <cellStyle name="SAPBEXHLevel3X 3 8 6 9" xfId="4442" xr:uid="{BD4EB2F1-0310-45F4-B0D6-97B40D19ADBE}"/>
    <cellStyle name="SAPBEXHLevel3X 3 8 6 9 2" xfId="15220" xr:uid="{1381312B-F241-494F-AD5E-53EE38B4D512}"/>
    <cellStyle name="SAPBEXHLevel3X 3 8 6 9 2 2" xfId="41640" xr:uid="{CAE4AF39-8E95-46E3-AC17-C901E4F0C6D4}"/>
    <cellStyle name="SAPBEXHLevel3X 3 8 6 9 3" xfId="22324" xr:uid="{D50F2DB3-2B73-4E1E-B53D-B735D1146744}"/>
    <cellStyle name="SAPBEXHLevel3X 3 8 6 9 3 2" xfId="48738" xr:uid="{78ABC48F-98A8-4883-8189-8D8AA4200014}"/>
    <cellStyle name="SAPBEXHLevel3X 3 8 6 9 4" xfId="31112" xr:uid="{A590BD77-73C3-4A87-9066-83CE07E32EE8}"/>
    <cellStyle name="SAPBEXHLevel3X 3 8 7" xfId="2525" xr:uid="{9EF058ED-0253-49C1-B630-4EFC7CA231B6}"/>
    <cellStyle name="SAPBEXHLevel3X 3 8 7 10" xfId="23317" xr:uid="{A920A9CD-5ED5-4F92-B783-6369279850C6}"/>
    <cellStyle name="SAPBEXHLevel3X 3 8 7 10 2" xfId="49731" xr:uid="{F7A29EB0-3AEB-4954-A01A-73445E3C681F}"/>
    <cellStyle name="SAPBEXHLevel3X 3 8 7 2" xfId="4420" xr:uid="{EC0137CB-F016-4E20-8BD2-5E6D7982FEAE}"/>
    <cellStyle name="SAPBEXHLevel3X 3 8 7 2 2" xfId="15198" xr:uid="{64454863-EF10-47E9-8429-A84B3B65E257}"/>
    <cellStyle name="SAPBEXHLevel3X 3 8 7 2 2 2" xfId="41618" xr:uid="{FA536DDB-BB91-4A8D-9420-910DEFE3F848}"/>
    <cellStyle name="SAPBEXHLevel3X 3 8 7 2 3" xfId="27509" xr:uid="{9FAD1125-C991-4788-B574-8DB7325D9E04}"/>
    <cellStyle name="SAPBEXHLevel3X 3 8 7 2 3 2" xfId="53923" xr:uid="{DCBC24CD-5BCC-4979-A30D-DDF924D29654}"/>
    <cellStyle name="SAPBEXHLevel3X 3 8 7 2 4" xfId="31090" xr:uid="{79AAA168-34AB-4E1A-9B66-9A5979ADC815}"/>
    <cellStyle name="SAPBEXHLevel3X 3 8 7 3" xfId="5153" xr:uid="{902FA0A7-11AD-48D8-9422-862A9BC865CF}"/>
    <cellStyle name="SAPBEXHLevel3X 3 8 7 3 2" xfId="15930" xr:uid="{C451CFD2-E395-4B2B-9000-BFC4D62C33C9}"/>
    <cellStyle name="SAPBEXHLevel3X 3 8 7 3 2 2" xfId="42349" xr:uid="{A4ADEEF3-66BD-4373-B7D4-E8768F4B6A08}"/>
    <cellStyle name="SAPBEXHLevel3X 3 8 7 3 3" xfId="22441" xr:uid="{793B8AF1-9A4D-4C0B-8D59-4A81978433BC}"/>
    <cellStyle name="SAPBEXHLevel3X 3 8 7 3 3 2" xfId="48855" xr:uid="{C9875FFA-ED55-4FA6-AF95-E3F641E1CFB5}"/>
    <cellStyle name="SAPBEXHLevel3X 3 8 7 3 4" xfId="31823" xr:uid="{C648000D-4C14-41BA-A59D-F8C62D7E4C9C}"/>
    <cellStyle name="SAPBEXHLevel3X 3 8 7 4" xfId="6335" xr:uid="{342C62BE-839B-4C18-977E-DF304357AFF9}"/>
    <cellStyle name="SAPBEXHLevel3X 3 8 7 4 2" xfId="17074" xr:uid="{102273FB-2290-4C07-BD27-DE42BA81E1A4}"/>
    <cellStyle name="SAPBEXHLevel3X 3 8 7 4 2 2" xfId="43492" xr:uid="{811771A5-8787-4F73-854F-5D964553AE78}"/>
    <cellStyle name="SAPBEXHLevel3X 3 8 7 4 3" xfId="22345" xr:uid="{4961DD0E-DED4-46A7-B0E3-3EE494E9C635}"/>
    <cellStyle name="SAPBEXHLevel3X 3 8 7 4 3 2" xfId="48759" xr:uid="{67F10DA1-D931-4498-B1BE-FA90CD82B165}"/>
    <cellStyle name="SAPBEXHLevel3X 3 8 7 4 4" xfId="33005" xr:uid="{FE6BC3B2-7984-439E-A34C-BDC2689E775B}"/>
    <cellStyle name="SAPBEXHLevel3X 3 8 7 5" xfId="6911" xr:uid="{7D10AA5C-FA27-4566-AC0D-DDCBC26422F5}"/>
    <cellStyle name="SAPBEXHLevel3X 3 8 7 5 2" xfId="17616" xr:uid="{A010C8DC-D9D2-4CEF-81D6-2DD179216FBE}"/>
    <cellStyle name="SAPBEXHLevel3X 3 8 7 5 2 2" xfId="44033" xr:uid="{FC6EC367-EBEB-45F6-8F23-579B2D06E6F9}"/>
    <cellStyle name="SAPBEXHLevel3X 3 8 7 5 3" xfId="11416" xr:uid="{DB70FD27-4FC1-4EC2-B2C6-7151C80A746A}"/>
    <cellStyle name="SAPBEXHLevel3X 3 8 7 5 3 2" xfId="37837" xr:uid="{4CFACF34-16CB-49BC-9710-0B77502B67D4}"/>
    <cellStyle name="SAPBEXHLevel3X 3 8 7 5 4" xfId="33581" xr:uid="{28B94E05-2E1A-4A64-8825-CF4451D736C2}"/>
    <cellStyle name="SAPBEXHLevel3X 3 8 7 6" xfId="7435" xr:uid="{522A49BA-4E4B-40FA-B442-A072862E599D}"/>
    <cellStyle name="SAPBEXHLevel3X 3 8 7 6 2" xfId="18102" xr:uid="{C45EE5E1-759E-465A-828A-9A16DA3B3BC9}"/>
    <cellStyle name="SAPBEXHLevel3X 3 8 7 6 2 2" xfId="44518" xr:uid="{A3EB2162-5197-448E-A057-6DF68A9539AA}"/>
    <cellStyle name="SAPBEXHLevel3X 3 8 7 6 3" xfId="26374" xr:uid="{5D004C2B-5273-4C3A-A458-34C20AB64378}"/>
    <cellStyle name="SAPBEXHLevel3X 3 8 7 6 3 2" xfId="52788" xr:uid="{601B6920-71D7-48D2-9530-95FA87A8BBE1}"/>
    <cellStyle name="SAPBEXHLevel3X 3 8 7 6 4" xfId="34105" xr:uid="{A7C7AB51-4228-453D-AA78-D4443A4B8393}"/>
    <cellStyle name="SAPBEXHLevel3X 3 8 7 7" xfId="8058" xr:uid="{B50C3DAD-9DB8-4731-B8B0-F1D1845AB452}"/>
    <cellStyle name="SAPBEXHLevel3X 3 8 7 7 2" xfId="18725" xr:uid="{D48780AF-403D-4B02-AC69-9FC377C48FC5}"/>
    <cellStyle name="SAPBEXHLevel3X 3 8 7 7 2 2" xfId="45139" xr:uid="{6E9AF85E-A56D-481A-889B-2F3CC5F64410}"/>
    <cellStyle name="SAPBEXHLevel3X 3 8 7 7 3" xfId="16521" xr:uid="{4FD8948F-E6CA-4742-B527-D83F755B06E5}"/>
    <cellStyle name="SAPBEXHLevel3X 3 8 7 7 3 2" xfId="42939" xr:uid="{20C722EC-BA5E-4C68-B950-E33494112EA4}"/>
    <cellStyle name="SAPBEXHLevel3X 3 8 7 7 4" xfId="34662" xr:uid="{18632A21-08B2-47C0-A4E0-2DDD7ECA4855}"/>
    <cellStyle name="SAPBEXHLevel3X 3 8 7 8" xfId="13321" xr:uid="{4D262796-844A-4660-8C50-2C78FE2B0D55}"/>
    <cellStyle name="SAPBEXHLevel3X 3 8 7 8 2" xfId="39741" xr:uid="{75F61134-CF58-426B-9798-E339FC186A63}"/>
    <cellStyle name="SAPBEXHLevel3X 3 8 7 9" xfId="11206" xr:uid="{533C156A-E4BD-4217-B44C-88153E1C9825}"/>
    <cellStyle name="SAPBEXHLevel3X 3 8 7 9 2" xfId="37627" xr:uid="{0F59AA15-B7E8-43BA-B11E-4135B3C33AA9}"/>
    <cellStyle name="SAPBEXHLevel3X 3 8 8" xfId="3279" xr:uid="{D0B6331E-A485-4943-B025-1CB1D70B414B}"/>
    <cellStyle name="SAPBEXHLevel3X 3 8 8 2" xfId="14069" xr:uid="{8485CBF2-34E6-470F-BA52-B46A3A589084}"/>
    <cellStyle name="SAPBEXHLevel3X 3 8 8 2 2" xfId="40489" xr:uid="{8C719555-625E-4D5F-B2AB-1426AEB08C78}"/>
    <cellStyle name="SAPBEXHLevel3X 3 8 8 3" xfId="25062" xr:uid="{B78F0EE5-C6D8-4672-BD04-170DC29BEB61}"/>
    <cellStyle name="SAPBEXHLevel3X 3 8 8 3 2" xfId="51476" xr:uid="{5DA7FDD8-B0FE-4A59-A2A8-2072D6E148C8}"/>
    <cellStyle name="SAPBEXHLevel3X 3 8 8 4" xfId="29949" xr:uid="{5481F937-7A0A-4CC8-9235-2A9E3FB14A48}"/>
    <cellStyle name="SAPBEXHLevel3X 3 8 9" xfId="5090" xr:uid="{CEE6185D-9037-48E7-A594-04A88243D676}"/>
    <cellStyle name="SAPBEXHLevel3X 3 8 9 2" xfId="15867" xr:uid="{F3986C40-4007-48B8-BCB1-B55BE17F9E15}"/>
    <cellStyle name="SAPBEXHLevel3X 3 8 9 2 2" xfId="42286" xr:uid="{12925E57-962D-4B89-8BBB-BEE07FBC9403}"/>
    <cellStyle name="SAPBEXHLevel3X 3 8 9 3" xfId="24472" xr:uid="{6D8B974A-B211-410F-B4DA-D2540354B5F2}"/>
    <cellStyle name="SAPBEXHLevel3X 3 8 9 3 2" xfId="50886" xr:uid="{A4079396-103F-485B-8032-189CFDE94AFE}"/>
    <cellStyle name="SAPBEXHLevel3X 3 8 9 4" xfId="31760" xr:uid="{637756C8-38AA-44A3-BB3E-F09D5DBC4DC9}"/>
    <cellStyle name="SAPBEXHLevel3X 3 9" xfId="1563" xr:uid="{86E27421-6844-4D48-817C-7B97B54952D7}"/>
    <cellStyle name="SAPBEXHLevel3X 3 9 10" xfId="8455" xr:uid="{E0A84C1E-C3C0-4670-815A-37D410C5177E}"/>
    <cellStyle name="SAPBEXHLevel3X 3 9 10 2" xfId="19115" xr:uid="{900C7CE1-4ABC-49C4-A5BC-65E6F2D7CA35}"/>
    <cellStyle name="SAPBEXHLevel3X 3 9 10 2 2" xfId="45529" xr:uid="{567CB2E7-1AAE-4BF2-9A88-013D1E599F27}"/>
    <cellStyle name="SAPBEXHLevel3X 3 9 10 3" xfId="12453" xr:uid="{043EA73F-5B2E-41BF-BB4D-5F811AE7FF59}"/>
    <cellStyle name="SAPBEXHLevel3X 3 9 10 3 2" xfId="38874" xr:uid="{354F68A7-8020-43BB-A16B-40272E2D9D96}"/>
    <cellStyle name="SAPBEXHLevel3X 3 9 10 4" xfId="34951" xr:uid="{356F34B7-DBAA-46C7-912F-F781F4AC69FC}"/>
    <cellStyle name="SAPBEXHLevel3X 3 9 11" xfId="11982" xr:uid="{95BE16F9-F303-409E-80A8-F100522A237B}"/>
    <cellStyle name="SAPBEXHLevel3X 3 9 11 2" xfId="38403" xr:uid="{1788DAC8-0A60-4599-9C0E-D7B02708BF42}"/>
    <cellStyle name="SAPBEXHLevel3X 3 9 12" xfId="27533" xr:uid="{B15BB340-A07A-48F2-8AEE-A0C6D93175E5}"/>
    <cellStyle name="SAPBEXHLevel3X 3 9 12 2" xfId="53947" xr:uid="{9DF8C03D-5457-4FB5-825C-912500E74C47}"/>
    <cellStyle name="SAPBEXHLevel3X 3 9 2" xfId="3557" xr:uid="{C4E9CE50-7A0C-4165-90B4-7EDFADC4CF65}"/>
    <cellStyle name="SAPBEXHLevel3X 3 9 2 2" xfId="8967" xr:uid="{E694DC48-4F63-4B7E-894C-6518A1218982}"/>
    <cellStyle name="SAPBEXHLevel3X 3 9 2 2 2" xfId="19627" xr:uid="{89F3A306-5A46-42C2-9D84-1B2B15CFA720}"/>
    <cellStyle name="SAPBEXHLevel3X 3 9 2 2 2 2" xfId="46041" xr:uid="{71D15E10-F702-40FF-A96F-0C16085858FB}"/>
    <cellStyle name="SAPBEXHLevel3X 3 9 2 2 3" xfId="25976" xr:uid="{62BF1A49-DA51-4DFB-A527-0970BC587397}"/>
    <cellStyle name="SAPBEXHLevel3X 3 9 2 2 3 2" xfId="52390" xr:uid="{797DD0F4-2C92-41E9-AE3A-7B33104C4BEB}"/>
    <cellStyle name="SAPBEXHLevel3X 3 9 2 2 4" xfId="35463" xr:uid="{62736B38-7F90-4CD0-9D29-91AAC64BAC7D}"/>
    <cellStyle name="SAPBEXHLevel3X 3 9 2 3" xfId="10086" xr:uid="{6753114D-F2F6-40AA-9E9E-5E6F3D2CD79B}"/>
    <cellStyle name="SAPBEXHLevel3X 3 9 2 3 2" xfId="20746" xr:uid="{F16E68D0-997D-4F75-A5BE-FBBF21F3ACD7}"/>
    <cellStyle name="SAPBEXHLevel3X 3 9 2 3 2 2" xfId="47160" xr:uid="{EBF8AC66-51BA-4868-9E84-A0523D08EF80}"/>
    <cellStyle name="SAPBEXHLevel3X 3 9 2 3 3" xfId="12223" xr:uid="{91082182-27A5-411A-9A95-A52BA6596AFA}"/>
    <cellStyle name="SAPBEXHLevel3X 3 9 2 3 3 2" xfId="38644" xr:uid="{CCCB8A30-859A-4EC2-8C17-98A5EA8F9D06}"/>
    <cellStyle name="SAPBEXHLevel3X 3 9 2 3 4" xfId="36582" xr:uid="{B49330B2-E4FD-48CC-8C87-4F225EF84ECE}"/>
    <cellStyle name="SAPBEXHLevel3X 3 9 2 4" xfId="8768" xr:uid="{7ADD8D2E-2669-4EC5-8E3F-28F5784F51AB}"/>
    <cellStyle name="SAPBEXHLevel3X 3 9 2 4 2" xfId="19428" xr:uid="{62378579-8054-422D-BC76-65AA39846ED8}"/>
    <cellStyle name="SAPBEXHLevel3X 3 9 2 4 2 2" xfId="45842" xr:uid="{3B862F38-576E-4A59-898F-93DCEBD77793}"/>
    <cellStyle name="SAPBEXHLevel3X 3 9 2 4 3" xfId="22340" xr:uid="{C6DC1D2D-CCDC-4F17-A74F-7CF96C096D90}"/>
    <cellStyle name="SAPBEXHLevel3X 3 9 2 4 3 2" xfId="48754" xr:uid="{31FC84BA-B0EA-41F6-BBA0-F49FC54A7BEC}"/>
    <cellStyle name="SAPBEXHLevel3X 3 9 2 4 4" xfId="35264" xr:uid="{8602B5EC-2713-4BE2-BA66-798EC66FEC18}"/>
    <cellStyle name="SAPBEXHLevel3X 3 9 2 5" xfId="14342" xr:uid="{0C1C6C9A-A492-48AE-ADDE-0424A04F80BE}"/>
    <cellStyle name="SAPBEXHLevel3X 3 9 2 5 2" xfId="40762" xr:uid="{69F12E89-422D-4954-8120-C0D5BF3A8460}"/>
    <cellStyle name="SAPBEXHLevel3X 3 9 2 6" xfId="24320" xr:uid="{F42DBE75-E1B9-47B0-84F9-F124E4600FE0}"/>
    <cellStyle name="SAPBEXHLevel3X 3 9 2 6 2" xfId="50734" xr:uid="{D9C13EFE-D9EF-4B94-A66F-965309FD43F5}"/>
    <cellStyle name="SAPBEXHLevel3X 3 9 2 7" xfId="30227" xr:uid="{A9CE7DDE-1AC9-4AB5-93CE-2C39130A6F64}"/>
    <cellStyle name="SAPBEXHLevel3X 3 9 3" xfId="4131" xr:uid="{B3E72FE5-4292-45A4-9707-4F5BAF17AB23}"/>
    <cellStyle name="SAPBEXHLevel3X 3 9 3 2" xfId="9325" xr:uid="{1E98D655-66CD-4953-918C-995CCDD73E49}"/>
    <cellStyle name="SAPBEXHLevel3X 3 9 3 2 2" xfId="19985" xr:uid="{2F4F158C-2BA5-4515-9460-E679EDB9227F}"/>
    <cellStyle name="SAPBEXHLevel3X 3 9 3 2 2 2" xfId="46399" xr:uid="{84845C73-7C41-40DD-ACC0-16F16F3E0598}"/>
    <cellStyle name="SAPBEXHLevel3X 3 9 3 2 3" xfId="11567" xr:uid="{CF91483C-A3FB-4A7E-B69E-E9C6D1199C0C}"/>
    <cellStyle name="SAPBEXHLevel3X 3 9 3 2 3 2" xfId="37988" xr:uid="{3D37B99D-B287-4218-94EF-BB5D41D4888B}"/>
    <cellStyle name="SAPBEXHLevel3X 3 9 3 2 4" xfId="35821" xr:uid="{06830DB3-1F07-49E5-9F72-C9BEEEBFF0FB}"/>
    <cellStyle name="SAPBEXHLevel3X 3 9 3 3" xfId="14913" xr:uid="{2FEB0870-B3AC-4D6A-8866-9CAF99D162BD}"/>
    <cellStyle name="SAPBEXHLevel3X 3 9 3 3 2" xfId="41333" xr:uid="{520C049F-8598-4460-9C9C-722ABF211BA3}"/>
    <cellStyle name="SAPBEXHLevel3X 3 9 3 4" xfId="22801" xr:uid="{8223905D-073C-4E3A-A13A-89131AD8591B}"/>
    <cellStyle name="SAPBEXHLevel3X 3 9 3 4 2" xfId="49215" xr:uid="{F6B1B3AB-337E-4F95-8F68-1789E3100399}"/>
    <cellStyle name="SAPBEXHLevel3X 3 9 3 5" xfId="30801" xr:uid="{C19AD6AC-96B9-4AEC-A7BB-B0C13C025F36}"/>
    <cellStyle name="SAPBEXHLevel3X 3 9 4" xfId="3322" xr:uid="{33E6CD9D-F2CB-4A30-A8A6-565C5A2E9307}"/>
    <cellStyle name="SAPBEXHLevel3X 3 9 4 2" xfId="10303" xr:uid="{E9596ED3-BD8B-4A70-909B-6B1677A8B3E3}"/>
    <cellStyle name="SAPBEXHLevel3X 3 9 4 2 2" xfId="20963" xr:uid="{1393AA01-771D-404D-B3C8-83A9E91FEC33}"/>
    <cellStyle name="SAPBEXHLevel3X 3 9 4 2 2 2" xfId="47377" xr:uid="{0AE26723-A596-436C-B9D9-0C694C4C007F}"/>
    <cellStyle name="SAPBEXHLevel3X 3 9 4 2 3" xfId="12389" xr:uid="{410632D3-E1C0-494C-B2A5-00D864DC5416}"/>
    <cellStyle name="SAPBEXHLevel3X 3 9 4 2 3 2" xfId="38810" xr:uid="{9A382132-149E-4A47-8E30-209911279556}"/>
    <cellStyle name="SAPBEXHLevel3X 3 9 4 2 4" xfId="36799" xr:uid="{3F0267FE-A7FF-40CE-83D6-232DC5397E60}"/>
    <cellStyle name="SAPBEXHLevel3X 3 9 4 3" xfId="14110" xr:uid="{C6827D79-BE29-425C-B13F-BDC64C1740C8}"/>
    <cellStyle name="SAPBEXHLevel3X 3 9 4 3 2" xfId="40530" xr:uid="{5609D83A-D1A4-4BC7-8FC8-EA6FBC0FEF94}"/>
    <cellStyle name="SAPBEXHLevel3X 3 9 4 4" xfId="26078" xr:uid="{B6423243-45E1-4CEC-B130-DCBA38AF657E}"/>
    <cellStyle name="SAPBEXHLevel3X 3 9 4 4 2" xfId="52492" xr:uid="{025BA31E-75C4-46FB-8E9A-6C7C7C16A8DC}"/>
    <cellStyle name="SAPBEXHLevel3X 3 9 4 5" xfId="29992" xr:uid="{00B7D08A-2BBE-4820-9D80-BD37ADE673C7}"/>
    <cellStyle name="SAPBEXHLevel3X 3 9 5" xfId="3381" xr:uid="{75F55782-4610-4EB7-A4B7-9606E3A2E910}"/>
    <cellStyle name="SAPBEXHLevel3X 3 9 5 2" xfId="14168" xr:uid="{900016E7-B4AA-4561-937E-16EB9D3ADA3A}"/>
    <cellStyle name="SAPBEXHLevel3X 3 9 5 2 2" xfId="40588" xr:uid="{A3456861-63F7-4BC6-A4B0-9A612F2C92E6}"/>
    <cellStyle name="SAPBEXHLevel3X 3 9 5 3" xfId="24436" xr:uid="{9977FD64-73C2-486F-9B07-3E160F465E98}"/>
    <cellStyle name="SAPBEXHLevel3X 3 9 5 3 2" xfId="50850" xr:uid="{14CD0EA3-5CE7-4C1F-973D-86737DAB68D4}"/>
    <cellStyle name="SAPBEXHLevel3X 3 9 5 4" xfId="30051" xr:uid="{7988D4AC-7629-4E16-96E4-68A8D6DA22E7}"/>
    <cellStyle name="SAPBEXHLevel3X 3 9 6" xfId="5869" xr:uid="{A777EA1E-FDE3-4830-BF0D-7F69B6AD2DFC}"/>
    <cellStyle name="SAPBEXHLevel3X 3 9 6 2" xfId="16624" xr:uid="{F5465172-6A9B-4163-B023-070E8AA0C027}"/>
    <cellStyle name="SAPBEXHLevel3X 3 9 6 2 2" xfId="43042" xr:uid="{02497327-B844-4E42-B42E-8C73DC6679E4}"/>
    <cellStyle name="SAPBEXHLevel3X 3 9 6 3" xfId="23393" xr:uid="{2EFE45A9-DC37-4680-A86F-CAADC40CC39A}"/>
    <cellStyle name="SAPBEXHLevel3X 3 9 6 3 2" xfId="49807" xr:uid="{4F7FE204-6EA7-4B6B-BD2D-3FE963EC70F6}"/>
    <cellStyle name="SAPBEXHLevel3X 3 9 6 4" xfId="32539" xr:uid="{4B1588EC-01ED-40A7-8B93-7422EC0FE76E}"/>
    <cellStyle name="SAPBEXHLevel3X 3 9 7" xfId="5564" xr:uid="{930E68BA-16A3-4084-9163-12C6B51D1EA1}"/>
    <cellStyle name="SAPBEXHLevel3X 3 9 7 2" xfId="23397" xr:uid="{1C869095-D117-4FA9-BF0B-90B40F9CAE46}"/>
    <cellStyle name="SAPBEXHLevel3X 3 9 7 2 2" xfId="49811" xr:uid="{A887E2D2-4F22-4583-8113-E6F9D14AA1CC}"/>
    <cellStyle name="SAPBEXHLevel3X 3 9 7 3" xfId="32234" xr:uid="{5E9402B3-D11C-46BB-81EC-F0C376AA1006}"/>
    <cellStyle name="SAPBEXHLevel3X 3 9 8" xfId="6695" xr:uid="{69E5753B-B6BB-4A05-B293-1645B50D9F68}"/>
    <cellStyle name="SAPBEXHLevel3X 3 9 8 2" xfId="17407" xr:uid="{E75A0DA4-49BB-440C-96B3-9585EBA2FFC6}"/>
    <cellStyle name="SAPBEXHLevel3X 3 9 8 2 2" xfId="43825" xr:uid="{354DD278-875E-4F32-8067-1AE8B4DB4670}"/>
    <cellStyle name="SAPBEXHLevel3X 3 9 8 3" xfId="12056" xr:uid="{296F16BF-22A4-45B6-BF98-57E337CAC361}"/>
    <cellStyle name="SAPBEXHLevel3X 3 9 8 3 2" xfId="38477" xr:uid="{C2B9755C-BA75-4841-9A4F-E627857140C9}"/>
    <cellStyle name="SAPBEXHLevel3X 3 9 8 4" xfId="33365" xr:uid="{FEBF98A6-EF4D-4CAD-92A1-F5C3EA346903}"/>
    <cellStyle name="SAPBEXHLevel3X 3 9 9" xfId="7100" xr:uid="{D5549B03-1C80-426C-AFB6-8DE2ADBCB968}"/>
    <cellStyle name="SAPBEXHLevel3X 3 9 9 2" xfId="17788" xr:uid="{C6EAFF99-EF7B-48B1-BAAD-C3958F7CE03C}"/>
    <cellStyle name="SAPBEXHLevel3X 3 9 9 2 2" xfId="44205" xr:uid="{4A6EFEF0-AE76-4391-A1A5-658B0AA18356}"/>
    <cellStyle name="SAPBEXHLevel3X 3 9 9 3" xfId="22154" xr:uid="{7F2099B4-5877-41A4-8630-2D1D2698C9B0}"/>
    <cellStyle name="SAPBEXHLevel3X 3 9 9 3 2" xfId="48568" xr:uid="{A4EBB43C-15FF-4993-B444-A52C93AF2AAF}"/>
    <cellStyle name="SAPBEXHLevel3X 3 9 9 4" xfId="33770" xr:uid="{A85BA7D9-0FE2-4303-83C5-6B73DD8DD576}"/>
    <cellStyle name="SAPBEXHLevel3X 4" xfId="1561" xr:uid="{B6FB0359-6ABE-4935-9B5D-E89F60F50AA5}"/>
    <cellStyle name="SAPBEXHLevel3X 4 10" xfId="8453" xr:uid="{0F643453-27B8-4FAC-8832-04A15889284F}"/>
    <cellStyle name="SAPBEXHLevel3X 4 10 2" xfId="19113" xr:uid="{E5D7DDC7-A4FD-4060-8033-A68EBAF2231D}"/>
    <cellStyle name="SAPBEXHLevel3X 4 10 2 2" xfId="45527" xr:uid="{58964CE3-89F5-4284-A2F7-D01BCDAE8BE3}"/>
    <cellStyle name="SAPBEXHLevel3X 4 10 3" xfId="12727" xr:uid="{6DE2248E-5AEF-4FE3-839D-967A89712F48}"/>
    <cellStyle name="SAPBEXHLevel3X 4 10 3 2" xfId="39148" xr:uid="{41088EE5-BDC5-4F68-AA0D-620E193556F0}"/>
    <cellStyle name="SAPBEXHLevel3X 4 10 4" xfId="34949" xr:uid="{BE5AA5B8-20FD-4AD5-B275-FA16E16A847A}"/>
    <cellStyle name="SAPBEXHLevel3X 4 11" xfId="11984" xr:uid="{1C682297-EECB-4229-9F42-9CC703F7CF8E}"/>
    <cellStyle name="SAPBEXHLevel3X 4 11 2" xfId="38405" xr:uid="{B2C1FD53-C735-43B3-A16F-3E7C00752856}"/>
    <cellStyle name="SAPBEXHLevel3X 4 12" xfId="21819" xr:uid="{F3DFFA7F-70BC-49B8-83BB-43E0CBC2BEDB}"/>
    <cellStyle name="SAPBEXHLevel3X 4 12 2" xfId="48233" xr:uid="{2B85EE22-CA0B-4F6E-A70A-538C84BE5A5E}"/>
    <cellStyle name="SAPBEXHLevel3X 4 2" xfId="3555" xr:uid="{7133758D-B8AA-48D7-94E1-B63910A67B0C}"/>
    <cellStyle name="SAPBEXHLevel3X 4 2 2" xfId="8969" xr:uid="{0D5CB84F-52E4-4425-B2C2-7328E93F1142}"/>
    <cellStyle name="SAPBEXHLevel3X 4 2 2 2" xfId="19629" xr:uid="{9349C080-DDE3-47DC-892C-93426FBCA715}"/>
    <cellStyle name="SAPBEXHLevel3X 4 2 2 2 2" xfId="46043" xr:uid="{3748AF81-2C82-42CB-8B20-B8B331556A7A}"/>
    <cellStyle name="SAPBEXHLevel3X 4 2 2 3" xfId="11246" xr:uid="{C57DBCD4-0E8C-4E2D-9AE2-FDA37A25746D}"/>
    <cellStyle name="SAPBEXHLevel3X 4 2 2 3 2" xfId="37667" xr:uid="{4077A49F-19D1-474B-9071-DDC68670DCAC}"/>
    <cellStyle name="SAPBEXHLevel3X 4 2 2 4" xfId="35465" xr:uid="{F2437622-795C-4ED9-9631-0160ACE0686E}"/>
    <cellStyle name="SAPBEXHLevel3X 4 2 3" xfId="10409" xr:uid="{C7F15EEB-60DC-4A93-8689-DA51A6D0866E}"/>
    <cellStyle name="SAPBEXHLevel3X 4 2 3 2" xfId="21069" xr:uid="{B0738BA0-E5FF-4F5D-9E85-738AB8D352E8}"/>
    <cellStyle name="SAPBEXHLevel3X 4 2 3 2 2" xfId="47483" xr:uid="{79EB3EDC-9E04-4528-A0D5-06C1ED515487}"/>
    <cellStyle name="SAPBEXHLevel3X 4 2 3 3" xfId="28334" xr:uid="{771E2DD3-4256-4FE6-A2A4-AFFC5E7694A4}"/>
    <cellStyle name="SAPBEXHLevel3X 4 2 3 3 2" xfId="54748" xr:uid="{53923263-BE1D-4977-B65F-0D18BF3DE11C}"/>
    <cellStyle name="SAPBEXHLevel3X 4 2 3 4" xfId="36905" xr:uid="{8CB15352-D1F4-40A4-801B-69BD4E8D49BF}"/>
    <cellStyle name="SAPBEXHLevel3X 4 2 4" xfId="8766" xr:uid="{FAACF088-CB5F-42A5-B79F-BC5C241431E5}"/>
    <cellStyle name="SAPBEXHLevel3X 4 2 4 2" xfId="19426" xr:uid="{BE0EEDDB-79E4-4AE9-87E9-8DB3BE6B85A3}"/>
    <cellStyle name="SAPBEXHLevel3X 4 2 4 2 2" xfId="45840" xr:uid="{3658CA82-50B7-46CA-A5A5-101DC0DC4969}"/>
    <cellStyle name="SAPBEXHLevel3X 4 2 4 3" xfId="24124" xr:uid="{156B6345-8F5A-4515-BACF-C0C9A55DD01D}"/>
    <cellStyle name="SAPBEXHLevel3X 4 2 4 3 2" xfId="50538" xr:uid="{25829C4A-7D59-4492-951A-B88BAD57997F}"/>
    <cellStyle name="SAPBEXHLevel3X 4 2 4 4" xfId="35262" xr:uid="{EFAFB1BE-4B07-48D8-A270-802DFD457CED}"/>
    <cellStyle name="SAPBEXHLevel3X 4 2 5" xfId="14340" xr:uid="{994EADB1-C197-4D91-AD2F-D3EE5D3DD0AE}"/>
    <cellStyle name="SAPBEXHLevel3X 4 2 5 2" xfId="40760" xr:uid="{20E5FDF9-D2F4-4B6A-9559-2306DDD16C01}"/>
    <cellStyle name="SAPBEXHLevel3X 4 2 6" xfId="25195" xr:uid="{12B1E420-63C9-4998-BA34-8D1EA38DAF8E}"/>
    <cellStyle name="SAPBEXHLevel3X 4 2 6 2" xfId="51609" xr:uid="{1F64BC56-77DA-420B-B7E1-4412283CF631}"/>
    <cellStyle name="SAPBEXHLevel3X 4 2 7" xfId="30225" xr:uid="{7E2C0D9F-1D90-4475-BA2B-CB58F2B4525F}"/>
    <cellStyle name="SAPBEXHLevel3X 4 3" xfId="4132" xr:uid="{5659F0F9-0426-4EEF-975A-FBD90BBB0434}"/>
    <cellStyle name="SAPBEXHLevel3X 4 3 2" xfId="9327" xr:uid="{0118E983-2D6A-48B6-9A39-5520558DF35A}"/>
    <cellStyle name="SAPBEXHLevel3X 4 3 2 2" xfId="19987" xr:uid="{CCB7EDE7-E97D-499B-AD8E-A33444A75E0F}"/>
    <cellStyle name="SAPBEXHLevel3X 4 3 2 2 2" xfId="46401" xr:uid="{12DE69BD-DC3C-4531-8C15-DEAF0052698E}"/>
    <cellStyle name="SAPBEXHLevel3X 4 3 2 3" xfId="12576" xr:uid="{82F0F36C-6795-4044-8893-F1E64A5B524E}"/>
    <cellStyle name="SAPBEXHLevel3X 4 3 2 3 2" xfId="38997" xr:uid="{6D63A56D-7474-4EC0-A2C7-73546C959B6A}"/>
    <cellStyle name="SAPBEXHLevel3X 4 3 2 4" xfId="35823" xr:uid="{D456636D-006B-4323-A5BA-559EFB2C1283}"/>
    <cellStyle name="SAPBEXHLevel3X 4 3 3" xfId="14914" xr:uid="{E864A153-2298-4DB9-9EB9-9A039236D1B9}"/>
    <cellStyle name="SAPBEXHLevel3X 4 3 3 2" xfId="41334" xr:uid="{6942DB17-C922-44FC-82F2-23FEF9B60881}"/>
    <cellStyle name="SAPBEXHLevel3X 4 3 4" xfId="22288" xr:uid="{9C10A535-00F7-4019-8F72-AB50BFB114CE}"/>
    <cellStyle name="SAPBEXHLevel3X 4 3 4 2" xfId="48702" xr:uid="{6A006EC4-F1EF-464E-BA21-CD82385A4B2D}"/>
    <cellStyle name="SAPBEXHLevel3X 4 3 5" xfId="30802" xr:uid="{1E1ECF14-9CCC-49D6-9AAC-E7C4734037F4}"/>
    <cellStyle name="SAPBEXHLevel3X 4 4" xfId="3064" xr:uid="{6AF6A4D0-C8B9-4DEB-B047-36F0E8A277EC}"/>
    <cellStyle name="SAPBEXHLevel3X 4 4 2" xfId="9769" xr:uid="{54E326B1-268A-4A44-AEB1-187F72E6A99E}"/>
    <cellStyle name="SAPBEXHLevel3X 4 4 2 2" xfId="20429" xr:uid="{7E54F8B4-00D8-4C8A-BA57-D3F5800CF516}"/>
    <cellStyle name="SAPBEXHLevel3X 4 4 2 2 2" xfId="46843" xr:uid="{E75B807E-E7BC-422A-86E6-03B490178882}"/>
    <cellStyle name="SAPBEXHLevel3X 4 4 2 3" xfId="11272" xr:uid="{63B89860-9ED4-4AF6-8C49-9E4560C2834A}"/>
    <cellStyle name="SAPBEXHLevel3X 4 4 2 3 2" xfId="37693" xr:uid="{9FAF6AF3-562E-4290-BD9F-155A145A74BA}"/>
    <cellStyle name="SAPBEXHLevel3X 4 4 2 4" xfId="36265" xr:uid="{BA35B730-1F2B-40BB-B250-D7F5CBE317B5}"/>
    <cellStyle name="SAPBEXHLevel3X 4 4 3" xfId="13856" xr:uid="{20F082EB-5046-4AB9-8FC8-38B93F1BECDB}"/>
    <cellStyle name="SAPBEXHLevel3X 4 4 3 2" xfId="40276" xr:uid="{965E2973-5BCD-46BD-866D-773A1FF816BA}"/>
    <cellStyle name="SAPBEXHLevel3X 4 4 4" xfId="24566" xr:uid="{10E12F5A-9324-464A-9386-DBC9021F6F51}"/>
    <cellStyle name="SAPBEXHLevel3X 4 4 4 2" xfId="50980" xr:uid="{17F4E94B-49D8-4C87-B4D5-9F5A2E7A36A0}"/>
    <cellStyle name="SAPBEXHLevel3X 4 4 5" xfId="29734" xr:uid="{247F97A1-618A-4908-B3D5-EE04D9EBD718}"/>
    <cellStyle name="SAPBEXHLevel3X 4 5" xfId="5262" xr:uid="{A308BC07-7939-4594-9AA2-2FDB252B4B42}"/>
    <cellStyle name="SAPBEXHLevel3X 4 5 2" xfId="16037" xr:uid="{3F0D1058-5129-4EF9-9B65-56C079D010CF}"/>
    <cellStyle name="SAPBEXHLevel3X 4 5 2 2" xfId="42456" xr:uid="{47BDB8B0-EBE7-4251-82FD-B4DB1F486E50}"/>
    <cellStyle name="SAPBEXHLevel3X 4 5 3" xfId="26817" xr:uid="{6C6DA44D-DBDC-4C73-BF7B-756F74A44E8F}"/>
    <cellStyle name="SAPBEXHLevel3X 4 5 3 2" xfId="53231" xr:uid="{E32046D0-BE8A-4AC8-BB6F-A23FE05AAADE}"/>
    <cellStyle name="SAPBEXHLevel3X 4 5 4" xfId="31932" xr:uid="{B339EF64-AE80-48E0-B2B1-C8ACE687B36E}"/>
    <cellStyle name="SAPBEXHLevel3X 4 6" xfId="6225" xr:uid="{AECFBFEF-2173-4699-9CBC-8BD3F189F847}"/>
    <cellStyle name="SAPBEXHLevel3X 4 6 2" xfId="16966" xr:uid="{854179A0-EA31-47A2-A0A5-33F185069788}"/>
    <cellStyle name="SAPBEXHLevel3X 4 6 2 2" xfId="43384" xr:uid="{B47AC0B7-C7B7-4388-B957-54A4FDF51E9A}"/>
    <cellStyle name="SAPBEXHLevel3X 4 6 3" xfId="16660" xr:uid="{71B78CFC-204D-4865-952B-A574A4272344}"/>
    <cellStyle name="SAPBEXHLevel3X 4 6 3 2" xfId="43078" xr:uid="{DC5CE6D9-9EEE-4A80-9F1A-7B4A3572C736}"/>
    <cellStyle name="SAPBEXHLevel3X 4 6 4" xfId="32895" xr:uid="{EAC1FFF3-6A05-42B2-A6F3-172B39D41E42}"/>
    <cellStyle name="SAPBEXHLevel3X 4 7" xfId="6101" xr:uid="{716D3999-F25A-43FD-B6EB-74483F6EDEB1}"/>
    <cellStyle name="SAPBEXHLevel3X 4 7 2" xfId="23584" xr:uid="{95061BD5-60B2-40F8-8137-8E3956C2D84E}"/>
    <cellStyle name="SAPBEXHLevel3X 4 7 2 2" xfId="49998" xr:uid="{FEBE2FF8-1193-4044-8D21-2E6C5129F35E}"/>
    <cellStyle name="SAPBEXHLevel3X 4 7 3" xfId="32771" xr:uid="{0C693A29-AB6C-4C34-B407-A80ADFF7E9FF}"/>
    <cellStyle name="SAPBEXHLevel3X 4 8" xfId="4344" xr:uid="{25220FEB-1872-429F-B2F3-1659F9170CC9}"/>
    <cellStyle name="SAPBEXHLevel3X 4 8 2" xfId="15122" xr:uid="{E2CD20D7-B502-449F-ACA6-6F8ABE236612}"/>
    <cellStyle name="SAPBEXHLevel3X 4 8 2 2" xfId="41542" xr:uid="{3A03FDA1-FE2D-4F07-9861-82711F9AB415}"/>
    <cellStyle name="SAPBEXHLevel3X 4 8 3" xfId="22159" xr:uid="{E99C7765-63B8-44DF-92BD-501EB649540F}"/>
    <cellStyle name="SAPBEXHLevel3X 4 8 3 2" xfId="48573" xr:uid="{C5D634D7-3CAD-468C-B0FC-B5E0702AD7AC}"/>
    <cellStyle name="SAPBEXHLevel3X 4 8 4" xfId="31014" xr:uid="{5A1DE355-0801-400C-AA7F-BA03531EC162}"/>
    <cellStyle name="SAPBEXHLevel3X 4 9" xfId="6268" xr:uid="{D9FE9D98-42E5-4E03-B061-CABD3721DDBA}"/>
    <cellStyle name="SAPBEXHLevel3X 4 9 2" xfId="17007" xr:uid="{4A622C36-EE1D-44EB-8A42-003594CA4712}"/>
    <cellStyle name="SAPBEXHLevel3X 4 9 2 2" xfId="43425" xr:uid="{ABE1AE08-9B95-4E69-AED0-4216E77236FE}"/>
    <cellStyle name="SAPBEXHLevel3X 4 9 3" xfId="24020" xr:uid="{01600E77-ABBF-4F67-8701-620D630CAFCD}"/>
    <cellStyle name="SAPBEXHLevel3X 4 9 3 2" xfId="50434" xr:uid="{08957387-6991-4C0F-9EF0-618CFCED8E00}"/>
    <cellStyle name="SAPBEXHLevel3X 4 9 4" xfId="32938" xr:uid="{A52EC671-2D5A-4D90-9A98-FF4860653D7E}"/>
    <cellStyle name="SAPBEXHLevel3X 5" xfId="1674" xr:uid="{34C86F77-E40B-4E18-A9CD-7ED2347A00BE}"/>
    <cellStyle name="SAPBEXHLevel3X 5 10" xfId="8301" xr:uid="{044447AB-2228-43C8-B9C6-9CE4F2F1639B}"/>
    <cellStyle name="SAPBEXHLevel3X 5 10 2" xfId="18961" xr:uid="{084A4162-4F85-4004-A87B-123FF672E1B9}"/>
    <cellStyle name="SAPBEXHLevel3X 5 10 2 2" xfId="45375" xr:uid="{E75AD9BE-B37A-4666-876D-7DFA47D69750}"/>
    <cellStyle name="SAPBEXHLevel3X 5 10 3" xfId="12540" xr:uid="{E76EB210-7327-4E39-B9ED-313C7F16E07D}"/>
    <cellStyle name="SAPBEXHLevel3X 5 10 3 2" xfId="38961" xr:uid="{5B7F5FEA-53CB-4924-A831-99F4DE6CA2F9}"/>
    <cellStyle name="SAPBEXHLevel3X 5 10 4" xfId="34797" xr:uid="{76AF947F-D159-4525-910D-51AE4594EDC2}"/>
    <cellStyle name="SAPBEXHLevel3X 5 11" xfId="11893" xr:uid="{722BCADF-4F19-4990-94E1-5AAF3D4F3D94}"/>
    <cellStyle name="SAPBEXHLevel3X 5 11 2" xfId="38314" xr:uid="{DBE3186A-BDC4-4AED-83F2-8D8DB5FE929F}"/>
    <cellStyle name="SAPBEXHLevel3X 5 12" xfId="27551" xr:uid="{8B8E0486-FAEC-495A-BDB5-388BD3887454}"/>
    <cellStyle name="SAPBEXHLevel3X 5 12 2" xfId="53965" xr:uid="{834A570A-838C-4272-841D-CFEA10F3A0F2}"/>
    <cellStyle name="SAPBEXHLevel3X 5 2" xfId="3667" xr:uid="{880393BA-0E67-44BE-B926-6D955DA9AED4}"/>
    <cellStyle name="SAPBEXHLevel3X 5 2 2" xfId="9680" xr:uid="{BD1CCA01-B3AF-42A5-BDEB-35302FC2A1A4}"/>
    <cellStyle name="SAPBEXHLevel3X 5 2 2 2" xfId="20340" xr:uid="{AB349C05-CE91-40EF-90C3-81D16C35EAAF}"/>
    <cellStyle name="SAPBEXHLevel3X 5 2 2 2 2" xfId="46754" xr:uid="{033F61BD-1DEC-416C-85DE-BA42F49AD695}"/>
    <cellStyle name="SAPBEXHLevel3X 5 2 2 3" xfId="26718" xr:uid="{8A55C31F-96D3-48DC-8DF3-B9AB3C637B71}"/>
    <cellStyle name="SAPBEXHLevel3X 5 2 2 3 2" xfId="53132" xr:uid="{BA8D92B2-6A3C-424E-92AB-7D4E6A409FBF}"/>
    <cellStyle name="SAPBEXHLevel3X 5 2 2 4" xfId="36176" xr:uid="{F8CF54DB-5D37-46B6-A2C5-CF3B07F26547}"/>
    <cellStyle name="SAPBEXHLevel3X 5 2 3" xfId="10319" xr:uid="{077D2A82-165B-4AF7-ADAB-536878B31FFF}"/>
    <cellStyle name="SAPBEXHLevel3X 5 2 3 2" xfId="20979" xr:uid="{5F421151-043F-4272-B9FF-BB9C7303F1C2}"/>
    <cellStyle name="SAPBEXHLevel3X 5 2 3 2 2" xfId="47393" xr:uid="{121EFE22-AA58-4DEF-B2F8-2D0D3B246B54}"/>
    <cellStyle name="SAPBEXHLevel3X 5 2 3 3" xfId="17629" xr:uid="{A080AC49-20B2-49BD-8DB3-D72AB7D92388}"/>
    <cellStyle name="SAPBEXHLevel3X 5 2 3 3 2" xfId="44046" xr:uid="{F3D14C18-7F6E-454F-BAD5-1B7567F6EB2D}"/>
    <cellStyle name="SAPBEXHLevel3X 5 2 3 4" xfId="36815" xr:uid="{4DD8B284-BE5D-46CB-9A8E-B2755E3B3BB1}"/>
    <cellStyle name="SAPBEXHLevel3X 5 2 4" xfId="8602" xr:uid="{144C5805-98E9-4970-86EE-A77F10DCE191}"/>
    <cellStyle name="SAPBEXHLevel3X 5 2 4 2" xfId="19262" xr:uid="{6494D6CD-6DCC-44E2-BB1B-A3A9CEBEBFB9}"/>
    <cellStyle name="SAPBEXHLevel3X 5 2 4 2 2" xfId="45676" xr:uid="{D9E4342C-7180-4ACC-A199-EED57AA8833C}"/>
    <cellStyle name="SAPBEXHLevel3X 5 2 4 3" xfId="16875" xr:uid="{B6260D96-51B1-4FC7-AD2B-3AE189D8BF47}"/>
    <cellStyle name="SAPBEXHLevel3X 5 2 4 3 2" xfId="43293" xr:uid="{3740451A-FE89-4253-A0F4-15E11505BA52}"/>
    <cellStyle name="SAPBEXHLevel3X 5 2 4 4" xfId="35098" xr:uid="{F32CFD24-7214-450C-ADD0-7F61D26DA71C}"/>
    <cellStyle name="SAPBEXHLevel3X 5 2 5" xfId="14452" xr:uid="{29415005-0518-4BE5-8E83-34DD78472DF8}"/>
    <cellStyle name="SAPBEXHLevel3X 5 2 5 2" xfId="40872" xr:uid="{AC1FDB34-B21F-47D7-AD04-B9C87A0A4037}"/>
    <cellStyle name="SAPBEXHLevel3X 5 2 6" xfId="25658" xr:uid="{5B6170F8-955A-4104-BD9F-09832C0FE886}"/>
    <cellStyle name="SAPBEXHLevel3X 5 2 6 2" xfId="52072" xr:uid="{91B3F935-595B-41B6-825C-CAF81EF07B2F}"/>
    <cellStyle name="SAPBEXHLevel3X 5 2 7" xfId="30337" xr:uid="{4BBBC191-53ED-4AFA-A721-0DC698BB71C8}"/>
    <cellStyle name="SAPBEXHLevel3X 5 3" xfId="2668" xr:uid="{5F76FB36-F34B-4B1D-A800-673E5E60E1AD}"/>
    <cellStyle name="SAPBEXHLevel3X 5 3 2" xfId="9490" xr:uid="{4A64E243-7E8E-42BE-B1D4-2B25275B876E}"/>
    <cellStyle name="SAPBEXHLevel3X 5 3 2 2" xfId="20150" xr:uid="{93666096-6A92-4284-9D7A-B8154912F900}"/>
    <cellStyle name="SAPBEXHLevel3X 5 3 2 2 2" xfId="46564" xr:uid="{10D0B670-7741-4467-8C2E-27586A0C43E6}"/>
    <cellStyle name="SAPBEXHLevel3X 5 3 2 3" xfId="11584" xr:uid="{869AB383-A01F-4CC2-B9C5-E8FD73762026}"/>
    <cellStyle name="SAPBEXHLevel3X 5 3 2 3 2" xfId="38005" xr:uid="{B5B64F32-F6F8-4162-AA45-59A33592B94F}"/>
    <cellStyle name="SAPBEXHLevel3X 5 3 2 4" xfId="35986" xr:uid="{EEB36989-36FE-4435-9CF0-2664306F6EDA}"/>
    <cellStyle name="SAPBEXHLevel3X 5 3 3" xfId="13460" xr:uid="{6620DC01-93BD-4B5F-868B-3D6187AC32D7}"/>
    <cellStyle name="SAPBEXHLevel3X 5 3 3 2" xfId="39880" xr:uid="{F0DBBB4F-47BD-4B32-85E1-71BB1EF48F7A}"/>
    <cellStyle name="SAPBEXHLevel3X 5 3 4" xfId="26730" xr:uid="{8E9DE3B2-4AA0-4847-904C-613A9FDB2D9A}"/>
    <cellStyle name="SAPBEXHLevel3X 5 3 4 2" xfId="53144" xr:uid="{3A6EAECD-249A-4506-B3CE-B7CF0FF699BC}"/>
    <cellStyle name="SAPBEXHLevel3X 5 3 5" xfId="29338" xr:uid="{E86BAED6-C228-465F-9B84-E3A53B3E8D8B}"/>
    <cellStyle name="SAPBEXHLevel3X 5 4" xfId="3101" xr:uid="{C35E72A8-2367-4EFA-8120-390B6B73F618}"/>
    <cellStyle name="SAPBEXHLevel3X 5 4 2" xfId="10281" xr:uid="{78B3F9DB-D644-421C-BD68-D8501D6D0445}"/>
    <cellStyle name="SAPBEXHLevel3X 5 4 2 2" xfId="20941" xr:uid="{739E650D-D6B1-4FD6-8EFD-E66D78BB3CB3}"/>
    <cellStyle name="SAPBEXHLevel3X 5 4 2 2 2" xfId="47355" xr:uid="{8909BCF0-5D28-48FA-91C3-8533D646B52D}"/>
    <cellStyle name="SAPBEXHLevel3X 5 4 2 3" xfId="12991" xr:uid="{F9E482F5-BB69-40B8-BCA0-BA52AD817769}"/>
    <cellStyle name="SAPBEXHLevel3X 5 4 2 3 2" xfId="39412" xr:uid="{3FEAF61A-8703-4809-B18D-1B4769498491}"/>
    <cellStyle name="SAPBEXHLevel3X 5 4 2 4" xfId="36777" xr:uid="{EFC61919-1934-4538-AADC-690695B3A2B4}"/>
    <cellStyle name="SAPBEXHLevel3X 5 4 3" xfId="13893" xr:uid="{70DFDD8F-B965-4157-9F66-A2E4FF0F26CC}"/>
    <cellStyle name="SAPBEXHLevel3X 5 4 3 2" xfId="40313" xr:uid="{BD766078-8E16-4542-8DE5-25D475610E45}"/>
    <cellStyle name="SAPBEXHLevel3X 5 4 4" xfId="24438" xr:uid="{DD28ECB0-6BE5-427C-8660-5E781C8C3B23}"/>
    <cellStyle name="SAPBEXHLevel3X 5 4 4 2" xfId="50852" xr:uid="{EF6C67EB-EDAC-41A3-85DA-1E051D56F418}"/>
    <cellStyle name="SAPBEXHLevel3X 5 4 5" xfId="29771" xr:uid="{6BAE7B2B-7B2F-4D6D-8CF4-579F54B1B5FC}"/>
    <cellStyle name="SAPBEXHLevel3X 5 5" xfId="5443" xr:uid="{11656C6A-44CC-4801-80F2-E3360A5EC927}"/>
    <cellStyle name="SAPBEXHLevel3X 5 5 2" xfId="16216" xr:uid="{B296EAD6-8333-4A9D-8D86-1EEC839980D2}"/>
    <cellStyle name="SAPBEXHLevel3X 5 5 2 2" xfId="42635" xr:uid="{08F56F91-83A0-4D25-9C36-5E276393A61D}"/>
    <cellStyle name="SAPBEXHLevel3X 5 5 3" xfId="27981" xr:uid="{2239F745-08FB-492A-91CA-A2BEE308D6DC}"/>
    <cellStyle name="SAPBEXHLevel3X 5 5 3 2" xfId="54395" xr:uid="{D676E8DB-730F-4666-BD88-DA69D779BAD2}"/>
    <cellStyle name="SAPBEXHLevel3X 5 5 4" xfId="32113" xr:uid="{E531359F-8720-4A25-AEE8-EDBA6DF9117D}"/>
    <cellStyle name="SAPBEXHLevel3X 5 6" xfId="5538" xr:uid="{F2ACEDA5-708F-4AB6-B428-1EA19F4497DA}"/>
    <cellStyle name="SAPBEXHLevel3X 5 6 2" xfId="16309" xr:uid="{E73EA393-3075-4D6F-B8FA-0F889E63ADAF}"/>
    <cellStyle name="SAPBEXHLevel3X 5 6 2 2" xfId="42728" xr:uid="{AD8F9D2B-17A5-46BE-951A-0F6916272897}"/>
    <cellStyle name="SAPBEXHLevel3X 5 6 3" xfId="22938" xr:uid="{8F45C766-E3FC-45FA-B4EE-3E24BED98FEF}"/>
    <cellStyle name="SAPBEXHLevel3X 5 6 3 2" xfId="49352" xr:uid="{569F078A-DDA4-4C72-8380-E09ABE3388A7}"/>
    <cellStyle name="SAPBEXHLevel3X 5 6 4" xfId="32208" xr:uid="{8BA9D130-FBB8-4A9D-B890-B7BC2C5739F1}"/>
    <cellStyle name="SAPBEXHLevel3X 5 7" xfId="6153" xr:uid="{4E8F8EA3-B48F-4347-AC17-7715AB5BBA11}"/>
    <cellStyle name="SAPBEXHLevel3X 5 7 2" xfId="12410" xr:uid="{5FFC508C-9D9B-48FD-8283-28E977A437F4}"/>
    <cellStyle name="SAPBEXHLevel3X 5 7 2 2" xfId="38831" xr:uid="{4A6A7987-385F-49A2-BE7E-32B93F32948A}"/>
    <cellStyle name="SAPBEXHLevel3X 5 7 3" xfId="32823" xr:uid="{6FAF3949-DEB7-4266-BD11-EC9DBB133F22}"/>
    <cellStyle name="SAPBEXHLevel3X 5 8" xfId="3983" xr:uid="{1C810481-9A81-4F9F-B650-94038E8C50A8}"/>
    <cellStyle name="SAPBEXHLevel3X 5 8 2" xfId="14766" xr:uid="{BFCAA099-A20A-4FAF-8D47-CB707DDBA772}"/>
    <cellStyle name="SAPBEXHLevel3X 5 8 2 2" xfId="41186" xr:uid="{9737488F-1A49-426C-85F1-D63EC395B14E}"/>
    <cellStyle name="SAPBEXHLevel3X 5 8 3" xfId="25008" xr:uid="{01C0AE7A-087C-47C1-A85A-023645241041}"/>
    <cellStyle name="SAPBEXHLevel3X 5 8 3 2" xfId="51422" xr:uid="{ED6AE654-53A5-48DE-952B-C405080C54C2}"/>
    <cellStyle name="SAPBEXHLevel3X 5 8 4" xfId="30653" xr:uid="{2A286772-ABD1-47B8-A6B5-0A8D0392F01C}"/>
    <cellStyle name="SAPBEXHLevel3X 5 9" xfId="2916" xr:uid="{A06B7088-77C4-440D-BB16-48479FF90392}"/>
    <cellStyle name="SAPBEXHLevel3X 5 9 2" xfId="13708" xr:uid="{001362A9-72A2-4AC0-B9B6-F886F4C81B24}"/>
    <cellStyle name="SAPBEXHLevel3X 5 9 2 2" xfId="40128" xr:uid="{7BA94D98-D585-4856-B83F-7380CFF06251}"/>
    <cellStyle name="SAPBEXHLevel3X 5 9 3" xfId="25452" xr:uid="{AF4AE5E7-9188-483C-A5FA-4CA72EFAB5EA}"/>
    <cellStyle name="SAPBEXHLevel3X 5 9 3 2" xfId="51866" xr:uid="{1FA0A320-7B61-4E23-A52C-798AD231DF19}"/>
    <cellStyle name="SAPBEXHLevel3X 5 9 4" xfId="29586" xr:uid="{06B864F5-5E93-4473-AF7E-174947B66A97}"/>
    <cellStyle name="SAPBEXHLevel3X 6" xfId="1933" xr:uid="{3C747FE0-691F-4CB3-9540-C6CAE331635F}"/>
    <cellStyle name="SAPBEXHLevel3X 6 10" xfId="8580" xr:uid="{D7968DB0-DD6C-4F20-9945-4CD34C0C3B38}"/>
    <cellStyle name="SAPBEXHLevel3X 6 10 2" xfId="19240" xr:uid="{86107D4D-8B90-46DE-9594-3536148D09C8}"/>
    <cellStyle name="SAPBEXHLevel3X 6 10 2 2" xfId="45654" xr:uid="{4EEBECD5-EF1C-480E-BE2C-63B79E0A9359}"/>
    <cellStyle name="SAPBEXHLevel3X 6 10 3" xfId="17722" xr:uid="{CD0258D8-424E-410E-8A85-50D324F30807}"/>
    <cellStyle name="SAPBEXHLevel3X 6 10 3 2" xfId="44139" xr:uid="{09DABCC7-1BB8-4A28-B810-3F5CB95382F7}"/>
    <cellStyle name="SAPBEXHLevel3X 6 10 4" xfId="35076" xr:uid="{A55FDC91-9B4F-4AB5-9E01-9273D8FFE63C}"/>
    <cellStyle name="SAPBEXHLevel3X 6 11" xfId="11647" xr:uid="{CC7DB313-B325-4C97-921A-A24789B3828F}"/>
    <cellStyle name="SAPBEXHLevel3X 6 11 2" xfId="38068" xr:uid="{E7405576-A714-4D4D-A1FA-D286EE6E471C}"/>
    <cellStyle name="SAPBEXHLevel3X 6 12" xfId="22884" xr:uid="{485D3138-CF82-4B40-8FE4-712B574899FA}"/>
    <cellStyle name="SAPBEXHLevel3X 6 12 2" xfId="49298" xr:uid="{3706613B-07F0-43D4-A53D-29C07C5DF375}"/>
    <cellStyle name="SAPBEXHLevel3X 6 2" xfId="3910" xr:uid="{7CDF2BE7-6973-4360-8F5D-7B9C4510DBE4}"/>
    <cellStyle name="SAPBEXHLevel3X 6 2 2" xfId="9130" xr:uid="{8CA7C1A6-125B-4AD9-9124-8B842706EA87}"/>
    <cellStyle name="SAPBEXHLevel3X 6 2 2 2" xfId="19790" xr:uid="{79DF998F-81AE-4327-A82A-23DD7E27067B}"/>
    <cellStyle name="SAPBEXHLevel3X 6 2 2 2 2" xfId="46204" xr:uid="{7A494741-1C73-4AB8-811D-AA2BA4F75819}"/>
    <cellStyle name="SAPBEXHLevel3X 6 2 2 3" xfId="25963" xr:uid="{D03E6757-05FA-4D8A-8929-FA0F0572A912}"/>
    <cellStyle name="SAPBEXHLevel3X 6 2 2 3 2" xfId="52377" xr:uid="{12E276FD-2024-4D97-AC3D-36170DC6B29C}"/>
    <cellStyle name="SAPBEXHLevel3X 6 2 2 4" xfId="35626" xr:uid="{2C1E8F19-4980-4147-99C2-FB5BCED6BE3F}"/>
    <cellStyle name="SAPBEXHLevel3X 6 2 3" xfId="14693" xr:uid="{A2B1F808-6B25-401D-AA2C-36AD376DDDC9}"/>
    <cellStyle name="SAPBEXHLevel3X 6 2 3 2" xfId="41113" xr:uid="{A2D782EA-0881-40C8-B796-9A681CDAB79A}"/>
    <cellStyle name="SAPBEXHLevel3X 6 2 4" xfId="22221" xr:uid="{A547A0B3-664C-4CEF-B918-6A6D9ED6635C}"/>
    <cellStyle name="SAPBEXHLevel3X 6 2 4 2" xfId="48635" xr:uid="{54EDFB5B-15FD-46EB-A6CC-461D447C54FF}"/>
    <cellStyle name="SAPBEXHLevel3X 6 2 5" xfId="30580" xr:uid="{64240057-3C00-413E-8956-B36D8139E413}"/>
    <cellStyle name="SAPBEXHLevel3X 6 3" xfId="4637" xr:uid="{7EFE1B0F-D603-43FE-80C5-B3493D072D34}"/>
    <cellStyle name="SAPBEXHLevel3X 6 3 2" xfId="10063" xr:uid="{00E0CA65-4A1C-456C-8E1B-3AFA86025895}"/>
    <cellStyle name="SAPBEXHLevel3X 6 3 2 2" xfId="20723" xr:uid="{700525CD-649B-4CD4-BDF9-BDABA20756DC}"/>
    <cellStyle name="SAPBEXHLevel3X 6 3 2 2 2" xfId="47137" xr:uid="{C57C50A2-B058-4377-9BA8-A5A208ECE43C}"/>
    <cellStyle name="SAPBEXHLevel3X 6 3 2 3" xfId="12486" xr:uid="{8593EA3D-6C5E-400F-B000-6BA604B07D7D}"/>
    <cellStyle name="SAPBEXHLevel3X 6 3 2 3 2" xfId="38907" xr:uid="{41316A57-33F8-4329-B149-0ABCA4159286}"/>
    <cellStyle name="SAPBEXHLevel3X 6 3 2 4" xfId="36559" xr:uid="{40EDC212-6A31-4591-960B-4E67CCFB973E}"/>
    <cellStyle name="SAPBEXHLevel3X 6 3 3" xfId="15415" xr:uid="{A202691E-E5C2-4814-8CE8-628C07A1F21F}"/>
    <cellStyle name="SAPBEXHLevel3X 6 3 3 2" xfId="41835" xr:uid="{719CC224-F71D-47D9-9BFB-C8881CA3F4AA}"/>
    <cellStyle name="SAPBEXHLevel3X 6 3 4" xfId="26808" xr:uid="{5394437A-E7F1-424B-843C-19B30FBB7FAE}"/>
    <cellStyle name="SAPBEXHLevel3X 6 3 4 2" xfId="53222" xr:uid="{9E86C7EA-B6C2-4545-B39B-70B740E1FE62}"/>
    <cellStyle name="SAPBEXHLevel3X 6 3 5" xfId="31307" xr:uid="{1B3B394C-6E67-46B3-980E-D84232330BE0}"/>
    <cellStyle name="SAPBEXHLevel3X 6 4" xfId="5215" xr:uid="{FA2DBCA6-4314-40CC-AF6A-0CC846F59E46}"/>
    <cellStyle name="SAPBEXHLevel3X 6 4 2" xfId="15990" xr:uid="{D14BDCB3-D8BA-41FB-A21A-0E387A1B7AA0}"/>
    <cellStyle name="SAPBEXHLevel3X 6 4 2 2" xfId="42409" xr:uid="{24F3F6C1-A2CC-4362-A44C-42C160A502BC}"/>
    <cellStyle name="SAPBEXHLevel3X 6 4 3" xfId="26657" xr:uid="{12F76602-5808-463E-B356-FADA6E8A5B0E}"/>
    <cellStyle name="SAPBEXHLevel3X 6 4 3 2" xfId="53071" xr:uid="{1A4DB152-2EA7-4808-B301-20BFAD6620A8}"/>
    <cellStyle name="SAPBEXHLevel3X 6 4 4" xfId="31885" xr:uid="{E891A5A7-7A70-4F0B-B82C-A042279CF550}"/>
    <cellStyle name="SAPBEXHLevel3X 6 5" xfId="5831" xr:uid="{E6623CEA-3EDD-4499-BDB8-3168B0B0B06C}"/>
    <cellStyle name="SAPBEXHLevel3X 6 5 2" xfId="16590" xr:uid="{98ECCA0A-CDC2-45B5-BB20-E776E5F76333}"/>
    <cellStyle name="SAPBEXHLevel3X 6 5 2 2" xfId="43008" xr:uid="{DB2CAA58-D688-463F-86A6-4AB1F91F1BD1}"/>
    <cellStyle name="SAPBEXHLevel3X 6 5 3" xfId="23651" xr:uid="{8E57785C-E184-4F42-B584-B02D0CEC8202}"/>
    <cellStyle name="SAPBEXHLevel3X 6 5 3 2" xfId="50065" xr:uid="{455800C5-283E-4462-886A-DFA6881CCD69}"/>
    <cellStyle name="SAPBEXHLevel3X 6 5 4" xfId="32501" xr:uid="{1A422108-9225-4339-8A7A-DBFC20C3AACA}"/>
    <cellStyle name="SAPBEXHLevel3X 6 6" xfId="6434" xr:uid="{6D29A584-F825-4F74-BCEE-B8A8A0AF3077}"/>
    <cellStyle name="SAPBEXHLevel3X 6 6 2" xfId="17170" xr:uid="{E0988D92-F9EF-43CB-A047-6EEAA523E83D}"/>
    <cellStyle name="SAPBEXHLevel3X 6 6 2 2" xfId="43588" xr:uid="{0DA68291-7496-4C83-B6D5-0DC07B1EE2B9}"/>
    <cellStyle name="SAPBEXHLevel3X 6 6 3" xfId="24891" xr:uid="{76008E9F-6E3C-4AB5-828C-4DB4BBA7D393}"/>
    <cellStyle name="SAPBEXHLevel3X 6 6 3 2" xfId="51305" xr:uid="{DFB67969-E3CD-4515-B31E-F94D9FAB93F8}"/>
    <cellStyle name="SAPBEXHLevel3X 6 6 4" xfId="33104" xr:uid="{3179F0EC-0FE8-43AD-B187-CC473818A453}"/>
    <cellStyle name="SAPBEXHLevel3X 6 7" xfId="7049" xr:uid="{A5DA6E39-76A3-433D-99CA-F38276CF0B00}"/>
    <cellStyle name="SAPBEXHLevel3X 6 7 2" xfId="11190" xr:uid="{D3BA0838-F5BC-4DAA-80E7-DE5163798FCA}"/>
    <cellStyle name="SAPBEXHLevel3X 6 7 2 2" xfId="37611" xr:uid="{A5DB63E9-33ED-44EA-BCEE-498C67AB4A57}"/>
    <cellStyle name="SAPBEXHLevel3X 6 7 3" xfId="33719" xr:uid="{8C8D0AC6-0555-4BA9-9ABD-7692E16BC7BC}"/>
    <cellStyle name="SAPBEXHLevel3X 6 8" xfId="7596" xr:uid="{B61BFA9B-72A7-413B-B760-FD93F5CCF224}"/>
    <cellStyle name="SAPBEXHLevel3X 6 8 2" xfId="18263" xr:uid="{0B7B496C-AF72-4389-837F-2EB10AAE606A}"/>
    <cellStyle name="SAPBEXHLevel3X 6 8 2 2" xfId="44679" xr:uid="{28470919-CD3B-43CF-9DB1-3C4486B6A038}"/>
    <cellStyle name="SAPBEXHLevel3X 6 8 3" xfId="23951" xr:uid="{1561A3A8-08BB-4F05-8ABA-2E6A7CE5B11D}"/>
    <cellStyle name="SAPBEXHLevel3X 6 8 3 2" xfId="50365" xr:uid="{F5D6F807-A5FF-405D-9E57-BBA2D1D009A8}"/>
    <cellStyle name="SAPBEXHLevel3X 6 8 4" xfId="34266" xr:uid="{E9A14229-AD62-4019-8FDB-5F9C0FE8F698}"/>
    <cellStyle name="SAPBEXHLevel3X 6 9" xfId="7292" xr:uid="{17F896C5-32AF-4FAF-902B-EF79F4DF3A2B}"/>
    <cellStyle name="SAPBEXHLevel3X 6 9 2" xfId="17959" xr:uid="{3025E0FF-1F8F-4066-A3F7-966F17C1258A}"/>
    <cellStyle name="SAPBEXHLevel3X 6 9 2 2" xfId="44376" xr:uid="{DE971249-DFAD-44F2-9D95-E545A13418C3}"/>
    <cellStyle name="SAPBEXHLevel3X 6 9 3" xfId="23957" xr:uid="{35DF6CE7-774C-4492-AC8B-1C958E8DB130}"/>
    <cellStyle name="SAPBEXHLevel3X 6 9 3 2" xfId="50371" xr:uid="{4AC409C9-28F3-4D67-B521-9979788FF234}"/>
    <cellStyle name="SAPBEXHLevel3X 6 9 4" xfId="33962" xr:uid="{5CB4AE99-D464-4C11-9AD4-24DFE1D33619}"/>
    <cellStyle name="SAPBEXHLevel3X 7" xfId="2119" xr:uid="{611AF228-1B55-4390-9F7B-8955DAD5AAC8}"/>
    <cellStyle name="SAPBEXHLevel3X 7 10" xfId="8902" xr:uid="{666EC0B5-02D1-43F7-AF55-CBE8A387B080}"/>
    <cellStyle name="SAPBEXHLevel3X 7 10 2" xfId="19562" xr:uid="{88F8DEFB-FEF1-4A4F-99B5-AE7BAFD74995}"/>
    <cellStyle name="SAPBEXHLevel3X 7 10 2 2" xfId="45976" xr:uid="{AEF1C043-7379-42DC-9420-561D8D57F962}"/>
    <cellStyle name="SAPBEXHLevel3X 7 10 3" xfId="25870" xr:uid="{20309B30-5079-465B-B437-8EF3C9A69647}"/>
    <cellStyle name="SAPBEXHLevel3X 7 10 3 2" xfId="52284" xr:uid="{83F0C093-0D37-41D5-9AE9-6AC2CCF5A106}"/>
    <cellStyle name="SAPBEXHLevel3X 7 10 4" xfId="35398" xr:uid="{8D92FA97-1F8B-40B5-8BD1-C11FDD2DB843}"/>
    <cellStyle name="SAPBEXHLevel3X 7 11" xfId="11481" xr:uid="{FE44E6E7-B269-4581-98C6-9A550C3339C3}"/>
    <cellStyle name="SAPBEXHLevel3X 7 11 2" xfId="37902" xr:uid="{F7729DB7-17FF-4461-8535-7054868D79FD}"/>
    <cellStyle name="SAPBEXHLevel3X 7 12" xfId="22911" xr:uid="{6C7C56DD-6F2A-41D0-AB5D-1959BF0EE091}"/>
    <cellStyle name="SAPBEXHLevel3X 7 12 2" xfId="49325" xr:uid="{F8482275-46EF-428C-A931-64629F831564}"/>
    <cellStyle name="SAPBEXHLevel3X 7 2" xfId="4084" xr:uid="{22E78465-1A30-4C69-BB20-E46536E4D710}"/>
    <cellStyle name="SAPBEXHLevel3X 7 2 2" xfId="9900" xr:uid="{71D1DB94-22CD-4802-A824-E159E3D9318C}"/>
    <cellStyle name="SAPBEXHLevel3X 7 2 2 2" xfId="20560" xr:uid="{107ABCBE-EBE4-4C69-8129-6BA8FBC45324}"/>
    <cellStyle name="SAPBEXHLevel3X 7 2 2 2 2" xfId="46974" xr:uid="{BE296F63-AEC2-4F69-AD20-5E321844D7B2}"/>
    <cellStyle name="SAPBEXHLevel3X 7 2 2 3" xfId="24455" xr:uid="{FA21BBD3-A150-474F-B773-6176E058837E}"/>
    <cellStyle name="SAPBEXHLevel3X 7 2 2 3 2" xfId="50869" xr:uid="{F9D5A8AC-50E4-4EE8-A318-CDEBEA29FE11}"/>
    <cellStyle name="SAPBEXHLevel3X 7 2 2 4" xfId="36396" xr:uid="{16862278-FEAC-4E22-BFC1-7398ED3828C6}"/>
    <cellStyle name="SAPBEXHLevel3X 7 2 3" xfId="14866" xr:uid="{21F194F3-B173-4E1F-A3BB-B604333E7C9A}"/>
    <cellStyle name="SAPBEXHLevel3X 7 2 3 2" xfId="41286" xr:uid="{6C9D892D-9105-4CA2-B473-0C6F11E028A2}"/>
    <cellStyle name="SAPBEXHLevel3X 7 2 4" xfId="27351" xr:uid="{578973B1-658D-4DF6-944D-DC06D7645AFB}"/>
    <cellStyle name="SAPBEXHLevel3X 7 2 4 2" xfId="53765" xr:uid="{026B4ED3-ECEF-41A1-90A7-1F08CC6BFE3A}"/>
    <cellStyle name="SAPBEXHLevel3X 7 2 5" xfId="30754" xr:uid="{75B21A50-BE58-4318-9428-9D9CEFAF8762}"/>
    <cellStyle name="SAPBEXHLevel3X 7 3" xfId="4812" xr:uid="{8576144C-B4D1-4B30-B100-3CD66D0686C3}"/>
    <cellStyle name="SAPBEXHLevel3X 7 3 2" xfId="9791" xr:uid="{A0B40D8D-15BF-443E-B6D4-6A8379657F2E}"/>
    <cellStyle name="SAPBEXHLevel3X 7 3 2 2" xfId="20451" xr:uid="{26EDDFF9-8049-4530-8E31-201341D07F09}"/>
    <cellStyle name="SAPBEXHLevel3X 7 3 2 2 2" xfId="46865" xr:uid="{55AEF1E4-AE86-45F7-8147-82B07B95CEA4}"/>
    <cellStyle name="SAPBEXHLevel3X 7 3 2 3" xfId="27108" xr:uid="{48D157AA-7F74-4CD5-A36D-38C05427F651}"/>
    <cellStyle name="SAPBEXHLevel3X 7 3 2 3 2" xfId="53522" xr:uid="{5AEDD912-3737-4F63-9C0E-1C53100517DA}"/>
    <cellStyle name="SAPBEXHLevel3X 7 3 2 4" xfId="36287" xr:uid="{A2980046-864C-41E1-8719-5BC389576EA5}"/>
    <cellStyle name="SAPBEXHLevel3X 7 3 3" xfId="15589" xr:uid="{F1577414-9767-426B-BE81-C526A0095261}"/>
    <cellStyle name="SAPBEXHLevel3X 7 3 3 2" xfId="42009" xr:uid="{170B0F8B-863D-4929-B830-264FB0D52515}"/>
    <cellStyle name="SAPBEXHLevel3X 7 3 4" xfId="22207" xr:uid="{87DC71F0-283B-4824-9F40-AC51AB7A9B06}"/>
    <cellStyle name="SAPBEXHLevel3X 7 3 4 2" xfId="48621" xr:uid="{2FF6AD98-653A-46E1-B03D-639688062592}"/>
    <cellStyle name="SAPBEXHLevel3X 7 3 5" xfId="31482" xr:uid="{47B25111-89A4-453A-985B-DE2B353E9CB3}"/>
    <cellStyle name="SAPBEXHLevel3X 7 4" xfId="5392" xr:uid="{851CC355-C9EB-4CF3-AD52-AB6B0E98F9E0}"/>
    <cellStyle name="SAPBEXHLevel3X 7 4 2" xfId="16165" xr:uid="{D77BF015-3CAB-4524-A821-8C8A97EAD63D}"/>
    <cellStyle name="SAPBEXHLevel3X 7 4 2 2" xfId="42584" xr:uid="{A5F066D3-7EA9-4D48-AC7D-D6F654BF96C0}"/>
    <cellStyle name="SAPBEXHLevel3X 7 4 3" xfId="26037" xr:uid="{A5D49A11-86DC-4C95-8050-AE3DE93A10C4}"/>
    <cellStyle name="SAPBEXHLevel3X 7 4 3 2" xfId="52451" xr:uid="{DDD90C0C-CB60-4D17-A980-55FB4D951E5C}"/>
    <cellStyle name="SAPBEXHLevel3X 7 4 4" xfId="32062" xr:uid="{885600C7-C33D-45D8-BCF1-D9E8476E2025}"/>
    <cellStyle name="SAPBEXHLevel3X 7 5" xfId="5999" xr:uid="{72AEC66A-7690-4526-AF7B-1C037CA9139D}"/>
    <cellStyle name="SAPBEXHLevel3X 7 5 2" xfId="16751" xr:uid="{08AE3C8B-E915-461E-A959-EC3926856240}"/>
    <cellStyle name="SAPBEXHLevel3X 7 5 2 2" xfId="43169" xr:uid="{3BCF11F8-697F-4B84-91D1-BA405F2E4FBA}"/>
    <cellStyle name="SAPBEXHLevel3X 7 5 3" xfId="26158" xr:uid="{85024AEF-3691-46F4-8BB3-D623B56C31DE}"/>
    <cellStyle name="SAPBEXHLevel3X 7 5 3 2" xfId="52572" xr:uid="{4AA6F558-3165-4786-B110-96F8720E973C}"/>
    <cellStyle name="SAPBEXHLevel3X 7 5 4" xfId="32669" xr:uid="{75FE755F-4A46-4E14-9941-4B480F7A3789}"/>
    <cellStyle name="SAPBEXHLevel3X 7 6" xfId="6599" xr:uid="{C50EA543-97D2-4183-89B7-603FD2235412}"/>
    <cellStyle name="SAPBEXHLevel3X 7 6 2" xfId="17324" xr:uid="{B0845F6A-720F-4A90-B779-E6460F8DF8A3}"/>
    <cellStyle name="SAPBEXHLevel3X 7 6 2 2" xfId="43742" xr:uid="{11C600A5-03A8-4637-A31F-D1DFD6F630A6}"/>
    <cellStyle name="SAPBEXHLevel3X 7 6 3" xfId="22494" xr:uid="{04825E68-2C3E-4677-AE8E-0D2E6C668203}"/>
    <cellStyle name="SAPBEXHLevel3X 7 6 3 2" xfId="48908" xr:uid="{6891D147-A9CE-4F8F-98CD-8B4B2F604B89}"/>
    <cellStyle name="SAPBEXHLevel3X 7 6 4" xfId="33269" xr:uid="{B20B912D-3BC6-4776-8507-F1584E2F2638}"/>
    <cellStyle name="SAPBEXHLevel3X 7 7" xfId="7171" xr:uid="{B2392C77-8CD4-4142-A816-6D203A588EC1}"/>
    <cellStyle name="SAPBEXHLevel3X 7 7 2" xfId="22153" xr:uid="{B45F93C9-A258-4399-9031-0F8D24162CBD}"/>
    <cellStyle name="SAPBEXHLevel3X 7 7 2 2" xfId="48567" xr:uid="{C9194480-59EE-4A57-B708-F0D306A1637F}"/>
    <cellStyle name="SAPBEXHLevel3X 7 7 3" xfId="33841" xr:uid="{844A0FD0-42DF-44C3-B7A4-8C1FA0E4354E}"/>
    <cellStyle name="SAPBEXHLevel3X 7 8" xfId="7730" xr:uid="{B9FDDBE8-9F1E-4715-B5A0-AEA095C64ED4}"/>
    <cellStyle name="SAPBEXHLevel3X 7 8 2" xfId="18397" xr:uid="{B25CA6A9-AE8A-42CE-B9F2-A979BC07002E}"/>
    <cellStyle name="SAPBEXHLevel3X 7 8 2 2" xfId="44813" xr:uid="{A9E17A93-4CB5-4522-A960-B7B27F16FA44}"/>
    <cellStyle name="SAPBEXHLevel3X 7 8 3" xfId="25437" xr:uid="{FF57DAD9-D652-4AB9-AC00-8C32BE34487F}"/>
    <cellStyle name="SAPBEXHLevel3X 7 8 3 2" xfId="51851" xr:uid="{3F6C69D6-E854-4B33-A01A-F8E05430AD6A}"/>
    <cellStyle name="SAPBEXHLevel3X 7 8 4" xfId="34400" xr:uid="{E2FB7431-4975-4526-AD3D-8056C9F3C7A4}"/>
    <cellStyle name="SAPBEXHLevel3X 7 9" xfId="7882" xr:uid="{C3381F4D-2784-4CD7-8C19-C9295D4D8DB2}"/>
    <cellStyle name="SAPBEXHLevel3X 7 9 2" xfId="18549" xr:uid="{C3BB3976-1ADA-4C6B-8CCB-A9A847DEBB50}"/>
    <cellStyle name="SAPBEXHLevel3X 7 9 2 2" xfId="44964" xr:uid="{BF03EB26-997E-4A12-9B29-3543E59640C3}"/>
    <cellStyle name="SAPBEXHLevel3X 7 9 3" xfId="25234" xr:uid="{BA997DC7-E6DA-4BCF-9DAD-254FF7268BC1}"/>
    <cellStyle name="SAPBEXHLevel3X 7 9 3 2" xfId="51648" xr:uid="{67A86092-6F1A-4CE7-B999-611B4FA80B8A}"/>
    <cellStyle name="SAPBEXHLevel3X 7 9 4" xfId="34552" xr:uid="{2C04AD86-5499-4F09-B50C-538F19E48252}"/>
    <cellStyle name="SAPBEXHLevel3X 8" xfId="1856" xr:uid="{5279E945-471F-4CBC-AE6A-7954DCC7EC5B}"/>
    <cellStyle name="SAPBEXHLevel3X 8 10" xfId="9530" xr:uid="{6A21F83A-C422-4D6D-83FA-E70096F759D3}"/>
    <cellStyle name="SAPBEXHLevel3X 8 10 2" xfId="20190" xr:uid="{242CEB04-DD1A-4ECB-895F-67A9178C5E73}"/>
    <cellStyle name="SAPBEXHLevel3X 8 10 2 2" xfId="46604" xr:uid="{F235D909-FA8D-4F5F-9070-714E6EB990A3}"/>
    <cellStyle name="SAPBEXHLevel3X 8 10 3" xfId="21204" xr:uid="{B0960760-B1C9-4AB3-923F-1C07E9DC9FB6}"/>
    <cellStyle name="SAPBEXHLevel3X 8 10 3 2" xfId="47618" xr:uid="{7979FCB9-8812-49F8-B037-CC13A9F4A078}"/>
    <cellStyle name="SAPBEXHLevel3X 8 10 4" xfId="36026" xr:uid="{406B5B0B-283A-4AFD-8E0D-341582CEF9EC}"/>
    <cellStyle name="SAPBEXHLevel3X 8 11" xfId="11724" xr:uid="{8DD97488-240D-45A4-82CC-E6A696159942}"/>
    <cellStyle name="SAPBEXHLevel3X 8 11 2" xfId="38145" xr:uid="{4B7C3B7A-607E-4BAB-A996-668288A68749}"/>
    <cellStyle name="SAPBEXHLevel3X 8 12" xfId="24779" xr:uid="{64797D42-BD3F-40B4-B32B-7DF5B4091EDE}"/>
    <cellStyle name="SAPBEXHLevel3X 8 12 2" xfId="51193" xr:uid="{0F65737A-F3BC-451B-825D-EB473C032E26}"/>
    <cellStyle name="SAPBEXHLevel3X 8 2" xfId="3833" xr:uid="{2922B501-418D-452B-B08C-62E15079EDA5}"/>
    <cellStyle name="SAPBEXHLevel3X 8 2 2" xfId="10669" xr:uid="{66D633BB-0E72-481C-897D-91E35060DA50}"/>
    <cellStyle name="SAPBEXHLevel3X 8 2 2 2" xfId="21314" xr:uid="{A4ACB8E3-277A-4532-837A-3EFB437995B0}"/>
    <cellStyle name="SAPBEXHLevel3X 8 2 2 2 2" xfId="47728" xr:uid="{9EDF7D68-C980-4CC6-98E1-4F23B8700E2D}"/>
    <cellStyle name="SAPBEXHLevel3X 8 2 2 3" xfId="28412" xr:uid="{54FF677B-B315-4B87-8E2E-6FB4970FAA18}"/>
    <cellStyle name="SAPBEXHLevel3X 8 2 2 3 2" xfId="54826" xr:uid="{3E96A2C9-FD66-436E-974F-3B6C1D4DCD1C}"/>
    <cellStyle name="SAPBEXHLevel3X 8 2 2 4" xfId="37093" xr:uid="{BC4952BB-7596-4F2E-8952-9247BF60640C}"/>
    <cellStyle name="SAPBEXHLevel3X 8 2 3" xfId="14616" xr:uid="{DD1786F3-E449-4D22-A093-8DA9747F7E41}"/>
    <cellStyle name="SAPBEXHLevel3X 8 2 3 2" xfId="41036" xr:uid="{4E438721-06E1-4D76-9E5A-32670CB75D5E}"/>
    <cellStyle name="SAPBEXHLevel3X 8 2 4" xfId="21840" xr:uid="{14D4325D-666B-4AF5-8EC0-66E71A988BCF}"/>
    <cellStyle name="SAPBEXHLevel3X 8 2 4 2" xfId="48254" xr:uid="{F48E915D-E38B-40F0-8664-D9219CDC24CB}"/>
    <cellStyle name="SAPBEXHLevel3X 8 2 5" xfId="30503" xr:uid="{8FDBBC18-E8D7-4F38-8FF9-2D3B86642C6C}"/>
    <cellStyle name="SAPBEXHLevel3X 8 3" xfId="4560" xr:uid="{650A9263-1789-40D2-8C23-F9F81710505C}"/>
    <cellStyle name="SAPBEXHLevel3X 8 3 2" xfId="15338" xr:uid="{EAC64943-3036-4096-85B8-A68B5F2927A1}"/>
    <cellStyle name="SAPBEXHLevel3X 8 3 2 2" xfId="41758" xr:uid="{4CDB464B-CA10-463F-868C-F45C93F35538}"/>
    <cellStyle name="SAPBEXHLevel3X 8 3 3" xfId="22853" xr:uid="{31A0E744-7FE5-4407-9EEE-1A1369C01B52}"/>
    <cellStyle name="SAPBEXHLevel3X 8 3 3 2" xfId="49267" xr:uid="{841B5F56-CC18-42A5-B26C-74CD6955857E}"/>
    <cellStyle name="SAPBEXHLevel3X 8 3 4" xfId="31230" xr:uid="{1A529341-09CE-4F41-BAA5-02081FA17AC5}"/>
    <cellStyle name="SAPBEXHLevel3X 8 4" xfId="3205" xr:uid="{50264304-4050-4D42-B8BD-BAD7E1F909A0}"/>
    <cellStyle name="SAPBEXHLevel3X 8 4 2" xfId="13995" xr:uid="{111B8E22-E361-4851-9EBA-14C2FA8AD3D8}"/>
    <cellStyle name="SAPBEXHLevel3X 8 4 2 2" xfId="40415" xr:uid="{1AC08251-F3E5-42F4-B6E2-9538E9562862}"/>
    <cellStyle name="SAPBEXHLevel3X 8 4 3" xfId="23697" xr:uid="{BEEFE44A-F5FD-400D-A2F4-3A59FDA381C4}"/>
    <cellStyle name="SAPBEXHLevel3X 8 4 3 2" xfId="50111" xr:uid="{5CD80BE7-0DB6-4D37-9B51-15EB167CAF17}"/>
    <cellStyle name="SAPBEXHLevel3X 8 4 4" xfId="29875" xr:uid="{352CF685-7055-48C3-96B8-C9B98CFDE2C2}"/>
    <cellStyle name="SAPBEXHLevel3X 8 5" xfId="3743" xr:uid="{67F548FE-0BCA-4220-94A2-983F481E98D2}"/>
    <cellStyle name="SAPBEXHLevel3X 8 5 2" xfId="14526" xr:uid="{8F57D555-A8E7-471C-9D07-ACAFE6BB8B1D}"/>
    <cellStyle name="SAPBEXHLevel3X 8 5 2 2" xfId="40946" xr:uid="{5D450DF5-DC62-48BA-972A-97B8FE4179BE}"/>
    <cellStyle name="SAPBEXHLevel3X 8 5 3" xfId="22074" xr:uid="{030C13FF-7945-43E7-92E6-A5A88A282D18}"/>
    <cellStyle name="SAPBEXHLevel3X 8 5 3 2" xfId="48488" xr:uid="{DA1C1775-3554-4B92-B2BF-956EC90C8718}"/>
    <cellStyle name="SAPBEXHLevel3X 8 5 4" xfId="30413" xr:uid="{69666DE5-D1EE-4171-A7AF-1CF499CB9AE2}"/>
    <cellStyle name="SAPBEXHLevel3X 8 6" xfId="4884" xr:uid="{0CE1AC00-9B34-430A-8718-139025223394}"/>
    <cellStyle name="SAPBEXHLevel3X 8 6 2" xfId="15661" xr:uid="{D353FDC7-42FB-49E2-AE29-976AB760BDFB}"/>
    <cellStyle name="SAPBEXHLevel3X 8 6 2 2" xfId="42081" xr:uid="{92F3577C-72CC-4829-87CD-F7CF4E157C02}"/>
    <cellStyle name="SAPBEXHLevel3X 8 6 3" xfId="25688" xr:uid="{DC8CBB85-B911-47EE-A7DA-2F766FA05E7C}"/>
    <cellStyle name="SAPBEXHLevel3X 8 6 3 2" xfId="52102" xr:uid="{B169B84D-159D-42D2-8DA3-78D9A6094DD4}"/>
    <cellStyle name="SAPBEXHLevel3X 8 6 4" xfId="31554" xr:uid="{47A0A055-40AE-444D-A427-7E24872EFE37}"/>
    <cellStyle name="SAPBEXHLevel3X 8 7" xfId="6972" xr:uid="{5D13B1A9-037B-4B08-AB7A-18A80728BEB3}"/>
    <cellStyle name="SAPBEXHLevel3X 8 7 2" xfId="24070" xr:uid="{B8E3142A-965D-44AC-9ED0-28149D091EAB}"/>
    <cellStyle name="SAPBEXHLevel3X 8 7 2 2" xfId="50484" xr:uid="{FC76B817-4E1D-49C2-9077-0295EAC439D6}"/>
    <cellStyle name="SAPBEXHLevel3X 8 7 3" xfId="33642" xr:uid="{50A7E22B-C5FE-44C9-B25F-F37F57C83ECD}"/>
    <cellStyle name="SAPBEXHLevel3X 8 8" xfId="7519" xr:uid="{0F30D9FE-6264-450E-9343-8252139BDFA7}"/>
    <cellStyle name="SAPBEXHLevel3X 8 8 2" xfId="18186" xr:uid="{727A794F-F5C3-4A2C-BBDE-EDC030EC016D}"/>
    <cellStyle name="SAPBEXHLevel3X 8 8 2 2" xfId="44602" xr:uid="{38173378-DBF8-4EC4-956D-3910CE8572B1}"/>
    <cellStyle name="SAPBEXHLevel3X 8 8 3" xfId="22143" xr:uid="{030354CA-AC26-452C-A495-EC70417D0CFB}"/>
    <cellStyle name="SAPBEXHLevel3X 8 8 3 2" xfId="48557" xr:uid="{49133BCD-07FC-4B02-8108-18A0701B7028}"/>
    <cellStyle name="SAPBEXHLevel3X 8 8 4" xfId="34189" xr:uid="{CE9776D3-B5AB-40E8-837E-D3B2E8571DF8}"/>
    <cellStyle name="SAPBEXHLevel3X 8 9" xfId="6948" xr:uid="{8CE7DC7B-8512-4736-86C3-E82AAE409EFE}"/>
    <cellStyle name="SAPBEXHLevel3X 8 9 2" xfId="17653" xr:uid="{9A4376B5-D705-489C-BE54-93FD2EE935EE}"/>
    <cellStyle name="SAPBEXHLevel3X 8 9 2 2" xfId="44070" xr:uid="{1598FF8F-3B7B-4911-BDC3-70EEA4D658A9}"/>
    <cellStyle name="SAPBEXHLevel3X 8 9 3" xfId="11170" xr:uid="{F9D7B4DE-9002-4834-9402-9D5D57D1304F}"/>
    <cellStyle name="SAPBEXHLevel3X 8 9 3 2" xfId="37591" xr:uid="{BAA08F85-92D5-442D-BED1-48F843B18C76}"/>
    <cellStyle name="SAPBEXHLevel3X 8 9 4" xfId="33618" xr:uid="{271F493F-FA1D-4814-B25A-B48F22F54E2D}"/>
    <cellStyle name="SAPBEXHLevel3X 9" xfId="2382" xr:uid="{F6927F3E-6137-49C5-BE13-D192FDD56188}"/>
    <cellStyle name="SAPBEXHLevel3X 9 10" xfId="11279" xr:uid="{777872A3-16C1-49B3-A91E-13055212368F}"/>
    <cellStyle name="SAPBEXHLevel3X 9 10 2" xfId="37700" xr:uid="{5B6E09C8-5809-4CC9-957F-62CFC5455D6E}"/>
    <cellStyle name="SAPBEXHLevel3X 9 11" xfId="24212" xr:uid="{DC9D1B5D-529D-42D3-92DF-E5CC4E445E6A}"/>
    <cellStyle name="SAPBEXHLevel3X 9 11 2" xfId="50626" xr:uid="{6A0ED1BF-031E-4A9E-BE47-AE45B2863F2D}"/>
    <cellStyle name="SAPBEXHLevel3X 9 2" xfId="4289" xr:uid="{26DDDE25-A13A-464C-8AEC-5E8111ED4F08}"/>
    <cellStyle name="SAPBEXHLevel3X 9 2 2" xfId="15068" xr:uid="{9A09281A-CE67-4FE8-BF36-0E96FDDBF1D7}"/>
    <cellStyle name="SAPBEXHLevel3X 9 2 2 2" xfId="41488" xr:uid="{B03AF287-34B0-4310-8A60-B9953CB7A0BD}"/>
    <cellStyle name="SAPBEXHLevel3X 9 2 3" xfId="25499" xr:uid="{C526CE5A-20AF-43AB-883C-064CD9B6C4A3}"/>
    <cellStyle name="SAPBEXHLevel3X 9 2 3 2" xfId="51913" xr:uid="{F3B22D3D-F798-4CA2-BDD0-BE2EE5328038}"/>
    <cellStyle name="SAPBEXHLevel3X 9 2 4" xfId="30959" xr:uid="{6B063EC8-2606-4B97-BE7F-B81DA0BE447C}"/>
    <cellStyle name="SAPBEXHLevel3X 9 3" xfId="5016" xr:uid="{EDECC39C-BD89-4652-A30A-3302EB912E56}"/>
    <cellStyle name="SAPBEXHLevel3X 9 3 2" xfId="15793" xr:uid="{682F4DDB-149D-4D82-BE49-428803E4BF50}"/>
    <cellStyle name="SAPBEXHLevel3X 9 3 2 2" xfId="42212" xr:uid="{FF5FAAC8-6D24-4BFB-9E68-2001EF7E7686}"/>
    <cellStyle name="SAPBEXHLevel3X 9 3 3" xfId="25686" xr:uid="{B05744AA-4471-4FC9-BEE7-EDBEF7A47CC2}"/>
    <cellStyle name="SAPBEXHLevel3X 9 3 3 2" xfId="52100" xr:uid="{76C44895-33DC-4AFD-B769-5972E7EAB095}"/>
    <cellStyle name="SAPBEXHLevel3X 9 3 4" xfId="31686" xr:uid="{07460906-E83C-42F4-A2D3-50B4DED886A5}"/>
    <cellStyle name="SAPBEXHLevel3X 9 4" xfId="6205" xr:uid="{BC1A5C53-CDFF-44C6-B7FF-9EE6BAB28BD7}"/>
    <cellStyle name="SAPBEXHLevel3X 9 4 2" xfId="16946" xr:uid="{8868D5DC-9894-441D-B62C-57C0C044A5EC}"/>
    <cellStyle name="SAPBEXHLevel3X 9 4 2 2" xfId="43364" xr:uid="{EB9C27A6-9E3E-45BA-8A06-9EE92C043E77}"/>
    <cellStyle name="SAPBEXHLevel3X 9 4 3" xfId="16364" xr:uid="{D292793B-1EBB-4256-B2A8-87B067F47CA0}"/>
    <cellStyle name="SAPBEXHLevel3X 9 4 3 2" xfId="42783" xr:uid="{4E669449-9823-46C5-B93A-3D93192DCF88}"/>
    <cellStyle name="SAPBEXHLevel3X 9 4 4" xfId="32875" xr:uid="{AA1BD3E6-400B-46BD-9D24-A8229086DCDF}"/>
    <cellStyle name="SAPBEXHLevel3X 9 5" xfId="6791" xr:uid="{A531CCDB-F803-41E4-A990-4B4C801EE648}"/>
    <cellStyle name="SAPBEXHLevel3X 9 5 2" xfId="17503" xr:uid="{2F02E633-D57F-4291-94C0-F147368123AA}"/>
    <cellStyle name="SAPBEXHLevel3X 9 5 2 2" xfId="43920" xr:uid="{788DC91D-2C76-4C32-AA18-DE8CC06DAF8D}"/>
    <cellStyle name="SAPBEXHLevel3X 9 5 3" xfId="16266" xr:uid="{ED6E8511-A451-4181-86DC-0F3AF1393A61}"/>
    <cellStyle name="SAPBEXHLevel3X 9 5 3 2" xfId="42685" xr:uid="{CC7682D9-D62B-4A16-8706-CEA8827E9354}"/>
    <cellStyle name="SAPBEXHLevel3X 9 5 4" xfId="33461" xr:uid="{F369F7AC-3E66-4CF1-A92C-B37AB3E33F36}"/>
    <cellStyle name="SAPBEXHLevel3X 9 6" xfId="7347" xr:uid="{ADDA78EB-6A56-4E18-A5B0-8D71E594E1D9}"/>
    <cellStyle name="SAPBEXHLevel3X 9 6 2" xfId="18014" xr:uid="{0DD213C4-34F4-45F0-AF35-74F725ED07D9}"/>
    <cellStyle name="SAPBEXHLevel3X 9 6 2 2" xfId="44430" xr:uid="{C2904135-83CB-4063-AA89-0529E23402AE}"/>
    <cellStyle name="SAPBEXHLevel3X 9 6 3" xfId="22572" xr:uid="{68777F68-0E20-4025-8802-E6038F00642E}"/>
    <cellStyle name="SAPBEXHLevel3X 9 6 3 2" xfId="48986" xr:uid="{F0A1CAFF-7820-43A7-B0DA-E506CB051D4C}"/>
    <cellStyle name="SAPBEXHLevel3X 9 6 4" xfId="34017" xr:uid="{9C2FE21B-B7D8-4269-9EE5-7BCA7372FAFF}"/>
    <cellStyle name="SAPBEXHLevel3X 9 7" xfId="7991" xr:uid="{5DE93F81-8673-4FC5-8FE9-EC2D09242A20}"/>
    <cellStyle name="SAPBEXHLevel3X 9 7 2" xfId="18658" xr:uid="{8F9F6B99-90A8-458D-99BB-E806D1CAEF43}"/>
    <cellStyle name="SAPBEXHLevel3X 9 7 2 2" xfId="45072" xr:uid="{72B9C5A9-AB01-4A85-ADF1-527C56E268D5}"/>
    <cellStyle name="SAPBEXHLevel3X 9 7 3" xfId="17089" xr:uid="{812576B5-D159-4455-83F8-7F738A1590E1}"/>
    <cellStyle name="SAPBEXHLevel3X 9 7 3 2" xfId="43507" xr:uid="{26781922-CC93-4721-BC7F-9C99621BFA47}"/>
    <cellStyle name="SAPBEXHLevel3X 9 7 4" xfId="34597" xr:uid="{DDFDCD9E-0746-4960-8669-89539AF05C3B}"/>
    <cellStyle name="SAPBEXHLevel3X 9 8" xfId="9507" xr:uid="{6FE1CC3C-50EB-485F-88CA-3E52B4CE0738}"/>
    <cellStyle name="SAPBEXHLevel3X 9 8 2" xfId="20167" xr:uid="{5C280C04-D04A-4FEC-B5AC-FE64BB5BD259}"/>
    <cellStyle name="SAPBEXHLevel3X 9 8 2 2" xfId="46581" xr:uid="{23A9CD1F-F77A-4731-9E33-08A31F5FAF7A}"/>
    <cellStyle name="SAPBEXHLevel3X 9 8 3" xfId="26752" xr:uid="{8B861A05-D7B2-4B5D-8E0E-C268ADD55626}"/>
    <cellStyle name="SAPBEXHLevel3X 9 8 3 2" xfId="53166" xr:uid="{35C7ED8F-23D0-4263-8931-8A0CEA49A35F}"/>
    <cellStyle name="SAPBEXHLevel3X 9 8 4" xfId="36003" xr:uid="{3E1FAD0D-DDC3-45B5-9CF2-C8421F844C55}"/>
    <cellStyle name="SAPBEXHLevel3X 9 9" xfId="13179" xr:uid="{6518921A-7E96-48DE-A8A4-6E2115803B2F}"/>
    <cellStyle name="SAPBEXHLevel3X 9 9 2" xfId="39599" xr:uid="{8CD8ABF9-1C21-4D79-BF53-3D6B87446F40}"/>
    <cellStyle name="SAPBEXHLevel3X_0910 GSO Capex RRP - Final (Detail) v2 220710" xfId="1261" xr:uid="{34889483-33C0-41B5-87EC-7B12D9BB4304}"/>
    <cellStyle name="SAPBEXinputData" xfId="1262" xr:uid="{217B139E-9DA0-48A3-843B-45940044B8A4}"/>
    <cellStyle name="SAPBEXinputData 10" xfId="7769" xr:uid="{766C0FCA-6766-4F7B-AEA0-6B3E37E3F73E}"/>
    <cellStyle name="SAPBEXinputData 10 2" xfId="18436" xr:uid="{101D863D-15BD-4B8C-9C91-8FD2D74F7FFB}"/>
    <cellStyle name="SAPBEXinputData 10 2 2" xfId="44852" xr:uid="{339E116C-4557-4855-B378-33959DA70E89}"/>
    <cellStyle name="SAPBEXinputData 10 3" xfId="34439" xr:uid="{3185F0AD-DF7F-4FAD-9D61-9E3E6BEEEDB2}"/>
    <cellStyle name="SAPBEXinputData 11" xfId="12222" xr:uid="{865890BF-2AC9-44D8-810E-F793CEEA01E3}"/>
    <cellStyle name="SAPBEXinputData 11 2" xfId="38643" xr:uid="{85BC7C0A-E2B8-4F2A-A6D7-FDA9244EDD6A}"/>
    <cellStyle name="SAPBEXinputData 12" xfId="28838" xr:uid="{B901D7E6-96B9-4936-9169-7D06FC61F2C2}"/>
    <cellStyle name="SAPBEXinputData 2" xfId="1263" xr:uid="{2339BA7F-3A51-4608-9C26-B8400022F3B4}"/>
    <cellStyle name="SAPBEXinputData 2 2" xfId="1571" xr:uid="{D06D7A8A-FB86-4482-B83B-859CFCB9E4EC}"/>
    <cellStyle name="SAPBEXinputData 2 2 2" xfId="3565" xr:uid="{5ADC61D4-AB40-4A0D-AE87-5012D931CC81}"/>
    <cellStyle name="SAPBEXinputData 2 2 2 2" xfId="14350" xr:uid="{DFD7623F-B83F-4400-8782-8F41EB3D42AF}"/>
    <cellStyle name="SAPBEXinputData 2 2 2 2 2" xfId="40770" xr:uid="{765CC696-3132-4DAE-8B2A-B3099FCE5D8E}"/>
    <cellStyle name="SAPBEXinputData 2 2 2 3" xfId="25509" xr:uid="{7A566E7B-E196-4CC8-A1CD-7F258C777CF6}"/>
    <cellStyle name="SAPBEXinputData 2 2 2 3 2" xfId="51923" xr:uid="{E4AC49FD-8562-474E-B23D-C6DB97CC06DE}"/>
    <cellStyle name="SAPBEXinputData 2 2 2 4" xfId="30235" xr:uid="{0FB94DCA-4F2C-44E0-B7F5-42E69796CE57}"/>
    <cellStyle name="SAPBEXinputData 2 2 3" xfId="3066" xr:uid="{EAFBA997-63DF-4927-A30C-486E6F2B27E1}"/>
    <cellStyle name="SAPBEXinputData 2 2 3 2" xfId="13858" xr:uid="{28671D6E-9325-4855-9FC6-035ABAE2C43E}"/>
    <cellStyle name="SAPBEXinputData 2 2 3 2 2" xfId="40278" xr:uid="{9F0A52B7-9FBB-4C99-BDC7-8E38A07C976F}"/>
    <cellStyle name="SAPBEXinputData 2 2 3 3" xfId="23128" xr:uid="{E7D773FB-9F59-4190-A792-1F776DD7341D}"/>
    <cellStyle name="SAPBEXinputData 2 2 3 3 2" xfId="49542" xr:uid="{634444CC-441F-4039-BC7E-4E6597C6FF5F}"/>
    <cellStyle name="SAPBEXinputData 2 2 3 4" xfId="29736" xr:uid="{CB23C723-522F-416A-AAA5-EDF70BEFA24E}"/>
    <cellStyle name="SAPBEXinputData 2 2 4" xfId="5260" xr:uid="{995F4932-C68D-43B8-A6CB-D8B295B9CBBF}"/>
    <cellStyle name="SAPBEXinputData 2 2 4 2" xfId="16035" xr:uid="{FE5964E2-F625-41A8-BB94-0BED58A966AD}"/>
    <cellStyle name="SAPBEXinputData 2 2 4 2 2" xfId="42454" xr:uid="{86BEB330-8A72-46DC-98E3-C94F246867F1}"/>
    <cellStyle name="SAPBEXinputData 2 2 4 3" xfId="26538" xr:uid="{C8BEBCB1-8BBA-4899-87FF-732FD121ADD7}"/>
    <cellStyle name="SAPBEXinputData 2 2 4 3 2" xfId="52952" xr:uid="{A134FB22-F55E-4A25-9791-756934DDA735}"/>
    <cellStyle name="SAPBEXinputData 2 2 4 4" xfId="31930" xr:uid="{3141394D-1AAD-4E0A-A00F-C22CA5DA47A4}"/>
    <cellStyle name="SAPBEXinputData 2 2 5" xfId="6223" xr:uid="{E05CEA8A-2200-43FC-9FD3-5BE1D7C4972D}"/>
    <cellStyle name="SAPBEXinputData 2 2 5 2" xfId="22500" xr:uid="{7EB4F905-AF3A-4789-BF25-58379CD0DAC8}"/>
    <cellStyle name="SAPBEXinputData 2 2 5 2 2" xfId="48914" xr:uid="{CC3D0F19-384C-419E-9C4B-22651C351721}"/>
    <cellStyle name="SAPBEXinputData 2 2 5 3" xfId="32893" xr:uid="{0F738F5A-E0DF-4294-9A09-3A3DB9B2E7D6}"/>
    <cellStyle name="SAPBEXinputData 2 2 6" xfId="6102" xr:uid="{4A244554-9568-453F-9F07-D65C4E227870}"/>
    <cellStyle name="SAPBEXinputData 2 2 6 2" xfId="23019" xr:uid="{9CE890B8-B4AC-4B95-9599-0C779A899CAF}"/>
    <cellStyle name="SAPBEXinputData 2 2 6 2 2" xfId="49433" xr:uid="{3AD3475B-9DBD-490F-85C7-61CCB40E7CC7}"/>
    <cellStyle name="SAPBEXinputData 2 2 6 3" xfId="32772" xr:uid="{9BB5B9AA-4D42-40AC-931C-32A664EB8A22}"/>
    <cellStyle name="SAPBEXinputData 2 2 7" xfId="2941" xr:uid="{935E069D-1655-4F43-B23D-255ABFD11887}"/>
    <cellStyle name="SAPBEXinputData 2 2 7 2" xfId="13733" xr:uid="{10CFDF23-FB7F-4653-A3A7-204B01703D84}"/>
    <cellStyle name="SAPBEXinputData 2 2 7 2 2" xfId="40153" xr:uid="{F57AF5DC-7993-4205-A71B-9D1C5FF08162}"/>
    <cellStyle name="SAPBEXinputData 2 2 7 3" xfId="22762" xr:uid="{D5BA29FD-B436-49E8-93A3-CF4FE0E07C5A}"/>
    <cellStyle name="SAPBEXinputData 2 2 7 3 2" xfId="49176" xr:uid="{ED6ABAB4-5FCC-48D1-90F9-C8670F505515}"/>
    <cellStyle name="SAPBEXinputData 2 2 7 4" xfId="29611" xr:uid="{B79944FA-235C-4B97-9A6D-079A5F30016D}"/>
    <cellStyle name="SAPBEXinputData 2 2 8" xfId="25857" xr:uid="{47D83E7E-CE2D-4A21-AAC2-87606204204B}"/>
    <cellStyle name="SAPBEXinputData 2 2 8 2" xfId="52271" xr:uid="{CF918C05-B40B-48BA-A678-D868B1E8887E}"/>
    <cellStyle name="SAPBEXinputData 2 3" xfId="2526" xr:uid="{2DCC35FE-2B2B-414C-A168-14B39E38D9A9}"/>
    <cellStyle name="SAPBEXinputData 2 3 2" xfId="4421" xr:uid="{C9BA162D-E6D6-4CA9-83D4-1A947314CC17}"/>
    <cellStyle name="SAPBEXinputData 2 3 2 2" xfId="15199" xr:uid="{F58C2F34-237A-4388-AE98-34893691249D}"/>
    <cellStyle name="SAPBEXinputData 2 3 2 2 2" xfId="41619" xr:uid="{45141BE8-F68F-4835-84FD-AB4BF4D00023}"/>
    <cellStyle name="SAPBEXinputData 2 3 2 3" xfId="23290" xr:uid="{98E3BDF1-957C-4CE1-8E36-23F55DE4FF6A}"/>
    <cellStyle name="SAPBEXinputData 2 3 2 3 2" xfId="49704" xr:uid="{29B7DFD7-A07A-4C7C-B2F7-12A54128F32B}"/>
    <cellStyle name="SAPBEXinputData 2 3 2 4" xfId="31091" xr:uid="{7D600128-1BFF-4527-821C-528D5E6DF295}"/>
    <cellStyle name="SAPBEXinputData 2 3 3" xfId="5154" xr:uid="{E85C1A25-4B05-4AEC-BF92-BD28BCA6FF74}"/>
    <cellStyle name="SAPBEXinputData 2 3 3 2" xfId="15931" xr:uid="{C0B11454-4AC6-4343-B5F6-C40FBFE0C16E}"/>
    <cellStyle name="SAPBEXinputData 2 3 3 2 2" xfId="42350" xr:uid="{7B8FF1B4-CD63-4AA4-8B62-EA5FABEFAE1E}"/>
    <cellStyle name="SAPBEXinputData 2 3 3 3" xfId="26167" xr:uid="{7AA1B1EC-7547-47DB-9F67-AEC4E31D7FF3}"/>
    <cellStyle name="SAPBEXinputData 2 3 3 3 2" xfId="52581" xr:uid="{E62C34B1-C4E4-41D0-9CF1-EFC01E1BC949}"/>
    <cellStyle name="SAPBEXinputData 2 3 3 4" xfId="31824" xr:uid="{32304742-5EB6-401F-9124-16CF98C429DA}"/>
    <cellStyle name="SAPBEXinputData 2 3 4" xfId="6912" xr:uid="{EACF907B-AE6A-4FA6-8D73-23E120EFC0AE}"/>
    <cellStyle name="SAPBEXinputData 2 3 4 2" xfId="17617" xr:uid="{F2B8FE52-ED5D-4D46-A10B-70B1A8533681}"/>
    <cellStyle name="SAPBEXinputData 2 3 4 2 2" xfId="44034" xr:uid="{463DF56F-5796-42AA-8CCF-ED2363205162}"/>
    <cellStyle name="SAPBEXinputData 2 3 4 3" xfId="24794" xr:uid="{6863582E-7F39-4563-9ECE-65A7C3F059EE}"/>
    <cellStyle name="SAPBEXinputData 2 3 4 3 2" xfId="51208" xr:uid="{D5B213C5-F540-4255-B7D0-505F77E0990E}"/>
    <cellStyle name="SAPBEXinputData 2 3 4 4" xfId="33582" xr:uid="{1B6DC666-DDCB-4C69-917D-8BAB8A57629E}"/>
    <cellStyle name="SAPBEXinputData 2 3 5" xfId="8059" xr:uid="{A36047DC-897D-4A17-87AE-62A28BFF8E32}"/>
    <cellStyle name="SAPBEXinputData 2 3 5 2" xfId="18726" xr:uid="{1FE510F9-00A1-4959-AFC8-797DD3C8E093}"/>
    <cellStyle name="SAPBEXinputData 2 3 5 2 2" xfId="45140" xr:uid="{03906239-C0F8-4AC8-9FC6-829C69F31D4C}"/>
    <cellStyle name="SAPBEXinputData 2 3 5 3" xfId="11194" xr:uid="{61E659D9-3394-4FE1-9550-DB4EAC3339F4}"/>
    <cellStyle name="SAPBEXinputData 2 3 5 3 2" xfId="37615" xr:uid="{FBBD966B-383A-411F-9054-36CC22443343}"/>
    <cellStyle name="SAPBEXinputData 2 3 6" xfId="13322" xr:uid="{35A1713C-1406-4807-B8C6-5EACD3D77CE5}"/>
    <cellStyle name="SAPBEXinputData 2 3 6 2" xfId="39742" xr:uid="{98E67013-A6F7-4D8E-8EA4-C6EBB63E0336}"/>
    <cellStyle name="SAPBEXinputData 2 3 7" xfId="26728" xr:uid="{DE77CAAA-3804-4FD1-B87A-D04390995CFC}"/>
    <cellStyle name="SAPBEXinputData 2 3 7 2" xfId="53142" xr:uid="{50798311-3EDB-4453-B990-1C05A4118661}"/>
    <cellStyle name="SAPBEXinputData 2 4" xfId="8270" xr:uid="{F83C7723-E42D-4B31-9E0A-41F58AD70BA4}"/>
    <cellStyle name="SAPBEXinputData 2 4 2" xfId="18931" xr:uid="{FF075360-99CA-493C-A214-7425ECA463CF}"/>
    <cellStyle name="SAPBEXinputData 2 4 2 2" xfId="45345" xr:uid="{D8976D6A-B38C-4CD0-BE3C-23AB25B50584}"/>
    <cellStyle name="SAPBEXinputData 2 4 3" xfId="26045" xr:uid="{FEF50A85-DE14-4228-B174-CCD0505B4702}"/>
    <cellStyle name="SAPBEXinputData 2 4 3 2" xfId="52459" xr:uid="{3D1948EB-DB7A-4D9D-B1B3-D6479D838823}"/>
    <cellStyle name="SAPBEXinputData 3" xfId="1264" xr:uid="{F251D46C-A9B1-4FD8-97D1-CDC34CA73022}"/>
    <cellStyle name="SAPBEXinputData 3 10" xfId="2527" xr:uid="{58CC977A-608D-4990-8EE4-CDC4EC9960D3}"/>
    <cellStyle name="SAPBEXinputData 3 10 2" xfId="5155" xr:uid="{1C909E67-11BE-4C01-ADD9-5ADAF754719D}"/>
    <cellStyle name="SAPBEXinputData 3 10 2 2" xfId="15932" xr:uid="{6A47E970-523C-4BD4-8475-D5295F08758D}"/>
    <cellStyle name="SAPBEXinputData 3 10 2 2 2" xfId="42351" xr:uid="{CC3A2D9B-CABB-4793-87DF-FDDEC7C26EF1}"/>
    <cellStyle name="SAPBEXinputData 3 10 2 3" xfId="31825" xr:uid="{113B0943-1490-4E32-AD6B-5F80DA1E0079}"/>
    <cellStyle name="SAPBEXinputData 3 10 3" xfId="5748" xr:uid="{A9A2F054-F09B-48F4-A8D6-64B60F210CB8}"/>
    <cellStyle name="SAPBEXinputData 3 10 3 2" xfId="16510" xr:uid="{5D2D6E2D-3E05-471E-BD4E-0822777C6E10}"/>
    <cellStyle name="SAPBEXinputData 3 10 3 2 2" xfId="42928" xr:uid="{599550F7-58C5-4FE3-AB2C-D1694A08E7F0}"/>
    <cellStyle name="SAPBEXinputData 3 10 3 3" xfId="32418" xr:uid="{E0496796-399B-4C2B-B03E-408784A8EF5D}"/>
    <cellStyle name="SAPBEXinputData 3 10 4" xfId="6913" xr:uid="{3745567F-44CB-4761-9AF4-1E5FCF278E0D}"/>
    <cellStyle name="SAPBEXinputData 3 10 4 2" xfId="17618" xr:uid="{03AC0919-E6E1-4410-900B-2B6946C147A1}"/>
    <cellStyle name="SAPBEXinputData 3 10 4 2 2" xfId="44035" xr:uid="{660ED26B-2811-4984-AA80-D5AB3D196073}"/>
    <cellStyle name="SAPBEXinputData 3 10 4 3" xfId="33583" xr:uid="{CDD0FF8C-0067-4281-86B8-4CA51C447EC5}"/>
    <cellStyle name="SAPBEXinputData 3 10 5" xfId="7436" xr:uid="{7D61EA03-E12D-4984-9C3E-02A985C65168}"/>
    <cellStyle name="SAPBEXinputData 3 10 5 2" xfId="18103" xr:uid="{59B9CBFF-EB81-4495-A9B2-951DB41D8F30}"/>
    <cellStyle name="SAPBEXinputData 3 10 5 2 2" xfId="44519" xr:uid="{399598B4-6959-490E-B8AE-F27B466BC20D}"/>
    <cellStyle name="SAPBEXinputData 3 10 5 3" xfId="34106" xr:uid="{86454532-FABF-402A-9140-22718B092719}"/>
    <cellStyle name="SAPBEXinputData 3 10 6" xfId="7810" xr:uid="{D1A1A228-1719-4FC5-9C4B-49C78C19FCCF}"/>
    <cellStyle name="SAPBEXinputData 3 10 6 2" xfId="18477" xr:uid="{49DF74AB-A70B-449D-ACDA-6E8DC47AADD8}"/>
    <cellStyle name="SAPBEXinputData 3 10 6 2 2" xfId="44892" xr:uid="{70DCB676-D2E9-47D0-BD37-AB6DC3A9C07A}"/>
    <cellStyle name="SAPBEXinputData 3 10 6 3" xfId="34480" xr:uid="{9CB5E444-1716-4A02-938C-014D67E355D4}"/>
    <cellStyle name="SAPBEXinputData 3 10 7" xfId="8060" xr:uid="{9611BC52-CFF5-42CA-83AA-F32BDDCB7F50}"/>
    <cellStyle name="SAPBEXinputData 3 10 7 2" xfId="18727" xr:uid="{F9BE3A20-22E7-45D6-AFEE-51506DAD4C85}"/>
    <cellStyle name="SAPBEXinputData 3 10 7 2 2" xfId="45141" xr:uid="{E13F76B9-0BCB-4B68-A0FF-3CF23643704C}"/>
    <cellStyle name="SAPBEXinputData 3 10 7 3" xfId="34663" xr:uid="{F3ADA282-5D11-40A5-A796-0FDC1DA91C83}"/>
    <cellStyle name="SAPBEXinputData 3 10 8" xfId="13323" xr:uid="{E5DE14E3-9ED0-4B56-9F8B-480593BAEEF6}"/>
    <cellStyle name="SAPBEXinputData 3 10 8 2" xfId="39743" xr:uid="{754BE1B8-6BE5-4498-A2A6-02A672C56FEC}"/>
    <cellStyle name="SAPBEXinputData 3 10 9" xfId="29227" xr:uid="{12F59D89-8F92-4F92-A944-2E09E6730B62}"/>
    <cellStyle name="SAPBEXinputData 3 11" xfId="3007" xr:uid="{A726AC74-D0A5-4555-ADDA-07BFED30896C}"/>
    <cellStyle name="SAPBEXinputData 3 11 2" xfId="13799" xr:uid="{AC6F9C21-32DB-4DE1-94C8-EC03754CD655}"/>
    <cellStyle name="SAPBEXinputData 3 11 2 2" xfId="40219" xr:uid="{497F7401-5063-4532-A878-B31729DBB8F5}"/>
    <cellStyle name="SAPBEXinputData 3 11 3" xfId="29677" xr:uid="{A7778659-80A6-4BD4-80BC-38BEEA2F04E7}"/>
    <cellStyle name="SAPBEXinputData 3 12" xfId="5915" xr:uid="{6F7478A9-1AA5-46EA-96E9-9B6A6297F02D}"/>
    <cellStyle name="SAPBEXinputData 3 12 2" xfId="16667" xr:uid="{E4A43F3D-60AC-446C-BF61-1231C1C8A218}"/>
    <cellStyle name="SAPBEXinputData 3 12 2 2" xfId="43085" xr:uid="{09769544-4690-4E6F-8CFD-29E1EB20FB22}"/>
    <cellStyle name="SAPBEXinputData 3 12 3" xfId="32585" xr:uid="{C2E2C759-E598-4A1F-8FA3-DC2640357C8C}"/>
    <cellStyle name="SAPBEXinputData 3 13" xfId="6511" xr:uid="{A003B396-C560-452F-9322-B38BEC2A3759}"/>
    <cellStyle name="SAPBEXinputData 3 13 2" xfId="17241" xr:uid="{A365D899-4C5C-400C-AA5F-24BB04F12999}"/>
    <cellStyle name="SAPBEXinputData 3 13 2 2" xfId="43659" xr:uid="{63FFD076-29B2-4776-8E75-DAAB2BF8C30A}"/>
    <cellStyle name="SAPBEXinputData 3 13 3" xfId="33181" xr:uid="{8735B5F3-9AF9-47F7-B2B2-8EA566554C22}"/>
    <cellStyle name="SAPBEXinputData 3 14" xfId="7375" xr:uid="{7EFB39A2-A68D-4A30-A1CE-037A3AFE7623}"/>
    <cellStyle name="SAPBEXinputData 3 14 2" xfId="18042" xr:uid="{36FF67EB-F9BD-4D7E-84B8-70300630FAB8}"/>
    <cellStyle name="SAPBEXinputData 3 14 2 2" xfId="44458" xr:uid="{E36DE9A7-3901-4588-8551-47DBB9E46926}"/>
    <cellStyle name="SAPBEXinputData 3 14 3" xfId="34045" xr:uid="{CF2E81E6-3427-4460-846D-699FC8235C14}"/>
    <cellStyle name="SAPBEXinputData 3 15" xfId="7668" xr:uid="{B82CDD05-AC4F-40D1-8C50-DF6E69B39BC3}"/>
    <cellStyle name="SAPBEXinputData 3 15 2" xfId="18335" xr:uid="{49893D49-04F5-4637-B327-540CB745C480}"/>
    <cellStyle name="SAPBEXinputData 3 15 2 2" xfId="44751" xr:uid="{E142E58B-E2D3-4E2D-8D31-95A48CE7640C}"/>
    <cellStyle name="SAPBEXinputData 3 15 3" xfId="34338" xr:uid="{E0EC0396-EA25-4452-86B2-A8D2A3C9E26D}"/>
    <cellStyle name="SAPBEXinputData 3 16" xfId="12224" xr:uid="{7FB7E3CC-4E42-42FC-A0FF-7AD8FE816193}"/>
    <cellStyle name="SAPBEXinputData 3 16 2" xfId="38645" xr:uid="{F00C80E5-177D-46B8-BF0D-C418220857C6}"/>
    <cellStyle name="SAPBEXinputData 3 17" xfId="28839" xr:uid="{0485D337-2417-445B-8EAD-12AA0BDA7C79}"/>
    <cellStyle name="SAPBEXinputData 3 2" xfId="1265" xr:uid="{FDA48D93-4AD7-46E9-AFAF-0A77EF749FCF}"/>
    <cellStyle name="SAPBEXinputData 3 2 10" xfId="28840" xr:uid="{784244FA-6B7B-4212-97D8-24DADA429F61}"/>
    <cellStyle name="SAPBEXinputData 3 2 2" xfId="1945" xr:uid="{04DE646C-F49F-4EBA-B6C9-EA9BEFCA1E80}"/>
    <cellStyle name="SAPBEXinputData 3 2 2 2" xfId="4649" xr:uid="{6007C7E6-D382-4912-BE61-011A50464107}"/>
    <cellStyle name="SAPBEXinputData 3 2 2 2 2" xfId="15427" xr:uid="{8282965F-8D73-4FB5-879D-E1AE7DB45F9F}"/>
    <cellStyle name="SAPBEXinputData 3 2 2 2 2 2" xfId="41847" xr:uid="{51F1FB5F-7147-44F6-9D46-FA81A43EF6E4}"/>
    <cellStyle name="SAPBEXinputData 3 2 2 2 3" xfId="31319" xr:uid="{B0374EBA-D15B-4468-A525-D629163248BA}"/>
    <cellStyle name="SAPBEXinputData 3 2 2 3" xfId="5227" xr:uid="{33761411-DC9D-4073-8080-C4B922E796BD}"/>
    <cellStyle name="SAPBEXinputData 3 2 2 3 2" xfId="16002" xr:uid="{5427CE45-77AF-4AE6-8287-8A14F1F7BA8B}"/>
    <cellStyle name="SAPBEXinputData 3 2 2 3 2 2" xfId="42421" xr:uid="{E9133C0D-FA08-4C7E-9BA9-EC0FAA34C694}"/>
    <cellStyle name="SAPBEXinputData 3 2 2 3 3" xfId="31897" xr:uid="{92F8EBF3-B61B-4BB0-A346-9CD75468B64A}"/>
    <cellStyle name="SAPBEXinputData 3 2 2 4" xfId="6446" xr:uid="{87172D36-520C-469D-9929-4446F75A213E}"/>
    <cellStyle name="SAPBEXinputData 3 2 2 4 2" xfId="17182" xr:uid="{DD6BA4E6-25FF-4821-ACEC-8F2303230C18}"/>
    <cellStyle name="SAPBEXinputData 3 2 2 4 2 2" xfId="43600" xr:uid="{E307C25C-4212-49A8-8889-3767DD650F25}"/>
    <cellStyle name="SAPBEXinputData 3 2 2 4 3" xfId="33116" xr:uid="{4AA6A3E7-399B-40DB-905B-D46F47ADE060}"/>
    <cellStyle name="SAPBEXinputData 3 2 2 5" xfId="7061" xr:uid="{F1E0D386-9FAC-406E-94B1-BADEBF882784}"/>
    <cellStyle name="SAPBEXinputData 3 2 2 5 2" xfId="17749" xr:uid="{F9234A55-1D6A-4AC3-88D0-15A383CDCDCF}"/>
    <cellStyle name="SAPBEXinputData 3 2 2 5 2 2" xfId="44166" xr:uid="{561451AB-AB20-4D7B-B5A3-26D43D3B0399}"/>
    <cellStyle name="SAPBEXinputData 3 2 2 5 3" xfId="33731" xr:uid="{D92315E4-CC2D-4B31-897F-1DF379A198BB}"/>
    <cellStyle name="SAPBEXinputData 3 2 2 6" xfId="7608" xr:uid="{872BA4F5-D34E-4EC9-BA9E-C058BAD8A15B}"/>
    <cellStyle name="SAPBEXinputData 3 2 2 6 2" xfId="18275" xr:uid="{4C3CD527-89CF-4846-8DBF-6FB6FD14DBF9}"/>
    <cellStyle name="SAPBEXinputData 3 2 2 6 2 2" xfId="44691" xr:uid="{C0F227A3-A660-4301-AC73-74997B47B234}"/>
    <cellStyle name="SAPBEXinputData 3 2 2 6 3" xfId="34278" xr:uid="{EAC60CA1-C477-470C-A1BB-7F5A5A294CDD}"/>
    <cellStyle name="SAPBEXinputData 3 2 2 7" xfId="6037" xr:uid="{899D0FEA-EC2E-463E-873F-700383E65AC8}"/>
    <cellStyle name="SAPBEXinputData 3 2 2 7 2" xfId="16788" xr:uid="{26295FD3-8E05-423F-9BA7-087AD271017A}"/>
    <cellStyle name="SAPBEXinputData 3 2 2 7 2 2" xfId="43206" xr:uid="{7970D189-117D-4551-9D33-EA61787688E6}"/>
    <cellStyle name="SAPBEXinputData 3 2 2 7 3" xfId="32707" xr:uid="{4DD4C50B-0AE0-4237-8EC4-F73071B4ABB4}"/>
    <cellStyle name="SAPBEXinputData 3 2 2 8" xfId="12818" xr:uid="{5970ED85-DAE8-4C55-A60D-E633F39096AC}"/>
    <cellStyle name="SAPBEXinputData 3 2 2 8 2" xfId="39239" xr:uid="{401AA53A-6A54-4FC5-9B04-5C565FCE2AF5}"/>
    <cellStyle name="SAPBEXinputData 3 2 2 9" xfId="29033" xr:uid="{C8AD43D5-FFC7-4E79-837B-EA21DD1C8167}"/>
    <cellStyle name="SAPBEXinputData 3 2 3" xfId="2528" xr:uid="{97B91F5A-2FC8-4CCA-891F-68100B59CEA8}"/>
    <cellStyle name="SAPBEXinputData 3 2 3 2" xfId="5156" xr:uid="{2F739396-FF65-4D8F-B0D1-20E2CAE68F2D}"/>
    <cellStyle name="SAPBEXinputData 3 2 3 2 2" xfId="15933" xr:uid="{F7EF0FF2-8BE7-4036-BF1C-653CC7A756A0}"/>
    <cellStyle name="SAPBEXinputData 3 2 3 2 2 2" xfId="42352" xr:uid="{93095FEC-54A8-49FE-8A85-CF62A431CD5F}"/>
    <cellStyle name="SAPBEXinputData 3 2 3 2 3" xfId="31826" xr:uid="{B29847D0-73B0-407D-B721-DF98DC90061D}"/>
    <cellStyle name="SAPBEXinputData 3 2 3 3" xfId="5749" xr:uid="{BBEBA4A3-6C84-4147-A338-FC52E3B8D731}"/>
    <cellStyle name="SAPBEXinputData 3 2 3 3 2" xfId="16511" xr:uid="{71A06AC0-7408-4899-B5A4-6C47EBEED5C5}"/>
    <cellStyle name="SAPBEXinputData 3 2 3 3 2 2" xfId="42929" xr:uid="{4D581DD3-5A36-425C-8097-496B7CEAF58E}"/>
    <cellStyle name="SAPBEXinputData 3 2 3 3 3" xfId="32419" xr:uid="{FF04EA0D-A3ED-4655-A409-38DDCDC82C5F}"/>
    <cellStyle name="SAPBEXinputData 3 2 3 4" xfId="6914" xr:uid="{00E823B4-1B88-4FC1-8537-23DB394FF2C0}"/>
    <cellStyle name="SAPBEXinputData 3 2 3 4 2" xfId="17619" xr:uid="{B92E24B4-4A9C-493D-BBEE-2B20A4992D0A}"/>
    <cellStyle name="SAPBEXinputData 3 2 3 4 2 2" xfId="44036" xr:uid="{1218DA33-1136-4BFE-A0BC-07E1CF18D4D5}"/>
    <cellStyle name="SAPBEXinputData 3 2 3 4 3" xfId="33584" xr:uid="{2B33838B-83E2-4A94-8E16-E892DF6E0C38}"/>
    <cellStyle name="SAPBEXinputData 3 2 3 5" xfId="7437" xr:uid="{938B1862-5FD9-42EC-8FE2-85380FDDBCE8}"/>
    <cellStyle name="SAPBEXinputData 3 2 3 5 2" xfId="18104" xr:uid="{C7E53B57-558B-4CB7-963C-ACE1D24401DA}"/>
    <cellStyle name="SAPBEXinputData 3 2 3 5 2 2" xfId="44520" xr:uid="{A40E5F6C-779B-4595-A282-FA5B51541CFF}"/>
    <cellStyle name="SAPBEXinputData 3 2 3 5 3" xfId="34107" xr:uid="{D8C8408E-8DFF-4868-BBAA-5314F19BCCF0}"/>
    <cellStyle name="SAPBEXinputData 3 2 3 6" xfId="7811" xr:uid="{AE144F4F-73B9-49C1-98B0-12E876DE4B33}"/>
    <cellStyle name="SAPBEXinputData 3 2 3 6 2" xfId="18478" xr:uid="{449F07ED-5F9F-4467-9C70-011A9B8245A4}"/>
    <cellStyle name="SAPBEXinputData 3 2 3 6 2 2" xfId="44893" xr:uid="{19CF9ECF-42CC-456A-9BEC-E39FD2C644BA}"/>
    <cellStyle name="SAPBEXinputData 3 2 3 6 3" xfId="34481" xr:uid="{45F8C16E-9F1B-4A9D-8ADE-04D1EA76AE18}"/>
    <cellStyle name="SAPBEXinputData 3 2 3 7" xfId="8061" xr:uid="{16AE031B-DE87-41B8-AF17-5DDB259DCDCB}"/>
    <cellStyle name="SAPBEXinputData 3 2 3 7 2" xfId="18728" xr:uid="{BBB2D438-898F-4B50-99EB-FD37594A8984}"/>
    <cellStyle name="SAPBEXinputData 3 2 3 7 2 2" xfId="45142" xr:uid="{5AEA3DF5-A5BE-4B4C-9C6D-02AE6697CFCA}"/>
    <cellStyle name="SAPBEXinputData 3 2 3 7 3" xfId="34664" xr:uid="{36F6CC02-5B06-4116-8938-C5788404A3C1}"/>
    <cellStyle name="SAPBEXinputData 3 2 3 8" xfId="13324" xr:uid="{2FBEA707-D344-42F5-8015-ADFA01BB7134}"/>
    <cellStyle name="SAPBEXinputData 3 2 3 8 2" xfId="39744" xr:uid="{A2207007-5BDB-4EF9-99CC-5FA941E67523}"/>
    <cellStyle name="SAPBEXinputData 3 2 3 9" xfId="29228" xr:uid="{91B327C0-E9C1-452C-9551-DA345CBCA9E3}"/>
    <cellStyle name="SAPBEXinputData 3 2 4" xfId="5089" xr:uid="{566AAD05-4A8C-4418-B955-64E25C343BC7}"/>
    <cellStyle name="SAPBEXinputData 3 2 4 2" xfId="15866" xr:uid="{CDC6B901-E0C8-4B37-87E7-7244A23B2ADC}"/>
    <cellStyle name="SAPBEXinputData 3 2 4 2 2" xfId="42285" xr:uid="{C857CA88-5604-43C8-852C-4F1B6FA7E427}"/>
    <cellStyle name="SAPBEXinputData 3 2 4 3" xfId="31759" xr:uid="{DD93108A-7CD6-44FC-8924-2D31710C36A2}"/>
    <cellStyle name="SAPBEXinputData 3 2 5" xfId="5073" xr:uid="{23BA3EEE-358D-4916-A3D4-72DC94651616}"/>
    <cellStyle name="SAPBEXinputData 3 2 5 2" xfId="15850" xr:uid="{9F5825F6-4B9B-412B-8068-6EF6E3C822F1}"/>
    <cellStyle name="SAPBEXinputData 3 2 5 2 2" xfId="42269" xr:uid="{2B98E960-2EBD-4735-A4D5-A122DF3F6E0C}"/>
    <cellStyle name="SAPBEXinputData 3 2 5 3" xfId="31743" xr:uid="{D441186A-1EF7-4846-82F1-796BE2A4CB9C}"/>
    <cellStyle name="SAPBEXinputData 3 2 6" xfId="4909" xr:uid="{B5A92241-E757-4B4C-A4A3-87C1D8F7AFD4}"/>
    <cellStyle name="SAPBEXinputData 3 2 6 2" xfId="15686" xr:uid="{0B61EFAA-5581-4E42-A095-2330F593DEBC}"/>
    <cellStyle name="SAPBEXinputData 3 2 6 2 2" xfId="42106" xr:uid="{CFB7036E-87C6-4D27-A7A1-8DC48A6652C6}"/>
    <cellStyle name="SAPBEXinputData 3 2 6 3" xfId="31579" xr:uid="{DAB84302-125F-4E48-9CE8-EDC3283D6EF9}"/>
    <cellStyle name="SAPBEXinputData 3 2 7" xfId="6179" xr:uid="{06755F77-716C-436D-B9BE-E3BBCD025CD2}"/>
    <cellStyle name="SAPBEXinputData 3 2 7 2" xfId="16920" xr:uid="{7026D4B7-D2A0-4F66-BA14-658A34BAFF7E}"/>
    <cellStyle name="SAPBEXinputData 3 2 7 2 2" xfId="43338" xr:uid="{0CCF1A09-9B80-40E5-822C-0519FECC6090}"/>
    <cellStyle name="SAPBEXinputData 3 2 7 3" xfId="32849" xr:uid="{B427A4B4-F9A5-4899-80FA-6594B26FAA2A}"/>
    <cellStyle name="SAPBEXinputData 3 2 8" xfId="7096" xr:uid="{F26EA41B-15D3-4B8B-9288-3AB0FF7D0FE2}"/>
    <cellStyle name="SAPBEXinputData 3 2 8 2" xfId="17784" xr:uid="{5207EE63-274B-4F15-84A2-387B0779173E}"/>
    <cellStyle name="SAPBEXinputData 3 2 8 2 2" xfId="44201" xr:uid="{E3E2DA63-E0CB-4F10-8B71-D478509C13A6}"/>
    <cellStyle name="SAPBEXinputData 3 2 8 3" xfId="33766" xr:uid="{E4B35438-A048-4D05-A6EC-1E83E78CB197}"/>
    <cellStyle name="SAPBEXinputData 3 2 9" xfId="12225" xr:uid="{A7516C59-F656-4200-BB00-142EA53C0462}"/>
    <cellStyle name="SAPBEXinputData 3 2 9 2" xfId="38646" xr:uid="{3A9ECEA8-5C7B-4971-98E5-56492645802E}"/>
    <cellStyle name="SAPBEXinputData 3 3" xfId="1266" xr:uid="{16BCB21C-6376-43CA-8740-600AD9C53926}"/>
    <cellStyle name="SAPBEXinputData 3 3 10" xfId="28841" xr:uid="{078F440B-CF8B-42CF-97D1-33B993F371D2}"/>
    <cellStyle name="SAPBEXinputData 3 3 2" xfId="1946" xr:uid="{BA612ECA-577D-4D22-82D1-5A3DE0D065C3}"/>
    <cellStyle name="SAPBEXinputData 3 3 2 2" xfId="4650" xr:uid="{E288713F-9D59-41C3-868B-70BB12565517}"/>
    <cellStyle name="SAPBEXinputData 3 3 2 2 2" xfId="15428" xr:uid="{8FB419DB-2BAA-43A0-819F-AB87B0271E1D}"/>
    <cellStyle name="SAPBEXinputData 3 3 2 2 2 2" xfId="41848" xr:uid="{35348943-0E51-47DD-9AED-0FC6BE7B14AD}"/>
    <cellStyle name="SAPBEXinputData 3 3 2 2 3" xfId="31320" xr:uid="{5A6FE437-0514-4CA7-BCA2-211B5A13CFE0}"/>
    <cellStyle name="SAPBEXinputData 3 3 2 3" xfId="5228" xr:uid="{5BA5852B-0BCA-4FE6-A3A4-E69DC5DB856E}"/>
    <cellStyle name="SAPBEXinputData 3 3 2 3 2" xfId="16003" xr:uid="{183978ED-03E7-4EFC-A929-2F9E1AE598E9}"/>
    <cellStyle name="SAPBEXinputData 3 3 2 3 2 2" xfId="42422" xr:uid="{D0CB783B-40C4-42FD-BCAE-ECA970C1D2BF}"/>
    <cellStyle name="SAPBEXinputData 3 3 2 3 3" xfId="31898" xr:uid="{48D1BCF5-9AAC-429D-859E-4987A5FFF768}"/>
    <cellStyle name="SAPBEXinputData 3 3 2 4" xfId="6447" xr:uid="{8E61D25C-85BB-4748-9042-57F450B126B4}"/>
    <cellStyle name="SAPBEXinputData 3 3 2 4 2" xfId="17183" xr:uid="{09D0DE1F-CAD4-4831-91E2-7F3CA4219F35}"/>
    <cellStyle name="SAPBEXinputData 3 3 2 4 2 2" xfId="43601" xr:uid="{2BB4BC57-378E-414B-ACE2-0DD2C2432396}"/>
    <cellStyle name="SAPBEXinputData 3 3 2 4 3" xfId="33117" xr:uid="{D1101EAA-61A5-44D8-8A4A-507D5E933500}"/>
    <cellStyle name="SAPBEXinputData 3 3 2 5" xfId="7062" xr:uid="{D72C97AA-CAD6-46FB-BA59-BC98E5E86097}"/>
    <cellStyle name="SAPBEXinputData 3 3 2 5 2" xfId="17750" xr:uid="{E51F7449-E956-45C6-B6B8-A3D49434B21F}"/>
    <cellStyle name="SAPBEXinputData 3 3 2 5 2 2" xfId="44167" xr:uid="{57958DB4-D2F2-4F90-9F6E-90E84480BDDA}"/>
    <cellStyle name="SAPBEXinputData 3 3 2 5 3" xfId="33732" xr:uid="{6887CAA3-942A-48DA-8CDC-AB1F115E89A5}"/>
    <cellStyle name="SAPBEXinputData 3 3 2 6" xfId="7609" xr:uid="{085BED47-498F-4D0F-B734-53279009844C}"/>
    <cellStyle name="SAPBEXinputData 3 3 2 6 2" xfId="18276" xr:uid="{66B14EFC-AF52-43ED-859A-DE7675E6D862}"/>
    <cellStyle name="SAPBEXinputData 3 3 2 6 2 2" xfId="44692" xr:uid="{EE07BFBB-FEC2-4741-92B9-BA08CAB6A46C}"/>
    <cellStyle name="SAPBEXinputData 3 3 2 6 3" xfId="34279" xr:uid="{81C8CE5B-AAD2-4118-BA6C-44818C9FCEB5}"/>
    <cellStyle name="SAPBEXinputData 3 3 2 7" xfId="7306" xr:uid="{626B6D1F-14FD-443D-B86B-2BAE549DCA5F}"/>
    <cellStyle name="SAPBEXinputData 3 3 2 7 2" xfId="17973" xr:uid="{30699D31-E748-4BC1-BA7A-16F5635E0C3D}"/>
    <cellStyle name="SAPBEXinputData 3 3 2 7 2 2" xfId="44390" xr:uid="{4092D5AA-E5D3-402B-82D5-7304738C50F9}"/>
    <cellStyle name="SAPBEXinputData 3 3 2 7 3" xfId="33976" xr:uid="{2FB3AA83-8233-45B6-A2C0-484705FC1019}"/>
    <cellStyle name="SAPBEXinputData 3 3 2 8" xfId="12819" xr:uid="{52860621-CB3A-4238-8B07-46B6B749A78F}"/>
    <cellStyle name="SAPBEXinputData 3 3 2 8 2" xfId="39240" xr:uid="{0C16F5CA-1CE4-45C5-934C-8BE177A5B9E4}"/>
    <cellStyle name="SAPBEXinputData 3 3 2 9" xfId="29034" xr:uid="{8E5FA332-D5E4-49E8-ACAE-72E1ACC2B413}"/>
    <cellStyle name="SAPBEXinputData 3 3 3" xfId="2529" xr:uid="{DA1D84C8-003F-4F1F-9E4C-7F6B3F98AF2F}"/>
    <cellStyle name="SAPBEXinputData 3 3 3 2" xfId="5157" xr:uid="{C1FC8099-70E2-4DE1-A8D0-2261FA1EC959}"/>
    <cellStyle name="SAPBEXinputData 3 3 3 2 2" xfId="15934" xr:uid="{546EC264-B8BF-4173-B977-608192892373}"/>
    <cellStyle name="SAPBEXinputData 3 3 3 2 2 2" xfId="42353" xr:uid="{BD8EFE35-F568-4947-85D3-BEBC1F26B0B1}"/>
    <cellStyle name="SAPBEXinputData 3 3 3 2 3" xfId="31827" xr:uid="{E021DE0A-D238-4E0F-AA4B-CC5185398108}"/>
    <cellStyle name="SAPBEXinputData 3 3 3 3" xfId="5750" xr:uid="{996FF682-6F19-47B2-A450-23455C10FE6C}"/>
    <cellStyle name="SAPBEXinputData 3 3 3 3 2" xfId="16512" xr:uid="{42D9F292-96EE-4E1D-B630-1B7B859AC0DC}"/>
    <cellStyle name="SAPBEXinputData 3 3 3 3 2 2" xfId="42930" xr:uid="{9AEDB704-81A0-4979-A1D4-0A5488A5F883}"/>
    <cellStyle name="SAPBEXinputData 3 3 3 3 3" xfId="32420" xr:uid="{095ED824-59D7-4E2B-8255-9D09D4425552}"/>
    <cellStyle name="SAPBEXinputData 3 3 3 4" xfId="6915" xr:uid="{91B4AEBB-809C-453E-B722-DE3F709228EC}"/>
    <cellStyle name="SAPBEXinputData 3 3 3 4 2" xfId="17620" xr:uid="{E122BE3A-80F9-4772-BC7E-BA0FDF5A66A6}"/>
    <cellStyle name="SAPBEXinputData 3 3 3 4 2 2" xfId="44037" xr:uid="{91DA8FD4-8BB6-4236-87AC-14554FC04B10}"/>
    <cellStyle name="SAPBEXinputData 3 3 3 4 3" xfId="33585" xr:uid="{BF7260DC-2413-47A0-A7C0-AE670675E767}"/>
    <cellStyle name="SAPBEXinputData 3 3 3 5" xfId="7438" xr:uid="{D480CFE2-3B95-4219-9A75-0510C2733C76}"/>
    <cellStyle name="SAPBEXinputData 3 3 3 5 2" xfId="18105" xr:uid="{80EBDF7F-2F84-43C6-A79C-9A04E1349FD9}"/>
    <cellStyle name="SAPBEXinputData 3 3 3 5 2 2" xfId="44521" xr:uid="{489BB741-AEF6-4F60-8B6E-36342DB1D99A}"/>
    <cellStyle name="SAPBEXinputData 3 3 3 5 3" xfId="34108" xr:uid="{F94F0987-A2A0-4548-8ED2-59ACE0753A23}"/>
    <cellStyle name="SAPBEXinputData 3 3 3 6" xfId="7812" xr:uid="{ED1F1223-232D-4BD7-B654-E65F4C30FC8A}"/>
    <cellStyle name="SAPBEXinputData 3 3 3 6 2" xfId="18479" xr:uid="{A8B963C5-B9FE-451B-9255-F7E001582BBE}"/>
    <cellStyle name="SAPBEXinputData 3 3 3 6 2 2" xfId="44894" xr:uid="{62925A34-4709-425A-92FE-A81BE366DC99}"/>
    <cellStyle name="SAPBEXinputData 3 3 3 6 3" xfId="34482" xr:uid="{D7E07DC5-F6AF-4B44-A25E-7ED6B9A7B873}"/>
    <cellStyle name="SAPBEXinputData 3 3 3 7" xfId="8062" xr:uid="{BD8F2A4C-795B-4B73-86CC-BB36305C2AC7}"/>
    <cellStyle name="SAPBEXinputData 3 3 3 7 2" xfId="18729" xr:uid="{8F18A2F9-15D2-4D60-B29F-453139373CDC}"/>
    <cellStyle name="SAPBEXinputData 3 3 3 7 2 2" xfId="45143" xr:uid="{C292F549-119C-45BF-8730-22EA01504983}"/>
    <cellStyle name="SAPBEXinputData 3 3 3 7 3" xfId="34665" xr:uid="{59046C0D-0701-43A3-97BB-3ADB409F2C62}"/>
    <cellStyle name="SAPBEXinputData 3 3 3 8" xfId="13325" xr:uid="{96323400-516C-4FEA-83B0-8C0688722484}"/>
    <cellStyle name="SAPBEXinputData 3 3 3 8 2" xfId="39745" xr:uid="{C5DBA458-5D3B-428E-B798-B4F65F8E41A3}"/>
    <cellStyle name="SAPBEXinputData 3 3 3 9" xfId="29229" xr:uid="{500FEC25-528D-441F-94FB-8ABE1E7F297F}"/>
    <cellStyle name="SAPBEXinputData 3 3 4" xfId="4491" xr:uid="{4F37B752-EFC3-4C6F-95F8-3FC04A099BEE}"/>
    <cellStyle name="SAPBEXinputData 3 3 4 2" xfId="15269" xr:uid="{17FC5399-60BB-453B-A91A-3FC6E1619720}"/>
    <cellStyle name="SAPBEXinputData 3 3 4 2 2" xfId="41689" xr:uid="{D8302147-27AA-4D0C-9EB1-9574B0F14035}"/>
    <cellStyle name="SAPBEXinputData 3 3 4 3" xfId="31161" xr:uid="{82635BC0-D792-4396-A1A8-08E93E81771D}"/>
    <cellStyle name="SAPBEXinputData 3 3 5" xfId="2954" xr:uid="{5362C602-EF7C-46FF-8E27-6F3E0890FD2D}"/>
    <cellStyle name="SAPBEXinputData 3 3 5 2" xfId="13746" xr:uid="{DFAF1596-4384-43E5-9822-38A17864FEF4}"/>
    <cellStyle name="SAPBEXinputData 3 3 5 2 2" xfId="40166" xr:uid="{73988B71-E89A-4424-B74F-2C1DAA22197C}"/>
    <cellStyle name="SAPBEXinputData 3 3 5 3" xfId="29624" xr:uid="{31F6CBAE-0DD7-4847-A6BE-232BBA4A169A}"/>
    <cellStyle name="SAPBEXinputData 3 3 6" xfId="6371" xr:uid="{A084C508-00A8-4126-A33D-666417C02D02}"/>
    <cellStyle name="SAPBEXinputData 3 3 6 2" xfId="17107" xr:uid="{3E9AF0EF-7D82-4B2A-853D-6190814890B4}"/>
    <cellStyle name="SAPBEXinputData 3 3 6 2 2" xfId="43525" xr:uid="{FD96F548-037A-4EBB-A345-620410ED5FE0}"/>
    <cellStyle name="SAPBEXinputData 3 3 6 3" xfId="33041" xr:uid="{04AEA6AA-E5AE-486C-8CDE-02C4C0E595ED}"/>
    <cellStyle name="SAPBEXinputData 3 3 7" xfId="7106" xr:uid="{21385AB9-DBB7-4504-B7FD-A06E57FAF0DE}"/>
    <cellStyle name="SAPBEXinputData 3 3 7 2" xfId="17794" xr:uid="{82EAA966-A4D7-4DC8-8B30-C4B6BBA490C7}"/>
    <cellStyle name="SAPBEXinputData 3 3 7 2 2" xfId="44211" xr:uid="{0FE0D0E9-894C-430B-A8D6-E11A9DA5A7A7}"/>
    <cellStyle name="SAPBEXinputData 3 3 7 3" xfId="33776" xr:uid="{4E55A455-1C24-4B17-BF3F-F5529AB7422D}"/>
    <cellStyle name="SAPBEXinputData 3 3 8" xfId="6344" xr:uid="{BE8C55CB-2F70-4187-B0C3-A7E562E08242}"/>
    <cellStyle name="SAPBEXinputData 3 3 8 2" xfId="17082" xr:uid="{28F88687-7ADC-4E1C-A911-16833C12BEBD}"/>
    <cellStyle name="SAPBEXinputData 3 3 8 2 2" xfId="43500" xr:uid="{EF31D33F-6F25-4EE1-9831-0506048499D4}"/>
    <cellStyle name="SAPBEXinputData 3 3 8 3" xfId="33014" xr:uid="{0E07562B-EFCD-4DDB-ACB7-448C9C219AC9}"/>
    <cellStyle name="SAPBEXinputData 3 3 9" xfId="12226" xr:uid="{3BD0FC82-4A84-42A9-8377-C2C4495694A4}"/>
    <cellStyle name="SAPBEXinputData 3 3 9 2" xfId="38647" xr:uid="{BDF1ED47-0BF0-49C8-847A-9D2E156473D1}"/>
    <cellStyle name="SAPBEXinputData 3 4" xfId="1267" xr:uid="{0DE930D6-599E-4306-83F8-EDD9A36DC586}"/>
    <cellStyle name="SAPBEXinputData 3 4 10" xfId="28842" xr:uid="{C40573B0-A5A1-482C-8DB6-446E737796AA}"/>
    <cellStyle name="SAPBEXinputData 3 4 2" xfId="1947" xr:uid="{14993DAA-0345-40F1-BEFF-D6281EC88B72}"/>
    <cellStyle name="SAPBEXinputData 3 4 2 2" xfId="4651" xr:uid="{D6CFD867-EC32-4B20-A4E8-035BFA6B0970}"/>
    <cellStyle name="SAPBEXinputData 3 4 2 2 2" xfId="15429" xr:uid="{F0FB95AD-F674-42DB-B7A2-F023182C0604}"/>
    <cellStyle name="SAPBEXinputData 3 4 2 2 2 2" xfId="41849" xr:uid="{D0778122-0DD0-4D93-8219-86D4FA5A6C78}"/>
    <cellStyle name="SAPBEXinputData 3 4 2 2 3" xfId="31321" xr:uid="{9DA5598D-58CC-44E2-9EB6-4FB66F787D4C}"/>
    <cellStyle name="SAPBEXinputData 3 4 2 3" xfId="5229" xr:uid="{3A22E5A2-637B-49FB-8921-A60A4972921D}"/>
    <cellStyle name="SAPBEXinputData 3 4 2 3 2" xfId="16004" xr:uid="{F5CA6E10-8599-40EB-A160-E3227E0BB396}"/>
    <cellStyle name="SAPBEXinputData 3 4 2 3 2 2" xfId="42423" xr:uid="{71407DA1-4D38-4CE6-93F2-402B6346F2EB}"/>
    <cellStyle name="SAPBEXinputData 3 4 2 3 3" xfId="31899" xr:uid="{F6857C8B-6BB5-46FC-9D6E-B36F6F47A1E6}"/>
    <cellStyle name="SAPBEXinputData 3 4 2 4" xfId="6448" xr:uid="{B6EED1CB-5D56-4C21-983D-3AC92D95C80A}"/>
    <cellStyle name="SAPBEXinputData 3 4 2 4 2" xfId="17184" xr:uid="{5C5357A0-EA9F-4D7E-9E70-4CAE7E3B31CB}"/>
    <cellStyle name="SAPBEXinputData 3 4 2 4 2 2" xfId="43602" xr:uid="{4EC727AF-56C8-467C-958C-36069720389B}"/>
    <cellStyle name="SAPBEXinputData 3 4 2 4 3" xfId="33118" xr:uid="{1B7BFEBD-7AE9-40DB-9C2B-1C4812C373E5}"/>
    <cellStyle name="SAPBEXinputData 3 4 2 5" xfId="7063" xr:uid="{06124B49-A126-4B2F-A49F-B7FBEC9CC42D}"/>
    <cellStyle name="SAPBEXinputData 3 4 2 5 2" xfId="17751" xr:uid="{3C764ABB-D133-44E6-963E-F99B39DF20F6}"/>
    <cellStyle name="SAPBEXinputData 3 4 2 5 2 2" xfId="44168" xr:uid="{81677660-1FE2-4B4B-8500-E5FE16701829}"/>
    <cellStyle name="SAPBEXinputData 3 4 2 5 3" xfId="33733" xr:uid="{6CA08FEB-FBD9-474B-8CE8-5255C3F04200}"/>
    <cellStyle name="SAPBEXinputData 3 4 2 6" xfId="7610" xr:uid="{2159D78E-3D72-41B4-B890-F26D62282CAF}"/>
    <cellStyle name="SAPBEXinputData 3 4 2 6 2" xfId="18277" xr:uid="{12D13F16-F1D4-4AE5-B9D3-5F6E9AF592ED}"/>
    <cellStyle name="SAPBEXinputData 3 4 2 6 2 2" xfId="44693" xr:uid="{F614002E-D9CF-44BA-9929-56D7445A3055}"/>
    <cellStyle name="SAPBEXinputData 3 4 2 6 3" xfId="34280" xr:uid="{C8678EAD-91D2-43E2-8F99-0898CC68D8F6}"/>
    <cellStyle name="SAPBEXinputData 3 4 2 7" xfId="7307" xr:uid="{1B186323-7416-4A0B-9FA7-A3A430262DB1}"/>
    <cellStyle name="SAPBEXinputData 3 4 2 7 2" xfId="17974" xr:uid="{0BE752AD-3B66-429F-8CB0-484ABA4F6427}"/>
    <cellStyle name="SAPBEXinputData 3 4 2 7 2 2" xfId="44391" xr:uid="{CF7A8F5A-B560-4B42-928B-3DBD2DFBD829}"/>
    <cellStyle name="SAPBEXinputData 3 4 2 7 3" xfId="33977" xr:uid="{CADE8448-249E-4119-B7C9-C80169E8333D}"/>
    <cellStyle name="SAPBEXinputData 3 4 2 8" xfId="12820" xr:uid="{252AE9DC-4247-4410-9E8B-1281F1D37642}"/>
    <cellStyle name="SAPBEXinputData 3 4 2 8 2" xfId="39241" xr:uid="{1286246C-56A0-4B89-A593-0C51ABDFBAB8}"/>
    <cellStyle name="SAPBEXinputData 3 4 2 9" xfId="29035" xr:uid="{82B075B4-A9D4-442A-820A-861DAF698AFD}"/>
    <cellStyle name="SAPBEXinputData 3 4 3" xfId="2530" xr:uid="{3F164EE4-3540-4A7E-B127-26BA8300E79B}"/>
    <cellStyle name="SAPBEXinputData 3 4 3 2" xfId="5158" xr:uid="{88C86CED-495F-440C-A28F-E5CA8D6F80B1}"/>
    <cellStyle name="SAPBEXinputData 3 4 3 2 2" xfId="15935" xr:uid="{93A00100-4C06-4CBE-BA03-127B1DF8DF53}"/>
    <cellStyle name="SAPBEXinputData 3 4 3 2 2 2" xfId="42354" xr:uid="{48354BAA-EE21-4911-8372-3CA7C5AF83E2}"/>
    <cellStyle name="SAPBEXinputData 3 4 3 2 3" xfId="31828" xr:uid="{211CB473-87A4-4FEC-A575-AB9EC8A80DD3}"/>
    <cellStyle name="SAPBEXinputData 3 4 3 3" xfId="5751" xr:uid="{A1F27C0F-1A19-44AE-8DC4-A25FB8CE1725}"/>
    <cellStyle name="SAPBEXinputData 3 4 3 3 2" xfId="16513" xr:uid="{94179803-AE71-4AAB-8953-9A8E7E8E2701}"/>
    <cellStyle name="SAPBEXinputData 3 4 3 3 2 2" xfId="42931" xr:uid="{298857C2-75F0-4355-8F2C-30189929AE79}"/>
    <cellStyle name="SAPBEXinputData 3 4 3 3 3" xfId="32421" xr:uid="{1E89A470-4CCF-4571-9C30-5B67FB551B7B}"/>
    <cellStyle name="SAPBEXinputData 3 4 3 4" xfId="6916" xr:uid="{84E7F13E-942E-43E3-8323-7BCAB407D0E5}"/>
    <cellStyle name="SAPBEXinputData 3 4 3 4 2" xfId="17621" xr:uid="{5AA4FFFE-CEEE-4B29-A662-2B81D5205CC4}"/>
    <cellStyle name="SAPBEXinputData 3 4 3 4 2 2" xfId="44038" xr:uid="{A56A625C-10EC-4BCC-AD5F-C1519C8C59EC}"/>
    <cellStyle name="SAPBEXinputData 3 4 3 4 3" xfId="33586" xr:uid="{174557F3-D702-4126-A2DF-4B4C0E5BBE91}"/>
    <cellStyle name="SAPBEXinputData 3 4 3 5" xfId="7439" xr:uid="{11EBD706-00E2-4646-B73D-31ACFB5C6E04}"/>
    <cellStyle name="SAPBEXinputData 3 4 3 5 2" xfId="18106" xr:uid="{F9360893-BC6F-4D9E-8228-25E40921B126}"/>
    <cellStyle name="SAPBEXinputData 3 4 3 5 2 2" xfId="44522" xr:uid="{3F8AC3D2-1F9C-41C1-AD95-5CB7319B665B}"/>
    <cellStyle name="SAPBEXinputData 3 4 3 5 3" xfId="34109" xr:uid="{504C271F-1D9C-4F74-B815-2B3FFA3C9876}"/>
    <cellStyle name="SAPBEXinputData 3 4 3 6" xfId="7813" xr:uid="{636C71B6-11E4-491B-9366-AFA496AF54DB}"/>
    <cellStyle name="SAPBEXinputData 3 4 3 6 2" xfId="18480" xr:uid="{5A3E2638-66D7-4142-9EEE-DC0013122DAB}"/>
    <cellStyle name="SAPBEXinputData 3 4 3 6 2 2" xfId="44895" xr:uid="{CA3016EF-9DA1-4DE3-9752-31B385F7089D}"/>
    <cellStyle name="SAPBEXinputData 3 4 3 6 3" xfId="34483" xr:uid="{511709F9-6AA4-4875-ADAF-180C7FC28695}"/>
    <cellStyle name="SAPBEXinputData 3 4 3 7" xfId="8063" xr:uid="{1FE1CF3B-DAD1-40AD-952F-6B647D9CC41C}"/>
    <cellStyle name="SAPBEXinputData 3 4 3 7 2" xfId="18730" xr:uid="{9269EB78-D0EE-4CE9-BDD9-1F6E13FB66BE}"/>
    <cellStyle name="SAPBEXinputData 3 4 3 7 2 2" xfId="45144" xr:uid="{ECC0DD09-56E6-435F-8239-79D51DC9614C}"/>
    <cellStyle name="SAPBEXinputData 3 4 3 7 3" xfId="34666" xr:uid="{A35DADEC-07C2-4E0F-9803-43278E0A99AD}"/>
    <cellStyle name="SAPBEXinputData 3 4 3 8" xfId="13326" xr:uid="{FD7E14CC-142C-421A-8016-3D25B8FB96E2}"/>
    <cellStyle name="SAPBEXinputData 3 4 3 8 2" xfId="39746" xr:uid="{7DF1EB63-57DE-425A-AFAF-2AEA1741946F}"/>
    <cellStyle name="SAPBEXinputData 3 4 3 9" xfId="29230" xr:uid="{206BA08C-C820-4CF9-ADA3-EB3FE64C9B5A}"/>
    <cellStyle name="SAPBEXinputData 3 4 4" xfId="4734" xr:uid="{D5961E84-463B-49B6-ABA4-C935E3469C0E}"/>
    <cellStyle name="SAPBEXinputData 3 4 4 2" xfId="15511" xr:uid="{3293872B-D35A-49DF-87DF-D55D53CB9FCE}"/>
    <cellStyle name="SAPBEXinputData 3 4 4 2 2" xfId="41931" xr:uid="{F421F956-D8F2-41E2-AB04-531D20CE47C3}"/>
    <cellStyle name="SAPBEXinputData 3 4 4 3" xfId="31404" xr:uid="{E81E5882-3AEF-45A6-8A21-4B4990F78D3A}"/>
    <cellStyle name="SAPBEXinputData 3 4 5" xfId="6270" xr:uid="{7D6D47FA-8A41-4566-B874-1DD464857DB3}"/>
    <cellStyle name="SAPBEXinputData 3 4 5 2" xfId="17009" xr:uid="{CF740454-0578-401D-B236-BCAE613EA679}"/>
    <cellStyle name="SAPBEXinputData 3 4 5 2 2" xfId="43427" xr:uid="{8417438E-BBA0-4592-B2F4-A9D2B2B3E438}"/>
    <cellStyle name="SAPBEXinputData 3 4 5 3" xfId="32940" xr:uid="{EA3D332D-B3FC-4816-BCE6-70BA5BF757B6}"/>
    <cellStyle name="SAPBEXinputData 3 4 6" xfId="6837" xr:uid="{CC78FFD0-AB50-4EB1-B4A1-C6C6BC78B2D2}"/>
    <cellStyle name="SAPBEXinputData 3 4 6 2" xfId="17544" xr:uid="{2527FB4D-3BEB-45F7-B33A-6EB88AF75475}"/>
    <cellStyle name="SAPBEXinputData 3 4 6 2 2" xfId="43961" xr:uid="{A8F6C8B0-5199-4D2D-B5EE-96AB9FD08D0E}"/>
    <cellStyle name="SAPBEXinputData 3 4 6 3" xfId="33507" xr:uid="{631BA318-0249-4AAA-880A-6A65645179C7}"/>
    <cellStyle name="SAPBEXinputData 3 4 7" xfId="6098" xr:uid="{6A512857-ED65-4A41-AC8A-DDA0312BEDC4}"/>
    <cellStyle name="SAPBEXinputData 3 4 7 2" xfId="16848" xr:uid="{E7219553-2E3A-4CAF-9060-F72C7238EE91}"/>
    <cellStyle name="SAPBEXinputData 3 4 7 2 2" xfId="43266" xr:uid="{2EBC34A1-EA1F-44AF-BAB9-917FB0D3E616}"/>
    <cellStyle name="SAPBEXinputData 3 4 7 3" xfId="32768" xr:uid="{66B7F184-67D4-4F27-B7DD-553E39C1EE27}"/>
    <cellStyle name="SAPBEXinputData 3 4 8" xfId="7768" xr:uid="{FB748AD8-973C-4AD7-8AE8-3C94B0D664B6}"/>
    <cellStyle name="SAPBEXinputData 3 4 8 2" xfId="18435" xr:uid="{6288A1A4-4EC4-4ECE-8B2B-3C2489E6E73F}"/>
    <cellStyle name="SAPBEXinputData 3 4 8 2 2" xfId="44851" xr:uid="{2460B4AB-C431-443C-B3DE-B32F576E5B35}"/>
    <cellStyle name="SAPBEXinputData 3 4 8 3" xfId="34438" xr:uid="{8CA68869-23A1-462F-BB2C-05FC719E2457}"/>
    <cellStyle name="SAPBEXinputData 3 4 9" xfId="12227" xr:uid="{B5CF4532-B4CF-4473-8AE5-3CA42EB807D3}"/>
    <cellStyle name="SAPBEXinputData 3 4 9 2" xfId="38648" xr:uid="{7EF969EC-4DDB-4CF2-8A85-41DB5E8E782C}"/>
    <cellStyle name="SAPBEXinputData 3 5" xfId="1268" xr:uid="{10BB9811-11C1-4A70-8248-47275C47C0A2}"/>
    <cellStyle name="SAPBEXinputData 3 5 10" xfId="28843" xr:uid="{6D9D7168-1C99-47BD-AB4E-86AFBC9189F3}"/>
    <cellStyle name="SAPBEXinputData 3 5 2" xfId="1948" xr:uid="{648E04A6-87C0-4593-8487-28F12EF80899}"/>
    <cellStyle name="SAPBEXinputData 3 5 2 2" xfId="4652" xr:uid="{60A077E1-DEAF-4C68-A397-0633DA68C338}"/>
    <cellStyle name="SAPBEXinputData 3 5 2 2 2" xfId="15430" xr:uid="{1DD6A3AF-D58C-4079-AA13-AB3A935D0956}"/>
    <cellStyle name="SAPBEXinputData 3 5 2 2 2 2" xfId="41850" xr:uid="{3EE724F7-47AE-421B-8A9B-B2AE973CD256}"/>
    <cellStyle name="SAPBEXinputData 3 5 2 2 3" xfId="31322" xr:uid="{62C36C05-C7B3-4079-96D7-4036048C4C6C}"/>
    <cellStyle name="SAPBEXinputData 3 5 2 3" xfId="5230" xr:uid="{FC0E6190-82BA-4D58-9A2A-01C08416E5EA}"/>
    <cellStyle name="SAPBEXinputData 3 5 2 3 2" xfId="16005" xr:uid="{BBC2F5C9-4C5F-4F0B-92E5-8718388580E5}"/>
    <cellStyle name="SAPBEXinputData 3 5 2 3 2 2" xfId="42424" xr:uid="{8787F0B3-C4CB-4CE9-ABEC-C096392D669D}"/>
    <cellStyle name="SAPBEXinputData 3 5 2 3 3" xfId="31900" xr:uid="{91496C04-7FCA-42AC-B03E-DD9B826CC3A0}"/>
    <cellStyle name="SAPBEXinputData 3 5 2 4" xfId="6449" xr:uid="{AF78FB30-DD34-446F-B450-AA2AF867A335}"/>
    <cellStyle name="SAPBEXinputData 3 5 2 4 2" xfId="17185" xr:uid="{93DCF561-F678-40E7-A237-BEBC6AC14F51}"/>
    <cellStyle name="SAPBEXinputData 3 5 2 4 2 2" xfId="43603" xr:uid="{D5F24127-2606-4082-99FC-E31E7ECB7EDE}"/>
    <cellStyle name="SAPBEXinputData 3 5 2 4 3" xfId="33119" xr:uid="{8B1E82E5-F974-40A7-99FA-557C67B7BEC0}"/>
    <cellStyle name="SAPBEXinputData 3 5 2 5" xfId="7064" xr:uid="{DD11D0FC-0DD2-4408-A37B-0F973F422DF4}"/>
    <cellStyle name="SAPBEXinputData 3 5 2 5 2" xfId="17752" xr:uid="{A8B2D5DF-05E2-4338-A123-4CDCB197C4DE}"/>
    <cellStyle name="SAPBEXinputData 3 5 2 5 2 2" xfId="44169" xr:uid="{77E71C6F-E93E-4BC7-B800-D37AE013D292}"/>
    <cellStyle name="SAPBEXinputData 3 5 2 5 3" xfId="33734" xr:uid="{5FE49483-7062-4D98-A69A-9F24C2BB8970}"/>
    <cellStyle name="SAPBEXinputData 3 5 2 6" xfId="7611" xr:uid="{756FD642-A33B-40C0-B7BB-471C242C35FB}"/>
    <cellStyle name="SAPBEXinputData 3 5 2 6 2" xfId="18278" xr:uid="{E6141DC6-0B73-497B-B461-92825ABFC7D4}"/>
    <cellStyle name="SAPBEXinputData 3 5 2 6 2 2" xfId="44694" xr:uid="{704D452E-D7ED-4FCF-A924-5B8D6DBE2090}"/>
    <cellStyle name="SAPBEXinputData 3 5 2 6 3" xfId="34281" xr:uid="{64EF683E-8EB1-42AA-A299-C13503E842EA}"/>
    <cellStyle name="SAPBEXinputData 3 5 2 7" xfId="7310" xr:uid="{A4D1FEAF-5B50-4401-B2B8-D4BB9DBB5455}"/>
    <cellStyle name="SAPBEXinputData 3 5 2 7 2" xfId="17977" xr:uid="{1EB420BE-6F92-45F9-9AAF-11550714C014}"/>
    <cellStyle name="SAPBEXinputData 3 5 2 7 2 2" xfId="44394" xr:uid="{34B13787-6905-410E-9AF1-F94A38126973}"/>
    <cellStyle name="SAPBEXinputData 3 5 2 7 3" xfId="33980" xr:uid="{B3DB3C33-57B0-4D2E-9E7C-359A2D146BD9}"/>
    <cellStyle name="SAPBEXinputData 3 5 2 8" xfId="12821" xr:uid="{A016FC7F-FD70-4EA3-9B17-1FABDB483C04}"/>
    <cellStyle name="SAPBEXinputData 3 5 2 8 2" xfId="39242" xr:uid="{1914DE10-2E15-4016-B646-2AEF74CC6443}"/>
    <cellStyle name="SAPBEXinputData 3 5 2 9" xfId="29036" xr:uid="{FA1DADB0-18E3-406A-A486-1C2F506EAF72}"/>
    <cellStyle name="SAPBEXinputData 3 5 3" xfId="2531" xr:uid="{F9C3E1CD-1E0E-44F7-8E78-B67772147C48}"/>
    <cellStyle name="SAPBEXinputData 3 5 3 2" xfId="5159" xr:uid="{4B650212-75B1-42AD-8C3D-C1E23A95785A}"/>
    <cellStyle name="SAPBEXinputData 3 5 3 2 2" xfId="15936" xr:uid="{75EE8BD2-0B3C-44BE-9DC3-79C873EDAD16}"/>
    <cellStyle name="SAPBEXinputData 3 5 3 2 2 2" xfId="42355" xr:uid="{036ED4B8-F8CC-4745-BFFF-8E8276BA6FE5}"/>
    <cellStyle name="SAPBEXinputData 3 5 3 2 3" xfId="31829" xr:uid="{310BD600-DE4B-4A2D-BBEE-8EF5D349F3CF}"/>
    <cellStyle name="SAPBEXinputData 3 5 3 3" xfId="5752" xr:uid="{D971A9D6-DD3D-4F87-963F-9497A1031953}"/>
    <cellStyle name="SAPBEXinputData 3 5 3 3 2" xfId="16514" xr:uid="{5A03825E-88DD-4245-BEBA-209A56E124AE}"/>
    <cellStyle name="SAPBEXinputData 3 5 3 3 2 2" xfId="42932" xr:uid="{293B1269-EF7F-4BA1-B383-EB3B4F682569}"/>
    <cellStyle name="SAPBEXinputData 3 5 3 3 3" xfId="32422" xr:uid="{6AE170FD-E928-401B-83BC-A4D4E1FE176A}"/>
    <cellStyle name="SAPBEXinputData 3 5 3 4" xfId="6917" xr:uid="{8A8E2A78-D5AC-48A8-9296-E9BAFDB43F17}"/>
    <cellStyle name="SAPBEXinputData 3 5 3 4 2" xfId="17622" xr:uid="{836296CF-CBAE-443F-BB66-BD590F672044}"/>
    <cellStyle name="SAPBEXinputData 3 5 3 4 2 2" xfId="44039" xr:uid="{E681DD19-5BDA-4A04-B624-B6DC8278655D}"/>
    <cellStyle name="SAPBEXinputData 3 5 3 4 3" xfId="33587" xr:uid="{FDAB4CE2-F061-4655-85DD-EB3E35F53278}"/>
    <cellStyle name="SAPBEXinputData 3 5 3 5" xfId="7440" xr:uid="{12C0BC07-BCCB-4442-85FE-E64E61ACF5FB}"/>
    <cellStyle name="SAPBEXinputData 3 5 3 5 2" xfId="18107" xr:uid="{A4BB326E-EF8F-4614-BEE3-0BA2FA306EC0}"/>
    <cellStyle name="SAPBEXinputData 3 5 3 5 2 2" xfId="44523" xr:uid="{A6A02069-146B-4935-81AC-97972E17DC79}"/>
    <cellStyle name="SAPBEXinputData 3 5 3 5 3" xfId="34110" xr:uid="{5E6EA979-9516-4722-B1CF-C1CFACB763A8}"/>
    <cellStyle name="SAPBEXinputData 3 5 3 6" xfId="7814" xr:uid="{07B3E16A-5386-4F6F-89D2-3EFB093E49E4}"/>
    <cellStyle name="SAPBEXinputData 3 5 3 6 2" xfId="18481" xr:uid="{27333630-91CF-4688-9FE7-98C16BA2E80D}"/>
    <cellStyle name="SAPBEXinputData 3 5 3 6 2 2" xfId="44896" xr:uid="{EC9BBF4C-B814-4A71-A6FE-58F176110E8C}"/>
    <cellStyle name="SAPBEXinputData 3 5 3 6 3" xfId="34484" xr:uid="{5F9A4485-4B04-402D-8ACB-7ED0DD3FD1D0}"/>
    <cellStyle name="SAPBEXinputData 3 5 3 7" xfId="8064" xr:uid="{8C0FED12-7D6A-4808-812D-28A407BCB97B}"/>
    <cellStyle name="SAPBEXinputData 3 5 3 7 2" xfId="18731" xr:uid="{C194467C-C0D3-4C20-A2E8-9F415B6557BC}"/>
    <cellStyle name="SAPBEXinputData 3 5 3 7 2 2" xfId="45145" xr:uid="{CCCCC9D7-0E8B-4F74-9CFE-DF74ED54729B}"/>
    <cellStyle name="SAPBEXinputData 3 5 3 7 3" xfId="34667" xr:uid="{4434C13D-AA13-4F53-8C06-E3525D93D162}"/>
    <cellStyle name="SAPBEXinputData 3 5 3 8" xfId="13327" xr:uid="{651BE1AB-60F0-47F8-904C-90E45779CD65}"/>
    <cellStyle name="SAPBEXinputData 3 5 3 8 2" xfId="39747" xr:uid="{1770417B-3EAC-45D7-9C13-E3B71A6C77C1}"/>
    <cellStyle name="SAPBEXinputData 3 5 3 9" xfId="29231" xr:uid="{E1875D63-EEA5-4FDB-B752-7B2C358B8AE5}"/>
    <cellStyle name="SAPBEXinputData 3 5 4" xfId="3367" xr:uid="{2180470F-603B-4A48-8EE8-D77CC4735A72}"/>
    <cellStyle name="SAPBEXinputData 3 5 4 2" xfId="14154" xr:uid="{703B16C7-E726-4F3D-9D55-7E8331C6DFC9}"/>
    <cellStyle name="SAPBEXinputData 3 5 4 2 2" xfId="40574" xr:uid="{6A5A4A8F-895D-4EF8-89F5-E0DB03E4B045}"/>
    <cellStyle name="SAPBEXinputData 3 5 4 3" xfId="30037" xr:uid="{D911ED97-0A1F-4E76-92AD-63149C48DF5C}"/>
    <cellStyle name="SAPBEXinputData 3 5 5" xfId="2879" xr:uid="{5AD45230-6DBC-4B45-8E43-2B44406CFDB7}"/>
    <cellStyle name="SAPBEXinputData 3 5 5 2" xfId="13671" xr:uid="{3A5F0CB0-3A02-49A1-B0AC-16027A78F214}"/>
    <cellStyle name="SAPBEXinputData 3 5 5 2 2" xfId="40091" xr:uid="{2A950F1A-F821-4117-8B72-E024D6CF4859}"/>
    <cellStyle name="SAPBEXinputData 3 5 5 3" xfId="29549" xr:uid="{B446D763-107D-4C7A-ACFF-03BF35E7B848}"/>
    <cellStyle name="SAPBEXinputData 3 5 6" xfId="5600" xr:uid="{3479B00C-165A-4AB7-AC4F-C6B1904593A0}"/>
    <cellStyle name="SAPBEXinputData 3 5 6 2" xfId="16367" xr:uid="{9F58B8E3-207C-4EEA-9B1C-860B01C2B46C}"/>
    <cellStyle name="SAPBEXinputData 3 5 6 2 2" xfId="42786" xr:uid="{BF5F7155-B57C-43D1-9C20-AF7A1222E2C1}"/>
    <cellStyle name="SAPBEXinputData 3 5 6 3" xfId="32270" xr:uid="{51890598-4658-4289-B2D8-3F53826EA170}"/>
    <cellStyle name="SAPBEXinputData 3 5 7" xfId="2821" xr:uid="{ABDBF22D-443C-40A8-842D-471EB9A7C655}"/>
    <cellStyle name="SAPBEXinputData 3 5 7 2" xfId="13613" xr:uid="{8011AC74-20F5-49DE-A642-475FAE47DE99}"/>
    <cellStyle name="SAPBEXinputData 3 5 7 2 2" xfId="40033" xr:uid="{919FFCCC-A885-41F4-827E-BE8E20E510DB}"/>
    <cellStyle name="SAPBEXinputData 3 5 7 3" xfId="29491" xr:uid="{C1BD5559-D064-451F-8147-7023A99692C7}"/>
    <cellStyle name="SAPBEXinputData 3 5 8" xfId="6067" xr:uid="{0B44F40A-CF70-4AB0-BC57-221ABDCED591}"/>
    <cellStyle name="SAPBEXinputData 3 5 8 2" xfId="16818" xr:uid="{3C87277A-DE41-4358-AFCE-DECB3A3476F4}"/>
    <cellStyle name="SAPBEXinputData 3 5 8 2 2" xfId="43236" xr:uid="{26941CE4-AEF0-4A85-BA29-6EDD282C5EA6}"/>
    <cellStyle name="SAPBEXinputData 3 5 8 3" xfId="32737" xr:uid="{041A92A1-FDF4-482A-9E65-68F30338BC63}"/>
    <cellStyle name="SAPBEXinputData 3 5 9" xfId="12228" xr:uid="{9819BB53-06C6-44C7-8F3F-C68AFA9BC42C}"/>
    <cellStyle name="SAPBEXinputData 3 5 9 2" xfId="38649" xr:uid="{B66C1543-0420-4F90-8D53-F9ECA0168BB3}"/>
    <cellStyle name="SAPBEXinputData 3 6" xfId="1269" xr:uid="{54C31CA1-B5E0-4FB0-8926-D157CCFDBBDD}"/>
    <cellStyle name="SAPBEXinputData 3 6 10" xfId="28844" xr:uid="{2A9D95DC-0A9E-4AB8-B9D9-3A297BF841FD}"/>
    <cellStyle name="SAPBEXinputData 3 6 2" xfId="1949" xr:uid="{9D60EC67-1C04-43DB-80DA-14A7ECAE9D7C}"/>
    <cellStyle name="SAPBEXinputData 3 6 2 2" xfId="4653" xr:uid="{E7E0EF95-BB21-419E-A64B-E5F1EBD26F12}"/>
    <cellStyle name="SAPBEXinputData 3 6 2 2 2" xfId="15431" xr:uid="{10A555C7-071E-4BAE-96A4-781AFEAFB667}"/>
    <cellStyle name="SAPBEXinputData 3 6 2 2 2 2" xfId="41851" xr:uid="{AE275ED0-F7D2-4149-9BC4-8B14CFCD0CF4}"/>
    <cellStyle name="SAPBEXinputData 3 6 2 2 3" xfId="31323" xr:uid="{001DD881-6CAE-461F-842B-1C42618BB0EB}"/>
    <cellStyle name="SAPBEXinputData 3 6 2 3" xfId="5231" xr:uid="{16103A93-13CE-4CF0-A645-7E572E9E61A1}"/>
    <cellStyle name="SAPBEXinputData 3 6 2 3 2" xfId="16006" xr:uid="{92407520-B4B6-4008-AF9F-4F110D50E67B}"/>
    <cellStyle name="SAPBEXinputData 3 6 2 3 2 2" xfId="42425" xr:uid="{1100541D-DC3E-48CA-B069-74E82339A1B6}"/>
    <cellStyle name="SAPBEXinputData 3 6 2 3 3" xfId="31901" xr:uid="{14B791D7-760B-439C-BB3F-1119E89DFD2F}"/>
    <cellStyle name="SAPBEXinputData 3 6 2 4" xfId="6450" xr:uid="{D2BBF263-F80F-4193-AF36-F70E1CBCA403}"/>
    <cellStyle name="SAPBEXinputData 3 6 2 4 2" xfId="17186" xr:uid="{21BE175E-F5C8-4B12-A0E7-42FAA333011F}"/>
    <cellStyle name="SAPBEXinputData 3 6 2 4 2 2" xfId="43604" xr:uid="{256351B2-8B62-492F-8F09-F4FDB638F6B1}"/>
    <cellStyle name="SAPBEXinputData 3 6 2 4 3" xfId="33120" xr:uid="{0DA1D930-EB3F-439B-95A2-6F751D2F8977}"/>
    <cellStyle name="SAPBEXinputData 3 6 2 5" xfId="7065" xr:uid="{0A217332-1D6C-4540-B09B-2F6BBB0EE7A5}"/>
    <cellStyle name="SAPBEXinputData 3 6 2 5 2" xfId="17753" xr:uid="{340F5323-486A-43B5-B700-0B28500F4293}"/>
    <cellStyle name="SAPBEXinputData 3 6 2 5 2 2" xfId="44170" xr:uid="{E375D5B1-9BD6-4060-A978-0B074E122C7A}"/>
    <cellStyle name="SAPBEXinputData 3 6 2 5 3" xfId="33735" xr:uid="{1DD62675-4875-42D8-90D1-A41FAD44C3E3}"/>
    <cellStyle name="SAPBEXinputData 3 6 2 6" xfId="7612" xr:uid="{30B8BBF1-5C69-4916-8AA8-5F9A83E99479}"/>
    <cellStyle name="SAPBEXinputData 3 6 2 6 2" xfId="18279" xr:uid="{FEEF767A-9D9C-461D-829D-0FC1769C949F}"/>
    <cellStyle name="SAPBEXinputData 3 6 2 6 2 2" xfId="44695" xr:uid="{8938B299-3308-4DE0-867A-4AE0D35F3792}"/>
    <cellStyle name="SAPBEXinputData 3 6 2 6 3" xfId="34282" xr:uid="{561C5550-8E34-43B2-9FB2-0A0D6C481E82}"/>
    <cellStyle name="SAPBEXinputData 3 6 2 7" xfId="7309" xr:uid="{796E7A8B-D95F-4B99-9D12-3634BABDB15C}"/>
    <cellStyle name="SAPBEXinputData 3 6 2 7 2" xfId="17976" xr:uid="{7F02E20D-1840-46BD-8FD5-89FDD0D91738}"/>
    <cellStyle name="SAPBEXinputData 3 6 2 7 2 2" xfId="44393" xr:uid="{BBF0907D-83B4-4F14-A8B8-43669FB00BDF}"/>
    <cellStyle name="SAPBEXinputData 3 6 2 7 3" xfId="33979" xr:uid="{C4CE62D0-912E-4D3A-B5AE-2C60FDD409D6}"/>
    <cellStyle name="SAPBEXinputData 3 6 2 8" xfId="12822" xr:uid="{4D1FADC3-ABB6-4B57-BE4F-FFE660CD6FFD}"/>
    <cellStyle name="SAPBEXinputData 3 6 2 8 2" xfId="39243" xr:uid="{CE2EFA21-3E7C-4374-BCA7-308F10C43B19}"/>
    <cellStyle name="SAPBEXinputData 3 6 2 9" xfId="29037" xr:uid="{50BF2D3A-7577-4B39-9860-148BECF0CA84}"/>
    <cellStyle name="SAPBEXinputData 3 6 3" xfId="2532" xr:uid="{D14DD776-8265-4BDA-91E8-AF0632623BFB}"/>
    <cellStyle name="SAPBEXinputData 3 6 3 2" xfId="5160" xr:uid="{2638F271-6DC4-41B8-B37A-CD99CCDC50D2}"/>
    <cellStyle name="SAPBEXinputData 3 6 3 2 2" xfId="15937" xr:uid="{1F2C8104-2A0C-4327-9ED0-EB07382037B7}"/>
    <cellStyle name="SAPBEXinputData 3 6 3 2 2 2" xfId="42356" xr:uid="{89E0C2BB-4E0C-4A1A-ABF8-1DBD2C3EEC55}"/>
    <cellStyle name="SAPBEXinputData 3 6 3 2 3" xfId="31830" xr:uid="{229C1E7A-F6EE-4735-9936-946B17B214B9}"/>
    <cellStyle name="SAPBEXinputData 3 6 3 3" xfId="5753" xr:uid="{1F1E2E71-2BAB-41C6-B2FF-02C074B55218}"/>
    <cellStyle name="SAPBEXinputData 3 6 3 3 2" xfId="16515" xr:uid="{28F7F5D2-9240-4D85-8B39-538F1C3AD804}"/>
    <cellStyle name="SAPBEXinputData 3 6 3 3 2 2" xfId="42933" xr:uid="{119441A7-1595-40E2-A124-30B598952BFF}"/>
    <cellStyle name="SAPBEXinputData 3 6 3 3 3" xfId="32423" xr:uid="{B8C89955-5E74-403A-A4CD-16C0530FAC1D}"/>
    <cellStyle name="SAPBEXinputData 3 6 3 4" xfId="6918" xr:uid="{2271A5F3-CD78-4FE0-A8C3-3BA104C153E3}"/>
    <cellStyle name="SAPBEXinputData 3 6 3 4 2" xfId="17623" xr:uid="{01E314D7-C957-4090-8ACF-8565485F4793}"/>
    <cellStyle name="SAPBEXinputData 3 6 3 4 2 2" xfId="44040" xr:uid="{8B27EC27-56FC-45D9-9E39-491D090B5C00}"/>
    <cellStyle name="SAPBEXinputData 3 6 3 4 3" xfId="33588" xr:uid="{493E01F2-00DE-4639-896F-07EB80C03F87}"/>
    <cellStyle name="SAPBEXinputData 3 6 3 5" xfId="7441" xr:uid="{423D307C-429D-4256-B1EB-FC8258802CDC}"/>
    <cellStyle name="SAPBEXinputData 3 6 3 5 2" xfId="18108" xr:uid="{F3967DB1-D62D-4E86-A25E-D001EDD5FC87}"/>
    <cellStyle name="SAPBEXinputData 3 6 3 5 2 2" xfId="44524" xr:uid="{4DE89A21-930E-4264-87E6-EB0D094588BF}"/>
    <cellStyle name="SAPBEXinputData 3 6 3 5 3" xfId="34111" xr:uid="{3639896D-0804-409B-97C2-73982BCC0DE5}"/>
    <cellStyle name="SAPBEXinputData 3 6 3 6" xfId="7815" xr:uid="{F1DD839F-BFE9-4A99-9E75-92E67134D2C4}"/>
    <cellStyle name="SAPBEXinputData 3 6 3 6 2" xfId="18482" xr:uid="{62859439-2F12-4F84-B09D-F34291096D41}"/>
    <cellStyle name="SAPBEXinputData 3 6 3 6 2 2" xfId="44897" xr:uid="{EF92CB36-2A62-44CD-BA3F-0A0040428E2B}"/>
    <cellStyle name="SAPBEXinputData 3 6 3 6 3" xfId="34485" xr:uid="{FC498BB1-7235-47A2-A2EE-0C232CC5E6FB}"/>
    <cellStyle name="SAPBEXinputData 3 6 3 7" xfId="8065" xr:uid="{763D0C1D-A7B2-44E0-B43E-FCF5CA0D9F5D}"/>
    <cellStyle name="SAPBEXinputData 3 6 3 7 2" xfId="18732" xr:uid="{18D11715-ACFF-4B2D-BB92-E7B2A779A419}"/>
    <cellStyle name="SAPBEXinputData 3 6 3 7 2 2" xfId="45146" xr:uid="{403A99D3-84FE-41CC-92F7-7F3631E74C02}"/>
    <cellStyle name="SAPBEXinputData 3 6 3 7 3" xfId="34668" xr:uid="{500F0F38-8FFE-4D21-9D69-653AB1BB6828}"/>
    <cellStyle name="SAPBEXinputData 3 6 3 8" xfId="13328" xr:uid="{0547A251-1C89-4AC0-9D0D-2D84093593AE}"/>
    <cellStyle name="SAPBEXinputData 3 6 3 8 2" xfId="39748" xr:uid="{16242758-05F1-4185-8D1A-46077990A158}"/>
    <cellStyle name="SAPBEXinputData 3 6 3 9" xfId="29232" xr:uid="{8DA42B68-01BE-48C1-AE78-EC7E86737FCD}"/>
    <cellStyle name="SAPBEXinputData 3 6 4" xfId="3008" xr:uid="{AB4213C7-965D-4EA2-BDED-B9D59B078D98}"/>
    <cellStyle name="SAPBEXinputData 3 6 4 2" xfId="13800" xr:uid="{59E8BBD1-5BF2-4E5A-9AFF-F6DCC9107022}"/>
    <cellStyle name="SAPBEXinputData 3 6 4 2 2" xfId="40220" xr:uid="{D9041069-3A11-4806-80F3-619A2B6A803C}"/>
    <cellStyle name="SAPBEXinputData 3 6 4 3" xfId="29678" xr:uid="{764EB735-225F-4053-B879-73DFF4918AC7}"/>
    <cellStyle name="SAPBEXinputData 3 6 5" xfId="5914" xr:uid="{92943DF0-5BD3-47A6-8011-41541C550D6D}"/>
    <cellStyle name="SAPBEXinputData 3 6 5 2" xfId="16666" xr:uid="{D3008928-B844-4CCF-A238-B6507703F212}"/>
    <cellStyle name="SAPBEXinputData 3 6 5 2 2" xfId="43084" xr:uid="{9A9C9009-5DAB-40EF-A252-0C6C7A4208C5}"/>
    <cellStyle name="SAPBEXinputData 3 6 5 3" xfId="32584" xr:uid="{7849A23F-3852-4305-ACA9-3FD7A8B00A42}"/>
    <cellStyle name="SAPBEXinputData 3 6 6" xfId="6510" xr:uid="{76D4BF5F-8218-4542-9B31-73571C77D8D0}"/>
    <cellStyle name="SAPBEXinputData 3 6 6 2" xfId="17240" xr:uid="{53C58D62-448C-465C-81E6-9CF2A6797FBE}"/>
    <cellStyle name="SAPBEXinputData 3 6 6 2 2" xfId="43658" xr:uid="{8A63367B-5876-45A4-843C-C40E53DE9000}"/>
    <cellStyle name="SAPBEXinputData 3 6 6 3" xfId="33180" xr:uid="{E582C711-4B95-40CA-8550-4D7F16FB8EE3}"/>
    <cellStyle name="SAPBEXinputData 3 6 7" xfId="7374" xr:uid="{491D90FB-1592-433D-8D3C-6207B9C5F3E1}"/>
    <cellStyle name="SAPBEXinputData 3 6 7 2" xfId="18041" xr:uid="{F8849F20-6F13-41BB-A787-C64DCBB59886}"/>
    <cellStyle name="SAPBEXinputData 3 6 7 2 2" xfId="44457" xr:uid="{43DA79CD-861E-44DC-BD7B-A5F65E1207FE}"/>
    <cellStyle name="SAPBEXinputData 3 6 7 3" xfId="34044" xr:uid="{669453C2-465B-43E8-907C-42BDA9CF9CFB}"/>
    <cellStyle name="SAPBEXinputData 3 6 8" xfId="7632" xr:uid="{AE3C07D8-AA2C-44BE-BA85-752623041D0E}"/>
    <cellStyle name="SAPBEXinputData 3 6 8 2" xfId="18299" xr:uid="{90AA9DF5-63C9-4BC7-B84E-ADA229914AA7}"/>
    <cellStyle name="SAPBEXinputData 3 6 8 2 2" xfId="44715" xr:uid="{BCDB6F13-034F-43DE-B35B-7339E9EF6809}"/>
    <cellStyle name="SAPBEXinputData 3 6 8 3" xfId="34302" xr:uid="{B61453CF-2D16-4725-98AA-A1085CF577F3}"/>
    <cellStyle name="SAPBEXinputData 3 6 9" xfId="12229" xr:uid="{9B49E5F4-9C6E-400F-9421-B6001F300B74}"/>
    <cellStyle name="SAPBEXinputData 3 6 9 2" xfId="38650" xr:uid="{95BCC853-C084-4B94-B063-977366827B07}"/>
    <cellStyle name="SAPBEXinputData 3 7" xfId="1270" xr:uid="{ABBD6FBE-6492-41CD-962C-837C5D3FE4F7}"/>
    <cellStyle name="SAPBEXinputData 3 7 10" xfId="28845" xr:uid="{92E71351-9C56-43BA-A81D-7E408B492CA3}"/>
    <cellStyle name="SAPBEXinputData 3 7 2" xfId="1950" xr:uid="{16901A27-65AA-4F40-BFEF-D8630759D839}"/>
    <cellStyle name="SAPBEXinputData 3 7 2 2" xfId="4654" xr:uid="{DDEB0967-9C0C-4C69-9327-D6E7EE0654DB}"/>
    <cellStyle name="SAPBEXinputData 3 7 2 2 2" xfId="15432" xr:uid="{057393E0-CFD9-4EAA-B7DE-5848DE92A751}"/>
    <cellStyle name="SAPBEXinputData 3 7 2 2 2 2" xfId="41852" xr:uid="{5C2AABB1-B778-4532-BC8F-53ACC710D6FD}"/>
    <cellStyle name="SAPBEXinputData 3 7 2 2 3" xfId="31324" xr:uid="{A814D4E8-A1C8-4E8F-A55A-754AFC78DCC8}"/>
    <cellStyle name="SAPBEXinputData 3 7 2 3" xfId="5232" xr:uid="{E51AFA4B-6888-4572-A706-8E85BBADBFD1}"/>
    <cellStyle name="SAPBEXinputData 3 7 2 3 2" xfId="16007" xr:uid="{46CC09F5-B2BD-436F-88C6-FD7C67E05647}"/>
    <cellStyle name="SAPBEXinputData 3 7 2 3 2 2" xfId="42426" xr:uid="{A20DEE46-B0CC-44CC-A786-1C4181E6183C}"/>
    <cellStyle name="SAPBEXinputData 3 7 2 3 3" xfId="31902" xr:uid="{A4AC9B4E-B2C1-4BF0-A2F4-6F3F6612BCC5}"/>
    <cellStyle name="SAPBEXinputData 3 7 2 4" xfId="6451" xr:uid="{059F74FF-9C82-443A-AF8D-4BAE56B5F791}"/>
    <cellStyle name="SAPBEXinputData 3 7 2 4 2" xfId="17187" xr:uid="{8A85A705-1AA4-40CA-B253-FA1725C412AF}"/>
    <cellStyle name="SAPBEXinputData 3 7 2 4 2 2" xfId="43605" xr:uid="{9A5FB9D0-0350-4B0C-8737-5708ED101A06}"/>
    <cellStyle name="SAPBEXinputData 3 7 2 4 3" xfId="33121" xr:uid="{DF5061DD-EEE0-4095-9B49-00F384AAC970}"/>
    <cellStyle name="SAPBEXinputData 3 7 2 5" xfId="7066" xr:uid="{AE6F67D7-3515-4829-8563-9BAAF8D8B3FB}"/>
    <cellStyle name="SAPBEXinputData 3 7 2 5 2" xfId="17754" xr:uid="{0857375B-711C-495F-823B-F654CC128BEB}"/>
    <cellStyle name="SAPBEXinputData 3 7 2 5 2 2" xfId="44171" xr:uid="{1BF64869-30DC-4DE0-9F9B-0FB8E857B914}"/>
    <cellStyle name="SAPBEXinputData 3 7 2 5 3" xfId="33736" xr:uid="{74B03A01-F855-42EB-9490-5EB67FC89321}"/>
    <cellStyle name="SAPBEXinputData 3 7 2 6" xfId="7613" xr:uid="{1B67B62D-939F-4D8E-B441-0B9C2190B4D4}"/>
    <cellStyle name="SAPBEXinputData 3 7 2 6 2" xfId="18280" xr:uid="{6EFA4FB8-FB51-4310-B9B7-248635C85305}"/>
    <cellStyle name="SAPBEXinputData 3 7 2 6 2 2" xfId="44696" xr:uid="{1EBE1A77-BADA-47EE-AC89-78A0A1BA1572}"/>
    <cellStyle name="SAPBEXinputData 3 7 2 6 3" xfId="34283" xr:uid="{D8806460-6B76-4813-9FA2-F75A5C076C18}"/>
    <cellStyle name="SAPBEXinputData 3 7 2 7" xfId="7311" xr:uid="{38FA4805-5582-4D26-B5FE-1CE002FCDB41}"/>
    <cellStyle name="SAPBEXinputData 3 7 2 7 2" xfId="17978" xr:uid="{D8FA82EE-E159-4E38-B013-8EDB95EF84D5}"/>
    <cellStyle name="SAPBEXinputData 3 7 2 7 2 2" xfId="44395" xr:uid="{5F745ECC-884B-4443-B6B4-1F3993E2ECBE}"/>
    <cellStyle name="SAPBEXinputData 3 7 2 7 3" xfId="33981" xr:uid="{52468DEA-C188-46E3-9879-588BE849623F}"/>
    <cellStyle name="SAPBEXinputData 3 7 2 8" xfId="12823" xr:uid="{EA21B69C-C583-49B6-BF17-64F41DE6C96C}"/>
    <cellStyle name="SAPBEXinputData 3 7 2 8 2" xfId="39244" xr:uid="{8BE50565-B30A-4D21-B9F5-74A0D2E5E365}"/>
    <cellStyle name="SAPBEXinputData 3 7 2 9" xfId="29038" xr:uid="{87E4CA20-6C18-45A3-A6B8-B0F4DA8A2F75}"/>
    <cellStyle name="SAPBEXinputData 3 7 3" xfId="2533" xr:uid="{634A18B0-86A9-4E71-8FD7-6548698501EC}"/>
    <cellStyle name="SAPBEXinputData 3 7 3 2" xfId="5161" xr:uid="{5E1CA38A-5204-498A-A959-59F0F32DC451}"/>
    <cellStyle name="SAPBEXinputData 3 7 3 2 2" xfId="15938" xr:uid="{F9AF4DC7-6CB7-48CD-AB5F-EFC62456589E}"/>
    <cellStyle name="SAPBEXinputData 3 7 3 2 2 2" xfId="42357" xr:uid="{FAA537F9-F89B-48F3-9A2E-A4054D3922E8}"/>
    <cellStyle name="SAPBEXinputData 3 7 3 2 3" xfId="31831" xr:uid="{7CEA8BCD-83C6-4EA4-8A95-3EEEB6C80879}"/>
    <cellStyle name="SAPBEXinputData 3 7 3 3" xfId="5754" xr:uid="{A4C2EB05-D2E4-4352-93FC-3BC4898E7692}"/>
    <cellStyle name="SAPBEXinputData 3 7 3 3 2" xfId="16516" xr:uid="{65A5A1D9-E4B7-40C2-A057-D56741413B25}"/>
    <cellStyle name="SAPBEXinputData 3 7 3 3 2 2" xfId="42934" xr:uid="{0A1D4C40-DE78-400E-ABF2-2711C0586A4A}"/>
    <cellStyle name="SAPBEXinputData 3 7 3 3 3" xfId="32424" xr:uid="{B432ABE3-B1D5-44B5-88E0-47F81A86DF6A}"/>
    <cellStyle name="SAPBEXinputData 3 7 3 4" xfId="6919" xr:uid="{7FE66B7C-C26C-4854-A9DC-B0D115A9066E}"/>
    <cellStyle name="SAPBEXinputData 3 7 3 4 2" xfId="17624" xr:uid="{C5B3F93D-E681-4D0E-9F6E-8512E930DB91}"/>
    <cellStyle name="SAPBEXinputData 3 7 3 4 2 2" xfId="44041" xr:uid="{7D3F8183-BD2E-44B8-B76E-ADD8C8471DB1}"/>
    <cellStyle name="SAPBEXinputData 3 7 3 4 3" xfId="33589" xr:uid="{6EBB9DD5-2115-4731-A944-CC7769F0FEFF}"/>
    <cellStyle name="SAPBEXinputData 3 7 3 5" xfId="7442" xr:uid="{35883FCB-27EE-40B4-9B30-FF69FE522F0D}"/>
    <cellStyle name="SAPBEXinputData 3 7 3 5 2" xfId="18109" xr:uid="{A9E2A82B-1CE8-4F5E-A3D0-6BFB38CCDBB8}"/>
    <cellStyle name="SAPBEXinputData 3 7 3 5 2 2" xfId="44525" xr:uid="{5C9081A7-0DE3-4D65-B85B-45FF20D85C2E}"/>
    <cellStyle name="SAPBEXinputData 3 7 3 5 3" xfId="34112" xr:uid="{9116197E-DC1F-46A1-8A0F-97DC154D37A5}"/>
    <cellStyle name="SAPBEXinputData 3 7 3 6" xfId="7816" xr:uid="{D870876F-FBCC-44B5-9617-149F721BD8C7}"/>
    <cellStyle name="SAPBEXinputData 3 7 3 6 2" xfId="18483" xr:uid="{40FB9F47-C0B0-4620-88D0-E1192B4A4F4E}"/>
    <cellStyle name="SAPBEXinputData 3 7 3 6 2 2" xfId="44898" xr:uid="{6E9EB329-0C84-48C0-BD7B-9948828CC664}"/>
    <cellStyle name="SAPBEXinputData 3 7 3 6 3" xfId="34486" xr:uid="{89592190-B465-40D9-90B7-45A94399BF96}"/>
    <cellStyle name="SAPBEXinputData 3 7 3 7" xfId="8066" xr:uid="{D9057E0F-3AA2-4AA3-8B45-514C9CFC65DC}"/>
    <cellStyle name="SAPBEXinputData 3 7 3 7 2" xfId="18733" xr:uid="{EE30B4BC-4435-4D24-8800-F1BAAC438DD3}"/>
    <cellStyle name="SAPBEXinputData 3 7 3 7 2 2" xfId="45147" xr:uid="{673644F0-084F-4330-961D-F80F97DC74D1}"/>
    <cellStyle name="SAPBEXinputData 3 7 3 7 3" xfId="34669" xr:uid="{AB1E61E1-136A-4EF8-8FD8-192056D92C32}"/>
    <cellStyle name="SAPBEXinputData 3 7 3 8" xfId="13329" xr:uid="{05AE3FD1-A144-4ECB-8A7B-B82B0854BCC2}"/>
    <cellStyle name="SAPBEXinputData 3 7 3 8 2" xfId="39749" xr:uid="{1975774B-C3A9-4B9D-A318-063025A8A5BF}"/>
    <cellStyle name="SAPBEXinputData 3 7 3 9" xfId="29233" xr:uid="{699D7AD8-8945-4E2A-AEF8-78337520B64B}"/>
    <cellStyle name="SAPBEXinputData 3 7 4" xfId="4882" xr:uid="{B91D80F3-6D66-49F9-9EB8-F20D9A42B72F}"/>
    <cellStyle name="SAPBEXinputData 3 7 4 2" xfId="15659" xr:uid="{B55F3A0A-1905-43BF-8002-A1D414ADF956}"/>
    <cellStyle name="SAPBEXinputData 3 7 4 2 2" xfId="42079" xr:uid="{EFB9E870-3E71-463D-88D4-0DEC5556BADF}"/>
    <cellStyle name="SAPBEXinputData 3 7 4 3" xfId="31552" xr:uid="{B8C20375-633E-4ECB-8F79-A47906B46720}"/>
    <cellStyle name="SAPBEXinputData 3 7 5" xfId="5289" xr:uid="{4D0EA888-FCED-48A2-B50B-92CFFD95E9B1}"/>
    <cellStyle name="SAPBEXinputData 3 7 5 2" xfId="16064" xr:uid="{0727BAE9-2E7D-4081-B0D2-D90E7AABA3FB}"/>
    <cellStyle name="SAPBEXinputData 3 7 5 2 2" xfId="42483" xr:uid="{82803878-795B-471F-BDDC-06C443899C26}"/>
    <cellStyle name="SAPBEXinputData 3 7 5 3" xfId="31959" xr:uid="{2250B9DF-90E9-435F-8EC1-DED4D41AF106}"/>
    <cellStyle name="SAPBEXinputData 3 7 6" xfId="5668" xr:uid="{7C033C3F-DA17-4325-855E-FA34FAEE138D}"/>
    <cellStyle name="SAPBEXinputData 3 7 6 2" xfId="16432" xr:uid="{0C5870C6-DF57-41B6-A901-1E7D6DFF0C8E}"/>
    <cellStyle name="SAPBEXinputData 3 7 6 2 2" xfId="42850" xr:uid="{93272C3F-2495-40DA-8069-39DF6AEABD31}"/>
    <cellStyle name="SAPBEXinputData 3 7 6 3" xfId="32338" xr:uid="{3A41E9FC-CEAF-439B-B1C4-9667CF120C6E}"/>
    <cellStyle name="SAPBEXinputData 3 7 7" xfId="6091" xr:uid="{45B8DC80-BB36-44E1-A856-C23156344FFF}"/>
    <cellStyle name="SAPBEXinputData 3 7 7 2" xfId="16841" xr:uid="{1440A77C-73A3-46AD-B42E-6099E4D1D374}"/>
    <cellStyle name="SAPBEXinputData 3 7 7 2 2" xfId="43259" xr:uid="{A07C1ECB-E2A3-465D-BB2D-E6186B7DC927}"/>
    <cellStyle name="SAPBEXinputData 3 7 7 3" xfId="32761" xr:uid="{B467FF31-A123-49C7-B812-AF5C498FA776}"/>
    <cellStyle name="SAPBEXinputData 3 7 8" xfId="7103" xr:uid="{78026309-4386-48B4-995E-1E5BCD48F6A7}"/>
    <cellStyle name="SAPBEXinputData 3 7 8 2" xfId="17791" xr:uid="{235DA576-F0F6-4B70-BEE1-B28ADC254762}"/>
    <cellStyle name="SAPBEXinputData 3 7 8 2 2" xfId="44208" xr:uid="{0429CCE2-6AD2-45BE-A7DF-F188AF3E7177}"/>
    <cellStyle name="SAPBEXinputData 3 7 8 3" xfId="33773" xr:uid="{C85DB080-D6E2-4233-91FC-CDE14F6009FB}"/>
    <cellStyle name="SAPBEXinputData 3 7 9" xfId="12230" xr:uid="{AF8C64D9-565E-4140-99FE-FDB4AB2233CC}"/>
    <cellStyle name="SAPBEXinputData 3 7 9 2" xfId="38651" xr:uid="{D764E230-8E40-4EAE-AA3B-F6F2878C237A}"/>
    <cellStyle name="SAPBEXinputData 3 8" xfId="1271" xr:uid="{CABD9F8B-433A-4712-B0C6-8DFDF46DCD46}"/>
    <cellStyle name="SAPBEXinputData 3 8 10" xfId="28846" xr:uid="{9E78A7B5-02F7-4FBF-A1E1-B998FF64F88C}"/>
    <cellStyle name="SAPBEXinputData 3 8 2" xfId="1951" xr:uid="{3232F37F-5F1B-4851-B570-45BC5538865D}"/>
    <cellStyle name="SAPBEXinputData 3 8 2 2" xfId="4655" xr:uid="{A415BBFF-A758-4966-851D-B2414785661E}"/>
    <cellStyle name="SAPBEXinputData 3 8 2 2 2" xfId="15433" xr:uid="{C814FE66-3CB5-4247-A29D-7C281B41BE94}"/>
    <cellStyle name="SAPBEXinputData 3 8 2 2 2 2" xfId="41853" xr:uid="{87BFA0C8-0000-4B7A-9B54-AF6F8C16A16D}"/>
    <cellStyle name="SAPBEXinputData 3 8 2 2 3" xfId="31325" xr:uid="{67B88DE7-736A-4F49-BD50-47C1FD9040FE}"/>
    <cellStyle name="SAPBEXinputData 3 8 2 3" xfId="5233" xr:uid="{8041801B-6BF5-463A-8B0F-64FE2FDA464F}"/>
    <cellStyle name="SAPBEXinputData 3 8 2 3 2" xfId="16008" xr:uid="{530D9CC3-92CC-48D8-8F92-D450FFF84017}"/>
    <cellStyle name="SAPBEXinputData 3 8 2 3 2 2" xfId="42427" xr:uid="{AA322E35-FC8C-455D-A446-8EED066B2334}"/>
    <cellStyle name="SAPBEXinputData 3 8 2 3 3" xfId="31903" xr:uid="{2E49213D-EDA0-4544-A48E-D5BFEB9D1CA3}"/>
    <cellStyle name="SAPBEXinputData 3 8 2 4" xfId="6452" xr:uid="{E5CA5540-534D-4545-9968-07D1BC48699B}"/>
    <cellStyle name="SAPBEXinputData 3 8 2 4 2" xfId="17188" xr:uid="{0C596D92-B6F3-4B4F-8BC3-46388B122D53}"/>
    <cellStyle name="SAPBEXinputData 3 8 2 4 2 2" xfId="43606" xr:uid="{87FD8E55-F919-4BE0-8875-1B85E073363D}"/>
    <cellStyle name="SAPBEXinputData 3 8 2 4 3" xfId="33122" xr:uid="{02A56685-6046-4C62-B0DE-52D0F01830B3}"/>
    <cellStyle name="SAPBEXinputData 3 8 2 5" xfId="7067" xr:uid="{4FF2CD5E-BEA5-49C0-927F-15A00442B544}"/>
    <cellStyle name="SAPBEXinputData 3 8 2 5 2" xfId="17755" xr:uid="{E8EFDBFD-7A02-40CD-9788-464946DF3AD2}"/>
    <cellStyle name="SAPBEXinputData 3 8 2 5 2 2" xfId="44172" xr:uid="{C674AFA3-7A02-4EA5-B34E-A8257F61619F}"/>
    <cellStyle name="SAPBEXinputData 3 8 2 5 3" xfId="33737" xr:uid="{F29343D5-2723-4D21-9307-A050087E7665}"/>
    <cellStyle name="SAPBEXinputData 3 8 2 6" xfId="7614" xr:uid="{1CAB46CF-5178-4A81-B7D6-E7A8BB512CE0}"/>
    <cellStyle name="SAPBEXinputData 3 8 2 6 2" xfId="18281" xr:uid="{1C30511D-7B15-4ACC-B85D-93C0CB41005C}"/>
    <cellStyle name="SAPBEXinputData 3 8 2 6 2 2" xfId="44697" xr:uid="{37E96119-D5BC-451C-A9A6-08B9947AA5CC}"/>
    <cellStyle name="SAPBEXinputData 3 8 2 6 3" xfId="34284" xr:uid="{4559F36F-6935-4C6D-94DA-5CA43BE1675F}"/>
    <cellStyle name="SAPBEXinputData 3 8 2 7" xfId="7313" xr:uid="{ACBB0BEF-0BF6-4BE5-BAFD-8E44A95083AE}"/>
    <cellStyle name="SAPBEXinputData 3 8 2 7 2" xfId="17980" xr:uid="{9A273EA1-2F89-463A-BB3C-1C80B8A66CD3}"/>
    <cellStyle name="SAPBEXinputData 3 8 2 7 2 2" xfId="44397" xr:uid="{C0922827-390A-4020-8D6D-56A97A6EA235}"/>
    <cellStyle name="SAPBEXinputData 3 8 2 7 3" xfId="33983" xr:uid="{5738B3CC-8CC9-42B7-B383-3BD0183A1DC4}"/>
    <cellStyle name="SAPBEXinputData 3 8 2 8" xfId="12824" xr:uid="{99D6C21F-EE99-40E0-803C-7CC393601F88}"/>
    <cellStyle name="SAPBEXinputData 3 8 2 8 2" xfId="39245" xr:uid="{6D2B2E11-40C5-48A3-A636-90EC997EEB30}"/>
    <cellStyle name="SAPBEXinputData 3 8 2 9" xfId="29039" xr:uid="{C97ADE0E-6859-4BE4-8FBA-07B5BE15E72B}"/>
    <cellStyle name="SAPBEXinputData 3 8 3" xfId="2534" xr:uid="{14BBA454-F510-4EDD-97EB-352BDDD6B38F}"/>
    <cellStyle name="SAPBEXinputData 3 8 3 2" xfId="5162" xr:uid="{6AF49656-B2C9-4068-A324-1B41B4F6FE7D}"/>
    <cellStyle name="SAPBEXinputData 3 8 3 2 2" xfId="15939" xr:uid="{9F7AA28A-C452-4C9A-9F3B-D3D38D3B4A23}"/>
    <cellStyle name="SAPBEXinputData 3 8 3 2 2 2" xfId="42358" xr:uid="{FD14A234-7C0C-4CE5-8E08-83C6A850615F}"/>
    <cellStyle name="SAPBEXinputData 3 8 3 2 3" xfId="31832" xr:uid="{097851F2-285D-448F-84F2-C56CB2AAB91E}"/>
    <cellStyle name="SAPBEXinputData 3 8 3 3" xfId="5755" xr:uid="{41C6F2B6-D247-4A83-8F48-20BA6CFC6DCF}"/>
    <cellStyle name="SAPBEXinputData 3 8 3 3 2" xfId="16517" xr:uid="{FE64D659-D075-4FA3-99B7-46B65BB48F98}"/>
    <cellStyle name="SAPBEXinputData 3 8 3 3 2 2" xfId="42935" xr:uid="{B6350B4C-1876-43F9-9C72-D557624372B3}"/>
    <cellStyle name="SAPBEXinputData 3 8 3 3 3" xfId="32425" xr:uid="{D90FBC8B-8474-4D85-BAEF-65024703D059}"/>
    <cellStyle name="SAPBEXinputData 3 8 3 4" xfId="6920" xr:uid="{526C350A-6D6A-49EC-A56B-039E017B336B}"/>
    <cellStyle name="SAPBEXinputData 3 8 3 4 2" xfId="17625" xr:uid="{0E9E47D3-1C9F-427B-AF83-F6001EA91207}"/>
    <cellStyle name="SAPBEXinputData 3 8 3 4 2 2" xfId="44042" xr:uid="{EF35A412-8BB3-4EB7-93C8-0486B29A75ED}"/>
    <cellStyle name="SAPBEXinputData 3 8 3 4 3" xfId="33590" xr:uid="{6BF0F11C-DCF0-486B-B0D9-2B9A31CE435D}"/>
    <cellStyle name="SAPBEXinputData 3 8 3 5" xfId="7443" xr:uid="{8D7D6DBB-768C-4D84-84BF-A0506CF68F15}"/>
    <cellStyle name="SAPBEXinputData 3 8 3 5 2" xfId="18110" xr:uid="{31004F3C-A7EC-49C0-9B3C-FB1091AEB46F}"/>
    <cellStyle name="SAPBEXinputData 3 8 3 5 2 2" xfId="44526" xr:uid="{E00B4469-231C-465C-9EA3-21A9BE9225BD}"/>
    <cellStyle name="SAPBEXinputData 3 8 3 5 3" xfId="34113" xr:uid="{A0FBCBD5-824C-48AB-A28D-73A75519896E}"/>
    <cellStyle name="SAPBEXinputData 3 8 3 6" xfId="7817" xr:uid="{A9D88D69-C338-4D3C-BC11-E383B9BF803B}"/>
    <cellStyle name="SAPBEXinputData 3 8 3 6 2" xfId="18484" xr:uid="{C25C6BEA-ED02-419E-B963-3419BB09F8B2}"/>
    <cellStyle name="SAPBEXinputData 3 8 3 6 2 2" xfId="44899" xr:uid="{419FEB8D-C596-4FDF-8E14-09D50D9C2123}"/>
    <cellStyle name="SAPBEXinputData 3 8 3 6 3" xfId="34487" xr:uid="{6EEE62CC-F49B-4147-BCF7-6C02677F3F08}"/>
    <cellStyle name="SAPBEXinputData 3 8 3 7" xfId="8067" xr:uid="{57EAEC9D-B98B-406A-B41E-F548A1EDC906}"/>
    <cellStyle name="SAPBEXinputData 3 8 3 7 2" xfId="18734" xr:uid="{DFAC2FA7-2C53-4016-996A-CA9B60A0C466}"/>
    <cellStyle name="SAPBEXinputData 3 8 3 7 2 2" xfId="45148" xr:uid="{7F7496EA-6F01-404F-A69E-3AD5535B1868}"/>
    <cellStyle name="SAPBEXinputData 3 8 3 7 3" xfId="34670" xr:uid="{DAF638BE-0F5A-4BDD-ABA4-8D310AFB1CBA}"/>
    <cellStyle name="SAPBEXinputData 3 8 3 8" xfId="13330" xr:uid="{A9A494D5-D66D-4EBA-A28D-E914B7FBD9E1}"/>
    <cellStyle name="SAPBEXinputData 3 8 3 8 2" xfId="39750" xr:uid="{2B2664FD-8C58-4177-BA3E-86F5CDB47FF5}"/>
    <cellStyle name="SAPBEXinputData 3 8 3 9" xfId="29234" xr:uid="{8B8FAC01-736A-4130-B96B-CBEC44138C71}"/>
    <cellStyle name="SAPBEXinputData 3 8 4" xfId="4487" xr:uid="{5A53E671-1A1E-4358-BA95-F0A711D199DF}"/>
    <cellStyle name="SAPBEXinputData 3 8 4 2" xfId="15265" xr:uid="{D0F20043-37C7-4636-9F33-CF19A23ABD2C}"/>
    <cellStyle name="SAPBEXinputData 3 8 4 2 2" xfId="41685" xr:uid="{BE1911E8-ABD8-4462-BB0A-13FED31C9285}"/>
    <cellStyle name="SAPBEXinputData 3 8 4 3" xfId="31157" xr:uid="{A9112209-55AC-45F6-8B63-6050758E10B2}"/>
    <cellStyle name="SAPBEXinputData 3 8 5" xfId="2955" xr:uid="{A6AC2295-BE28-47CD-92B6-B69CF9830537}"/>
    <cellStyle name="SAPBEXinputData 3 8 5 2" xfId="13747" xr:uid="{5906FCD7-AAD9-4A74-947B-7506126E495F}"/>
    <cellStyle name="SAPBEXinputData 3 8 5 2 2" xfId="40167" xr:uid="{C54B9F90-87C1-4622-8D4F-1A6452CACFB5}"/>
    <cellStyle name="SAPBEXinputData 3 8 5 3" xfId="29625" xr:uid="{8D263F2C-015D-4CCE-AFE0-CE93A78B5DA7}"/>
    <cellStyle name="SAPBEXinputData 3 8 6" xfId="5417" xr:uid="{FA8981BE-3533-4F55-A8B1-AE910B06368F}"/>
    <cellStyle name="SAPBEXinputData 3 8 6 2" xfId="16190" xr:uid="{8ED49C6A-62E9-492A-B8A7-9B44EC6C93C8}"/>
    <cellStyle name="SAPBEXinputData 3 8 6 2 2" xfId="42609" xr:uid="{44CCF401-CB39-45E1-B9A8-B42051B818EB}"/>
    <cellStyle name="SAPBEXinputData 3 8 6 3" xfId="32087" xr:uid="{6B6D7434-139C-48B2-8F3D-0F33A44E9E5B}"/>
    <cellStyle name="SAPBEXinputData 3 8 7" xfId="7373" xr:uid="{1F157F05-AC6A-43B7-99A8-36B6C542314F}"/>
    <cellStyle name="SAPBEXinputData 3 8 7 2" xfId="18040" xr:uid="{8BC1474B-39EF-4DAE-B309-DCC434451ED9}"/>
    <cellStyle name="SAPBEXinputData 3 8 7 2 2" xfId="44456" xr:uid="{686E69AE-41C8-4FD3-B498-EC1C31DD8B0F}"/>
    <cellStyle name="SAPBEXinputData 3 8 7 3" xfId="34043" xr:uid="{786F36B8-075A-4C74-A814-46B96E0D0A8F}"/>
    <cellStyle name="SAPBEXinputData 3 8 8" xfId="7324" xr:uid="{E9A31D40-1D6C-48EF-9365-6897D62F40FF}"/>
    <cellStyle name="SAPBEXinputData 3 8 8 2" xfId="17991" xr:uid="{9BE3F71C-C629-45F7-8EA2-CE1E67B65C63}"/>
    <cellStyle name="SAPBEXinputData 3 8 8 2 2" xfId="44408" xr:uid="{B267EFD1-47A9-4A16-B4BE-555C9E6315B1}"/>
    <cellStyle name="SAPBEXinputData 3 8 8 3" xfId="33994" xr:uid="{712C2960-D344-4BF3-A952-AEAF45E9430E}"/>
    <cellStyle name="SAPBEXinputData 3 8 9" xfId="12231" xr:uid="{D3748016-383A-4E31-AC91-B82FE1B91622}"/>
    <cellStyle name="SAPBEXinputData 3 8 9 2" xfId="38652" xr:uid="{5CEC7F6D-146A-436B-8AB1-F91E85CA3D61}"/>
    <cellStyle name="SAPBEXinputData 3 9" xfId="1944" xr:uid="{E93F7D40-256D-4C58-9EE5-30DA93753D3F}"/>
    <cellStyle name="SAPBEXinputData 3 9 2" xfId="4648" xr:uid="{AF91B686-42DE-4BF6-81AA-F46D8C7BC7D3}"/>
    <cellStyle name="SAPBEXinputData 3 9 2 2" xfId="15426" xr:uid="{DF8DA36C-F560-4D08-A669-B0C91E91637C}"/>
    <cellStyle name="SAPBEXinputData 3 9 2 2 2" xfId="41846" xr:uid="{A0813D39-2948-49F1-9AF4-77A5A051F15D}"/>
    <cellStyle name="SAPBEXinputData 3 9 2 3" xfId="31318" xr:uid="{2BE98C58-C6A0-4EAB-A411-093EA0D5F1C5}"/>
    <cellStyle name="SAPBEXinputData 3 9 3" xfId="5226" xr:uid="{9D27CC1B-B12D-433E-B6DE-988C2667FB40}"/>
    <cellStyle name="SAPBEXinputData 3 9 3 2" xfId="16001" xr:uid="{1D8918F0-87D0-4328-A802-B01709670592}"/>
    <cellStyle name="SAPBEXinputData 3 9 3 2 2" xfId="42420" xr:uid="{ACAF61EB-3045-4B51-ABAF-A425E817990E}"/>
    <cellStyle name="SAPBEXinputData 3 9 3 3" xfId="31896" xr:uid="{7300DC07-C9D2-49C1-B040-283F03AC264F}"/>
    <cellStyle name="SAPBEXinputData 3 9 4" xfId="6445" xr:uid="{9F6FF000-32A3-4B2E-90CC-2F24C5241E55}"/>
    <cellStyle name="SAPBEXinputData 3 9 4 2" xfId="17181" xr:uid="{01352B83-BA2D-4EF2-8797-5C3495261CD6}"/>
    <cellStyle name="SAPBEXinputData 3 9 4 2 2" xfId="43599" xr:uid="{C864FDC1-5280-425F-ADBD-6F15204FE753}"/>
    <cellStyle name="SAPBEXinputData 3 9 4 3" xfId="33115" xr:uid="{E044B4E1-D2DE-40BF-84A7-428DD6745EDD}"/>
    <cellStyle name="SAPBEXinputData 3 9 5" xfId="7060" xr:uid="{251E0836-F314-4969-BE69-5488743EC606}"/>
    <cellStyle name="SAPBEXinputData 3 9 5 2" xfId="17748" xr:uid="{E5061610-0441-4916-847C-2E3F7DD656D4}"/>
    <cellStyle name="SAPBEXinputData 3 9 5 2 2" xfId="44165" xr:uid="{EC5D5C9B-C1F0-46BB-B90C-88B11DAE3B04}"/>
    <cellStyle name="SAPBEXinputData 3 9 5 3" xfId="33730" xr:uid="{CF9AF52C-7AF1-432B-886A-8CAD39FC6132}"/>
    <cellStyle name="SAPBEXinputData 3 9 6" xfId="7607" xr:uid="{EA5427AF-5A58-4342-81E2-EE18C87871C5}"/>
    <cellStyle name="SAPBEXinputData 3 9 6 2" xfId="18274" xr:uid="{A93236B0-7499-409E-9C28-786242180ABB}"/>
    <cellStyle name="SAPBEXinputData 3 9 6 2 2" xfId="44690" xr:uid="{73A5A3CF-1FB8-419E-AF98-6DFC54BBA76E}"/>
    <cellStyle name="SAPBEXinputData 3 9 6 3" xfId="34277" xr:uid="{C00958C2-9884-44F4-A795-B33944B62BAD}"/>
    <cellStyle name="SAPBEXinputData 3 9 7" xfId="7305" xr:uid="{81DCB4BB-636E-4D6B-B569-58C2FF32E50A}"/>
    <cellStyle name="SAPBEXinputData 3 9 7 2" xfId="17972" xr:uid="{EEC32403-A1DC-4729-82E5-E3E400A5FB81}"/>
    <cellStyle name="SAPBEXinputData 3 9 7 2 2" xfId="44389" xr:uid="{9CC15C8C-4392-442F-8306-2DCD790815A8}"/>
    <cellStyle name="SAPBEXinputData 3 9 7 3" xfId="33975" xr:uid="{E20F555B-F72A-4E6D-86D6-39CCA605A2EB}"/>
    <cellStyle name="SAPBEXinputData 3 9 8" xfId="12817" xr:uid="{E8FD8506-EF70-412F-869F-40BC0AF33A30}"/>
    <cellStyle name="SAPBEXinputData 3 9 8 2" xfId="39238" xr:uid="{9B67EC02-838A-4BEF-9CDF-CCDEC13624B7}"/>
    <cellStyle name="SAPBEXinputData 3 9 9" xfId="29032" xr:uid="{93AFDB2B-1347-459C-878B-92A14281113F}"/>
    <cellStyle name="SAPBEXinputData 4" xfId="1943" xr:uid="{2B081F75-5E87-43BD-88D6-1B88C72F90D5}"/>
    <cellStyle name="SAPBEXinputData 4 2" xfId="4647" xr:uid="{342CD93E-FDAF-4846-8EC4-836B0A771821}"/>
    <cellStyle name="SAPBEXinputData 4 2 2" xfId="15425" xr:uid="{3D4F8B1B-C303-4FC7-ABAE-03FAF2C1ED5D}"/>
    <cellStyle name="SAPBEXinputData 4 2 2 2" xfId="41845" xr:uid="{7091CE05-1490-4EB9-9BFC-622DF66354B6}"/>
    <cellStyle name="SAPBEXinputData 4 2 3" xfId="31317" xr:uid="{45018FEA-064A-46B0-BD3F-8F1FCD68268F}"/>
    <cellStyle name="SAPBEXinputData 4 3" xfId="5225" xr:uid="{F51CB9E2-3C74-4A7C-9F26-7B5130161D44}"/>
    <cellStyle name="SAPBEXinputData 4 3 2" xfId="16000" xr:uid="{9147F5FC-D262-47B8-A2D1-358A34904B4B}"/>
    <cellStyle name="SAPBEXinputData 4 3 2 2" xfId="42419" xr:uid="{3ED98BD3-0B34-4C73-950E-741BA777118C}"/>
    <cellStyle name="SAPBEXinputData 4 3 3" xfId="31895" xr:uid="{A230DF87-55AD-4315-91E6-84ACEE8DFFCB}"/>
    <cellStyle name="SAPBEXinputData 4 4" xfId="6444" xr:uid="{F063FC99-5F8B-4A52-B50F-BAE02BBC0340}"/>
    <cellStyle name="SAPBEXinputData 4 4 2" xfId="17180" xr:uid="{E729A79B-C942-402F-A31C-A0824380A28A}"/>
    <cellStyle name="SAPBEXinputData 4 4 2 2" xfId="43598" xr:uid="{B1950FA0-D8E5-4051-A90E-BABDED79F945}"/>
    <cellStyle name="SAPBEXinputData 4 4 3" xfId="33114" xr:uid="{A7947814-F1A1-4C0E-B398-891A47570704}"/>
    <cellStyle name="SAPBEXinputData 4 5" xfId="7059" xr:uid="{7E8E240F-D4D6-4495-A019-55E1A208DFFC}"/>
    <cellStyle name="SAPBEXinputData 4 5 2" xfId="17747" xr:uid="{E9B7AA12-77D9-45ED-AAE9-B9266178E77B}"/>
    <cellStyle name="SAPBEXinputData 4 5 2 2" xfId="44164" xr:uid="{99F5BC04-DB1E-4F92-8897-DE9C6C433826}"/>
    <cellStyle name="SAPBEXinputData 4 5 3" xfId="33729" xr:uid="{D2DEF827-3E61-4AB8-937A-980F6C74C15B}"/>
    <cellStyle name="SAPBEXinputData 4 6" xfId="7606" xr:uid="{28C4373E-1D01-4F0D-8FE3-59CC39962F2E}"/>
    <cellStyle name="SAPBEXinputData 4 6 2" xfId="18273" xr:uid="{84ECE781-3F4A-4992-A9C7-0D4653FA8E2C}"/>
    <cellStyle name="SAPBEXinputData 4 6 2 2" xfId="44689" xr:uid="{682F2D19-E580-4E69-B63B-5C4B0168E58F}"/>
    <cellStyle name="SAPBEXinputData 4 6 3" xfId="34276" xr:uid="{876AFD8F-7C24-4A62-8E45-CF65C9DF3986}"/>
    <cellStyle name="SAPBEXinputData 4 7" xfId="7303" xr:uid="{74DF0951-DAC4-4F16-A477-F070E993125A}"/>
    <cellStyle name="SAPBEXinputData 4 7 2" xfId="17970" xr:uid="{F3C71735-FFF3-4627-BA05-DC058869C890}"/>
    <cellStyle name="SAPBEXinputData 4 7 2 2" xfId="44387" xr:uid="{B18776A8-3333-47C9-A549-8AE4A5B2DCBC}"/>
    <cellStyle name="SAPBEXinputData 4 7 3" xfId="33973" xr:uid="{F00303AF-A182-4003-990A-E36A6CFC0E1F}"/>
    <cellStyle name="SAPBEXinputData 4 8" xfId="12816" xr:uid="{A6D9D6CA-44F1-4DAE-AEEC-9BBCA69AC535}"/>
    <cellStyle name="SAPBEXinputData 4 8 2" xfId="39237" xr:uid="{7F880626-6EB2-488F-9344-7E7C86A59E1B}"/>
    <cellStyle name="SAPBEXinputData 4 9" xfId="29031" xr:uid="{3CA4B786-00E6-49B2-AB8D-6230106543DE}"/>
    <cellStyle name="SAPBEXinputData 5" xfId="2383" xr:uid="{D11FB620-A745-4AA7-92B8-50F00B36A7B7}"/>
    <cellStyle name="SAPBEXinputData 5 2" xfId="4290" xr:uid="{B8DA514C-B173-4007-B53C-F4553FB2D9FB}"/>
    <cellStyle name="SAPBEXinputData 5 2 2" xfId="15069" xr:uid="{5E015160-60D4-4C3B-B11F-80B6BBB0023A}"/>
    <cellStyle name="SAPBEXinputData 5 2 2 2" xfId="41489" xr:uid="{1971AE06-8391-4B13-9FA7-06DC55F2C786}"/>
    <cellStyle name="SAPBEXinputData 5 2 3" xfId="25102" xr:uid="{8DCAAAFF-162D-4104-985F-FBF37A3C9C87}"/>
    <cellStyle name="SAPBEXinputData 5 2 3 2" xfId="51516" xr:uid="{6271ED5A-63FF-427D-B679-BB1C4F53996A}"/>
    <cellStyle name="SAPBEXinputData 5 2 4" xfId="30960" xr:uid="{4059A240-BE51-472C-B521-D63DD56EFFE7}"/>
    <cellStyle name="SAPBEXinputData 5 3" xfId="5017" xr:uid="{8CF14B67-1FB5-4F15-83AD-284D0F4E05B4}"/>
    <cellStyle name="SAPBEXinputData 5 3 2" xfId="15794" xr:uid="{F1FB738D-C0FC-45DB-A221-A9EC078AE461}"/>
    <cellStyle name="SAPBEXinputData 5 3 2 2" xfId="42213" xr:uid="{E70CB6AE-3A5F-4C09-B76D-BA7643341AA3}"/>
    <cellStyle name="SAPBEXinputData 5 3 3" xfId="25582" xr:uid="{C1DD4675-54B9-444F-A1DD-7E021CDEE650}"/>
    <cellStyle name="SAPBEXinputData 5 3 3 2" xfId="51996" xr:uid="{E644E317-D227-4274-B553-5502A40A00D8}"/>
    <cellStyle name="SAPBEXinputData 5 3 4" xfId="31687" xr:uid="{372F9DBD-6AB3-4E32-8B2E-39D28BF42876}"/>
    <cellStyle name="SAPBEXinputData 5 4" xfId="6792" xr:uid="{C44B6891-1780-4078-8BC5-538AE8A4DF31}"/>
    <cellStyle name="SAPBEXinputData 5 4 2" xfId="17504" xr:uid="{43D67B19-AEAA-41EA-A34D-EDE140DFB153}"/>
    <cellStyle name="SAPBEXinputData 5 4 2 2" xfId="43921" xr:uid="{DECB161A-2871-46D4-94F1-74FAFE631AB6}"/>
    <cellStyle name="SAPBEXinputData 5 4 3" xfId="24830" xr:uid="{ABA2EB0E-267A-4C36-B431-8FE14A1D0032}"/>
    <cellStyle name="SAPBEXinputData 5 4 3 2" xfId="51244" xr:uid="{EF982772-EA97-41D2-874B-7F665143041D}"/>
    <cellStyle name="SAPBEXinputData 5 4 4" xfId="33462" xr:uid="{4C2DDC44-75E8-40A7-B921-B315A6F6A105}"/>
    <cellStyle name="SAPBEXinputData 5 5" xfId="7992" xr:uid="{34D2479A-EECB-4AB3-9073-C50D65F9FC93}"/>
    <cellStyle name="SAPBEXinputData 5 5 2" xfId="18659" xr:uid="{73B6B07A-2BF8-44BB-9B52-7CE5EF183BAD}"/>
    <cellStyle name="SAPBEXinputData 5 5 2 2" xfId="45073" xr:uid="{3042223A-8701-419F-AD50-E2CF3F420E71}"/>
    <cellStyle name="SAPBEXinputData 5 5 3" xfId="12163" xr:uid="{3B17C65A-C995-4AB2-91B3-24DADA37DF72}"/>
    <cellStyle name="SAPBEXinputData 5 5 3 2" xfId="38584" xr:uid="{EF576074-08A1-44F6-BA09-06250CE58710}"/>
    <cellStyle name="SAPBEXinputData 5 6" xfId="13180" xr:uid="{2D30FA59-27B0-4B78-9CC7-C60C5906FABE}"/>
    <cellStyle name="SAPBEXinputData 5 6 2" xfId="39600" xr:uid="{6380D223-ED30-4C41-9B7C-DFC630B317DD}"/>
    <cellStyle name="SAPBEXinputData 5 7" xfId="23751" xr:uid="{D01B1664-27E6-4950-B086-A6BB85B75722}"/>
    <cellStyle name="SAPBEXinputData 5 7 2" xfId="50165" xr:uid="{06C47142-7426-4DE4-876F-C4F9FD983090}"/>
    <cellStyle name="SAPBEXinputData 6" xfId="4735" xr:uid="{BE8AA6B9-7A8A-47DD-896F-1A87F0341576}"/>
    <cellStyle name="SAPBEXinputData 6 2" xfId="15512" xr:uid="{586DF503-9D24-48EA-8518-B4532A012E6E}"/>
    <cellStyle name="SAPBEXinputData 6 2 2" xfId="41932" xr:uid="{9B2D96DF-AAD1-4AA6-BE61-06DC87E76105}"/>
    <cellStyle name="SAPBEXinputData 6 3" xfId="31405" xr:uid="{9B77D3A8-C15C-402E-9701-970500C9091B}"/>
    <cellStyle name="SAPBEXinputData 7" xfId="6271" xr:uid="{9314E6BB-B6EC-42E8-A89A-E526D77679DD}"/>
    <cellStyle name="SAPBEXinputData 7 2" xfId="17010" xr:uid="{FCC9F7CF-D870-4D5F-8150-2C9AF416A582}"/>
    <cellStyle name="SAPBEXinputData 7 2 2" xfId="43428" xr:uid="{88D7FD08-32E9-4DDE-8BA5-117391C4BB1F}"/>
    <cellStyle name="SAPBEXinputData 7 3" xfId="32941" xr:uid="{BBDAFEBA-DC2E-41B0-8760-F3EB5842E9BF}"/>
    <cellStyle name="SAPBEXinputData 8" xfId="6838" xr:uid="{417BCA60-5BF5-4F27-9519-A207F5916699}"/>
    <cellStyle name="SAPBEXinputData 8 2" xfId="17545" xr:uid="{81F6D751-84C6-45FA-A7AB-C47633832EC9}"/>
    <cellStyle name="SAPBEXinputData 8 2 2" xfId="43962" xr:uid="{E754AD86-84F4-4860-B8ED-E592F20A52AC}"/>
    <cellStyle name="SAPBEXinputData 8 3" xfId="33508" xr:uid="{D5902349-955E-49AE-8460-9C7D921AD72B}"/>
    <cellStyle name="SAPBEXinputData 9" xfId="6827" xr:uid="{189A7C06-DCB4-4440-848C-1F0855AB1266}"/>
    <cellStyle name="SAPBEXinputData 9 2" xfId="17535" xr:uid="{E47D1986-9855-42EC-B3FF-9D4683B1912E}"/>
    <cellStyle name="SAPBEXinputData 9 2 2" xfId="43952" xr:uid="{09533634-AB1C-4D5F-B237-B30357F72CFA}"/>
    <cellStyle name="SAPBEXinputData 9 3" xfId="33497" xr:uid="{F7F31B74-EEE8-4A64-8952-C38B923AAF2B}"/>
    <cellStyle name="SAPBEXinputData_0910 GSO Capex RRP - Final (Detail) v2 220710" xfId="1272" xr:uid="{201968A8-0A08-4F16-BBCE-90C3F9D711D0}"/>
    <cellStyle name="SAPBEXItemHeader" xfId="1273" xr:uid="{D2507CF0-0D92-4FC3-A946-680316E4DA7B}"/>
    <cellStyle name="SAPBEXItemHeader 10" xfId="4915" xr:uid="{CFDFE268-90B3-48FA-B76F-85A7B1BAF75A}"/>
    <cellStyle name="SAPBEXItemHeader 10 2" xfId="15692" xr:uid="{B9C65B28-D38F-48B1-89A4-9F39CC8F08B0}"/>
    <cellStyle name="SAPBEXItemHeader 10 2 2" xfId="42112" xr:uid="{B8C23856-8D7A-4D8A-96DA-798EE3019352}"/>
    <cellStyle name="SAPBEXItemHeader 10 3" xfId="26661" xr:uid="{B10E7B5B-73F5-4756-A360-88CE98989B1C}"/>
    <cellStyle name="SAPBEXItemHeader 10 3 2" xfId="53075" xr:uid="{205F5DE2-0D57-4B20-8BBA-2650CA712C39}"/>
    <cellStyle name="SAPBEXItemHeader 10 4" xfId="31585" xr:uid="{B0D70951-64B6-48F5-AE70-BF5326620435}"/>
    <cellStyle name="SAPBEXItemHeader 11" xfId="4167" xr:uid="{49AE68B5-2CF5-4CF3-81D4-E920EE41C3B1}"/>
    <cellStyle name="SAPBEXItemHeader 11 2" xfId="22905" xr:uid="{C3C90CA6-E0C9-4A59-B84A-87A22AB51B63}"/>
    <cellStyle name="SAPBEXItemHeader 11 2 2" xfId="49319" xr:uid="{7D5B3AFD-6B87-434E-923D-023BCD9346BE}"/>
    <cellStyle name="SAPBEXItemHeader 11 3" xfId="30837" xr:uid="{2BD3A1B3-BCB5-4CFA-BD48-6A7C6362E5BE}"/>
    <cellStyle name="SAPBEXItemHeader 12" xfId="12110" xr:uid="{D3CACF1F-4B4D-4F72-9B4B-1361ECC3F9A5}"/>
    <cellStyle name="SAPBEXItemHeader 12 2" xfId="38531" xr:uid="{E8A86488-D575-438F-9BD4-B8EE0B2281FB}"/>
    <cellStyle name="SAPBEXItemHeader 13" xfId="22480" xr:uid="{6774D07B-59CA-40CE-B1B2-0BD51D7031D3}"/>
    <cellStyle name="SAPBEXItemHeader 13 2" xfId="48894" xr:uid="{45DFB76F-82BE-4852-B06A-6332EA6210DF}"/>
    <cellStyle name="SAPBEXItemHeader 2" xfId="1572" xr:uid="{7672383E-CF8E-4F1C-9A6C-1891CC72C5D4}"/>
    <cellStyle name="SAPBEXItemHeader 2 10" xfId="8464" xr:uid="{C3E57387-139F-4200-B0BA-5F596304FD6C}"/>
    <cellStyle name="SAPBEXItemHeader 2 10 2" xfId="19124" xr:uid="{D8DC84B4-6EDD-4692-AC80-503B4F8460A3}"/>
    <cellStyle name="SAPBEXItemHeader 2 10 2 2" xfId="45538" xr:uid="{53DCE8F3-92EA-4CC2-8E65-5EE7400B037F}"/>
    <cellStyle name="SAPBEXItemHeader 2 10 3" xfId="17805" xr:uid="{8B7A1C5C-66C0-41A8-A169-2102CC1AF767}"/>
    <cellStyle name="SAPBEXItemHeader 2 10 3 2" xfId="44222" xr:uid="{BACF28EC-D187-4787-BBDD-02B87E474597}"/>
    <cellStyle name="SAPBEXItemHeader 2 10 4" xfId="34960" xr:uid="{B01600DB-6ABE-4D3D-8CB1-6DDDA09294D8}"/>
    <cellStyle name="SAPBEXItemHeader 2 11" xfId="11978" xr:uid="{83EED749-E18C-4D28-A104-EFC0FB30C71C}"/>
    <cellStyle name="SAPBEXItemHeader 2 11 2" xfId="38399" xr:uid="{02195011-A829-487B-A2D9-9620372EE8FF}"/>
    <cellStyle name="SAPBEXItemHeader 2 12" xfId="25401" xr:uid="{475B1CE6-99C6-4FCF-BC0A-9B452572695A}"/>
    <cellStyle name="SAPBEXItemHeader 2 12 2" xfId="51815" xr:uid="{1A6B4994-7D93-41BF-8254-138D909F71FF}"/>
    <cellStyle name="SAPBEXItemHeader 2 2" xfId="3566" xr:uid="{7EFA02A5-25AD-44FD-A5CA-3CA3AB574455}"/>
    <cellStyle name="SAPBEXItemHeader 2 2 2" xfId="8958" xr:uid="{754C2119-B82D-4079-948C-BE6EF5A8CA62}"/>
    <cellStyle name="SAPBEXItemHeader 2 2 2 2" xfId="19618" xr:uid="{57AE5469-28DE-4037-945D-CC66A79DC4FA}"/>
    <cellStyle name="SAPBEXItemHeader 2 2 2 2 2" xfId="46032" xr:uid="{E6A402EE-3E7B-48B2-AACB-5A9F01BF6EDC}"/>
    <cellStyle name="SAPBEXItemHeader 2 2 2 3" xfId="16893" xr:uid="{A1B6BBB0-8F73-45F3-A48F-C8950600168D}"/>
    <cellStyle name="SAPBEXItemHeader 2 2 2 3 2" xfId="43311" xr:uid="{CD240A85-A002-48C2-AFE1-D2CC0837BBFF}"/>
    <cellStyle name="SAPBEXItemHeader 2 2 2 4" xfId="35454" xr:uid="{8DFDA535-136C-4DF1-8D75-6A0899D30DFA}"/>
    <cellStyle name="SAPBEXItemHeader 2 2 3" xfId="10333" xr:uid="{7274ACB4-FC59-4EE3-9734-F458836E223A}"/>
    <cellStyle name="SAPBEXItemHeader 2 2 3 2" xfId="20993" xr:uid="{A8604BFB-D247-4189-B688-265FB9DED945}"/>
    <cellStyle name="SAPBEXItemHeader 2 2 3 2 2" xfId="47407" xr:uid="{9C73D5D6-6C2B-445A-A95B-BCA42724EE56}"/>
    <cellStyle name="SAPBEXItemHeader 2 2 3 3" xfId="17859" xr:uid="{507AAAC0-4EFE-48A0-AC09-830E5052AFF7}"/>
    <cellStyle name="SAPBEXItemHeader 2 2 3 3 2" xfId="44276" xr:uid="{A3FDD470-C440-45D4-B5C7-962DAB7B1502}"/>
    <cellStyle name="SAPBEXItemHeader 2 2 3 4" xfId="36829" xr:uid="{F4EA067F-EFCC-481E-A991-B5F656ED7A3D}"/>
    <cellStyle name="SAPBEXItemHeader 2 2 4" xfId="8777" xr:uid="{6AB7D876-EA06-4431-93B7-2FCFE371950D}"/>
    <cellStyle name="SAPBEXItemHeader 2 2 4 2" xfId="19437" xr:uid="{B265E1F4-BC53-4FAA-951A-991E64E4AA1E}"/>
    <cellStyle name="SAPBEXItemHeader 2 2 4 2 2" xfId="45851" xr:uid="{82324B4E-283B-48F5-81AA-613FF11B0A53}"/>
    <cellStyle name="SAPBEXItemHeader 2 2 4 3" xfId="22645" xr:uid="{94F15F29-6911-4093-95B8-B4ACADD8875B}"/>
    <cellStyle name="SAPBEXItemHeader 2 2 4 3 2" xfId="49059" xr:uid="{13FEDE57-5F06-4E31-BC7F-F01BC461AE49}"/>
    <cellStyle name="SAPBEXItemHeader 2 2 4 4" xfId="35273" xr:uid="{B311DC9D-5F9F-4450-A94D-5561D5CC53E8}"/>
    <cellStyle name="SAPBEXItemHeader 2 2 5" xfId="14351" xr:uid="{A7125A83-9ABD-45A4-8821-AA8FDE385A50}"/>
    <cellStyle name="SAPBEXItemHeader 2 2 5 2" xfId="40771" xr:uid="{EE246280-3902-4BE8-B42F-636F223C3212}"/>
    <cellStyle name="SAPBEXItemHeader 2 2 6" xfId="25112" xr:uid="{F7C3C5D7-2625-4054-8E11-FC622D1FFF6C}"/>
    <cellStyle name="SAPBEXItemHeader 2 2 6 2" xfId="51526" xr:uid="{CF67264A-53E7-4243-966E-89B7FE67FA6D}"/>
    <cellStyle name="SAPBEXItemHeader 2 2 7" xfId="30236" xr:uid="{9A0351DA-9DBC-4FE5-B02A-B4FB06E5DB42}"/>
    <cellStyle name="SAPBEXItemHeader 2 3" xfId="2752" xr:uid="{1AE425B3-1A70-4220-9D75-4F39CDED6C37}"/>
    <cellStyle name="SAPBEXItemHeader 2 3 2" xfId="10815" xr:uid="{54F91D35-48D6-424E-AA25-E6EB0C50E227}"/>
    <cellStyle name="SAPBEXItemHeader 2 3 2 2" xfId="21460" xr:uid="{61BAD94E-582E-4C62-8BA4-B1CC52771D2A}"/>
    <cellStyle name="SAPBEXItemHeader 2 3 2 2 2" xfId="47874" xr:uid="{B61622E4-578E-4F40-9A6B-667E8B27F9ED}"/>
    <cellStyle name="SAPBEXItemHeader 2 3 2 3" xfId="28549" xr:uid="{CF066E5B-84A7-4760-836C-8BBD948BB573}"/>
    <cellStyle name="SAPBEXItemHeader 2 3 2 3 2" xfId="54963" xr:uid="{75A9C7EA-0E6A-4214-9BA4-8D3BF1F35CC1}"/>
    <cellStyle name="SAPBEXItemHeader 2 3 2 4" xfId="37236" xr:uid="{B0C5DE3E-E704-4D55-9B75-591F0BE525D8}"/>
    <cellStyle name="SAPBEXItemHeader 2 3 3" xfId="9316" xr:uid="{FCFE131C-D9A8-486C-876B-F931A84CC9E4}"/>
    <cellStyle name="SAPBEXItemHeader 2 3 3 2" xfId="19976" xr:uid="{29011879-05A4-4499-8C8E-579AC981E1A6}"/>
    <cellStyle name="SAPBEXItemHeader 2 3 3 2 2" xfId="46390" xr:uid="{9C134EDC-60DB-4A5F-9289-FDA7B95696D4}"/>
    <cellStyle name="SAPBEXItemHeader 2 3 3 3" xfId="28229" xr:uid="{D17F4E7C-A21D-4645-92AE-798AB0382EB9}"/>
    <cellStyle name="SAPBEXItemHeader 2 3 3 3 2" xfId="54643" xr:uid="{14566FF0-7953-4738-B909-8E29EB3607EE}"/>
    <cellStyle name="SAPBEXItemHeader 2 3 3 4" xfId="35812" xr:uid="{72917263-AD34-42F5-993B-E14A025ED458}"/>
    <cellStyle name="SAPBEXItemHeader 2 3 4" xfId="13544" xr:uid="{045C28FA-419E-4561-A6C4-91CEA97CACD4}"/>
    <cellStyle name="SAPBEXItemHeader 2 3 4 2" xfId="39964" xr:uid="{51F7DF45-31CB-4B0D-A3BE-B86399DE54A0}"/>
    <cellStyle name="SAPBEXItemHeader 2 3 5" xfId="26197" xr:uid="{B46CC2AB-15C7-419F-9459-8A85EEF59849}"/>
    <cellStyle name="SAPBEXItemHeader 2 3 5 2" xfId="52611" xr:uid="{31610488-F8D7-448F-BB40-7D22019D9797}"/>
    <cellStyle name="SAPBEXItemHeader 2 3 6" xfId="29422" xr:uid="{7E68B2E9-D45E-4618-BCEB-C93913E7716D}"/>
    <cellStyle name="SAPBEXItemHeader 2 4" xfId="3067" xr:uid="{B6717EAE-7389-451B-AB9B-F02A325FD838}"/>
    <cellStyle name="SAPBEXItemHeader 2 4 2" xfId="10242" xr:uid="{B0FEB7C1-D975-469A-91D5-75DC6FF8526E}"/>
    <cellStyle name="SAPBEXItemHeader 2 4 2 2" xfId="20902" xr:uid="{866CEC3F-81BB-4256-AABA-260EEBFA60A7}"/>
    <cellStyle name="SAPBEXItemHeader 2 4 2 2 2" xfId="47316" xr:uid="{6E9C478C-6650-40AF-AD99-728338C2EDA2}"/>
    <cellStyle name="SAPBEXItemHeader 2 4 2 3" xfId="17854" xr:uid="{0367D682-DBEB-4389-A7DF-26E251720BFC}"/>
    <cellStyle name="SAPBEXItemHeader 2 4 2 3 2" xfId="44271" xr:uid="{4E4B64D1-0497-4588-AFE4-D60B69E5890A}"/>
    <cellStyle name="SAPBEXItemHeader 2 4 2 4" xfId="36738" xr:uid="{88280AA7-97C0-4D3C-B9A2-13AABD09AD08}"/>
    <cellStyle name="SAPBEXItemHeader 2 4 3" xfId="13859" xr:uid="{579C4B80-CA23-48E3-BC5B-5EF39FD9DA99}"/>
    <cellStyle name="SAPBEXItemHeader 2 4 3 2" xfId="40279" xr:uid="{B2400997-321B-477B-85F1-D0CB264335F9}"/>
    <cellStyle name="SAPBEXItemHeader 2 4 4" xfId="13009" xr:uid="{0315D619-3D37-454E-82F2-834B91ABC1B8}"/>
    <cellStyle name="SAPBEXItemHeader 2 4 4 2" xfId="39430" xr:uid="{AEC7F335-198E-4980-9ECB-A66ED11508DF}"/>
    <cellStyle name="SAPBEXItemHeader 2 4 5" xfId="29737" xr:uid="{8EB3D871-69D4-4D73-8FBE-A1DDD49F7386}"/>
    <cellStyle name="SAPBEXItemHeader 2 5" xfId="3966" xr:uid="{8ECFEFA4-3593-494C-B4D2-BA95F9B57CB7}"/>
    <cellStyle name="SAPBEXItemHeader 2 5 2" xfId="14749" xr:uid="{08AC39DC-08F9-4B07-9A3B-3F8C63CE11FE}"/>
    <cellStyle name="SAPBEXItemHeader 2 5 2 2" xfId="41169" xr:uid="{605CC61C-A1FA-4741-8792-8E3D12B6A210}"/>
    <cellStyle name="SAPBEXItemHeader 2 5 3" xfId="24238" xr:uid="{C4838B22-5396-4758-B6BC-8E0C90B29A00}"/>
    <cellStyle name="SAPBEXItemHeader 2 5 3 2" xfId="50652" xr:uid="{F33980CD-74FA-4F7B-AC2B-14AE89AE438E}"/>
    <cellStyle name="SAPBEXItemHeader 2 5 4" xfId="30636" xr:uid="{5018DDDF-A946-41B5-8C58-EA90D122B51E}"/>
    <cellStyle name="SAPBEXItemHeader 2 6" xfId="2588" xr:uid="{D21660EE-CE04-41A3-9420-9B016823C497}"/>
    <cellStyle name="SAPBEXItemHeader 2 6 2" xfId="13381" xr:uid="{85387432-489B-4848-A3AA-EFD57088F37E}"/>
    <cellStyle name="SAPBEXItemHeader 2 6 2 2" xfId="39801" xr:uid="{8691A743-1C9F-4938-9872-31067D1D4589}"/>
    <cellStyle name="SAPBEXItemHeader 2 6 3" xfId="25304" xr:uid="{41EA3F58-C809-4844-BDDA-20D7F36CC9E4}"/>
    <cellStyle name="SAPBEXItemHeader 2 6 3 2" xfId="51718" xr:uid="{0E1B729D-3CD7-44DA-9EAC-6C594F33C7F4}"/>
    <cellStyle name="SAPBEXItemHeader 2 6 4" xfId="29258" xr:uid="{CDB1D365-3A5C-42C1-84D9-DC5978C1D243}"/>
    <cellStyle name="SAPBEXItemHeader 2 7" xfId="5762" xr:uid="{643E3378-3377-4D27-92A5-63928FF02139}"/>
    <cellStyle name="SAPBEXItemHeader 2 7 2" xfId="21858" xr:uid="{B26A96D2-8B11-4A87-8049-F0097FB29207}"/>
    <cellStyle name="SAPBEXItemHeader 2 7 2 2" xfId="48272" xr:uid="{00FDDDE3-C409-4C21-B089-D172913B40BA}"/>
    <cellStyle name="SAPBEXItemHeader 2 7 3" xfId="32432" xr:uid="{9044B0C9-56DC-4FA6-B59E-E2FA7B68EB97}"/>
    <cellStyle name="SAPBEXItemHeader 2 8" xfId="2942" xr:uid="{60677712-4DC1-4D5B-B3C5-147FE6D9E6B4}"/>
    <cellStyle name="SAPBEXItemHeader 2 8 2" xfId="13734" xr:uid="{F8FCF8A1-491D-4369-B706-597401E7083D}"/>
    <cellStyle name="SAPBEXItemHeader 2 8 2 2" xfId="40154" xr:uid="{D2F78D50-399D-4F73-A600-C94B831EEBD4}"/>
    <cellStyle name="SAPBEXItemHeader 2 8 3" xfId="27617" xr:uid="{A36D551C-20DB-4A3D-A7F4-824A7F18D614}"/>
    <cellStyle name="SAPBEXItemHeader 2 8 3 2" xfId="54031" xr:uid="{32BFB3C2-72FE-4D5E-87F7-21D81D3BB42E}"/>
    <cellStyle name="SAPBEXItemHeader 2 8 4" xfId="29612" xr:uid="{380E475A-397D-4F44-AE6B-8C689CD7A57B}"/>
    <cellStyle name="SAPBEXItemHeader 2 9" xfId="7653" xr:uid="{CAAF2521-3349-4810-8C80-F86424C8412F}"/>
    <cellStyle name="SAPBEXItemHeader 2 9 2" xfId="18320" xr:uid="{701EE941-F2CF-452D-AE41-8C259BF6E684}"/>
    <cellStyle name="SAPBEXItemHeader 2 9 2 2" xfId="44736" xr:uid="{283D035A-25C4-45EB-AA5F-1C9D9D75D902}"/>
    <cellStyle name="SAPBEXItemHeader 2 9 3" xfId="22939" xr:uid="{B938E9F7-3109-498F-9FDC-C7DE7FD901CF}"/>
    <cellStyle name="SAPBEXItemHeader 2 9 3 2" xfId="49353" xr:uid="{3ACF7545-31F4-422A-A683-C8442A78FEE1}"/>
    <cellStyle name="SAPBEXItemHeader 2 9 4" xfId="34323" xr:uid="{8EE1E41E-93E2-42CC-91B9-61686FEA0F84}"/>
    <cellStyle name="SAPBEXItemHeader 3" xfId="1684" xr:uid="{5E74EB33-A944-4D9A-B2BC-EE6ACE964E17}"/>
    <cellStyle name="SAPBEXItemHeader 3 10" xfId="8494" xr:uid="{83BF7C2C-B473-4982-A383-EE41F38EB323}"/>
    <cellStyle name="SAPBEXItemHeader 3 10 2" xfId="19154" xr:uid="{ED5E6D6C-F4BE-4DE7-A2BC-DB359BEACBD6}"/>
    <cellStyle name="SAPBEXItemHeader 3 10 2 2" xfId="45568" xr:uid="{6BF9D98D-51FB-44B8-A173-B492768C153E}"/>
    <cellStyle name="SAPBEXItemHeader 3 10 3" xfId="17519" xr:uid="{2CCCEA05-28C7-4673-BE4A-3B82BBD1DFDD}"/>
    <cellStyle name="SAPBEXItemHeader 3 10 3 2" xfId="43936" xr:uid="{EDBA998B-5B61-491E-9399-9BEA1F48FC45}"/>
    <cellStyle name="SAPBEXItemHeader 3 10 4" xfId="34990" xr:uid="{F8E696A4-633D-43F8-89D0-9862C7B7D79B}"/>
    <cellStyle name="SAPBEXItemHeader 3 11" xfId="11883" xr:uid="{9518F61C-5C47-4CAA-8584-0ACDA155E9DA}"/>
    <cellStyle name="SAPBEXItemHeader 3 11 2" xfId="38304" xr:uid="{A61EC0BB-94D5-4E11-8677-FA1B707C44A7}"/>
    <cellStyle name="SAPBEXItemHeader 3 12" xfId="27413" xr:uid="{BF9C33E5-C762-4F21-A8CC-8E8347C076AB}"/>
    <cellStyle name="SAPBEXItemHeader 3 12 2" xfId="53827" xr:uid="{E5A43EA2-0DB3-4D67-93F2-62D463561EAF}"/>
    <cellStyle name="SAPBEXItemHeader 3 2" xfId="3677" xr:uid="{38287E3D-5ED5-4D5F-A66B-5B50C9400F27}"/>
    <cellStyle name="SAPBEXItemHeader 3 2 2" xfId="8928" xr:uid="{79BB6F84-31E8-4DBD-8704-6CA552540542}"/>
    <cellStyle name="SAPBEXItemHeader 3 2 2 2" xfId="19588" xr:uid="{B8FFF0AD-C694-45A5-B858-FAC30311DD1E}"/>
    <cellStyle name="SAPBEXItemHeader 3 2 2 2 2" xfId="46002" xr:uid="{97DD22FB-5D79-4017-B68B-3C5AA90CF030}"/>
    <cellStyle name="SAPBEXItemHeader 3 2 2 3" xfId="27764" xr:uid="{BF8FB1E1-BA63-4B3D-B4E9-5F68BF7B2992}"/>
    <cellStyle name="SAPBEXItemHeader 3 2 2 3 2" xfId="54178" xr:uid="{CB7B60E1-523C-4A92-B403-A2E56B934DBD}"/>
    <cellStyle name="SAPBEXItemHeader 3 2 2 4" xfId="35424" xr:uid="{B72E016B-AC7C-48FE-86AC-7F4C26A22361}"/>
    <cellStyle name="SAPBEXItemHeader 3 2 3" xfId="9626" xr:uid="{AF34964E-D98D-468E-9445-7CFA5CC6117D}"/>
    <cellStyle name="SAPBEXItemHeader 3 2 3 2" xfId="20286" xr:uid="{054E9BFB-14DD-4BA3-8B4A-F3956B7244D0}"/>
    <cellStyle name="SAPBEXItemHeader 3 2 3 2 2" xfId="46700" xr:uid="{9A937760-0807-461D-96C8-5787482E080D}"/>
    <cellStyle name="SAPBEXItemHeader 3 2 3 3" xfId="26723" xr:uid="{93150C2C-7061-4522-AB09-671774EA68CC}"/>
    <cellStyle name="SAPBEXItemHeader 3 2 3 3 2" xfId="53137" xr:uid="{C1FA5160-F75E-45F1-A2FA-5C1A7B9E4048}"/>
    <cellStyle name="SAPBEXItemHeader 3 2 3 4" xfId="36122" xr:uid="{873C5649-A69B-4E6B-B398-8ADBB444DD38}"/>
    <cellStyle name="SAPBEXItemHeader 3 2 4" xfId="8810" xr:uid="{E4A1D43D-6EB8-4607-9F07-255FA222C529}"/>
    <cellStyle name="SAPBEXItemHeader 3 2 4 2" xfId="19470" xr:uid="{84903E08-A7E4-4AFE-9F51-67EA36464959}"/>
    <cellStyle name="SAPBEXItemHeader 3 2 4 2 2" xfId="45884" xr:uid="{5367EFD4-4300-4483-A560-C03D7D41CB74}"/>
    <cellStyle name="SAPBEXItemHeader 3 2 4 3" xfId="26123" xr:uid="{4102D1E7-77B7-4EE5-8496-D2307BE5A5B0}"/>
    <cellStyle name="SAPBEXItemHeader 3 2 4 3 2" xfId="52537" xr:uid="{F8BCFD88-6429-4FA6-A8C4-C5CA71A9BD44}"/>
    <cellStyle name="SAPBEXItemHeader 3 2 4 4" xfId="35306" xr:uid="{9167D7C2-69E5-4DB0-84C9-D05DC50B56E5}"/>
    <cellStyle name="SAPBEXItemHeader 3 2 5" xfId="14462" xr:uid="{836CDBEB-6992-4B15-BB57-8E40076C35C4}"/>
    <cellStyle name="SAPBEXItemHeader 3 2 5 2" xfId="40882" xr:uid="{037F422E-469D-4004-B5F3-2C029D4E0FEA}"/>
    <cellStyle name="SAPBEXItemHeader 3 2 6" xfId="26429" xr:uid="{5852D2D2-E9AF-49F4-A250-9E664B3AAD02}"/>
    <cellStyle name="SAPBEXItemHeader 3 2 6 2" xfId="52843" xr:uid="{4D31E05C-E164-4D31-A4DA-4944BD8FAD29}"/>
    <cellStyle name="SAPBEXItemHeader 3 2 7" xfId="30347" xr:uid="{806C4988-F6EA-4D82-A17B-53024297589B}"/>
    <cellStyle name="SAPBEXItemHeader 3 3" xfId="2658" xr:uid="{8D4ED5F9-7001-425D-8D33-65741722D357}"/>
    <cellStyle name="SAPBEXItemHeader 3 3 2" xfId="8916" xr:uid="{860FD661-1FCD-4048-80EC-428208B41DEF}"/>
    <cellStyle name="SAPBEXItemHeader 3 3 2 2" xfId="19576" xr:uid="{D432D18E-6F98-4A87-83B1-652DCB2D226A}"/>
    <cellStyle name="SAPBEXItemHeader 3 3 2 2 2" xfId="45990" xr:uid="{4E50D29F-A30F-4FB9-A281-8A36A6E7BED0}"/>
    <cellStyle name="SAPBEXItemHeader 3 3 2 3" xfId="12744" xr:uid="{BC6A646C-D9B5-403A-8A5A-F719D0494709}"/>
    <cellStyle name="SAPBEXItemHeader 3 3 2 3 2" xfId="39165" xr:uid="{8D3785E8-5718-434B-9A79-A177B5533E0B}"/>
    <cellStyle name="SAPBEXItemHeader 3 3 2 4" xfId="35412" xr:uid="{25E93624-503E-4263-B561-14777194A787}"/>
    <cellStyle name="SAPBEXItemHeader 3 3 3" xfId="13450" xr:uid="{21BEEF0A-A8BB-4274-8240-19F53A074F65}"/>
    <cellStyle name="SAPBEXItemHeader 3 3 3 2" xfId="39870" xr:uid="{8F9D2AE8-53BF-4BF0-8E24-95C678A49DE5}"/>
    <cellStyle name="SAPBEXItemHeader 3 3 4" xfId="22880" xr:uid="{0CABD5DA-2EDE-4047-9A58-0642A7A5740E}"/>
    <cellStyle name="SAPBEXItemHeader 3 3 4 2" xfId="49294" xr:uid="{56A7E991-921E-466E-B576-71C69FC1C352}"/>
    <cellStyle name="SAPBEXItemHeader 3 3 5" xfId="29328" xr:uid="{4EE7B675-E07F-4FDD-874D-106734FE898C}"/>
    <cellStyle name="SAPBEXItemHeader 3 4" xfId="3104" xr:uid="{0EF8EBB9-9654-4D70-8D1E-1D005B9FB2B6}"/>
    <cellStyle name="SAPBEXItemHeader 3 4 2" xfId="10052" xr:uid="{116B767C-13A0-42BF-BE24-1B20EE05DC80}"/>
    <cellStyle name="SAPBEXItemHeader 3 4 2 2" xfId="20712" xr:uid="{9BFB339F-3575-4B16-B784-94D3DC470065}"/>
    <cellStyle name="SAPBEXItemHeader 3 4 2 2 2" xfId="47126" xr:uid="{430353DC-5FEC-411B-894B-86E5717D08DD}"/>
    <cellStyle name="SAPBEXItemHeader 3 4 2 3" xfId="17847" xr:uid="{69EDF883-707A-419C-9A19-A1A52F6AAA15}"/>
    <cellStyle name="SAPBEXItemHeader 3 4 2 3 2" xfId="44264" xr:uid="{CAA5868C-BFD8-46F4-888C-54914CB43453}"/>
    <cellStyle name="SAPBEXItemHeader 3 4 2 4" xfId="36548" xr:uid="{B6A60C90-BEE7-43CC-91A5-A22AA68D7923}"/>
    <cellStyle name="SAPBEXItemHeader 3 4 3" xfId="13896" xr:uid="{D62546CB-7A5A-420D-BB26-FF2E2C0A11A6}"/>
    <cellStyle name="SAPBEXItemHeader 3 4 3 2" xfId="40316" xr:uid="{BBDB3E3C-A059-4344-A5AC-28A423B5CBF6}"/>
    <cellStyle name="SAPBEXItemHeader 3 4 4" xfId="27210" xr:uid="{A3054ED8-6741-4259-8B00-00A21B0F0475}"/>
    <cellStyle name="SAPBEXItemHeader 3 4 4 2" xfId="53624" xr:uid="{78B8576D-F9F7-4DF2-BE07-D4573168CB91}"/>
    <cellStyle name="SAPBEXItemHeader 3 4 5" xfId="29774" xr:uid="{C8317716-E571-4ED1-9133-17BCF81EA7C4}"/>
    <cellStyle name="SAPBEXItemHeader 3 5" xfId="5439" xr:uid="{31AA37CE-E56D-4B7C-A4CB-AC318F93ED74}"/>
    <cellStyle name="SAPBEXItemHeader 3 5 2" xfId="16212" xr:uid="{C0621642-967C-48C7-85C2-D42EF8BC3209}"/>
    <cellStyle name="SAPBEXItemHeader 3 5 2 2" xfId="42631" xr:uid="{010E9353-0DA3-4F5B-A04F-C33A20E50DFA}"/>
    <cellStyle name="SAPBEXItemHeader 3 5 3" xfId="23512" xr:uid="{8E4C4BEF-EE78-4B4C-8E4C-67E8DC9BCFCE}"/>
    <cellStyle name="SAPBEXItemHeader 3 5 3 2" xfId="49926" xr:uid="{62955BEB-E75A-4FE5-8BE9-63E94C539AA1}"/>
    <cellStyle name="SAPBEXItemHeader 3 5 4" xfId="32109" xr:uid="{1DB07086-4684-468D-8A95-28586C086C92}"/>
    <cellStyle name="SAPBEXItemHeader 3 6" xfId="5549" xr:uid="{63BA5DB1-29A0-44D6-B0E4-8DC5DD638CDF}"/>
    <cellStyle name="SAPBEXItemHeader 3 6 2" xfId="16320" xr:uid="{B9BFB120-B878-40D2-979F-919EE66FF757}"/>
    <cellStyle name="SAPBEXItemHeader 3 6 2 2" xfId="42739" xr:uid="{E58B3A57-273E-47B4-A84E-99E547182498}"/>
    <cellStyle name="SAPBEXItemHeader 3 6 3" xfId="24919" xr:uid="{C635FB82-ED0C-468F-B39B-4FA0C3A29A93}"/>
    <cellStyle name="SAPBEXItemHeader 3 6 3 2" xfId="51333" xr:uid="{1CE67019-75E9-4F1D-ADF7-C8FD411CF949}"/>
    <cellStyle name="SAPBEXItemHeader 3 6 4" xfId="32219" xr:uid="{64C123B8-2934-47CC-BA51-30AA9253D483}"/>
    <cellStyle name="SAPBEXItemHeader 3 7" xfId="6158" xr:uid="{3763971E-ABC8-422C-B44F-6DD813355395}"/>
    <cellStyle name="SAPBEXItemHeader 3 7 2" xfId="22814" xr:uid="{9BAB1DB6-9A12-4B2C-9AF7-3A2EC7BA8996}"/>
    <cellStyle name="SAPBEXItemHeader 3 7 2 2" xfId="49228" xr:uid="{505B6364-D8D9-4623-AFF8-5DC3BA7DD290}"/>
    <cellStyle name="SAPBEXItemHeader 3 7 3" xfId="32828" xr:uid="{EDFA34A0-D8B4-4D0A-96DD-5512F9AF8401}"/>
    <cellStyle name="SAPBEXItemHeader 3 8" xfId="5922" xr:uid="{EE54750E-4190-43A1-9241-EF6A08095210}"/>
    <cellStyle name="SAPBEXItemHeader 3 8 2" xfId="16674" xr:uid="{1F546E94-076B-4750-ABD4-3E993FB8A62D}"/>
    <cellStyle name="SAPBEXItemHeader 3 8 2 2" xfId="43092" xr:uid="{CD1E245B-03A5-4991-8109-27F086107D78}"/>
    <cellStyle name="SAPBEXItemHeader 3 8 3" xfId="25156" xr:uid="{F01DBFE9-947B-444F-A5C7-80CF7C2D4212}"/>
    <cellStyle name="SAPBEXItemHeader 3 8 3 2" xfId="51570" xr:uid="{15959CD2-9E51-4FF3-A927-03022EF66FD4}"/>
    <cellStyle name="SAPBEXItemHeader 3 8 4" xfId="32592" xr:uid="{B0912D8C-4736-45C7-A38B-8815EC9B2053}"/>
    <cellStyle name="SAPBEXItemHeader 3 9" xfId="6343" xr:uid="{ECA331D9-FC33-48E7-82C7-8C8BBCDC50E8}"/>
    <cellStyle name="SAPBEXItemHeader 3 9 2" xfId="17081" xr:uid="{9956DD47-66D5-4811-AFC6-0F4BCC5CA9F2}"/>
    <cellStyle name="SAPBEXItemHeader 3 9 2 2" xfId="43499" xr:uid="{59BFBC04-54F9-4C79-A827-A569F1B90D13}"/>
    <cellStyle name="SAPBEXItemHeader 3 9 3" xfId="12408" xr:uid="{2C7B4C7F-0CBA-4590-927E-AE091E520F56}"/>
    <cellStyle name="SAPBEXItemHeader 3 9 3 2" xfId="38829" xr:uid="{A42048DC-6D21-45A6-AE84-CE8272E96E2D}"/>
    <cellStyle name="SAPBEXItemHeader 3 9 4" xfId="33013" xr:uid="{C66A124B-AFD2-4EB1-98AE-E7E51D02A718}"/>
    <cellStyle name="SAPBEXItemHeader 4" xfId="1952" xr:uid="{416390BD-8C9B-43CD-8B95-F95EC188CB12}"/>
    <cellStyle name="SAPBEXItemHeader 4 10" xfId="8590" xr:uid="{F9FB9B2B-535D-445A-B7BF-241054803D07}"/>
    <cellStyle name="SAPBEXItemHeader 4 10 2" xfId="19250" xr:uid="{EBA9AC33-F9FD-40F9-8373-D70360340FDC}"/>
    <cellStyle name="SAPBEXItemHeader 4 10 2 2" xfId="45664" xr:uid="{F0EA54C5-0DF8-446E-9423-77B972203AFB}"/>
    <cellStyle name="SAPBEXItemHeader 4 10 3" xfId="16099" xr:uid="{9355B173-CFFE-446F-A299-ED64E73F3681}"/>
    <cellStyle name="SAPBEXItemHeader 4 10 3 2" xfId="42518" xr:uid="{7F901C4D-0FCC-44DE-9D5F-5FF1B1B2EAB9}"/>
    <cellStyle name="SAPBEXItemHeader 4 10 4" xfId="35086" xr:uid="{19536CC2-7BF7-4A7E-A54E-D25076F8F84C}"/>
    <cellStyle name="SAPBEXItemHeader 4 11" xfId="11636" xr:uid="{64763BD6-E0E3-4BF2-BE38-78AA793B166D}"/>
    <cellStyle name="SAPBEXItemHeader 4 11 2" xfId="38057" xr:uid="{7C16967B-CDF6-4D83-B6B4-95A609026E58}"/>
    <cellStyle name="SAPBEXItemHeader 4 12" xfId="24930" xr:uid="{81C1513E-4FEE-4156-BC30-99B175857F55}"/>
    <cellStyle name="SAPBEXItemHeader 4 12 2" xfId="51344" xr:uid="{2C984FB8-99FA-4280-A5DD-4B3FBEF5F67D}"/>
    <cellStyle name="SAPBEXItemHeader 4 2" xfId="3929" xr:uid="{596911FD-8C2B-42A2-9B6D-86B24099F5FF}"/>
    <cellStyle name="SAPBEXItemHeader 4 2 2" xfId="9719" xr:uid="{CD54C645-A380-4990-8A07-D08D669DF7A5}"/>
    <cellStyle name="SAPBEXItemHeader 4 2 2 2" xfId="20379" xr:uid="{4A5D369E-BF82-4A58-863F-B07C6A6055BF}"/>
    <cellStyle name="SAPBEXItemHeader 4 2 2 2 2" xfId="46793" xr:uid="{E7A5ECAA-1341-4D49-AF87-F0FA8FA358B4}"/>
    <cellStyle name="SAPBEXItemHeader 4 2 2 3" xfId="16446" xr:uid="{43BBDFF3-B033-463F-84EA-87CEA221C757}"/>
    <cellStyle name="SAPBEXItemHeader 4 2 2 3 2" xfId="42864" xr:uid="{1BC9BA42-66EC-43CD-9A3D-1332A73422D1}"/>
    <cellStyle name="SAPBEXItemHeader 4 2 2 4" xfId="36215" xr:uid="{2E48D73C-6955-4B24-85F6-EB2C37114222}"/>
    <cellStyle name="SAPBEXItemHeader 4 2 3" xfId="14712" xr:uid="{30BD6CE9-D513-4AAE-999B-F75DA1AF81C7}"/>
    <cellStyle name="SAPBEXItemHeader 4 2 3 2" xfId="41132" xr:uid="{5066B832-C5C1-4CE3-914E-749B300B4F0D}"/>
    <cellStyle name="SAPBEXItemHeader 4 2 4" xfId="25190" xr:uid="{3782451F-40D4-4D46-B289-5B68BFEB7A84}"/>
    <cellStyle name="SAPBEXItemHeader 4 2 4 2" xfId="51604" xr:uid="{D873FDE9-0CB3-4D93-A722-D42459095A47}"/>
    <cellStyle name="SAPBEXItemHeader 4 2 5" xfId="30599" xr:uid="{101CFC9A-C6BE-426D-AB8A-648551C65F44}"/>
    <cellStyle name="SAPBEXItemHeader 4 3" xfId="4656" xr:uid="{FAECD043-7598-47E8-A647-67646CA80237}"/>
    <cellStyle name="SAPBEXItemHeader 4 3 2" xfId="10309" xr:uid="{364C17FC-7747-4523-B052-A71953EBFB45}"/>
    <cellStyle name="SAPBEXItemHeader 4 3 2 2" xfId="20969" xr:uid="{8D60A33A-6AB7-4EB3-A43A-2123D8C7D8D9}"/>
    <cellStyle name="SAPBEXItemHeader 4 3 2 2 2" xfId="47383" xr:uid="{B91840F5-AA08-4F2D-9139-5E3286F2AD8C}"/>
    <cellStyle name="SAPBEXItemHeader 4 3 2 3" xfId="12249" xr:uid="{29DCFF2A-A191-4C7D-85E1-2D817C60A668}"/>
    <cellStyle name="SAPBEXItemHeader 4 3 2 3 2" xfId="38670" xr:uid="{48F548EC-ADD0-4FFA-83F7-2F5A299856EF}"/>
    <cellStyle name="SAPBEXItemHeader 4 3 2 4" xfId="36805" xr:uid="{12EC2760-64D2-4E3E-8BE1-33F8A7D42D9B}"/>
    <cellStyle name="SAPBEXItemHeader 4 3 3" xfId="15434" xr:uid="{9CDFD583-164E-4066-9604-11803C3F711A}"/>
    <cellStyle name="SAPBEXItemHeader 4 3 3 2" xfId="41854" xr:uid="{05EF55F5-697D-479E-A761-7D02715918CC}"/>
    <cellStyle name="SAPBEXItemHeader 4 3 4" xfId="22305" xr:uid="{2910AB3E-DA5E-4ADE-84A2-3C9975A600A7}"/>
    <cellStyle name="SAPBEXItemHeader 4 3 4 2" xfId="48719" xr:uid="{1C325755-992A-4DC3-AAA8-6254B92D9DFB}"/>
    <cellStyle name="SAPBEXItemHeader 4 3 5" xfId="31326" xr:uid="{7AEEE8B3-F37F-4B5D-AE03-C678833FF22F}"/>
    <cellStyle name="SAPBEXItemHeader 4 4" xfId="5234" xr:uid="{FA55236D-48F6-4143-AD71-68F7E32C1F59}"/>
    <cellStyle name="SAPBEXItemHeader 4 4 2" xfId="16009" xr:uid="{6AF97DC0-9A97-4F21-AC4B-957C0BB6422D}"/>
    <cellStyle name="SAPBEXItemHeader 4 4 2 2" xfId="42428" xr:uid="{BC65A976-0F1D-412E-B1FE-52F81307B43C}"/>
    <cellStyle name="SAPBEXItemHeader 4 4 3" xfId="26039" xr:uid="{952FD69C-D945-4884-9495-F72C108D0326}"/>
    <cellStyle name="SAPBEXItemHeader 4 4 3 2" xfId="52453" xr:uid="{1D1195FE-D8E0-4EA9-8943-50BD3306A0DF}"/>
    <cellStyle name="SAPBEXItemHeader 4 4 4" xfId="31904" xr:uid="{21AB1642-9D28-42B1-A7EA-AB9AFB459679}"/>
    <cellStyle name="SAPBEXItemHeader 4 5" xfId="5845" xr:uid="{8DF90A7D-331A-486E-A8CF-E7F523E6D563}"/>
    <cellStyle name="SAPBEXItemHeader 4 5 2" xfId="16601" xr:uid="{4B2FFDF3-464E-41F1-B5B5-5616EE2D4794}"/>
    <cellStyle name="SAPBEXItemHeader 4 5 2 2" xfId="43019" xr:uid="{C6A37D34-9464-4386-843A-4963E1D5DE80}"/>
    <cellStyle name="SAPBEXItemHeader 4 5 3" xfId="27738" xr:uid="{B633E694-47D8-4D53-9776-9A62F342F70D}"/>
    <cellStyle name="SAPBEXItemHeader 4 5 3 2" xfId="54152" xr:uid="{527748CA-E1AF-4D3D-8455-15B85577384D}"/>
    <cellStyle name="SAPBEXItemHeader 4 5 4" xfId="32515" xr:uid="{A8DDC288-E679-4824-B786-D926DABC2738}"/>
    <cellStyle name="SAPBEXItemHeader 4 6" xfId="6453" xr:uid="{2C3CBEB3-14AC-4BAB-A789-2504240AECBB}"/>
    <cellStyle name="SAPBEXItemHeader 4 6 2" xfId="17189" xr:uid="{AF1FC48E-024B-4D9C-A74A-A172278D325F}"/>
    <cellStyle name="SAPBEXItemHeader 4 6 2 2" xfId="43607" xr:uid="{4E221761-13B3-4776-BFF2-25F3ECDFB7B9}"/>
    <cellStyle name="SAPBEXItemHeader 4 6 3" xfId="11301" xr:uid="{82C7B5BF-329B-42BD-AADD-D970215CE1EC}"/>
    <cellStyle name="SAPBEXItemHeader 4 6 3 2" xfId="37722" xr:uid="{AE766ACF-6E6F-40DC-898B-BAF69EE3ACF1}"/>
    <cellStyle name="SAPBEXItemHeader 4 6 4" xfId="33123" xr:uid="{0CEACC1E-D00A-4596-917D-5DE23157D4E0}"/>
    <cellStyle name="SAPBEXItemHeader 4 7" xfId="7068" xr:uid="{0E4F2D94-1D51-49EC-8DAD-43E6029B3B62}"/>
    <cellStyle name="SAPBEXItemHeader 4 7 2" xfId="16195" xr:uid="{FE709C7D-0CEC-4C9A-8587-405116CB5860}"/>
    <cellStyle name="SAPBEXItemHeader 4 7 2 2" xfId="42614" xr:uid="{E1D5117C-F573-42E3-8D2D-87EF61C0F621}"/>
    <cellStyle name="SAPBEXItemHeader 4 7 3" xfId="33738" xr:uid="{37323761-C1FF-427D-9AC9-10D34C96ECDD}"/>
    <cellStyle name="SAPBEXItemHeader 4 8" xfId="7615" xr:uid="{8040D080-AAF1-49FF-A1A2-2C8EEB98198F}"/>
    <cellStyle name="SAPBEXItemHeader 4 8 2" xfId="18282" xr:uid="{7DAC0B78-37CC-4FE3-AC1E-E2B063474655}"/>
    <cellStyle name="SAPBEXItemHeader 4 8 2 2" xfId="44698" xr:uid="{3683411A-1422-4F1B-A90B-F995EA121D78}"/>
    <cellStyle name="SAPBEXItemHeader 4 8 3" xfId="27712" xr:uid="{4EADB6E3-8844-47CD-87FA-246FED0BD56E}"/>
    <cellStyle name="SAPBEXItemHeader 4 8 3 2" xfId="54126" xr:uid="{79BB3DB1-844C-46D1-9897-2BABB0B907AD}"/>
    <cellStyle name="SAPBEXItemHeader 4 8 4" xfId="34285" xr:uid="{94BAD036-7D45-41F2-BF98-7B65A385910E}"/>
    <cellStyle name="SAPBEXItemHeader 4 9" xfId="7312" xr:uid="{6158C6DD-18C6-4FD3-B0E6-FBBFAA86046C}"/>
    <cellStyle name="SAPBEXItemHeader 4 9 2" xfId="17979" xr:uid="{AE6BACBB-062D-47BC-92F9-34569B88B17E}"/>
    <cellStyle name="SAPBEXItemHeader 4 9 2 2" xfId="44396" xr:uid="{1D91BFA4-2012-4659-A7B2-80125C14CD73}"/>
    <cellStyle name="SAPBEXItemHeader 4 9 3" xfId="23361" xr:uid="{432785FF-A12A-4065-AC5A-F74EBFC6F07E}"/>
    <cellStyle name="SAPBEXItemHeader 4 9 3 2" xfId="49775" xr:uid="{8A2587FA-5046-4609-98D1-6ED8FE03E406}"/>
    <cellStyle name="SAPBEXItemHeader 4 9 4" xfId="33982" xr:uid="{11B11801-0A38-427E-BD93-489D75631A24}"/>
    <cellStyle name="SAPBEXItemHeader 5" xfId="2129" xr:uid="{D957DF05-1B6A-4142-9103-E6178A0E6B26}"/>
    <cellStyle name="SAPBEXItemHeader 5 10" xfId="8901" xr:uid="{2EDFA458-FE5C-46A1-9ADE-C38B5C5F0821}"/>
    <cellStyle name="SAPBEXItemHeader 5 10 2" xfId="19561" xr:uid="{DC5F9BFF-24A9-4F0B-BFEB-FA3237E85032}"/>
    <cellStyle name="SAPBEXItemHeader 5 10 2 2" xfId="45975" xr:uid="{4F78F05F-93C6-4283-A850-5208A301EFB6}"/>
    <cellStyle name="SAPBEXItemHeader 5 10 3" xfId="12482" xr:uid="{F651E6D4-A0D7-4F4E-8976-FCEFF4E029E2}"/>
    <cellStyle name="SAPBEXItemHeader 5 10 3 2" xfId="38903" xr:uid="{D860609F-133A-430D-8512-EF65BAFBA4E7}"/>
    <cellStyle name="SAPBEXItemHeader 5 10 4" xfId="35397" xr:uid="{95B4AFBA-29B4-4534-82AF-C09AD1EAE1BC}"/>
    <cellStyle name="SAPBEXItemHeader 5 11" xfId="11471" xr:uid="{EDDB815B-1892-40F8-BAF5-23EEEB8839E6}"/>
    <cellStyle name="SAPBEXItemHeader 5 11 2" xfId="37892" xr:uid="{36F26743-2498-4CC8-A492-8ABB4A455D8A}"/>
    <cellStyle name="SAPBEXItemHeader 5 12" xfId="23772" xr:uid="{8B03E762-D0F8-4B0A-A82D-CC325B08A72E}"/>
    <cellStyle name="SAPBEXItemHeader 5 12 2" xfId="50186" xr:uid="{3C10A82A-3B0E-429E-87E8-BE90EA28D695}"/>
    <cellStyle name="SAPBEXItemHeader 5 2" xfId="4094" xr:uid="{8682447D-31F3-4565-A5BC-CD28F5CCA567}"/>
    <cellStyle name="SAPBEXItemHeader 5 2 2" xfId="9898" xr:uid="{B1B49530-38A8-40EC-BDF4-4073FE6F9DC1}"/>
    <cellStyle name="SAPBEXItemHeader 5 2 2 2" xfId="20558" xr:uid="{9AEE2EF4-EA2B-42F6-A2A5-BEB039EB012B}"/>
    <cellStyle name="SAPBEXItemHeader 5 2 2 2 2" xfId="46972" xr:uid="{C8F55A93-A05C-420B-AE12-A5356C1E6B20}"/>
    <cellStyle name="SAPBEXItemHeader 5 2 2 3" xfId="26225" xr:uid="{18E58CED-C928-4020-BE74-A7046FA17383}"/>
    <cellStyle name="SAPBEXItemHeader 5 2 2 3 2" xfId="52639" xr:uid="{F2A6734B-A05A-4132-9427-6C4EE2D20A79}"/>
    <cellStyle name="SAPBEXItemHeader 5 2 2 4" xfId="36394" xr:uid="{D4672F6B-591D-4BB2-BBDB-D2DC45371AD9}"/>
    <cellStyle name="SAPBEXItemHeader 5 2 3" xfId="14876" xr:uid="{AD5CACF5-1D60-4D71-AE24-878EADF5D0BA}"/>
    <cellStyle name="SAPBEXItemHeader 5 2 3 2" xfId="41296" xr:uid="{A0FF9263-4737-415D-AB13-264DC59A1C0E}"/>
    <cellStyle name="SAPBEXItemHeader 5 2 4" xfId="27373" xr:uid="{881E2689-C360-4A30-BC0F-D08618650487}"/>
    <cellStyle name="SAPBEXItemHeader 5 2 4 2" xfId="53787" xr:uid="{AE8458E7-B082-4ED0-8725-3AF1656EC61E}"/>
    <cellStyle name="SAPBEXItemHeader 5 2 5" xfId="30764" xr:uid="{7BB19EDB-C973-43C5-924D-E4D74C0BB3F4}"/>
    <cellStyle name="SAPBEXItemHeader 5 3" xfId="4822" xr:uid="{9C176FB0-3A45-447F-AAB8-A0D401E993E3}"/>
    <cellStyle name="SAPBEXItemHeader 5 3 2" xfId="10216" xr:uid="{4B02E921-9E05-4DF7-8D66-6203DA2F3D02}"/>
    <cellStyle name="SAPBEXItemHeader 5 3 2 2" xfId="20876" xr:uid="{714E0257-09CB-4056-A918-4737C50D39B2}"/>
    <cellStyle name="SAPBEXItemHeader 5 3 2 2 2" xfId="47290" xr:uid="{871A56F2-CE2F-4A54-98BD-7A2DC61BAD8A}"/>
    <cellStyle name="SAPBEXItemHeader 5 3 2 3" xfId="17852" xr:uid="{7DDA71DF-E12A-484E-B61E-E16C3CF241B0}"/>
    <cellStyle name="SAPBEXItemHeader 5 3 2 3 2" xfId="44269" xr:uid="{50E82B45-E344-4C3E-B015-037F1E1021FD}"/>
    <cellStyle name="SAPBEXItemHeader 5 3 2 4" xfId="36712" xr:uid="{27D4777F-15FB-497C-B374-50070C7D50CB}"/>
    <cellStyle name="SAPBEXItemHeader 5 3 3" xfId="15599" xr:uid="{E7E0CD69-D7B2-4436-8996-AB5143B66876}"/>
    <cellStyle name="SAPBEXItemHeader 5 3 3 2" xfId="42019" xr:uid="{2D721E18-0B94-4202-9956-8C9B157906B9}"/>
    <cellStyle name="SAPBEXItemHeader 5 3 4" xfId="22654" xr:uid="{D6CB8E3B-3148-46AF-8A35-F2EB02034DBE}"/>
    <cellStyle name="SAPBEXItemHeader 5 3 4 2" xfId="49068" xr:uid="{1603D500-EF5C-4341-AB99-32E60B3DF3AB}"/>
    <cellStyle name="SAPBEXItemHeader 5 3 5" xfId="31492" xr:uid="{58327C55-91E4-492F-BD4B-DB34D9F6EBD3}"/>
    <cellStyle name="SAPBEXItemHeader 5 4" xfId="5402" xr:uid="{2B34E1F4-4719-49CC-BECA-716B97D472BB}"/>
    <cellStyle name="SAPBEXItemHeader 5 4 2" xfId="16175" xr:uid="{0963DE98-46C8-4A1B-B346-F5BF3E82DA87}"/>
    <cellStyle name="SAPBEXItemHeader 5 4 2 2" xfId="42594" xr:uid="{8B23A130-EFDD-4BB2-A396-50C7F4D605B9}"/>
    <cellStyle name="SAPBEXItemHeader 5 4 3" xfId="25798" xr:uid="{B4E1CDDF-9599-489E-8BD5-CAC6B0E4972A}"/>
    <cellStyle name="SAPBEXItemHeader 5 4 3 2" xfId="52212" xr:uid="{0B46C3D8-A18A-4DE3-AD42-F51D50EAFD74}"/>
    <cellStyle name="SAPBEXItemHeader 5 4 4" xfId="32072" xr:uid="{3C61CEE5-62F0-40B6-A80C-26DA0F6E6EA7}"/>
    <cellStyle name="SAPBEXItemHeader 5 5" xfId="6009" xr:uid="{938AE17F-8CB0-4CB0-9765-66CE0AA060EE}"/>
    <cellStyle name="SAPBEXItemHeader 5 5 2" xfId="16761" xr:uid="{AC764B30-A0C6-465F-8FB5-3EFFD5A14CD1}"/>
    <cellStyle name="SAPBEXItemHeader 5 5 2 2" xfId="43179" xr:uid="{B13695FF-391F-42BF-9B00-F862CB74D967}"/>
    <cellStyle name="SAPBEXItemHeader 5 5 3" xfId="26519" xr:uid="{F355D7C0-14C1-483D-B1E4-70E7C92CF624}"/>
    <cellStyle name="SAPBEXItemHeader 5 5 3 2" xfId="52933" xr:uid="{9E8A0009-19C7-446F-B154-DD1EE883920D}"/>
    <cellStyle name="SAPBEXItemHeader 5 5 4" xfId="32679" xr:uid="{91270CAF-9378-4C0B-998D-9B03F5515537}"/>
    <cellStyle name="SAPBEXItemHeader 5 6" xfId="6609" xr:uid="{60F453F1-42F9-4516-85C6-3297C24EEFDF}"/>
    <cellStyle name="SAPBEXItemHeader 5 6 2" xfId="17334" xr:uid="{55D5A014-4EE0-4F5A-A2F9-05E4914D8BDD}"/>
    <cellStyle name="SAPBEXItemHeader 5 6 2 2" xfId="43752" xr:uid="{BE303956-795A-4FB1-AA3F-F9168FAC082C}"/>
    <cellStyle name="SAPBEXItemHeader 5 6 3" xfId="11338" xr:uid="{ACE7BE15-EA0B-4A48-B70C-C145B8DE57B5}"/>
    <cellStyle name="SAPBEXItemHeader 5 6 3 2" xfId="37759" xr:uid="{5F8CFA41-338A-44A6-8D3B-2E55ED371C24}"/>
    <cellStyle name="SAPBEXItemHeader 5 6 4" xfId="33279" xr:uid="{3F476A6A-BC0E-4CFC-AD0C-76A3C44E9780}"/>
    <cellStyle name="SAPBEXItemHeader 5 7" xfId="7181" xr:uid="{50164301-EB46-4993-BBE2-FB0D9A162877}"/>
    <cellStyle name="SAPBEXItemHeader 5 7 2" xfId="23827" xr:uid="{0DA266C6-2DFF-4D5D-89EC-66955674B302}"/>
    <cellStyle name="SAPBEXItemHeader 5 7 2 2" xfId="50241" xr:uid="{726CB7A5-DEC0-41FD-A57A-3ED3E90C2209}"/>
    <cellStyle name="SAPBEXItemHeader 5 7 3" xfId="33851" xr:uid="{872747A0-C02E-49DC-A8AC-B583AAF02F45}"/>
    <cellStyle name="SAPBEXItemHeader 5 8" xfId="7740" xr:uid="{F1C81B94-619F-45E2-B3ED-F34D242A8D2D}"/>
    <cellStyle name="SAPBEXItemHeader 5 8 2" xfId="18407" xr:uid="{110E5D28-2768-4547-A846-A4D2D509044C}"/>
    <cellStyle name="SAPBEXItemHeader 5 8 2 2" xfId="44823" xr:uid="{DDE65CFF-8AD7-4E89-A7A9-05AA862BB2F6}"/>
    <cellStyle name="SAPBEXItemHeader 5 8 3" xfId="28095" xr:uid="{6A67F617-F897-4962-8B54-5229251AB094}"/>
    <cellStyle name="SAPBEXItemHeader 5 8 3 2" xfId="54509" xr:uid="{004376A3-0C85-4524-8CF5-AF77581AA112}"/>
    <cellStyle name="SAPBEXItemHeader 5 8 4" xfId="34410" xr:uid="{8C007E8D-8B7F-48C3-BC2C-C03949169F91}"/>
    <cellStyle name="SAPBEXItemHeader 5 9" xfId="7892" xr:uid="{541CD100-085A-41F1-9282-28136DD926DC}"/>
    <cellStyle name="SAPBEXItemHeader 5 9 2" xfId="18559" xr:uid="{BD4B9729-02DF-44FA-A948-CC8C13504B30}"/>
    <cellStyle name="SAPBEXItemHeader 5 9 2 2" xfId="44974" xr:uid="{75F9D0B4-BEE8-496D-B809-EA092AEBB602}"/>
    <cellStyle name="SAPBEXItemHeader 5 9 3" xfId="28085" xr:uid="{9ECE899D-05FD-46CE-A88D-0A6B7E4F9009}"/>
    <cellStyle name="SAPBEXItemHeader 5 9 3 2" xfId="54499" xr:uid="{8D5E9E85-CE6D-475D-9327-34B5F66DBBD5}"/>
    <cellStyle name="SAPBEXItemHeader 5 9 4" xfId="34562" xr:uid="{368C7276-D56B-4C32-8EA6-FDD16EA04720}"/>
    <cellStyle name="SAPBEXItemHeader 6" xfId="1866" xr:uid="{D6A1DC6C-4F77-4C12-9C4D-2709D78CAC15}"/>
    <cellStyle name="SAPBEXItemHeader 6 10" xfId="9519" xr:uid="{BDAE7E5C-14D8-49E9-807E-E1C3F3462B95}"/>
    <cellStyle name="SAPBEXItemHeader 6 10 2" xfId="20179" xr:uid="{7C58946E-CE9A-43E5-BDDB-0B4EE09F934C}"/>
    <cellStyle name="SAPBEXItemHeader 6 10 2 2" xfId="46593" xr:uid="{1EF14617-7BFA-46B6-AF2A-E0D4BC3BAD7C}"/>
    <cellStyle name="SAPBEXItemHeader 6 10 3" xfId="12974" xr:uid="{21BE3E0E-424A-4970-B92C-CD5AC2BE80D9}"/>
    <cellStyle name="SAPBEXItemHeader 6 10 3 2" xfId="39395" xr:uid="{5D3E9F57-94C7-4EE0-92AC-6A409BB28F0E}"/>
    <cellStyle name="SAPBEXItemHeader 6 10 4" xfId="36015" xr:uid="{622E9307-CE7E-45E5-BB32-E47BE9133566}"/>
    <cellStyle name="SAPBEXItemHeader 6 11" xfId="11714" xr:uid="{A2886E3E-D5F5-4BDF-A709-36C642F0191B}"/>
    <cellStyle name="SAPBEXItemHeader 6 11 2" xfId="38135" xr:uid="{0CF3048B-6ECB-4BC5-95AE-05920C79A03C}"/>
    <cellStyle name="SAPBEXItemHeader 6 12" xfId="25131" xr:uid="{650589AD-F812-4B5B-90A7-C1F4B29C74CE}"/>
    <cellStyle name="SAPBEXItemHeader 6 12 2" xfId="51545" xr:uid="{217B07B0-16BE-4FEB-A7E9-802CDD7A7EFC}"/>
    <cellStyle name="SAPBEXItemHeader 6 2" xfId="3843" xr:uid="{EF6C3D77-FB96-435E-B70E-64595CC5F677}"/>
    <cellStyle name="SAPBEXItemHeader 6 2 2" xfId="10749" xr:uid="{403A44C5-34A0-45A7-A3E8-7D904E8F53EB}"/>
    <cellStyle name="SAPBEXItemHeader 6 2 2 2" xfId="21394" xr:uid="{6B232610-4714-4BA5-BA49-0943890AC855}"/>
    <cellStyle name="SAPBEXItemHeader 6 2 2 2 2" xfId="47808" xr:uid="{D00C9AD2-A61E-43FB-8AA5-B63EFD5EC4D6}"/>
    <cellStyle name="SAPBEXItemHeader 6 2 2 3" xfId="28488" xr:uid="{1275C3E0-310F-4286-85D8-50F08E3DF7F5}"/>
    <cellStyle name="SAPBEXItemHeader 6 2 2 3 2" xfId="54902" xr:uid="{FE048014-D0DE-476B-8B45-77EBE23240AE}"/>
    <cellStyle name="SAPBEXItemHeader 6 2 2 4" xfId="37170" xr:uid="{01C077C5-BF55-4471-974A-056CF3634EFA}"/>
    <cellStyle name="SAPBEXItemHeader 6 2 3" xfId="14626" xr:uid="{0FFD91F0-CBB8-47B4-AFE5-4EB65525E62E}"/>
    <cellStyle name="SAPBEXItemHeader 6 2 3 2" xfId="41046" xr:uid="{89AAFE02-39FC-4C15-9605-77D2EEC9637E}"/>
    <cellStyle name="SAPBEXItemHeader 6 2 4" xfId="25010" xr:uid="{486A28CF-19E4-4A6A-B1B4-123D83E2E5C2}"/>
    <cellStyle name="SAPBEXItemHeader 6 2 4 2" xfId="51424" xr:uid="{3F8B0D5C-EDC1-42C9-AAFA-A333AC08DA68}"/>
    <cellStyle name="SAPBEXItemHeader 6 2 5" xfId="30513" xr:uid="{F14A69D2-E3F2-4D10-BFFA-76604954614D}"/>
    <cellStyle name="SAPBEXItemHeader 6 3" xfId="4570" xr:uid="{D1AB07DA-42C2-4D87-9CEE-1FD182C9827D}"/>
    <cellStyle name="SAPBEXItemHeader 6 3 2" xfId="15348" xr:uid="{EEEC1810-5BF9-421D-93BE-5E529DE6240F}"/>
    <cellStyle name="SAPBEXItemHeader 6 3 2 2" xfId="41768" xr:uid="{2E21CB0F-9927-4686-B667-92E8DE8DE716}"/>
    <cellStyle name="SAPBEXItemHeader 6 3 3" xfId="26806" xr:uid="{289F6668-0359-42A6-AEBA-8B503944CBAA}"/>
    <cellStyle name="SAPBEXItemHeader 6 3 3 2" xfId="53220" xr:uid="{B811B22A-10F1-4BE7-8961-7F9AD1B3BE39}"/>
    <cellStyle name="SAPBEXItemHeader 6 3 4" xfId="31240" xr:uid="{4E7258B5-56BC-4A0A-AE78-67BB2851C33C}"/>
    <cellStyle name="SAPBEXItemHeader 6 4" xfId="4276" xr:uid="{3770EF87-6DC3-41BE-8543-FE90FF0D4802}"/>
    <cellStyle name="SAPBEXItemHeader 6 4 2" xfId="15055" xr:uid="{DDF4F848-1216-42C4-B726-1FB9243A121D}"/>
    <cellStyle name="SAPBEXItemHeader 6 4 2 2" xfId="41475" xr:uid="{FB44389C-D4CF-4B9D-B381-3E80A7ADC811}"/>
    <cellStyle name="SAPBEXItemHeader 6 4 3" xfId="27047" xr:uid="{C7D6FD86-6B6E-4B90-BD8D-91EE9B2E21C9}"/>
    <cellStyle name="SAPBEXItemHeader 6 4 3 2" xfId="53461" xr:uid="{A54678AC-1134-4EFF-957D-20E1360D5D41}"/>
    <cellStyle name="SAPBEXItemHeader 6 4 4" xfId="30946" xr:uid="{DD4A148A-57A0-47E2-9422-70B02EB3B86A}"/>
    <cellStyle name="SAPBEXItemHeader 6 5" xfId="5424" xr:uid="{5AC8CCF7-8B5D-4009-BB11-3A3603426CB1}"/>
    <cellStyle name="SAPBEXItemHeader 6 5 2" xfId="16197" xr:uid="{FD1E794A-91B8-4DAE-8C01-4E766E67EA13}"/>
    <cellStyle name="SAPBEXItemHeader 6 5 2 2" xfId="42616" xr:uid="{3A6A574A-4C19-4477-8ED1-6688F329326E}"/>
    <cellStyle name="SAPBEXItemHeader 6 5 3" xfId="25482" xr:uid="{32214583-76B2-4246-B2A8-254D88DB7EDD}"/>
    <cellStyle name="SAPBEXItemHeader 6 5 3 2" xfId="51896" xr:uid="{E9DB1684-E9D5-421A-A0BE-983D11257C86}"/>
    <cellStyle name="SAPBEXItemHeader 6 5 4" xfId="32094" xr:uid="{93991710-5E2B-42F2-9046-C57F59BF8071}"/>
    <cellStyle name="SAPBEXItemHeader 6 6" xfId="5632" xr:uid="{D3343C2D-3E2B-4E3D-A62C-D4207D600E94}"/>
    <cellStyle name="SAPBEXItemHeader 6 6 2" xfId="16396" xr:uid="{568D49FC-1595-47D8-B401-8BA954B7168A}"/>
    <cellStyle name="SAPBEXItemHeader 6 6 2 2" xfId="42814" xr:uid="{4026CA3E-A8B1-457E-808C-BF075CDC36CD}"/>
    <cellStyle name="SAPBEXItemHeader 6 6 3" xfId="23591" xr:uid="{A3F82D22-C06B-47D8-8C99-B7F81B22604F}"/>
    <cellStyle name="SAPBEXItemHeader 6 6 3 2" xfId="50005" xr:uid="{B1FD1674-3936-4D8B-BB1C-8B5EEBA7512C}"/>
    <cellStyle name="SAPBEXItemHeader 6 6 4" xfId="32302" xr:uid="{0AD4A6F0-B6B1-4AB7-A37F-4E811C18433B}"/>
    <cellStyle name="SAPBEXItemHeader 6 7" xfId="6982" xr:uid="{31566568-139A-4958-961F-A73E06E91F6A}"/>
    <cellStyle name="SAPBEXItemHeader 6 7 2" xfId="23522" xr:uid="{4ECD27F0-08D9-49BE-B88E-1F3D381A76BA}"/>
    <cellStyle name="SAPBEXItemHeader 6 7 2 2" xfId="49936" xr:uid="{6421D651-D9F8-46B3-888C-6DA03EC56DE6}"/>
    <cellStyle name="SAPBEXItemHeader 6 7 3" xfId="33652" xr:uid="{6517170B-B917-429B-9E32-0C34B48EB082}"/>
    <cellStyle name="SAPBEXItemHeader 6 8" xfId="7529" xr:uid="{A84A738E-D90D-4984-B178-7FD04F6E7D22}"/>
    <cellStyle name="SAPBEXItemHeader 6 8 2" xfId="18196" xr:uid="{71BF0EF4-FE75-4EA5-8C92-1FE0372781F0}"/>
    <cellStyle name="SAPBEXItemHeader 6 8 2 2" xfId="44612" xr:uid="{78D7AADA-F89B-4365-8D02-EEC97ABA319A}"/>
    <cellStyle name="SAPBEXItemHeader 6 8 3" xfId="27523" xr:uid="{94C62BF0-EAED-46FC-BE76-7A5322927A77}"/>
    <cellStyle name="SAPBEXItemHeader 6 8 3 2" xfId="53937" xr:uid="{7C3546E6-531D-4024-830F-57A3C45EA54F}"/>
    <cellStyle name="SAPBEXItemHeader 6 8 4" xfId="34199" xr:uid="{EA627B07-67EF-43A9-87B2-DCCA15A6E497}"/>
    <cellStyle name="SAPBEXItemHeader 6 9" xfId="6674" xr:uid="{B5B454B6-A005-4B5A-A39E-D683085E4D22}"/>
    <cellStyle name="SAPBEXItemHeader 6 9 2" xfId="17386" xr:uid="{9D4DFDDC-72BF-40A2-BFA5-AC7DD4EEE82D}"/>
    <cellStyle name="SAPBEXItemHeader 6 9 2 2" xfId="43804" xr:uid="{BA6446F7-B78E-431D-BFB7-BF21EA86B112}"/>
    <cellStyle name="SAPBEXItemHeader 6 9 3" xfId="22901" xr:uid="{187A7EE2-0A1C-4527-B3C0-89988015156D}"/>
    <cellStyle name="SAPBEXItemHeader 6 9 3 2" xfId="49315" xr:uid="{7241BFF0-39F2-4886-93E8-5204589E1434}"/>
    <cellStyle name="SAPBEXItemHeader 6 9 4" xfId="33344" xr:uid="{AF190672-BA1E-4FC8-A2AC-7EFDC598B420}"/>
    <cellStyle name="SAPBEXItemHeader 7" xfId="2535" xr:uid="{DA146665-5E9B-4E28-A1BE-91D8931C8126}"/>
    <cellStyle name="SAPBEXItemHeader 7 10" xfId="22102" xr:uid="{F59556CD-547C-4148-B51B-C493CC446EED}"/>
    <cellStyle name="SAPBEXItemHeader 7 10 2" xfId="48516" xr:uid="{4444E2AC-D473-46C9-BBD8-965CC86CAF96}"/>
    <cellStyle name="SAPBEXItemHeader 7 2" xfId="4430" xr:uid="{49FC5DDA-CA1F-4A64-A273-55F8E7A72D7B}"/>
    <cellStyle name="SAPBEXItemHeader 7 2 2" xfId="15208" xr:uid="{D8E1DFC4-F908-4928-BBFD-F6A285502618}"/>
    <cellStyle name="SAPBEXItemHeader 7 2 2 2" xfId="41628" xr:uid="{6C3995F9-4DA7-4975-842A-49DB7585F0E1}"/>
    <cellStyle name="SAPBEXItemHeader 7 2 3" xfId="27718" xr:uid="{03D9FF9C-3F7C-444F-9529-569451C8CB96}"/>
    <cellStyle name="SAPBEXItemHeader 7 2 3 2" xfId="54132" xr:uid="{D7850FF7-A513-4F20-BCA9-CDCC7B3398E7}"/>
    <cellStyle name="SAPBEXItemHeader 7 2 4" xfId="31100" xr:uid="{763D956D-8ACE-4C30-8B80-05DE8C2F7EC9}"/>
    <cellStyle name="SAPBEXItemHeader 7 3" xfId="5163" xr:uid="{C6C41A13-77AC-415A-94EB-D939845E219E}"/>
    <cellStyle name="SAPBEXItemHeader 7 3 2" xfId="15940" xr:uid="{C184511D-CFD2-4D4E-905F-76DC2437FD2D}"/>
    <cellStyle name="SAPBEXItemHeader 7 3 2 2" xfId="42359" xr:uid="{ABF04DD7-A5A9-4E53-B28C-F7E6B0F0D981}"/>
    <cellStyle name="SAPBEXItemHeader 7 3 3" xfId="22202" xr:uid="{AB5CB307-D958-4EF5-9C30-1A10CFB56A1A}"/>
    <cellStyle name="SAPBEXItemHeader 7 3 3 2" xfId="48616" xr:uid="{5346776B-2C0B-42D2-B448-ED5E745872F6}"/>
    <cellStyle name="SAPBEXItemHeader 7 3 4" xfId="31833" xr:uid="{0F650C56-73C3-4F04-8FD4-BB7AD459F261}"/>
    <cellStyle name="SAPBEXItemHeader 7 4" xfId="6339" xr:uid="{51750452-369F-467B-BA76-B94C9CA9681A}"/>
    <cellStyle name="SAPBEXItemHeader 7 4 2" xfId="17077" xr:uid="{689C3172-21A0-4836-A2EC-7502187CD5BB}"/>
    <cellStyle name="SAPBEXItemHeader 7 4 2 2" xfId="43495" xr:uid="{741E6F56-A909-4CFC-9330-2A22774223CD}"/>
    <cellStyle name="SAPBEXItemHeader 7 4 3" xfId="21888" xr:uid="{7E464CC0-4F46-4E72-8E59-7F50C5243A43}"/>
    <cellStyle name="SAPBEXItemHeader 7 4 3 2" xfId="48302" xr:uid="{DDB8999B-464B-4146-803C-F51DBEE6EF4A}"/>
    <cellStyle name="SAPBEXItemHeader 7 4 4" xfId="33009" xr:uid="{89DD299D-69D2-450D-BADA-748416AEB398}"/>
    <cellStyle name="SAPBEXItemHeader 7 5" xfId="6921" xr:uid="{0B5AADBB-A882-4C4F-AFCF-3CA43317A6BF}"/>
    <cellStyle name="SAPBEXItemHeader 7 5 2" xfId="17626" xr:uid="{CD4EA43F-D09C-487C-8430-389A23D62AAC}"/>
    <cellStyle name="SAPBEXItemHeader 7 5 2 2" xfId="44043" xr:uid="{C3BEA84B-EC94-468B-A509-0DE355FAE913}"/>
    <cellStyle name="SAPBEXItemHeader 7 5 3" xfId="25737" xr:uid="{F0D43E08-CF1F-4E5F-BE6F-789EDC44A7E2}"/>
    <cellStyle name="SAPBEXItemHeader 7 5 3 2" xfId="52151" xr:uid="{078859E5-9DE8-4F39-8363-67AB6CC8349F}"/>
    <cellStyle name="SAPBEXItemHeader 7 5 4" xfId="33591" xr:uid="{45808236-625F-48B1-9762-A5802A57F461}"/>
    <cellStyle name="SAPBEXItemHeader 7 6" xfId="7444" xr:uid="{6D8115D1-5BB3-4860-8D25-1530AFA9686E}"/>
    <cellStyle name="SAPBEXItemHeader 7 6 2" xfId="18111" xr:uid="{8AB773C9-59B4-43E6-AA81-2669153B6FA0}"/>
    <cellStyle name="SAPBEXItemHeader 7 6 2 2" xfId="44527" xr:uid="{F02B6F4E-27A1-46A9-84EB-F98323AAAD4E}"/>
    <cellStyle name="SAPBEXItemHeader 7 6 3" xfId="23953" xr:uid="{CA763E33-1962-40F4-8EC4-F822379A823B}"/>
    <cellStyle name="SAPBEXItemHeader 7 6 3 2" xfId="50367" xr:uid="{3A11C895-7F74-4593-8C88-BBDD350B1B5F}"/>
    <cellStyle name="SAPBEXItemHeader 7 6 4" xfId="34114" xr:uid="{C4FE4BCD-D6BE-4940-BC12-83FC7C80D910}"/>
    <cellStyle name="SAPBEXItemHeader 7 7" xfId="8068" xr:uid="{4F438E8A-5A32-44AE-9498-D02F99684068}"/>
    <cellStyle name="SAPBEXItemHeader 7 7 2" xfId="18735" xr:uid="{BAE0114D-3D9C-4A7D-A064-40B670D5C2A4}"/>
    <cellStyle name="SAPBEXItemHeader 7 7 2 2" xfId="45149" xr:uid="{FB8B1843-DF9F-425C-BC88-572F45043B85}"/>
    <cellStyle name="SAPBEXItemHeader 7 7 3" xfId="11180" xr:uid="{7EC291C3-12B5-4774-AB00-0D418FB9EEF6}"/>
    <cellStyle name="SAPBEXItemHeader 7 7 3 2" xfId="37601" xr:uid="{DDB0FB88-8867-4BE8-BDD6-AA38AB61F1BB}"/>
    <cellStyle name="SAPBEXItemHeader 7 7 4" xfId="34671" xr:uid="{25B99E6A-544A-4F0B-8E37-603D570AAB1D}"/>
    <cellStyle name="SAPBEXItemHeader 7 8" xfId="13331" xr:uid="{BB441555-3C19-4C45-83DD-7479B856FBD0}"/>
    <cellStyle name="SAPBEXItemHeader 7 8 2" xfId="39751" xr:uid="{DBD9E088-6C7B-4D86-867D-0716ECC6CF4B}"/>
    <cellStyle name="SAPBEXItemHeader 7 9" xfId="13012" xr:uid="{991FC9A9-9987-4300-88B1-600B7AC7A1F5}"/>
    <cellStyle name="SAPBEXItemHeader 7 9 2" xfId="39433" xr:uid="{F154B16B-0E31-4E0E-9B83-E9B8AD1B5D15}"/>
    <cellStyle name="SAPBEXItemHeader 8" xfId="3291" xr:uid="{2DDEFBED-01AB-4EE6-9231-2E972CFDF6A2}"/>
    <cellStyle name="SAPBEXItemHeader 8 2" xfId="14081" xr:uid="{045C58C6-C6EE-4312-96A6-95A172A77C09}"/>
    <cellStyle name="SAPBEXItemHeader 8 2 2" xfId="40501" xr:uid="{C35F7D24-152C-410D-9D8E-9A247093AFA1}"/>
    <cellStyle name="SAPBEXItemHeader 8 3" xfId="24324" xr:uid="{AC057096-EB86-44EF-AF24-5B23D3B37961}"/>
    <cellStyle name="SAPBEXItemHeader 8 3 2" xfId="50738" xr:uid="{4FAB7416-10CF-44AF-B8A8-A2D063A7C92D}"/>
    <cellStyle name="SAPBEXItemHeader 8 4" xfId="29961" xr:uid="{3E79457D-F365-42C9-B87A-5ED7E29D54CF}"/>
    <cellStyle name="SAPBEXItemHeader 9" xfId="2820" xr:uid="{9CDE899F-7701-43F3-BF8E-B6D068F666E0}"/>
    <cellStyle name="SAPBEXItemHeader 9 2" xfId="13612" xr:uid="{B29BA830-056F-4022-BCB1-3B5E5E2A9223}"/>
    <cellStyle name="SAPBEXItemHeader 9 2 2" xfId="40032" xr:uid="{B3FB0F55-0831-48DF-88C0-A68223B549F5}"/>
    <cellStyle name="SAPBEXItemHeader 9 3" xfId="22908" xr:uid="{2A683518-D358-49B7-9335-8D69EDD5304B}"/>
    <cellStyle name="SAPBEXItemHeader 9 3 2" xfId="49322" xr:uid="{E39AF23E-F0C5-481F-A52D-BFD5EAFFEE66}"/>
    <cellStyle name="SAPBEXItemHeader 9 4" xfId="29490" xr:uid="{DE852963-B96E-420F-A720-E61616F09046}"/>
    <cellStyle name="SAPBEXresData" xfId="1274" xr:uid="{8508FCAC-2577-48F7-9C25-A6651A7266A1}"/>
    <cellStyle name="SAPBEXresData 10" xfId="4159" xr:uid="{065EA768-6A9C-470F-AA70-B21F6B53733B}"/>
    <cellStyle name="SAPBEXresData 10 2" xfId="14940" xr:uid="{758E39F3-7C03-4EB7-B02F-495C7D63BFD1}"/>
    <cellStyle name="SAPBEXresData 10 2 2" xfId="41360" xr:uid="{74E65093-6113-4BD7-9D23-CA90A524353C}"/>
    <cellStyle name="SAPBEXresData 10 3" xfId="25040" xr:uid="{953EDBBB-1DE3-4345-A34B-5651E2D29270}"/>
    <cellStyle name="SAPBEXresData 10 3 2" xfId="51454" xr:uid="{8EDB068F-3224-4DB4-BDF6-30ABDBE03BD1}"/>
    <cellStyle name="SAPBEXresData 10 4" xfId="30829" xr:uid="{6ED9A1A3-20D3-45BE-983F-431E7945FB51}"/>
    <cellStyle name="SAPBEXresData 11" xfId="6836" xr:uid="{60348B19-DFEA-46B6-85F4-FD5AA1A28288}"/>
    <cellStyle name="SAPBEXresData 11 2" xfId="17220" xr:uid="{C6FC0987-297E-4B92-ABEF-819D5EA1C336}"/>
    <cellStyle name="SAPBEXresData 11 2 2" xfId="43638" xr:uid="{2ACCFAFA-B10C-45FE-B07A-58CF5910E1A4}"/>
    <cellStyle name="SAPBEXresData 11 3" xfId="33506" xr:uid="{F67CE558-8D32-4E68-A943-7B2E99ABD9A9}"/>
    <cellStyle name="SAPBEXresData 12" xfId="6090" xr:uid="{E4AE6DB7-1509-48A7-A814-4049FB042DDB}"/>
    <cellStyle name="SAPBEXresData 12 2" xfId="16840" xr:uid="{3E78E9AE-09D0-4485-BE4E-49B524BADC10}"/>
    <cellStyle name="SAPBEXresData 12 2 2" xfId="43258" xr:uid="{A8C97C9C-8384-4EAE-99A1-D5FB3D2324EE}"/>
    <cellStyle name="SAPBEXresData 12 3" xfId="25143" xr:uid="{EB69F729-9B10-4977-802E-6ED0295D5C63}"/>
    <cellStyle name="SAPBEXresData 12 3 2" xfId="51557" xr:uid="{648183C0-F1B8-4B00-9171-FEF3A9231F2C}"/>
    <cellStyle name="SAPBEXresData 12 4" xfId="32760" xr:uid="{BE353F63-96F8-4AE1-8FC2-625AA565DD93}"/>
    <cellStyle name="SAPBEXresData 13" xfId="8271" xr:uid="{817220E8-386E-4CE8-8791-7E8435B2E0BA}"/>
    <cellStyle name="SAPBEXresData 13 2" xfId="18932" xr:uid="{6E3BFFE0-7C06-4F82-AC6F-2A3930592D40}"/>
    <cellStyle name="SAPBEXresData 13 2 2" xfId="45346" xr:uid="{530B6EE0-D2B7-47E7-AF72-3DB6AC207D86}"/>
    <cellStyle name="SAPBEXresData 13 3" xfId="16085" xr:uid="{0EF625D6-9839-4B1B-99FF-10874CB20A66}"/>
    <cellStyle name="SAPBEXresData 13 3 2" xfId="42504" xr:uid="{5DEC0278-8D83-4CA5-B4E6-FCD5EC3E2166}"/>
    <cellStyle name="SAPBEXresData 13 4" xfId="34783" xr:uid="{D556AD79-CDC7-4F37-8BCE-602F9E7C8BC3}"/>
    <cellStyle name="SAPBEXresData 14" xfId="12109" xr:uid="{D22AA9C5-08D5-40B3-B406-33FB57E4270B}"/>
    <cellStyle name="SAPBEXresData 14 2" xfId="38530" xr:uid="{65D2992B-7FA6-4C15-93A9-080A90D3837F}"/>
    <cellStyle name="SAPBEXresData 15" xfId="26201" xr:uid="{23625ABE-C4AD-4D83-BC4C-3AE52BBBC0E7}"/>
    <cellStyle name="SAPBEXresData 15 2" xfId="52615" xr:uid="{83664424-5B3B-4F7D-BCF3-453FE954CAE5}"/>
    <cellStyle name="SAPBEXresData 2" xfId="1573" xr:uid="{CFE4FAA0-2686-4AE5-8CFF-6DC32E56CD62}"/>
    <cellStyle name="SAPBEXresData 2 10" xfId="8465" xr:uid="{502FC8EB-3C08-4453-9535-30029709F20A}"/>
    <cellStyle name="SAPBEXresData 2 10 2" xfId="19125" xr:uid="{5C93016E-90AB-4ED8-BEEB-5C7D39A53242}"/>
    <cellStyle name="SAPBEXresData 2 10 2 2" xfId="45539" xr:uid="{947FB899-60E0-44A5-845F-F2BE0ED8C13F}"/>
    <cellStyle name="SAPBEXresData 2 10 3" xfId="12836" xr:uid="{345C61A6-D212-45D9-9C61-E2F013429666}"/>
    <cellStyle name="SAPBEXresData 2 10 3 2" xfId="39257" xr:uid="{F38FFDCE-15C3-46A8-B776-488C8FFB86AD}"/>
    <cellStyle name="SAPBEXresData 2 10 4" xfId="34961" xr:uid="{B770925F-7A62-47E8-9C0A-AECC9FE81355}"/>
    <cellStyle name="SAPBEXresData 2 11" xfId="11977" xr:uid="{042BD900-2D43-4A5D-B058-6F9CD9D843DD}"/>
    <cellStyle name="SAPBEXresData 2 11 2" xfId="38398" xr:uid="{AB05530D-E3CA-4490-9BA0-AE028BBECFA5}"/>
    <cellStyle name="SAPBEXresData 2 12" xfId="25028" xr:uid="{98D17129-CB26-46E0-8D31-15656CFC3C92}"/>
    <cellStyle name="SAPBEXresData 2 12 2" xfId="51442" xr:uid="{6BBABBFA-8383-4F27-8D30-AA746D290071}"/>
    <cellStyle name="SAPBEXresData 2 2" xfId="3567" xr:uid="{D69BA80B-BAF0-4BAA-9C51-0E61DDFC87D9}"/>
    <cellStyle name="SAPBEXresData 2 2 2" xfId="8957" xr:uid="{2CA14B40-25E7-4FA5-B713-3DCB5EE187F5}"/>
    <cellStyle name="SAPBEXresData 2 2 2 2" xfId="19617" xr:uid="{845FDF1F-DD20-455C-9C29-858656C51AE5}"/>
    <cellStyle name="SAPBEXresData 2 2 2 2 2" xfId="46031" xr:uid="{B72FDE70-DDDA-4A19-B9EA-FFBD43D3D61D}"/>
    <cellStyle name="SAPBEXresData 2 2 2 3" xfId="12089" xr:uid="{7181798C-9A5E-472C-9D48-F8224C66BF90}"/>
    <cellStyle name="SAPBEXresData 2 2 2 3 2" xfId="38510" xr:uid="{5EE4EA17-2730-4D28-B622-6629B8BC17F0}"/>
    <cellStyle name="SAPBEXresData 2 2 2 4" xfId="35453" xr:uid="{C39000CC-1DAB-48AB-AF20-98B257200C94}"/>
    <cellStyle name="SAPBEXresData 2 2 3" xfId="9960" xr:uid="{D17E0320-D55A-4B66-B80C-7DC064D2AFD1}"/>
    <cellStyle name="SAPBEXresData 2 2 3 2" xfId="20620" xr:uid="{D5A6989F-C658-4619-BE0D-158D73B130C8}"/>
    <cellStyle name="SAPBEXresData 2 2 3 2 2" xfId="47034" xr:uid="{EB79835B-E6E8-4C7F-A415-4AE0F24D09D8}"/>
    <cellStyle name="SAPBEXresData 2 2 3 3" xfId="24378" xr:uid="{DB016AFB-288B-44ED-8422-9136550BBABB}"/>
    <cellStyle name="SAPBEXresData 2 2 3 3 2" xfId="50792" xr:uid="{F0802F21-8DD5-4943-9945-4D510F15D46B}"/>
    <cellStyle name="SAPBEXresData 2 2 3 4" xfId="36456" xr:uid="{6A0B1334-A9ED-4062-BE84-04BAB7AB2C6E}"/>
    <cellStyle name="SAPBEXresData 2 2 4" xfId="8778" xr:uid="{88F57312-6F39-4190-9C71-34D534378FE3}"/>
    <cellStyle name="SAPBEXresData 2 2 4 2" xfId="19438" xr:uid="{3400CB83-98B4-4DFD-9E36-D81FB7A2BA8B}"/>
    <cellStyle name="SAPBEXresData 2 2 4 2 2" xfId="45852" xr:uid="{EE52948D-1B42-41B5-9216-922394C64E3E}"/>
    <cellStyle name="SAPBEXresData 2 2 4 3" xfId="26125" xr:uid="{B0C2EE26-4F68-4A5F-ABDB-EE1A804588B4}"/>
    <cellStyle name="SAPBEXresData 2 2 4 3 2" xfId="52539" xr:uid="{D4347BB4-2AB9-400D-B213-E015D70AF963}"/>
    <cellStyle name="SAPBEXresData 2 2 4 4" xfId="35274" xr:uid="{403CCDDF-50E8-42C1-8175-72C7C2177A09}"/>
    <cellStyle name="SAPBEXresData 2 2 5" xfId="14352" xr:uid="{52522CA1-ED7B-4FCD-9CDA-9FBF6251B871}"/>
    <cellStyle name="SAPBEXresData 2 2 5 2" xfId="40772" xr:uid="{89475949-0BC3-4CF3-AD69-7B244F7BD13C}"/>
    <cellStyle name="SAPBEXresData 2 2 6" xfId="24642" xr:uid="{CCFA0DF5-F2C2-405D-97D9-102FF470985C}"/>
    <cellStyle name="SAPBEXresData 2 2 6 2" xfId="51056" xr:uid="{9ED794E8-17A7-4AB7-A6EA-910C441B7660}"/>
    <cellStyle name="SAPBEXresData 2 2 7" xfId="30237" xr:uid="{7236F0BA-D52B-466C-8F74-5641B4C80982}"/>
    <cellStyle name="SAPBEXresData 2 3" xfId="2751" xr:uid="{8CD9D693-172B-4C05-AD1A-F826D93CCDA7}"/>
    <cellStyle name="SAPBEXresData 2 3 2" xfId="9315" xr:uid="{79BC5A9D-05BE-4B6D-9BC5-9523A9C1E3DB}"/>
    <cellStyle name="SAPBEXresData 2 3 2 2" xfId="19975" xr:uid="{17D19E33-C650-40FB-A6B5-34B13B98DA5A}"/>
    <cellStyle name="SAPBEXresData 2 3 2 2 2" xfId="46389" xr:uid="{10D2B92B-9827-4302-A1D1-B9EECCF64405}"/>
    <cellStyle name="SAPBEXresData 2 3 2 3" xfId="25953" xr:uid="{5E1FF4AE-B4EE-477F-8882-66C7F0B0C6BA}"/>
    <cellStyle name="SAPBEXresData 2 3 2 3 2" xfId="52367" xr:uid="{15E5135B-258F-4BCC-80B4-5390D8F77518}"/>
    <cellStyle name="SAPBEXresData 2 3 2 4" xfId="35811" xr:uid="{44758E78-C860-4B4E-A6BF-EBF4CA19A8E3}"/>
    <cellStyle name="SAPBEXresData 2 3 3" xfId="13543" xr:uid="{EF9A9A0E-ED44-4E01-98FF-6F026383E873}"/>
    <cellStyle name="SAPBEXresData 2 3 3 2" xfId="39963" xr:uid="{44AAB013-9A19-41AC-8E0E-E932D4E60823}"/>
    <cellStyle name="SAPBEXresData 2 3 4" xfId="22476" xr:uid="{50F8401F-6982-4051-8C50-EB0E184F7DCD}"/>
    <cellStyle name="SAPBEXresData 2 3 4 2" xfId="48890" xr:uid="{E7881568-7B8C-496D-B37E-FCDC065B2DAC}"/>
    <cellStyle name="SAPBEXresData 2 3 5" xfId="29421" xr:uid="{D5855CC7-B66E-47F8-86B6-9ABCA4ABA22C}"/>
    <cellStyle name="SAPBEXresData 2 4" xfId="5042" xr:uid="{F2FA49D2-7C08-4D55-8713-3D5C7D74634C}"/>
    <cellStyle name="SAPBEXresData 2 4 2" xfId="10166" xr:uid="{973EB0A7-7125-476A-A6D7-08AF962E9E9D}"/>
    <cellStyle name="SAPBEXresData 2 4 2 2" xfId="20826" xr:uid="{E4D3D078-DBDF-42DF-A763-68731184FC5C}"/>
    <cellStyle name="SAPBEXresData 2 4 2 2 2" xfId="47240" xr:uid="{096AE410-5B74-4007-BE21-D763895CCF94}"/>
    <cellStyle name="SAPBEXresData 2 4 2 3" xfId="25885" xr:uid="{17CF6F1C-6392-4E97-8223-917B70D1906E}"/>
    <cellStyle name="SAPBEXresData 2 4 2 3 2" xfId="52299" xr:uid="{EF5B3386-1071-4CBA-867B-3FDD0F3A198F}"/>
    <cellStyle name="SAPBEXresData 2 4 2 4" xfId="36662" xr:uid="{C71C306C-28D8-4C5C-9525-7EE78EE91B51}"/>
    <cellStyle name="SAPBEXresData 2 4 3" xfId="15819" xr:uid="{31B3966F-D259-4F37-B64E-9F490317F64E}"/>
    <cellStyle name="SAPBEXresData 2 4 3 2" xfId="42238" xr:uid="{20D1B46F-E1D5-4F1D-B67C-35F549693ED0}"/>
    <cellStyle name="SAPBEXresData 2 4 4" xfId="22709" xr:uid="{34FA9686-1CC4-4550-9A2B-26CC34571D29}"/>
    <cellStyle name="SAPBEXresData 2 4 4 2" xfId="49123" xr:uid="{7C21C237-0A3A-4BA9-9C5D-EBBCB75DCC41}"/>
    <cellStyle name="SAPBEXresData 2 4 5" xfId="31712" xr:uid="{9B6C393A-8273-4059-B8CD-4CAEDE976C1F}"/>
    <cellStyle name="SAPBEXresData 2 5" xfId="3974" xr:uid="{A9D4CECA-871B-4C18-B534-12411E22F109}"/>
    <cellStyle name="SAPBEXresData 2 5 2" xfId="14757" xr:uid="{4F1A2C5C-63AD-4B8A-8BCB-7B243F5D336F}"/>
    <cellStyle name="SAPBEXresData 2 5 2 2" xfId="41177" xr:uid="{44DCFE30-DA52-4156-A119-328C5B9E2161}"/>
    <cellStyle name="SAPBEXresData 2 5 3" xfId="26581" xr:uid="{F9B66000-35A6-44A1-AE95-02A6A4B5DE8E}"/>
    <cellStyle name="SAPBEXresData 2 5 3 2" xfId="52995" xr:uid="{CA694534-E766-45B8-8E90-BE1C1D937535}"/>
    <cellStyle name="SAPBEXresData 2 5 4" xfId="30644" xr:uid="{7FA73C80-73B1-427A-8946-A31B1E7D6CE2}"/>
    <cellStyle name="SAPBEXresData 2 6" xfId="5867" xr:uid="{049AE3D8-DDD9-44BF-B6BD-E0145D724FEA}"/>
    <cellStyle name="SAPBEXresData 2 6 2" xfId="16622" xr:uid="{F706FE87-8317-4B9A-BE2A-30CBA6059CC5}"/>
    <cellStyle name="SAPBEXresData 2 6 2 2" xfId="43040" xr:uid="{841E2967-FC9E-4F96-A991-3CACE073151A}"/>
    <cellStyle name="SAPBEXresData 2 6 3" xfId="23831" xr:uid="{ABD8AE0D-4A80-4A8F-88B9-FDA2DED8ABF6}"/>
    <cellStyle name="SAPBEXresData 2 6 3 2" xfId="50245" xr:uid="{0CA96D58-3699-4134-B6C7-38C523BF01D6}"/>
    <cellStyle name="SAPBEXresData 2 6 4" xfId="32537" xr:uid="{76116D44-19D3-46A8-993B-E63B19B9912D}"/>
    <cellStyle name="SAPBEXresData 2 7" xfId="3311" xr:uid="{ECDADBCB-4E51-4AA9-9A37-8D52CCFA9CB7}"/>
    <cellStyle name="SAPBEXresData 2 7 2" xfId="24435" xr:uid="{6E67C8C7-54A7-4236-A5A2-A56521E67946}"/>
    <cellStyle name="SAPBEXresData 2 7 2 2" xfId="50849" xr:uid="{4661CEE5-1583-4391-A770-3F65F5CB1517}"/>
    <cellStyle name="SAPBEXresData 2 7 3" xfId="29981" xr:uid="{C7D966B7-6B22-4360-9262-2D02ABC4963A}"/>
    <cellStyle name="SAPBEXresData 2 8" xfId="5906" xr:uid="{671AE204-6B73-465C-A735-A6FB84931164}"/>
    <cellStyle name="SAPBEXresData 2 8 2" xfId="16658" xr:uid="{3DDA71DA-4D95-412A-B12C-2FD44360BD6C}"/>
    <cellStyle name="SAPBEXresData 2 8 2 2" xfId="43076" xr:uid="{1DC8326A-2586-43CC-9F5B-7FD1723A7EC4}"/>
    <cellStyle name="SAPBEXresData 2 8 3" xfId="25050" xr:uid="{CACB1AF6-AFCD-4C66-8E5D-3945EED186DC}"/>
    <cellStyle name="SAPBEXresData 2 8 3 2" xfId="51464" xr:uid="{B1B47DC2-FE45-4689-B7B7-603F2C1F2CC8}"/>
    <cellStyle name="SAPBEXresData 2 8 4" xfId="32576" xr:uid="{5B66133A-096E-4018-8471-A8C58ECA3DC9}"/>
    <cellStyle name="SAPBEXresData 2 9" xfId="7368" xr:uid="{561FF098-DA8C-4EC2-9289-7498E43D3098}"/>
    <cellStyle name="SAPBEXresData 2 9 2" xfId="18035" xr:uid="{AA2BA458-B368-4A9E-BCAC-F1DF570183B0}"/>
    <cellStyle name="SAPBEXresData 2 9 2 2" xfId="44451" xr:uid="{E3E26662-D680-4EFE-AB4A-C3EF95B140D9}"/>
    <cellStyle name="SAPBEXresData 2 9 3" xfId="23955" xr:uid="{F9040CBF-D088-4F39-849E-DC2C9BA4491F}"/>
    <cellStyle name="SAPBEXresData 2 9 3 2" xfId="50369" xr:uid="{0FCA8AFD-3848-4B43-91A5-9D1DE98A11F8}"/>
    <cellStyle name="SAPBEXresData 2 9 4" xfId="34038" xr:uid="{C5096A4D-CDEB-42BD-9E4E-D01E12CF0D36}"/>
    <cellStyle name="SAPBEXresData 3" xfId="1685" xr:uid="{E1DFD1F2-CC8C-4C4B-BC8B-0317EC383795}"/>
    <cellStyle name="SAPBEXresData 3 10" xfId="8495" xr:uid="{9E3CF31F-93FD-42F3-9064-B34924927496}"/>
    <cellStyle name="SAPBEXresData 3 10 2" xfId="19155" xr:uid="{32A8AA8C-9222-4BCB-8AFE-68D77014B281}"/>
    <cellStyle name="SAPBEXresData 3 10 2 2" xfId="45569" xr:uid="{EEC50DB6-997E-4484-A18A-E139AD72F019}"/>
    <cellStyle name="SAPBEXresData 3 10 3" xfId="12555" xr:uid="{479B4A4D-140E-4715-AF0A-4AC71EA56CD1}"/>
    <cellStyle name="SAPBEXresData 3 10 3 2" xfId="38976" xr:uid="{783742F1-7F03-4729-B93C-832590729629}"/>
    <cellStyle name="SAPBEXresData 3 10 4" xfId="34991" xr:uid="{4AE83B48-7E48-46E6-841F-59F23E86472A}"/>
    <cellStyle name="SAPBEXresData 3 11" xfId="11882" xr:uid="{5CDF3CF5-2C7A-4D39-921B-8AC72389CC47}"/>
    <cellStyle name="SAPBEXresData 3 11 2" xfId="38303" xr:uid="{2C33BD59-9B97-4636-8E1A-099AED7D71EB}"/>
    <cellStyle name="SAPBEXresData 3 12" xfId="23160" xr:uid="{4261F2F3-31E4-404F-A7BC-E1A01E5D6507}"/>
    <cellStyle name="SAPBEXresData 3 12 2" xfId="49574" xr:uid="{388C0C19-6BCD-4E41-A31A-48B154A03C94}"/>
    <cellStyle name="SAPBEXresData 3 2" xfId="3678" xr:uid="{C08F8436-A822-4337-B593-8D161F558632}"/>
    <cellStyle name="SAPBEXresData 3 2 2" xfId="8927" xr:uid="{A1C9EA65-CC2E-4D1C-82F0-CA5D4B41C096}"/>
    <cellStyle name="SAPBEXresData 3 2 2 2" xfId="19587" xr:uid="{0DFAFEDD-2AED-4DF7-9191-37F27DDF4078}"/>
    <cellStyle name="SAPBEXresData 3 2 2 2 2" xfId="46001" xr:uid="{3AB1035A-2435-4DE6-8B9E-5B2A7136A2DD}"/>
    <cellStyle name="SAPBEXresData 3 2 2 3" xfId="12802" xr:uid="{2907D29E-4A23-45A2-BC0D-699550AC1AC7}"/>
    <cellStyle name="SAPBEXresData 3 2 2 3 2" xfId="39223" xr:uid="{68EF9534-F40F-43B5-966B-1999DA69CCC0}"/>
    <cellStyle name="SAPBEXresData 3 2 2 4" xfId="35423" xr:uid="{6E00B1A5-C738-490D-9D1F-42AC62E838E4}"/>
    <cellStyle name="SAPBEXresData 3 2 3" xfId="9688" xr:uid="{C6BDB9D7-7F9D-497C-AF78-0E528A0B9682}"/>
    <cellStyle name="SAPBEXresData 3 2 3 2" xfId="20348" xr:uid="{919F5B39-DDD2-4F54-ACAC-572AEA6B5766}"/>
    <cellStyle name="SAPBEXresData 3 2 3 2 2" xfId="46762" xr:uid="{000D22B1-867D-4697-AAA8-D4CFE6263EFD}"/>
    <cellStyle name="SAPBEXresData 3 2 3 3" xfId="11839" xr:uid="{2AF15090-3FB7-4BD0-8890-B155630935C1}"/>
    <cellStyle name="SAPBEXresData 3 2 3 3 2" xfId="38260" xr:uid="{C2F3E752-E5DE-4C2D-812A-C333823B5697}"/>
    <cellStyle name="SAPBEXresData 3 2 3 4" xfId="36184" xr:uid="{78B6C36D-B6F5-4F37-946A-2625DCDF404A}"/>
    <cellStyle name="SAPBEXresData 3 2 4" xfId="8811" xr:uid="{BBDC3A8E-4AC6-4EFB-A596-2EA73A372389}"/>
    <cellStyle name="SAPBEXresData 3 2 4 2" xfId="19471" xr:uid="{B26F99D1-EC31-4295-A079-764A432F6966}"/>
    <cellStyle name="SAPBEXresData 3 2 4 2 2" xfId="45885" xr:uid="{0ED16D5C-B386-46F8-8122-A38A7D5452D1}"/>
    <cellStyle name="SAPBEXresData 3 2 4 3" xfId="21948" xr:uid="{2B573195-56E7-4507-A965-DB01E9D1DB9D}"/>
    <cellStyle name="SAPBEXresData 3 2 4 3 2" xfId="48362" xr:uid="{103CFD1D-A88D-45EC-936E-1B20DD79229A}"/>
    <cellStyle name="SAPBEXresData 3 2 4 4" xfId="35307" xr:uid="{98E90A5A-C42C-4743-92E0-59B3ADD18FD3}"/>
    <cellStyle name="SAPBEXresData 3 2 5" xfId="14463" xr:uid="{23237FC1-96DC-4BB8-8703-FEA6171CB4E9}"/>
    <cellStyle name="SAPBEXresData 3 2 5 2" xfId="40883" xr:uid="{FCC2F386-F13C-4DB8-88DC-FE3F9F44D3A3}"/>
    <cellStyle name="SAPBEXresData 3 2 6" xfId="28134" xr:uid="{8C0A1AC3-FA24-4391-AE49-43B7CB7EB45D}"/>
    <cellStyle name="SAPBEXresData 3 2 6 2" xfId="54548" xr:uid="{0B21BA54-08CF-4344-A0B1-1E1B3B36F123}"/>
    <cellStyle name="SAPBEXresData 3 2 7" xfId="30348" xr:uid="{BC882CD1-4A47-417E-97C1-60BF91E35E7B}"/>
    <cellStyle name="SAPBEXresData 3 3" xfId="2657" xr:uid="{6FAF7B79-70DF-44A8-97F0-12B11C693B8A}"/>
    <cellStyle name="SAPBEXresData 3 3 2" xfId="9288" xr:uid="{6E6A3259-F94F-4A37-9BED-92109315B82A}"/>
    <cellStyle name="SAPBEXresData 3 3 2 2" xfId="19948" xr:uid="{F8826BA6-67CB-485E-8713-EA0D5A5297DB}"/>
    <cellStyle name="SAPBEXresData 3 3 2 2 2" xfId="46362" xr:uid="{8B4BD9AA-53B5-4FE1-8CB8-89C282A707DA}"/>
    <cellStyle name="SAPBEXresData 3 3 2 3" xfId="25956" xr:uid="{C4F5A1C7-DDBB-4013-9CC0-63D3963C7D46}"/>
    <cellStyle name="SAPBEXresData 3 3 2 3 2" xfId="52370" xr:uid="{3DBBE2BE-6150-42F3-86E3-1D5CC80A8F28}"/>
    <cellStyle name="SAPBEXresData 3 3 2 4" xfId="35784" xr:uid="{16D8CDBC-2CFB-487D-988C-B25238284EA6}"/>
    <cellStyle name="SAPBEXresData 3 3 3" xfId="13449" xr:uid="{5C2719D8-9B21-42AB-B5D1-CCB380C72964}"/>
    <cellStyle name="SAPBEXresData 3 3 3 2" xfId="39869" xr:uid="{44695E7F-752B-455E-804D-F3BC1C1B2EB1}"/>
    <cellStyle name="SAPBEXresData 3 3 4" xfId="27245" xr:uid="{2D93D1D6-0D77-4DF9-8524-9153277381E0}"/>
    <cellStyle name="SAPBEXresData 3 3 4 2" xfId="53659" xr:uid="{6591FD6A-7111-418A-9A02-8B698BA3163C}"/>
    <cellStyle name="SAPBEXresData 3 3 5" xfId="29327" xr:uid="{D390E5A6-AB6A-4D56-8825-9F48EF54C97B}"/>
    <cellStyle name="SAPBEXresData 3 4" xfId="4474" xr:uid="{840FDA3C-3E3E-403F-95E1-4259D232376E}"/>
    <cellStyle name="SAPBEXresData 3 4 2" xfId="10307" xr:uid="{BE0D4B90-C363-4172-B197-749716664B96}"/>
    <cellStyle name="SAPBEXresData 3 4 2 2" xfId="20967" xr:uid="{577263FB-5A9B-4EC5-BF22-FE7722168914}"/>
    <cellStyle name="SAPBEXresData 3 4 2 2 2" xfId="47381" xr:uid="{E8D791B6-70ED-482D-8464-9A07B551B50D}"/>
    <cellStyle name="SAPBEXresData 3 4 2 3" xfId="17534" xr:uid="{5B156C94-CB33-43EA-9287-5D1C92D046F2}"/>
    <cellStyle name="SAPBEXresData 3 4 2 3 2" xfId="43951" xr:uid="{87561595-0CB7-4AEE-B9C1-7B401C7EA659}"/>
    <cellStyle name="SAPBEXresData 3 4 2 4" xfId="36803" xr:uid="{F8184E18-BA3E-4E38-ABC5-4116F8416A24}"/>
    <cellStyle name="SAPBEXresData 3 4 3" xfId="15252" xr:uid="{33E038A0-8BF9-4E80-9885-BC507F9C25D6}"/>
    <cellStyle name="SAPBEXresData 3 4 3 2" xfId="41672" xr:uid="{7DC8BDA8-BC49-450D-843E-57788D0A45DC}"/>
    <cellStyle name="SAPBEXresData 3 4 4" xfId="25589" xr:uid="{3D954AA5-86D0-44AA-8EE1-EAF70F06E779}"/>
    <cellStyle name="SAPBEXresData 3 4 4 2" xfId="52003" xr:uid="{6E475095-9874-468D-AD65-E53FE0DA7B14}"/>
    <cellStyle name="SAPBEXresData 3 4 5" xfId="31144" xr:uid="{6C3617F7-F11D-4ADD-AC1F-D7417B7784F6}"/>
    <cellStyle name="SAPBEXresData 3 5" xfId="3976" xr:uid="{3224B3B9-C630-4AB8-A3E9-278236CD90E2}"/>
    <cellStyle name="SAPBEXresData 3 5 2" xfId="14759" xr:uid="{7D9CC89A-54F9-467A-AE4A-F60884132DAF}"/>
    <cellStyle name="SAPBEXresData 3 5 2 2" xfId="41179" xr:uid="{BEA1C902-6CBB-4570-856A-760F620496A9}"/>
    <cellStyle name="SAPBEXresData 3 5 3" xfId="26180" xr:uid="{6601EE47-5E79-4994-A070-684CF54E2C19}"/>
    <cellStyle name="SAPBEXresData 3 5 3 2" xfId="52594" xr:uid="{A2BEFE75-3EF2-443E-AD3D-CE5CD5FEB556}"/>
    <cellStyle name="SAPBEXresData 3 5 4" xfId="30646" xr:uid="{E41D84EF-E7C3-4D7D-9DCD-21E0EB0F5A0C}"/>
    <cellStyle name="SAPBEXresData 3 6" xfId="5551" xr:uid="{A1F85C72-34FF-4ED8-A791-3042E73872D5}"/>
    <cellStyle name="SAPBEXresData 3 6 2" xfId="16322" xr:uid="{AD3A6536-0CCE-46A5-8795-FBD4D2530C89}"/>
    <cellStyle name="SAPBEXresData 3 6 2 2" xfId="42741" xr:uid="{2700DEBE-17F4-4646-9BF0-01C63BFE2292}"/>
    <cellStyle name="SAPBEXresData 3 6 3" xfId="24466" xr:uid="{679F6719-C4E1-4CFF-BC81-7DDB1F5AE5A9}"/>
    <cellStyle name="SAPBEXresData 3 6 3 2" xfId="50880" xr:uid="{2701AC68-FC2A-4177-8B37-52EB1B6BE500}"/>
    <cellStyle name="SAPBEXresData 3 6 4" xfId="32221" xr:uid="{94497BB2-F22A-411C-812E-B5909D51990D}"/>
    <cellStyle name="SAPBEXresData 3 7" xfId="6160" xr:uid="{4F48397E-931D-45BB-94D6-07DA66E2D77C}"/>
    <cellStyle name="SAPBEXresData 3 7 2" xfId="24903" xr:uid="{9374503D-2001-43A9-99B9-89DF9889B4FB}"/>
    <cellStyle name="SAPBEXresData 3 7 2 2" xfId="51317" xr:uid="{500D14A7-5426-43F8-AB91-D1F60A67A043}"/>
    <cellStyle name="SAPBEXresData 3 7 3" xfId="32830" xr:uid="{6870AD2B-54E9-4558-A1E3-F7DDE1FC7996}"/>
    <cellStyle name="SAPBEXresData 3 8" xfId="3147" xr:uid="{29C62660-D57E-4F65-B82A-2DFB20441189}"/>
    <cellStyle name="SAPBEXresData 3 8 2" xfId="13938" xr:uid="{36374738-B829-4EC1-BACB-35F667105C74}"/>
    <cellStyle name="SAPBEXresData 3 8 2 2" xfId="40358" xr:uid="{671BD199-6E67-4495-9BD4-FCAA2A6EE29C}"/>
    <cellStyle name="SAPBEXresData 3 8 3" xfId="25713" xr:uid="{09219848-DBD5-4DE5-895D-18D78F70B165}"/>
    <cellStyle name="SAPBEXresData 3 8 3 2" xfId="52127" xr:uid="{4E3DAC17-3C85-49C2-9EC0-C63CA8AE7171}"/>
    <cellStyle name="SAPBEXresData 3 8 4" xfId="29817" xr:uid="{B0CDA1D0-906C-4EB4-BA7D-3823BB98C3CE}"/>
    <cellStyle name="SAPBEXresData 3 9" xfId="5677" xr:uid="{B2C4AFD9-42DE-4F17-8F80-E7CAF0B98A33}"/>
    <cellStyle name="SAPBEXresData 3 9 2" xfId="16441" xr:uid="{B6C076BB-2C78-4F38-B8F4-5A00CE5CDC7C}"/>
    <cellStyle name="SAPBEXresData 3 9 2 2" xfId="42859" xr:uid="{6E210520-07DB-4F41-BF15-917E6A9793AD}"/>
    <cellStyle name="SAPBEXresData 3 9 3" xfId="22516" xr:uid="{E9F60E4F-21FA-421A-A66E-E114EB941CBA}"/>
    <cellStyle name="SAPBEXresData 3 9 3 2" xfId="48930" xr:uid="{B44CAB80-A7C1-4BC0-95DA-3A6F2F6A5E30}"/>
    <cellStyle name="SAPBEXresData 3 9 4" xfId="32347" xr:uid="{986C0DF2-E70A-4BFD-94CA-F746CE4496B7}"/>
    <cellStyle name="SAPBEXresData 4" xfId="1953" xr:uid="{EC547D38-B0D7-4C5E-9DB3-BCA4F94ADDAD}"/>
    <cellStyle name="SAPBEXresData 4 10" xfId="8591" xr:uid="{E2748DEB-5E66-4BE4-AE43-7CC08CFB3516}"/>
    <cellStyle name="SAPBEXresData 4 10 2" xfId="19251" xr:uid="{D4C089E9-D9DF-4EC1-9E9B-D27E43546D72}"/>
    <cellStyle name="SAPBEXresData 4 10 2 2" xfId="45665" xr:uid="{7B8826E0-76A2-4FD2-B985-E8E9E919FE54}"/>
    <cellStyle name="SAPBEXresData 4 10 3" xfId="12791" xr:uid="{1E355DC7-F275-4814-801C-75E7E3F4178C}"/>
    <cellStyle name="SAPBEXresData 4 10 3 2" xfId="39212" xr:uid="{5F386CA2-9347-481F-A492-83A7869AB7F1}"/>
    <cellStyle name="SAPBEXresData 4 10 4" xfId="35087" xr:uid="{520902A6-262B-4BCD-A8FA-1E0C91734A9E}"/>
    <cellStyle name="SAPBEXresData 4 11" xfId="11635" xr:uid="{03F5AFD1-AE89-4DDA-800E-B4D780DE6F92}"/>
    <cellStyle name="SAPBEXresData 4 11 2" xfId="38056" xr:uid="{388810CA-04DF-41A5-B7D7-CA555090B6AA}"/>
    <cellStyle name="SAPBEXresData 4 12" xfId="24443" xr:uid="{4E80120E-4591-422D-9042-678BBB1DAFB7}"/>
    <cellStyle name="SAPBEXresData 4 12 2" xfId="50857" xr:uid="{4A373D12-BF4E-4A9F-8329-F3B4B732C6C5}"/>
    <cellStyle name="SAPBEXresData 4 2" xfId="3930" xr:uid="{BB71E3C5-218F-41DC-98D3-2221AD2ADDB4}"/>
    <cellStyle name="SAPBEXresData 4 2 2" xfId="9772" xr:uid="{C2F0C0DF-7C6B-45CF-878E-5C0A0E89F6EB}"/>
    <cellStyle name="SAPBEXresData 4 2 2 2" xfId="20432" xr:uid="{D34BCE85-D789-49B0-AD52-3AEE66E930C8}"/>
    <cellStyle name="SAPBEXresData 4 2 2 2 2" xfId="46846" xr:uid="{9A34E6C0-F9AD-4B81-ABE1-7A39CF92C7FB}"/>
    <cellStyle name="SAPBEXresData 4 2 2 3" xfId="26707" xr:uid="{67649F91-DB60-45BB-B669-829EA88A53FD}"/>
    <cellStyle name="SAPBEXresData 4 2 2 3 2" xfId="53121" xr:uid="{60E4D602-452C-4D8D-94EB-769DC3DD024C}"/>
    <cellStyle name="SAPBEXresData 4 2 2 4" xfId="36268" xr:uid="{1341245B-0799-4CF3-B81A-81B3A1AF00EA}"/>
    <cellStyle name="SAPBEXresData 4 2 3" xfId="14713" xr:uid="{9F28D8C2-ACEA-4461-923B-AD5FBD916091}"/>
    <cellStyle name="SAPBEXresData 4 2 3 2" xfId="41133" xr:uid="{F42A2ECA-D578-4966-840D-E142221E3FE2}"/>
    <cellStyle name="SAPBEXresData 4 2 4" xfId="24757" xr:uid="{40498B46-846F-4A1E-8F7D-46F0A7606E6B}"/>
    <cellStyle name="SAPBEXresData 4 2 4 2" xfId="51171" xr:uid="{CBB7C980-3E13-4ABE-B889-441A932843F1}"/>
    <cellStyle name="SAPBEXresData 4 2 5" xfId="30600" xr:uid="{E4037627-706F-447F-9528-B1A30C8C0AB8}"/>
    <cellStyle name="SAPBEXresData 4 3" xfId="4657" xr:uid="{74D0A582-1571-450A-917F-65A89690F914}"/>
    <cellStyle name="SAPBEXresData 4 3 2" xfId="9980" xr:uid="{6223A91F-7271-44F1-A94F-A0DF5C663430}"/>
    <cellStyle name="SAPBEXresData 4 3 2 2" xfId="20640" xr:uid="{A835426B-BB04-4395-AFB0-82EC41D9070C}"/>
    <cellStyle name="SAPBEXresData 4 3 2 2 2" xfId="47054" xr:uid="{D07CCBE2-D113-4CF8-BE0F-5C4B0F434D5C}"/>
    <cellStyle name="SAPBEXresData 4 3 2 3" xfId="23719" xr:uid="{B5150672-2CC8-41B6-AD89-F0AA865FDED3}"/>
    <cellStyle name="SAPBEXresData 4 3 2 3 2" xfId="50133" xr:uid="{48E08355-B3BA-49FD-80FD-CA8923FD33BC}"/>
    <cellStyle name="SAPBEXresData 4 3 2 4" xfId="36476" xr:uid="{D2F3CE5B-D545-40A6-AB0F-F886484D3DBF}"/>
    <cellStyle name="SAPBEXresData 4 3 3" xfId="15435" xr:uid="{F293EBA9-87A6-464C-A658-28E9D29E291B}"/>
    <cellStyle name="SAPBEXresData 4 3 3 2" xfId="41855" xr:uid="{5D8E1B78-CB83-445A-A37A-08FC3E8107AA}"/>
    <cellStyle name="SAPBEXresData 4 3 4" xfId="27564" xr:uid="{369CDF38-B763-46BC-AB72-AA9D08B6E97E}"/>
    <cellStyle name="SAPBEXresData 4 3 4 2" xfId="53978" xr:uid="{B1C1D066-A4D0-4BD8-B91F-41AF3F7D6688}"/>
    <cellStyle name="SAPBEXresData 4 3 5" xfId="31327" xr:uid="{5A02199D-37A1-49E1-86CC-1EF6284E0FD9}"/>
    <cellStyle name="SAPBEXresData 4 4" xfId="5235" xr:uid="{3FD7132F-0701-4563-958C-30F93608BC05}"/>
    <cellStyle name="SAPBEXresData 4 4 2" xfId="16010" xr:uid="{BAF0ED6B-ACE6-4153-B788-B280913CC527}"/>
    <cellStyle name="SAPBEXresData 4 4 2 2" xfId="42429" xr:uid="{C207750A-B9D4-48DB-A557-666A252EF994}"/>
    <cellStyle name="SAPBEXresData 4 4 3" xfId="24458" xr:uid="{5668BD41-3868-4B54-99C2-D928270BB97D}"/>
    <cellStyle name="SAPBEXresData 4 4 3 2" xfId="50872" xr:uid="{461B5D2C-57CA-4771-9916-1D71005A6015}"/>
    <cellStyle name="SAPBEXresData 4 4 4" xfId="31905" xr:uid="{6C42C72F-7879-4AA5-B40F-8B792B697E3F}"/>
    <cellStyle name="SAPBEXresData 4 5" xfId="5846" xr:uid="{0A6A5778-D6F9-4DFA-8167-E94CA8600DA8}"/>
    <cellStyle name="SAPBEXresData 4 5 2" xfId="16602" xr:uid="{662B338D-8C35-48A4-B9F3-C4C83F295B45}"/>
    <cellStyle name="SAPBEXresData 4 5 2 2" xfId="43020" xr:uid="{48175B24-41F1-4ADA-AA84-D1E86D099E11}"/>
    <cellStyle name="SAPBEXresData 4 5 3" xfId="23732" xr:uid="{EC28E1F4-E91C-404E-870C-82BB21FB8FF0}"/>
    <cellStyle name="SAPBEXresData 4 5 3 2" xfId="50146" xr:uid="{990C2C6A-43A1-42C8-A6DE-4C9CA51EF0FF}"/>
    <cellStyle name="SAPBEXresData 4 5 4" xfId="32516" xr:uid="{0E6FA85F-5064-4614-A6E8-7D5D61CFD786}"/>
    <cellStyle name="SAPBEXresData 4 6" xfId="6454" xr:uid="{53ED26C4-E56A-4FF2-9097-5CF1105F15DF}"/>
    <cellStyle name="SAPBEXresData 4 6 2" xfId="17190" xr:uid="{49B76AC1-0EFD-4E8E-9D3D-8C84A48643F8}"/>
    <cellStyle name="SAPBEXresData 4 6 2 2" xfId="43608" xr:uid="{EB0458AE-E920-468A-9077-0E9BB03F606F}"/>
    <cellStyle name="SAPBEXresData 4 6 3" xfId="25144" xr:uid="{1172EE0A-A139-45ED-B982-289DFE5A3E14}"/>
    <cellStyle name="SAPBEXresData 4 6 3 2" xfId="51558" xr:uid="{1D0C7745-48A3-41F2-BD2C-1AE8BFA31FEC}"/>
    <cellStyle name="SAPBEXresData 4 6 4" xfId="33124" xr:uid="{B926446B-6C6D-45A0-A659-57E96CFAEC0D}"/>
    <cellStyle name="SAPBEXresData 4 7" xfId="7069" xr:uid="{7274580A-B121-4B13-B54D-0E8F75EAFBD2}"/>
    <cellStyle name="SAPBEXresData 4 7 2" xfId="17531" xr:uid="{124E36D3-8B00-42B2-84DC-0EE2BF171DC6}"/>
    <cellStyle name="SAPBEXresData 4 7 2 2" xfId="43948" xr:uid="{02B9D800-8AB9-47EF-90DF-8BCB6C76AC44}"/>
    <cellStyle name="SAPBEXresData 4 7 3" xfId="33739" xr:uid="{3C965EC3-C713-4874-8447-01AB931D755C}"/>
    <cellStyle name="SAPBEXresData 4 8" xfId="7616" xr:uid="{152119CB-4E73-42EC-A41F-624B3DB69DD3}"/>
    <cellStyle name="SAPBEXresData 4 8 2" xfId="18283" xr:uid="{47595460-9223-4559-955D-595A277B5311}"/>
    <cellStyle name="SAPBEXresData 4 8 2 2" xfId="44699" xr:uid="{84E1E09E-674D-42E7-8A10-9E1D866312CB}"/>
    <cellStyle name="SAPBEXresData 4 8 3" xfId="22600" xr:uid="{2EF28596-C70E-4757-A06D-BE0F64CA3E2A}"/>
    <cellStyle name="SAPBEXresData 4 8 3 2" xfId="49014" xr:uid="{2AE40941-5D78-475E-9C7F-918CBB70519D}"/>
    <cellStyle name="SAPBEXresData 4 8 4" xfId="34286" xr:uid="{D1A27CDB-6E44-43B1-B462-122F14E2183B}"/>
    <cellStyle name="SAPBEXresData 4 9" xfId="7314" xr:uid="{88A853C2-AA3A-4171-8A3A-E36ACB621003}"/>
    <cellStyle name="SAPBEXresData 4 9 2" xfId="17981" xr:uid="{20F47524-2FA9-4706-87F7-74E9A29571A3}"/>
    <cellStyle name="SAPBEXresData 4 9 2 2" xfId="44398" xr:uid="{31023690-BA31-41F9-90FD-D23369EECB64}"/>
    <cellStyle name="SAPBEXresData 4 9 3" xfId="21868" xr:uid="{2662CA48-E4BE-4D62-AD53-1EDC090D3BB7}"/>
    <cellStyle name="SAPBEXresData 4 9 3 2" xfId="48282" xr:uid="{B1583D35-1F95-4A12-9C8A-6130CAC8CA73}"/>
    <cellStyle name="SAPBEXresData 4 9 4" xfId="33984" xr:uid="{E3AD7EA8-7C31-4C72-BB0F-47239A0E527D}"/>
    <cellStyle name="SAPBEXresData 5" xfId="2130" xr:uid="{5863D065-9C17-4703-9C86-0AFEE2DD75CE}"/>
    <cellStyle name="SAPBEXresData 5 10" xfId="8833" xr:uid="{6A1E17CC-2766-4189-A376-1E43A8B1462C}"/>
    <cellStyle name="SAPBEXresData 5 10 2" xfId="19493" xr:uid="{1F0ED141-88BB-4B0D-BC54-433805D89182}"/>
    <cellStyle name="SAPBEXresData 5 10 2 2" xfId="45907" xr:uid="{22F76396-7488-4F1A-82A9-773B60BE75CC}"/>
    <cellStyle name="SAPBEXresData 5 10 3" xfId="22152" xr:uid="{AF91B7D2-3C2B-4B00-9B07-22E7AF7AFE9B}"/>
    <cellStyle name="SAPBEXresData 5 10 3 2" xfId="48566" xr:uid="{4C79449C-CD88-4649-9359-E96AFC61D08F}"/>
    <cellStyle name="SAPBEXresData 5 10 4" xfId="35329" xr:uid="{27A233CA-2A7B-4767-9B32-9EDFB713F1CC}"/>
    <cellStyle name="SAPBEXresData 5 11" xfId="11470" xr:uid="{5943F0DB-3EE0-48A8-8FE6-B37FBD5493A5}"/>
    <cellStyle name="SAPBEXresData 5 11 2" xfId="37891" xr:uid="{3BEFCF09-0B4D-431D-A7A1-5296127846A1}"/>
    <cellStyle name="SAPBEXresData 5 12" xfId="27558" xr:uid="{89FCBD8A-3426-40E0-9541-B7126E0E22CB}"/>
    <cellStyle name="SAPBEXresData 5 12 2" xfId="53972" xr:uid="{26EF1231-E0A5-4A38-A728-BD421824F1B1}"/>
    <cellStyle name="SAPBEXresData 5 2" xfId="4095" xr:uid="{413A5C6D-39BE-4C03-9361-B51DBB0EB3A0}"/>
    <cellStyle name="SAPBEXresData 5 2 2" xfId="9810" xr:uid="{5F2324AC-DCE3-4C77-9F0D-6B95BB476D1C}"/>
    <cellStyle name="SAPBEXresData 5 2 2 2" xfId="20470" xr:uid="{C70E7DC3-F731-49DF-A88B-B875AF80E74F}"/>
    <cellStyle name="SAPBEXresData 5 2 2 2 2" xfId="46884" xr:uid="{A9C9B639-35C5-4311-BA6E-B1CAED65B034}"/>
    <cellStyle name="SAPBEXresData 5 2 2 3" xfId="12719" xr:uid="{DFBD9722-4E9E-44D2-95C5-2009BB80DF75}"/>
    <cellStyle name="SAPBEXresData 5 2 2 3 2" xfId="39140" xr:uid="{DE392768-6514-426D-82A0-C6BECD11303E}"/>
    <cellStyle name="SAPBEXresData 5 2 2 4" xfId="36306" xr:uid="{C57A507C-1714-461E-ADD7-E4C2BB00797F}"/>
    <cellStyle name="SAPBEXresData 5 2 3" xfId="14877" xr:uid="{FE95C01E-4627-4D1B-B63D-10CF63605BAF}"/>
    <cellStyle name="SAPBEXresData 5 2 3 2" xfId="41297" xr:uid="{BE753B7C-A944-4B49-9EE9-3DB83B9847D3}"/>
    <cellStyle name="SAPBEXresData 5 2 4" xfId="23332" xr:uid="{263DD759-960F-4D94-9084-931E2B0C32E3}"/>
    <cellStyle name="SAPBEXresData 5 2 4 2" xfId="49746" xr:uid="{C1496847-7DD9-4B1A-B3BA-65223C9797ED}"/>
    <cellStyle name="SAPBEXresData 5 2 5" xfId="30765" xr:uid="{5D176C45-D3B3-425F-AB4D-BA989F16F189}"/>
    <cellStyle name="SAPBEXresData 5 3" xfId="4823" xr:uid="{D865BB14-3383-43F3-B71B-CE91BCAB2896}"/>
    <cellStyle name="SAPBEXresData 5 3 2" xfId="9920" xr:uid="{B6052703-6C0D-4F29-9796-05397D9C20F4}"/>
    <cellStyle name="SAPBEXresData 5 3 2 2" xfId="20580" xr:uid="{270E5366-0A34-40FF-B9A9-F8D2959BCD56}"/>
    <cellStyle name="SAPBEXresData 5 3 2 2 2" xfId="46994" xr:uid="{338D2F36-B2DD-410E-89F3-E1F1EEF51232}"/>
    <cellStyle name="SAPBEXresData 5 3 2 3" xfId="23162" xr:uid="{3462041A-9A6D-42F9-BBD5-50635D3DCA91}"/>
    <cellStyle name="SAPBEXresData 5 3 2 3 2" xfId="49576" xr:uid="{264C941F-2A6C-4A7E-B1B5-CB6D64363935}"/>
    <cellStyle name="SAPBEXresData 5 3 2 4" xfId="36416" xr:uid="{03C22C3D-983E-43AD-9CC2-49BF8B7DC105}"/>
    <cellStyle name="SAPBEXresData 5 3 3" xfId="15600" xr:uid="{B646635C-A393-447F-AF33-134EA0742354}"/>
    <cellStyle name="SAPBEXresData 5 3 3 2" xfId="42020" xr:uid="{D8EE8ACC-7722-45FC-B1C0-160FD827A28F}"/>
    <cellStyle name="SAPBEXresData 5 3 4" xfId="25689" xr:uid="{B8017514-2762-4F65-904B-54EC8BF2AE12}"/>
    <cellStyle name="SAPBEXresData 5 3 4 2" xfId="52103" xr:uid="{D0AB0BF1-835A-4A86-85C4-9EF48DD23A7A}"/>
    <cellStyle name="SAPBEXresData 5 3 5" xfId="31493" xr:uid="{F9FF933A-A822-4431-8602-A2F50E0E9F1D}"/>
    <cellStyle name="SAPBEXresData 5 4" xfId="5403" xr:uid="{0CA689D0-FF51-4430-959B-CF7563E2159A}"/>
    <cellStyle name="SAPBEXresData 5 4 2" xfId="16176" xr:uid="{45661D13-C437-4E6D-8D17-546E3CF78CF0}"/>
    <cellStyle name="SAPBEXresData 5 4 2 2" xfId="42595" xr:uid="{B17B413F-C298-4470-8A38-0CC05E2E738F}"/>
    <cellStyle name="SAPBEXresData 5 4 3" xfId="25323" xr:uid="{32F941D0-3783-4E05-8C9F-EE13DEEFB493}"/>
    <cellStyle name="SAPBEXresData 5 4 3 2" xfId="51737" xr:uid="{C505E352-365F-4BBE-886E-CBC32F48D285}"/>
    <cellStyle name="SAPBEXresData 5 4 4" xfId="32073" xr:uid="{6735D343-77E3-4F98-87B4-4A89AB75853E}"/>
    <cellStyle name="SAPBEXresData 5 5" xfId="6010" xr:uid="{7A6EC35A-BA7A-473F-90B6-0520EC01C279}"/>
    <cellStyle name="SAPBEXresData 5 5 2" xfId="16762" xr:uid="{75E8B912-12C7-4B12-86CC-7DA3A9AC7D59}"/>
    <cellStyle name="SAPBEXresData 5 5 2 2" xfId="43180" xr:uid="{B86F1999-5352-436D-A581-E11E1CD05AE5}"/>
    <cellStyle name="SAPBEXresData 5 5 3" xfId="25791" xr:uid="{0BD57836-CE21-4BC6-80E7-8CDC8F15F076}"/>
    <cellStyle name="SAPBEXresData 5 5 3 2" xfId="52205" xr:uid="{0BB750A6-8DC1-4B89-819E-4F4938E4AB56}"/>
    <cellStyle name="SAPBEXresData 5 5 4" xfId="32680" xr:uid="{61A697D9-3DAB-4C44-89C6-C43CBB20CD86}"/>
    <cellStyle name="SAPBEXresData 5 6" xfId="6610" xr:uid="{762EFE43-9854-43AE-8E88-4F29CF9F4D87}"/>
    <cellStyle name="SAPBEXresData 5 6 2" xfId="17335" xr:uid="{AD11CE72-77EB-466E-859F-F693C89966E2}"/>
    <cellStyle name="SAPBEXresData 5 6 2 2" xfId="43753" xr:uid="{CE7AA49B-8A01-4D56-ADA3-B69E1B7F8164}"/>
    <cellStyle name="SAPBEXresData 5 6 3" xfId="25256" xr:uid="{EEBFBAEB-32B8-4BB3-90E8-1341330780AA}"/>
    <cellStyle name="SAPBEXresData 5 6 3 2" xfId="51670" xr:uid="{5A05ECD7-263A-4C94-B478-AB88BDE46725}"/>
    <cellStyle name="SAPBEXresData 5 6 4" xfId="33280" xr:uid="{D172B8E4-B621-4B0A-997C-A3B9062D326A}"/>
    <cellStyle name="SAPBEXresData 5 7" xfId="7182" xr:uid="{A392EB85-8D4A-4B4C-BA86-D53797B8A843}"/>
    <cellStyle name="SAPBEXresData 5 7 2" xfId="27321" xr:uid="{7D3FB948-956A-435F-BF7C-9BE9A41EAD69}"/>
    <cellStyle name="SAPBEXresData 5 7 2 2" xfId="53735" xr:uid="{CC224F83-0C44-4E6B-A92B-4BB1EE07D799}"/>
    <cellStyle name="SAPBEXresData 5 7 3" xfId="33852" xr:uid="{29D30B0C-45DA-4EE8-913F-C72BE2101FE6}"/>
    <cellStyle name="SAPBEXresData 5 8" xfId="7741" xr:uid="{0D70D909-3DBA-4F24-BB80-F4999A2A521E}"/>
    <cellStyle name="SAPBEXresData 5 8 2" xfId="18408" xr:uid="{E8D2A84F-BFF6-4628-8EBC-F894B48440C4}"/>
    <cellStyle name="SAPBEXresData 5 8 2 2" xfId="44824" xr:uid="{08CA1C5E-0AB5-4396-BDFF-312CBBB41217}"/>
    <cellStyle name="SAPBEXresData 5 8 3" xfId="27328" xr:uid="{9926BB8E-6D20-4E1C-950D-D3281D54A976}"/>
    <cellStyle name="SAPBEXresData 5 8 3 2" xfId="53742" xr:uid="{EBFED0F2-FB58-4664-9DFA-D2558192E2E5}"/>
    <cellStyle name="SAPBEXresData 5 8 4" xfId="34411" xr:uid="{3F0A4012-3C40-45B4-B61B-5E41D7E6CFF3}"/>
    <cellStyle name="SAPBEXresData 5 9" xfId="7893" xr:uid="{149ED541-56FC-471A-8047-45A2D3AE1065}"/>
    <cellStyle name="SAPBEXresData 5 9 2" xfId="18560" xr:uid="{50E88140-BDAA-4EC5-8708-192D6C432F13}"/>
    <cellStyle name="SAPBEXresData 5 9 2 2" xfId="44975" xr:uid="{156A6182-CA44-4EA6-B060-996E34E4968C}"/>
    <cellStyle name="SAPBEXresData 5 9 3" xfId="27340" xr:uid="{BC5DD391-0450-4651-B4E5-0E2448B4DFD2}"/>
    <cellStyle name="SAPBEXresData 5 9 3 2" xfId="53754" xr:uid="{52003AF9-AFDF-4E8D-9170-A3C4ECCC9FD8}"/>
    <cellStyle name="SAPBEXresData 5 9 4" xfId="34563" xr:uid="{BF13DBEE-19B7-4D73-BCDA-E36A148B3DDF}"/>
    <cellStyle name="SAPBEXresData 6" xfId="1867" xr:uid="{35DABFC0-FF46-4D38-9727-A15E9FCB0444}"/>
    <cellStyle name="SAPBEXresData 6 10" xfId="9518" xr:uid="{173A135F-378C-43A3-9690-C4A162AE2236}"/>
    <cellStyle name="SAPBEXresData 6 10 2" xfId="20178" xr:uid="{3EFAE1C8-59F7-4ECD-B850-066565DE8C62}"/>
    <cellStyle name="SAPBEXresData 6 10 2 2" xfId="46592" xr:uid="{FBD60988-9BAC-4D39-81DC-1D5AA86D0B6F}"/>
    <cellStyle name="SAPBEXresData 6 10 3" xfId="12717" xr:uid="{FAF03948-2DAB-4192-816B-A4D026E7E135}"/>
    <cellStyle name="SAPBEXresData 6 10 3 2" xfId="39138" xr:uid="{3EDC2DB6-D45A-4BA5-B611-434B68E10DEA}"/>
    <cellStyle name="SAPBEXresData 6 10 4" xfId="36014" xr:uid="{75E6C015-2D60-4225-86B0-11170C842464}"/>
    <cellStyle name="SAPBEXresData 6 11" xfId="11713" xr:uid="{D9613637-F154-49EF-8BBC-074F227355AC}"/>
    <cellStyle name="SAPBEXresData 6 11 2" xfId="38134" xr:uid="{884CDF72-CB3B-49D1-A986-CE4172A09BD4}"/>
    <cellStyle name="SAPBEXresData 6 12" xfId="24662" xr:uid="{9A851166-3ECB-4E65-B52C-7AB2E6085014}"/>
    <cellStyle name="SAPBEXresData 6 12 2" xfId="51076" xr:uid="{05F2EEA5-9D7C-4724-8F07-324FD1CF3B1C}"/>
    <cellStyle name="SAPBEXresData 6 2" xfId="3844" xr:uid="{21428AC2-064D-4746-9107-EF3725BD378F}"/>
    <cellStyle name="SAPBEXresData 6 2 2" xfId="10750" xr:uid="{4273D677-46E6-4BBB-B9EB-041E068565A7}"/>
    <cellStyle name="SAPBEXresData 6 2 2 2" xfId="21395" xr:uid="{BACDDF3B-B3B2-4FC9-9B80-864D85261460}"/>
    <cellStyle name="SAPBEXresData 6 2 2 2 2" xfId="47809" xr:uid="{176503E1-3CCC-412B-AB14-2A580582141A}"/>
    <cellStyle name="SAPBEXresData 6 2 2 3" xfId="28489" xr:uid="{9ADC6040-7CEE-40A4-842F-BD929A067F51}"/>
    <cellStyle name="SAPBEXresData 6 2 2 3 2" xfId="54903" xr:uid="{2E9B151B-C3F6-456D-8551-30C9B250142B}"/>
    <cellStyle name="SAPBEXresData 6 2 2 4" xfId="37171" xr:uid="{A4667658-08AC-4539-B980-C7DD2BFCF68A}"/>
    <cellStyle name="SAPBEXresData 6 2 3" xfId="14627" xr:uid="{4160B26A-52C0-412F-9B6A-71A1D29EDB07}"/>
    <cellStyle name="SAPBEXresData 6 2 3 2" xfId="41047" xr:uid="{E1D99DAE-F0E5-409A-B45C-F663776C12E1}"/>
    <cellStyle name="SAPBEXresData 6 2 4" xfId="24557" xr:uid="{C5CF08D1-C4B2-4856-8C8A-F2A749E83DB5}"/>
    <cellStyle name="SAPBEXresData 6 2 4 2" xfId="50971" xr:uid="{5CA96215-7715-4E43-94FB-23E3E700C883}"/>
    <cellStyle name="SAPBEXresData 6 2 5" xfId="30514" xr:uid="{4A5EF507-FD59-4B96-BCA2-DA84A77A3EC0}"/>
    <cellStyle name="SAPBEXresData 6 3" xfId="4571" xr:uid="{D6626FE0-AF97-4207-83DF-BB9EE53EE170}"/>
    <cellStyle name="SAPBEXresData 6 3 2" xfId="15349" xr:uid="{6B01F35A-4E9C-4EE3-B138-A3955CE09802}"/>
    <cellStyle name="SAPBEXresData 6 3 2 2" xfId="41769" xr:uid="{08347768-CE95-45C3-8838-DDBD38803617}"/>
    <cellStyle name="SAPBEXresData 6 3 3" xfId="22717" xr:uid="{9EA73F99-3EC9-48CB-B22A-F70B193ABC1B}"/>
    <cellStyle name="SAPBEXresData 6 3 3 2" xfId="49131" xr:uid="{76C3924B-3B7B-44C3-AB78-F2EB32ACF311}"/>
    <cellStyle name="SAPBEXresData 6 3 4" xfId="31241" xr:uid="{D8CD7A3A-E44B-45BD-893D-17C4037C02B0}"/>
    <cellStyle name="SAPBEXresData 6 4" xfId="4277" xr:uid="{B1ADA3A5-851E-4F62-8A20-686EF7FF05AD}"/>
    <cellStyle name="SAPBEXresData 6 4 2" xfId="15056" xr:uid="{E39279E6-EEDA-48EA-B67C-2A1B6A778295}"/>
    <cellStyle name="SAPBEXresData 6 4 2 2" xfId="41476" xr:uid="{8C2FAC97-E320-426A-A458-ED687265F9A6}"/>
    <cellStyle name="SAPBEXresData 6 4 3" xfId="25697" xr:uid="{DE7D2340-44CE-448E-9220-80584A92A95C}"/>
    <cellStyle name="SAPBEXresData 6 4 3 2" xfId="52111" xr:uid="{D58E5B9E-3738-4BE9-850C-CE3ABFC075A6}"/>
    <cellStyle name="SAPBEXresData 6 4 4" xfId="30947" xr:uid="{4C0A2068-FE0F-4DD2-BF47-9D6F432CE5B7}"/>
    <cellStyle name="SAPBEXresData 6 5" xfId="2864" xr:uid="{44A54D6B-C532-4865-AE22-D694C51D171D}"/>
    <cellStyle name="SAPBEXresData 6 5 2" xfId="13656" xr:uid="{60E33FF3-57C9-4126-8B0D-4431EA0FC894}"/>
    <cellStyle name="SAPBEXresData 6 5 2 2" xfId="40076" xr:uid="{3E35A7F9-1A74-4EB3-BBE6-300FE4904EB9}"/>
    <cellStyle name="SAPBEXresData 6 5 3" xfId="25122" xr:uid="{43CA938E-928E-48E8-AC41-93444C40DB54}"/>
    <cellStyle name="SAPBEXresData 6 5 3 2" xfId="51536" xr:uid="{295D0830-3950-45A3-8F38-A8DDBD9E083F}"/>
    <cellStyle name="SAPBEXresData 6 5 4" xfId="29534" xr:uid="{4046B525-C9E2-43B1-8633-8A23DA120326}"/>
    <cellStyle name="SAPBEXresData 6 6" xfId="5679" xr:uid="{84702B69-DCA2-4AC5-8415-AD7B0FB00DF9}"/>
    <cellStyle name="SAPBEXresData 6 6 2" xfId="16443" xr:uid="{10845A47-7854-42F0-ACA4-5205D54B3BD6}"/>
    <cellStyle name="SAPBEXresData 6 6 2 2" xfId="42861" xr:uid="{88488D3E-B077-4CB3-8870-AF546CF0F8DF}"/>
    <cellStyle name="SAPBEXresData 6 6 3" xfId="21942" xr:uid="{14973C11-38EC-481B-B828-F06BF50823D6}"/>
    <cellStyle name="SAPBEXresData 6 6 3 2" xfId="48356" xr:uid="{84EE4693-F1CA-4770-8122-15D41D9ACD13}"/>
    <cellStyle name="SAPBEXresData 6 6 4" xfId="32349" xr:uid="{C07B6ECF-7A19-4962-AA48-72AC48636378}"/>
    <cellStyle name="SAPBEXresData 6 7" xfId="6983" xr:uid="{26DC824E-9A51-44D1-8ADD-E38439F1B6F7}"/>
    <cellStyle name="SAPBEXresData 6 7 2" xfId="22958" xr:uid="{189C0B60-E53D-42AA-B31E-A9B8F795D871}"/>
    <cellStyle name="SAPBEXresData 6 7 2 2" xfId="49372" xr:uid="{160DB8EC-0F94-43E2-8BE1-E23913378F31}"/>
    <cellStyle name="SAPBEXresData 6 7 3" xfId="33653" xr:uid="{2F91CFC9-1BB2-4900-8B40-1B59D595D2B5}"/>
    <cellStyle name="SAPBEXresData 6 8" xfId="7530" xr:uid="{E29D6652-3271-4AA6-9C3F-F9E2D8CCB053}"/>
    <cellStyle name="SAPBEXresData 6 8 2" xfId="18197" xr:uid="{D7225D52-E3E1-4169-8FA4-21F32638F330}"/>
    <cellStyle name="SAPBEXresData 6 8 2 2" xfId="44613" xr:uid="{20581992-15D5-466C-98EB-5373041D318F}"/>
    <cellStyle name="SAPBEXresData 6 8 3" xfId="26641" xr:uid="{CDD9C102-85B2-4595-90BE-F345C9F2A0F8}"/>
    <cellStyle name="SAPBEXresData 6 8 3 2" xfId="53055" xr:uid="{229DBB3C-FA81-483E-A915-5B607543054A}"/>
    <cellStyle name="SAPBEXresData 6 8 4" xfId="34200" xr:uid="{DE8083F9-9D23-4968-81C1-A7E3A4D4C263}"/>
    <cellStyle name="SAPBEXresData 6 9" xfId="7251" xr:uid="{FD0B5B8F-9B85-4FAB-9860-A22DFA9E9678}"/>
    <cellStyle name="SAPBEXresData 6 9 2" xfId="17918" xr:uid="{B6D57887-29AD-46D4-88B7-4B25F97578CE}"/>
    <cellStyle name="SAPBEXresData 6 9 2 2" xfId="44335" xr:uid="{14B4E7F4-83D5-4C06-8FB0-33FA78E347FE}"/>
    <cellStyle name="SAPBEXresData 6 9 3" xfId="22125" xr:uid="{D8C2E4CB-1A60-44EA-BFF6-3BC47CDEBED2}"/>
    <cellStyle name="SAPBEXresData 6 9 3 2" xfId="48539" xr:uid="{4503D034-129E-400F-BAAD-EC94B6B3CCFC}"/>
    <cellStyle name="SAPBEXresData 6 9 4" xfId="33921" xr:uid="{B560DB51-0206-4C67-8647-44677C57454B}"/>
    <cellStyle name="SAPBEXresData 7" xfId="2384" xr:uid="{192345CC-296B-41A3-8F1C-8E5B9771358B}"/>
    <cellStyle name="SAPBEXresData 7 10" xfId="11278" xr:uid="{75057D2C-436D-41D2-A7F7-9A013E02BF7B}"/>
    <cellStyle name="SAPBEXresData 7 10 2" xfId="37699" xr:uid="{A0961BE8-97D8-419D-8B1D-CEFB1195D476}"/>
    <cellStyle name="SAPBEXresData 7 11" xfId="27155" xr:uid="{1A77C137-1909-4D0C-9B93-909947B21D77}"/>
    <cellStyle name="SAPBEXresData 7 11 2" xfId="53569" xr:uid="{29FBE6C2-C5A7-49FC-9C20-A7E3CB6E4213}"/>
    <cellStyle name="SAPBEXresData 7 2" xfId="4291" xr:uid="{D0BCC039-2CFE-48A4-9C29-D33A368FAF25}"/>
    <cellStyle name="SAPBEXresData 7 2 2" xfId="15070" xr:uid="{DC62A0BE-5976-4311-B8B5-D4C45D841361}"/>
    <cellStyle name="SAPBEXresData 7 2 2 2" xfId="41490" xr:uid="{89472B07-22D6-4664-B7B8-6932D701268E}"/>
    <cellStyle name="SAPBEXresData 7 2 3" xfId="24632" xr:uid="{5E59F849-5A8B-41DE-9B84-DAEB26A4ACBF}"/>
    <cellStyle name="SAPBEXresData 7 2 3 2" xfId="51046" xr:uid="{D890D62D-BD66-4AE9-B767-BF332B1B8DFE}"/>
    <cellStyle name="SAPBEXresData 7 2 4" xfId="30961" xr:uid="{6716B256-28FB-46A9-87A1-3DB1A3145389}"/>
    <cellStyle name="SAPBEXresData 7 3" xfId="5018" xr:uid="{B379E7D4-BBCA-4976-87A8-F537F3AB0D25}"/>
    <cellStyle name="SAPBEXresData 7 3 2" xfId="15795" xr:uid="{E29BD292-7475-4C41-A51F-24535B9EFA43}"/>
    <cellStyle name="SAPBEXresData 7 3 2 2" xfId="42214" xr:uid="{7D91C906-B293-404E-9FC7-8D737105F431}"/>
    <cellStyle name="SAPBEXresData 7 3 3" xfId="25173" xr:uid="{E28D42EF-196F-478E-A0B4-CA96F0F018EB}"/>
    <cellStyle name="SAPBEXresData 7 3 3 2" xfId="51587" xr:uid="{7CDD880E-0BFF-4753-8DAA-40F17F335C7C}"/>
    <cellStyle name="SAPBEXresData 7 3 4" xfId="31688" xr:uid="{04737CD5-B37C-46B4-8DAA-C2AAC73CD51D}"/>
    <cellStyle name="SAPBEXresData 7 4" xfId="6207" xr:uid="{A3F02E9C-D5FF-44E6-BE8A-701759F1DC5C}"/>
    <cellStyle name="SAPBEXresData 7 4 2" xfId="16948" xr:uid="{3B5FB650-6221-4077-8887-39EEBC0AC655}"/>
    <cellStyle name="SAPBEXresData 7 4 2 2" xfId="43366" xr:uid="{A158EA5F-FF3F-49F7-991A-5A773412C082}"/>
    <cellStyle name="SAPBEXresData 7 4 3" xfId="24952" xr:uid="{2BADAF58-ABDB-45A0-B8D8-60A469CAD4B1}"/>
    <cellStyle name="SAPBEXresData 7 4 3 2" xfId="51366" xr:uid="{2339B591-3546-4D08-A171-2E042AE1A777}"/>
    <cellStyle name="SAPBEXresData 7 4 4" xfId="32877" xr:uid="{ECA974DF-0534-4EDD-8CEB-021F4E87DCE4}"/>
    <cellStyle name="SAPBEXresData 7 5" xfId="6793" xr:uid="{D27B2B1B-DE51-40DF-AC09-7728B6E311CC}"/>
    <cellStyle name="SAPBEXresData 7 5 2" xfId="17505" xr:uid="{0219CF1D-CE60-47ED-9E46-863C7B217113}"/>
    <cellStyle name="SAPBEXresData 7 5 2 2" xfId="43922" xr:uid="{74D50CDE-B572-455B-B81A-73C5E3BF6200}"/>
    <cellStyle name="SAPBEXresData 7 5 3" xfId="23502" xr:uid="{BCF106DA-F7D4-4426-9807-4BB53174C840}"/>
    <cellStyle name="SAPBEXresData 7 5 3 2" xfId="49916" xr:uid="{A866A3C6-578D-48A1-94F7-82464327D0B0}"/>
    <cellStyle name="SAPBEXresData 7 5 4" xfId="33463" xr:uid="{9519328D-8EDB-4523-B402-8B1252CCF049}"/>
    <cellStyle name="SAPBEXresData 7 6" xfId="7348" xr:uid="{3E610BBF-71D0-4CB1-9F55-0D1E76EA4D54}"/>
    <cellStyle name="SAPBEXresData 7 6 2" xfId="18015" xr:uid="{8BB2032E-1036-4767-A099-693486FD311E}"/>
    <cellStyle name="SAPBEXresData 7 6 2 2" xfId="44431" xr:uid="{4076B066-284A-4761-B635-BA9D1D9A9842}"/>
    <cellStyle name="SAPBEXresData 7 6 3" xfId="26239" xr:uid="{B4E8233A-29AD-46FA-A910-373961A20084}"/>
    <cellStyle name="SAPBEXresData 7 6 3 2" xfId="52653" xr:uid="{65FB15CF-F25F-4F72-8F69-BD045659F001}"/>
    <cellStyle name="SAPBEXresData 7 6 4" xfId="34018" xr:uid="{2800E84F-616B-4593-ABC2-8F9E3BE005C9}"/>
    <cellStyle name="SAPBEXresData 7 7" xfId="7993" xr:uid="{742F21CD-F51F-41F4-B834-01F55FB74A73}"/>
    <cellStyle name="SAPBEXresData 7 7 2" xfId="18660" xr:uid="{1F0AF621-CAE9-4CBF-A7AE-D0433640E7CC}"/>
    <cellStyle name="SAPBEXresData 7 7 2 2" xfId="45074" xr:uid="{A75A1ABD-D177-4B7A-9146-04EB66173802}"/>
    <cellStyle name="SAPBEXresData 7 7 3" xfId="12436" xr:uid="{BB7F4C7C-164C-4C61-817A-42E6850A9B45}"/>
    <cellStyle name="SAPBEXresData 7 7 3 2" xfId="38857" xr:uid="{A4CCAEF7-FD31-4230-B22D-29B8CA3DDC7B}"/>
    <cellStyle name="SAPBEXresData 7 7 4" xfId="34598" xr:uid="{E06D58B5-FF1A-41D1-AED4-BEA7E9AD7BB5}"/>
    <cellStyle name="SAPBEXresData 7 8" xfId="9946" xr:uid="{1572C42F-30C2-499F-97DD-9C333FA1187F}"/>
    <cellStyle name="SAPBEXresData 7 8 2" xfId="20606" xr:uid="{8A6ADCF9-DAFE-4EFA-BA42-7583137C75A5}"/>
    <cellStyle name="SAPBEXresData 7 8 2 2" xfId="47020" xr:uid="{917365BC-B4D6-4A07-8B24-C6304D4E676F}"/>
    <cellStyle name="SAPBEXresData 7 8 3" xfId="23044" xr:uid="{C17E77FF-6AF5-41FB-BFD2-AE7B93696675}"/>
    <cellStyle name="SAPBEXresData 7 8 3 2" xfId="49458" xr:uid="{63F9C263-F361-4D4C-87C5-63CB67991D24}"/>
    <cellStyle name="SAPBEXresData 7 8 4" xfId="36442" xr:uid="{92BC5488-ECFF-4459-8DA0-7FEA750FD317}"/>
    <cellStyle name="SAPBEXresData 7 9" xfId="13181" xr:uid="{0746F77E-14C9-425C-8C46-CD7F09A101EA}"/>
    <cellStyle name="SAPBEXresData 7 9 2" xfId="39601" xr:uid="{57C9464F-A2B7-45B3-91D5-A69C7E04AE1F}"/>
    <cellStyle name="SAPBEXresData 8" xfId="3292" xr:uid="{29A7DAE3-EF02-45B7-AD78-4CB827B20B6C}"/>
    <cellStyle name="SAPBEXresData 8 2" xfId="14082" xr:uid="{5FF7E833-F25A-499C-90E3-A212CF665987}"/>
    <cellStyle name="SAPBEXresData 8 2 2" xfId="40502" xr:uid="{7CED9F4C-55FB-412B-B984-83798CCF4B1B}"/>
    <cellStyle name="SAPBEXresData 8 3" xfId="23867" xr:uid="{200EA6EA-E54A-4B89-9ADB-B4AA3B07F720}"/>
    <cellStyle name="SAPBEXresData 8 3 2" xfId="50281" xr:uid="{7CCB2397-17CE-4291-8904-CC03943C2874}"/>
    <cellStyle name="SAPBEXresData 8 4" xfId="29962" xr:uid="{3F16F83F-AFC7-4262-80BE-9310AC1A8876}"/>
    <cellStyle name="SAPBEXresData 9" xfId="5088" xr:uid="{4B28D816-82B3-4837-8A32-7156B8249A5D}"/>
    <cellStyle name="SAPBEXresData 9 2" xfId="15865" xr:uid="{13F8822C-C713-4CB3-B79B-E18E123A1A80}"/>
    <cellStyle name="SAPBEXresData 9 2 2" xfId="42284" xr:uid="{D3089D78-993B-4F85-BFDC-0667C9933152}"/>
    <cellStyle name="SAPBEXresData 9 3" xfId="24925" xr:uid="{AADD1FA5-1008-42D8-B028-5BFD46D985BD}"/>
    <cellStyle name="SAPBEXresData 9 3 2" xfId="51339" xr:uid="{FE924354-BCA9-43D6-A967-6B45F24B9456}"/>
    <cellStyle name="SAPBEXresData 9 4" xfId="31758" xr:uid="{62D4D44A-9157-4E0D-A3C8-05E9E79ABBCA}"/>
    <cellStyle name="SAPBEXresDataEmph" xfId="1275" xr:uid="{A4AD2F85-59C2-450C-8447-30FFC3F224EE}"/>
    <cellStyle name="SAPBEXresDataEmph 2" xfId="1574" xr:uid="{15564C94-55E3-4F8E-8FBD-42FBF078FE29}"/>
    <cellStyle name="SAPBEXresDataEmph 2 2" xfId="3568" xr:uid="{8B7C7A97-C1A7-4724-8A81-62A33A851292}"/>
    <cellStyle name="SAPBEXresDataEmph 2 2 2" xfId="14353" xr:uid="{80DC5E15-7C04-48F2-85DE-B0D1C6F7FD74}"/>
    <cellStyle name="SAPBEXresDataEmph 2 2 2 2" xfId="40773" xr:uid="{0767E531-50C0-4518-BD09-59FAD0E04560}"/>
    <cellStyle name="SAPBEXresDataEmph 2 2 3" xfId="24196" xr:uid="{C063F819-DAAD-45CE-B437-7BE6B04639C7}"/>
    <cellStyle name="SAPBEXresDataEmph 2 2 3 2" xfId="50610" xr:uid="{91FF9F22-95EB-40E1-9A8E-205DFECF1BC2}"/>
    <cellStyle name="SAPBEXresDataEmph 2 2 4" xfId="30238" xr:uid="{E8F09F53-CA38-4EBD-B00A-E6E9AF19F187}"/>
    <cellStyle name="SAPBEXresDataEmph 2 3" xfId="4121" xr:uid="{E5740AE9-5CBC-4B3F-9067-FDCDE5342DD1}"/>
    <cellStyle name="SAPBEXresDataEmph 2 3 2" xfId="14903" xr:uid="{27F273F4-3A23-4D14-9C24-34AE44CAA2EB}"/>
    <cellStyle name="SAPBEXresDataEmph 2 3 2 2" xfId="41323" xr:uid="{496C9E89-F940-47E5-A1A5-1E08B09B476A}"/>
    <cellStyle name="SAPBEXresDataEmph 2 3 3" xfId="25834" xr:uid="{D927FF51-1737-4F82-A661-26F53AF4B161}"/>
    <cellStyle name="SAPBEXresDataEmph 2 3 3 2" xfId="52248" xr:uid="{36DF28FF-91EE-41B5-B010-CC6CFE4C93FC}"/>
    <cellStyle name="SAPBEXresDataEmph 2 3 4" xfId="30791" xr:uid="{369809AC-860F-42D8-B01D-A4E5BFAE7C35}"/>
    <cellStyle name="SAPBEXresDataEmph 2 4" xfId="5637" xr:uid="{5FD231A0-A768-440B-92AE-5C9D764CEE70}"/>
    <cellStyle name="SAPBEXresDataEmph 2 4 2" xfId="16401" xr:uid="{08187AB1-44F0-4D9F-B070-545B1D788AD0}"/>
    <cellStyle name="SAPBEXresDataEmph 2 4 2 2" xfId="42819" xr:uid="{A9575D9F-D5D5-4CC9-B2A4-96C86937AAB6}"/>
    <cellStyle name="SAPBEXresDataEmph 2 4 3" xfId="25165" xr:uid="{9448599B-5A38-4187-B806-E94E155C9426}"/>
    <cellStyle name="SAPBEXresDataEmph 2 4 3 2" xfId="51579" xr:uid="{39D4CD74-49C2-4C66-95A1-B2429699FB30}"/>
    <cellStyle name="SAPBEXresDataEmph 2 4 4" xfId="32307" xr:uid="{4233508F-4891-4A4D-93E9-4301F7098933}"/>
    <cellStyle name="SAPBEXresDataEmph 2 5" xfId="5299" xr:uid="{F7406454-D69A-47BC-BCBE-F43AF6ABE753}"/>
    <cellStyle name="SAPBEXresDataEmph 2 5 2" xfId="24949" xr:uid="{3001B91D-E42C-407F-AC4B-0C7219B6F8A1}"/>
    <cellStyle name="SAPBEXresDataEmph 2 5 2 2" xfId="51363" xr:uid="{70F76C5D-C17A-46EE-BD4E-04C87BDF1F1D}"/>
    <cellStyle name="SAPBEXresDataEmph 2 5 3" xfId="31969" xr:uid="{D9628103-1C38-4F3B-BF0E-45CDCBCCF3E5}"/>
    <cellStyle name="SAPBEXresDataEmph 2 6" xfId="5475" xr:uid="{1ECC282E-F5E5-407B-8DF4-96649CC06761}"/>
    <cellStyle name="SAPBEXresDataEmph 2 6 2" xfId="22198" xr:uid="{32AA1CCA-8478-430D-BDA3-0311D9DD2BA4}"/>
    <cellStyle name="SAPBEXresDataEmph 2 6 2 2" xfId="48612" xr:uid="{318B0E8D-6C27-4587-B3B1-08C399CF53E9}"/>
    <cellStyle name="SAPBEXresDataEmph 2 6 3" xfId="32145" xr:uid="{78E52B5E-AA62-4DC7-8371-ED3FD0CC5FCB}"/>
    <cellStyle name="SAPBEXresDataEmph 2 7" xfId="4301" xr:uid="{61844647-0684-49E1-A8C9-06760808504A}"/>
    <cellStyle name="SAPBEXresDataEmph 2 7 2" xfId="15080" xr:uid="{71F41618-74BC-419B-8AEA-D3B655B58415}"/>
    <cellStyle name="SAPBEXresDataEmph 2 7 2 2" xfId="41500" xr:uid="{D5B3F557-9450-4B30-8685-88EA98EBB396}"/>
    <cellStyle name="SAPBEXresDataEmph 2 7 3" xfId="24423" xr:uid="{6DA28F04-3D2D-4F8B-AF49-966349140383}"/>
    <cellStyle name="SAPBEXresDataEmph 2 7 3 2" xfId="50837" xr:uid="{B7225EC1-9D5E-4E62-B205-2916417C95CE}"/>
    <cellStyle name="SAPBEXresDataEmph 2 7 4" xfId="30971" xr:uid="{19F8DE3F-471C-48DD-947F-002EAC26CCE2}"/>
    <cellStyle name="SAPBEXresDataEmph 2 8" xfId="24576" xr:uid="{9FCD5862-E007-4ECC-B2F8-40D991C7D757}"/>
    <cellStyle name="SAPBEXresDataEmph 2 8 2" xfId="50990" xr:uid="{E2323F5F-6A10-4EF0-9CE7-0C3780AEADC8}"/>
    <cellStyle name="SAPBEXresDataEmph 3" xfId="2385" xr:uid="{4975C964-DF0F-47E4-8523-A47E8B0BB513}"/>
    <cellStyle name="SAPBEXresDataEmph 3 10" xfId="23318" xr:uid="{0609C327-66AB-4501-9949-0EBD5BCA17E6}"/>
    <cellStyle name="SAPBEXresDataEmph 3 10 2" xfId="49732" xr:uid="{CD9DCDE4-862B-412F-8D69-20AFDA6D6DCF}"/>
    <cellStyle name="SAPBEXresDataEmph 3 2" xfId="4292" xr:uid="{4025E566-9DA6-47C1-A993-B34A1A9B9D55}"/>
    <cellStyle name="SAPBEXresDataEmph 3 2 2" xfId="15071" xr:uid="{A90633C8-6F0A-4B8D-9FD5-0A222232A846}"/>
    <cellStyle name="SAPBEXresDataEmph 3 2 2 2" xfId="41491" xr:uid="{A4FE289C-E125-47FC-B434-17FF457E5AAA}"/>
    <cellStyle name="SAPBEXresDataEmph 3 2 3" xfId="24186" xr:uid="{C7F3592A-374A-4CA8-B4A5-4687A303E4E2}"/>
    <cellStyle name="SAPBEXresDataEmph 3 2 3 2" xfId="50600" xr:uid="{6FD8B132-D1C7-469B-A657-F8376A4AE501}"/>
    <cellStyle name="SAPBEXresDataEmph 3 2 4" xfId="30962" xr:uid="{8D154EDE-7886-40EE-B795-466407A19397}"/>
    <cellStyle name="SAPBEXresDataEmph 3 3" xfId="5019" xr:uid="{3E438F47-05C1-4796-8767-8AE9F1798441}"/>
    <cellStyle name="SAPBEXresDataEmph 3 3 2" xfId="15796" xr:uid="{D91AAA59-548F-44E7-9DF7-6A83F83DE3D0}"/>
    <cellStyle name="SAPBEXresDataEmph 3 3 2 2" xfId="42215" xr:uid="{B89028DA-3C89-4D6E-8883-939D557CEF42}"/>
    <cellStyle name="SAPBEXresDataEmph 3 3 3" xfId="24740" xr:uid="{EC287031-94B1-4E3A-A8A8-0DF487AAA3DF}"/>
    <cellStyle name="SAPBEXresDataEmph 3 3 3 2" xfId="51154" xr:uid="{FC338988-4B7E-4651-BEFD-9E667D1894C0}"/>
    <cellStyle name="SAPBEXresDataEmph 3 3 4" xfId="31689" xr:uid="{AEA28888-2A37-4C3E-8CF7-A3DD8F47FDC9}"/>
    <cellStyle name="SAPBEXresDataEmph 3 4" xfId="6208" xr:uid="{267BCAB6-F396-4A1F-A39B-70009FBD2BB1}"/>
    <cellStyle name="SAPBEXresDataEmph 3 4 2" xfId="16949" xr:uid="{A5F33698-2157-4FEF-9A97-1D3A56F15F2D}"/>
    <cellStyle name="SAPBEXresDataEmph 3 4 2 2" xfId="43367" xr:uid="{72744C35-F757-4401-ADB4-9144EA36A71A}"/>
    <cellStyle name="SAPBEXresDataEmph 3 4 3" xfId="24081" xr:uid="{1A60372C-DE98-48A0-9700-BD759AB48198}"/>
    <cellStyle name="SAPBEXresDataEmph 3 4 3 2" xfId="50495" xr:uid="{561AF8F8-570A-438D-A8C0-65792472E00F}"/>
    <cellStyle name="SAPBEXresDataEmph 3 4 4" xfId="32878" xr:uid="{79BEC353-B9FC-4B9A-A2DE-450E43C241E8}"/>
    <cellStyle name="SAPBEXresDataEmph 3 5" xfId="6794" xr:uid="{16C4D534-CD53-4559-A26D-0F9FCCB33E70}"/>
    <cellStyle name="SAPBEXresDataEmph 3 5 2" xfId="17506" xr:uid="{8E857261-2842-4E94-B239-0A69D871C8F8}"/>
    <cellStyle name="SAPBEXresDataEmph 3 5 2 2" xfId="43923" xr:uid="{2A5EA611-F392-48C3-B417-721EE1E7313D}"/>
    <cellStyle name="SAPBEXresDataEmph 3 5 3" xfId="25744" xr:uid="{36A634DA-EA4C-4B2F-8D2A-C5F5EA66B4E3}"/>
    <cellStyle name="SAPBEXresDataEmph 3 5 3 2" xfId="52158" xr:uid="{D02E59D8-D312-495B-852C-66FCEFB3E3A7}"/>
    <cellStyle name="SAPBEXresDataEmph 3 5 4" xfId="33464" xr:uid="{A31DD31E-3356-42FF-B4FD-5A7557E2F91F}"/>
    <cellStyle name="SAPBEXresDataEmph 3 6" xfId="7349" xr:uid="{EFB2EB51-928F-4321-8B37-8E4183CF1CDB}"/>
    <cellStyle name="SAPBEXresDataEmph 3 6 2" xfId="18016" xr:uid="{82EBFC0C-9BF5-4E8C-BC3D-EBD0995D50FB}"/>
    <cellStyle name="SAPBEXresDataEmph 3 6 2 2" xfId="44432" xr:uid="{F2F6AF32-F30A-4A7A-9714-FA43B090974D}"/>
    <cellStyle name="SAPBEXresDataEmph 3 6 3" xfId="24834" xr:uid="{37BA56AB-CBDE-4747-BC43-54AD6FC78937}"/>
    <cellStyle name="SAPBEXresDataEmph 3 6 3 2" xfId="51248" xr:uid="{7EB0751C-B450-4CA3-9485-F8B8535FDF42}"/>
    <cellStyle name="SAPBEXresDataEmph 3 6 4" xfId="34019" xr:uid="{0C53A6E1-31FC-4372-82E0-30A4FF77CF26}"/>
    <cellStyle name="SAPBEXresDataEmph 3 7" xfId="7994" xr:uid="{3570BCD7-C4D8-46AE-A6A3-5CC0CC78135D}"/>
    <cellStyle name="SAPBEXresDataEmph 3 7 2" xfId="18661" xr:uid="{47CAADF9-5E11-48B0-86C8-7BC05BA9D320}"/>
    <cellStyle name="SAPBEXresDataEmph 3 7 2 2" xfId="45075" xr:uid="{A05276B8-3914-42E3-90A9-6AC458EBAE17}"/>
    <cellStyle name="SAPBEXresDataEmph 3 7 3" xfId="13941" xr:uid="{1B5A2CCD-EA50-4628-B551-AD50925E68B7}"/>
    <cellStyle name="SAPBEXresDataEmph 3 7 3 2" xfId="40361" xr:uid="{00E776D2-BF7B-42B1-86A1-268AD9B87C69}"/>
    <cellStyle name="SAPBEXresDataEmph 3 7 4" xfId="34599" xr:uid="{65377035-B486-4605-B5B7-718E492C8F7E}"/>
    <cellStyle name="SAPBEXresDataEmph 3 8" xfId="13182" xr:uid="{4DEA3F0D-C3B0-4944-BBC8-8A30DCAD91D7}"/>
    <cellStyle name="SAPBEXresDataEmph 3 8 2" xfId="39602" xr:uid="{6EE8E715-A163-4871-A64F-333684937A97}"/>
    <cellStyle name="SAPBEXresDataEmph 3 9" xfId="21171" xr:uid="{679A60E2-92E9-4AEA-84F3-FDF864792C0D}"/>
    <cellStyle name="SAPBEXresDataEmph 3 9 2" xfId="47585" xr:uid="{171B6CB2-BD38-4D99-8979-B04447ACFA92}"/>
    <cellStyle name="SAPBEXresDataEmph 4" xfId="4490" xr:uid="{9462CE66-8475-41C9-B773-00ABEDF969E3}"/>
    <cellStyle name="SAPBEXresDataEmph 4 2" xfId="15268" xr:uid="{EA2840FF-790D-4803-8C50-48256ABEE262}"/>
    <cellStyle name="SAPBEXresDataEmph 4 2 2" xfId="41688" xr:uid="{B5022C95-1099-4CDA-A6A3-0083242148E1}"/>
    <cellStyle name="SAPBEXresDataEmph 4 3" xfId="24181" xr:uid="{31106866-6734-416E-8C53-08C866BECA74}"/>
    <cellStyle name="SAPBEXresDataEmph 4 3 2" xfId="50595" xr:uid="{F89ACAA3-F006-4589-91E5-AF3789EEB99A}"/>
    <cellStyle name="SAPBEXresDataEmph 4 4" xfId="31160" xr:uid="{7280678D-1C39-4C9C-B002-3A40A74CC363}"/>
    <cellStyle name="SAPBEXresDataEmph 5" xfId="5185" xr:uid="{0ACA9FC1-DA7A-4906-B12F-A34BDFEE7F1B}"/>
    <cellStyle name="SAPBEXresDataEmph 5 2" xfId="15960" xr:uid="{5C905112-7654-4649-829C-C59CD970A506}"/>
    <cellStyle name="SAPBEXresDataEmph 5 2 2" xfId="42379" xr:uid="{03A38132-211B-4F8C-8E08-4367FC2FE267}"/>
    <cellStyle name="SAPBEXresDataEmph 5 3" xfId="26253" xr:uid="{51F6C0B9-4101-46AC-85D7-23580F25C7DD}"/>
    <cellStyle name="SAPBEXresDataEmph 5 3 2" xfId="52667" xr:uid="{4AEF93C5-B93F-4FD3-B857-F667CCBF61ED}"/>
    <cellStyle name="SAPBEXresDataEmph 5 4" xfId="31855" xr:uid="{F547BA94-96DF-4CAB-84B2-8281917E9F14}"/>
    <cellStyle name="SAPBEXresDataEmph 6" xfId="8272" xr:uid="{DE4C1ED3-49D3-4BCA-8509-77538356C61F}"/>
    <cellStyle name="SAPBEXresDataEmph 6 2" xfId="18933" xr:uid="{E5926A61-A77D-4E7E-B3B6-739E13D7F623}"/>
    <cellStyle name="SAPBEXresDataEmph 6 2 2" xfId="45347" xr:uid="{2EB471FC-B4F7-4D46-9D12-B01EF9BE2427}"/>
    <cellStyle name="SAPBEXresDataEmph 6 3" xfId="26046" xr:uid="{B3B0400F-C243-4365-B383-1097AABA20B5}"/>
    <cellStyle name="SAPBEXresDataEmph 6 3 2" xfId="52460" xr:uid="{55A34FF1-F8FD-43AE-B374-9B45017276B1}"/>
    <cellStyle name="SAPBEXresItem" xfId="1276" xr:uid="{4B882217-1368-4512-99D9-33C19E67BF1F}"/>
    <cellStyle name="SAPBEXresItem 10" xfId="4192" xr:uid="{A0F48527-C9FB-45B4-BF29-4B5CB816F6AE}"/>
    <cellStyle name="SAPBEXresItem 10 2" xfId="14971" xr:uid="{CC57B846-6C20-42D5-AD7E-71823CA4DD86}"/>
    <cellStyle name="SAPBEXresItem 10 2 2" xfId="41391" xr:uid="{3C4E5B98-FAB7-4A50-AB55-1A853E9B7D93}"/>
    <cellStyle name="SAPBEXresItem 10 3" xfId="25376" xr:uid="{B37E103A-AD17-4227-9C96-C7006BE4643D}"/>
    <cellStyle name="SAPBEXresItem 10 3 2" xfId="51790" xr:uid="{961327F4-7201-45D4-8C2B-7144695DD5D5}"/>
    <cellStyle name="SAPBEXresItem 10 4" xfId="30862" xr:uid="{86D71A02-59BD-4270-A356-937CDB51B80C}"/>
    <cellStyle name="SAPBEXresItem 11" xfId="6508" xr:uid="{87CAD19D-7B18-4E02-A578-C68DE4FC9FE8}"/>
    <cellStyle name="SAPBEXresItem 11 2" xfId="11302" xr:uid="{35C72912-B15B-49A9-AFE3-4014FEB3F141}"/>
    <cellStyle name="SAPBEXresItem 11 2 2" xfId="37723" xr:uid="{4CD2925B-A019-4BBF-99ED-5F208EACD2F7}"/>
    <cellStyle name="SAPBEXresItem 11 3" xfId="33178" xr:uid="{91D59CFC-E5D7-4C4B-885C-A80A56A31606}"/>
    <cellStyle name="SAPBEXresItem 12" xfId="7097" xr:uid="{12A6D520-2670-41B9-9B43-81AB0CDF7BB3}"/>
    <cellStyle name="SAPBEXresItem 12 2" xfId="17785" xr:uid="{55BBB536-B1BF-490E-BD9C-E43FC2329DC3}"/>
    <cellStyle name="SAPBEXresItem 12 2 2" xfId="44202" xr:uid="{BE73B70A-F68E-45DA-A279-7E6AC0C49928}"/>
    <cellStyle name="SAPBEXresItem 12 3" xfId="24580" xr:uid="{874693E5-95BD-41B2-9750-5D05167ECC7C}"/>
    <cellStyle name="SAPBEXresItem 12 3 2" xfId="50994" xr:uid="{5C501811-D924-455C-BFEB-475331463C12}"/>
    <cellStyle name="SAPBEXresItem 12 4" xfId="33767" xr:uid="{BB71C3A5-E2C6-437D-B2B5-F8CF0F43906D}"/>
    <cellStyle name="SAPBEXresItem 13" xfId="8273" xr:uid="{CDFDC51A-ADA2-4658-A24C-12D95FAA22A2}"/>
    <cellStyle name="SAPBEXresItem 13 2" xfId="18934" xr:uid="{83DB2EAC-449D-48D6-9F21-DDC29146E7BD}"/>
    <cellStyle name="SAPBEXresItem 13 2 2" xfId="45348" xr:uid="{1F9D9D41-E7DF-44FE-9B56-96BD8BF17D5F}"/>
    <cellStyle name="SAPBEXresItem 13 3" xfId="12174" xr:uid="{A250217B-DD08-426C-8BA0-5CD81CDEBB0A}"/>
    <cellStyle name="SAPBEXresItem 13 3 2" xfId="38595" xr:uid="{EB90D0C2-7394-48AF-888A-7B96149A30B3}"/>
    <cellStyle name="SAPBEXresItem 13 4" xfId="34784" xr:uid="{DDCAD9CB-7611-4007-9977-4447CDF91283}"/>
    <cellStyle name="SAPBEXresItem 14" xfId="12282" xr:uid="{1515B1AE-1A24-427A-B6D3-309626F5D82B}"/>
    <cellStyle name="SAPBEXresItem 14 2" xfId="38703" xr:uid="{2F037093-43D2-47D4-BFB7-984D5F7BD505}"/>
    <cellStyle name="SAPBEXresItem 15" xfId="24848" xr:uid="{C9285505-EEC2-44E3-BFB3-9D5F34765AA7}"/>
    <cellStyle name="SAPBEXresItem 15 2" xfId="51262" xr:uid="{C6A8A0A9-9B25-4A92-8E65-1A6D72D2153E}"/>
    <cellStyle name="SAPBEXresItem 2" xfId="1575" xr:uid="{66C62670-5FEC-46D9-A185-F578DAA0D97C}"/>
    <cellStyle name="SAPBEXresItem 2 10" xfId="8466" xr:uid="{D7F27478-0F44-4D6C-9451-A5B9C6695C2B}"/>
    <cellStyle name="SAPBEXresItem 2 10 2" xfId="19126" xr:uid="{698AE1E8-6CE3-4F39-99F7-57F975D3FF22}"/>
    <cellStyle name="SAPBEXresItem 2 10 2 2" xfId="45540" xr:uid="{D91591CE-018A-431C-B1FF-89D975428783}"/>
    <cellStyle name="SAPBEXresItem 2 10 3" xfId="17768" xr:uid="{F93CFD5F-BEF5-4E5B-A9F0-474CA8E9061A}"/>
    <cellStyle name="SAPBEXresItem 2 10 3 2" xfId="44185" xr:uid="{D638B38D-863A-48E2-B8DF-B6DF44B8B4B9}"/>
    <cellStyle name="SAPBEXresItem 2 10 4" xfId="34962" xr:uid="{1643FEA1-C475-42F5-9685-8002698C0F9B}"/>
    <cellStyle name="SAPBEXresItem 2 11" xfId="11976" xr:uid="{BC76D26B-E8D4-4BD0-B8F7-DEEC7F505144}"/>
    <cellStyle name="SAPBEXresItem 2 11 2" xfId="38397" xr:uid="{88AC180D-D103-4BC1-85B6-F055DA2DECE2}"/>
    <cellStyle name="SAPBEXresItem 2 12" xfId="23710" xr:uid="{01348EC3-4487-4B5E-A3F2-A988D5DD4CFF}"/>
    <cellStyle name="SAPBEXresItem 2 12 2" xfId="50124" xr:uid="{D142D754-E8A8-44E4-BA39-6514F58A1AC2}"/>
    <cellStyle name="SAPBEXresItem 2 2" xfId="3569" xr:uid="{DF62E673-E271-4C16-BEBC-72B625F4A07B}"/>
    <cellStyle name="SAPBEXresItem 2 2 2" xfId="8956" xr:uid="{D2642EA5-5C91-479D-A854-808EF06C131D}"/>
    <cellStyle name="SAPBEXresItem 2 2 2 2" xfId="19616" xr:uid="{E943DDEA-F928-4565-962B-2AFE7B9F46EE}"/>
    <cellStyle name="SAPBEXresItem 2 2 2 2 2" xfId="46030" xr:uid="{0B952D31-25C4-4352-8670-5AC7192538B3}"/>
    <cellStyle name="SAPBEXresItem 2 2 2 3" xfId="11543" xr:uid="{D96FD6CF-6DEF-497F-9619-E255F430C85F}"/>
    <cellStyle name="SAPBEXresItem 2 2 2 3 2" xfId="37964" xr:uid="{AEE2DF59-8253-4E01-BF21-9F8490F98E83}"/>
    <cellStyle name="SAPBEXresItem 2 2 2 4" xfId="35452" xr:uid="{2A6FF33A-3E4A-40B9-B638-788F25261C71}"/>
    <cellStyle name="SAPBEXresItem 2 2 3" xfId="10219" xr:uid="{00904D22-6CE1-4500-8525-0C893F77EC1B}"/>
    <cellStyle name="SAPBEXresItem 2 2 3 2" xfId="20879" xr:uid="{39A3A6C4-899F-4C34-A427-16546B6185BF}"/>
    <cellStyle name="SAPBEXresItem 2 2 3 2 2" xfId="47293" xr:uid="{926B0C0B-507A-4918-942D-72AD6411C4F4}"/>
    <cellStyle name="SAPBEXresItem 2 2 3 3" xfId="13268" xr:uid="{B3069853-FF00-4D83-91F5-7A14FE3A9AB0}"/>
    <cellStyle name="SAPBEXresItem 2 2 3 3 2" xfId="39688" xr:uid="{D96CF05F-3C9F-498D-B17F-F1A7EF901B11}"/>
    <cellStyle name="SAPBEXresItem 2 2 3 4" xfId="36715" xr:uid="{B2CAD519-52DE-450A-BE12-12EC5F3AE49E}"/>
    <cellStyle name="SAPBEXresItem 2 2 4" xfId="8779" xr:uid="{F951A3D4-4F3A-4A7C-A3B8-3E8BFC98DE89}"/>
    <cellStyle name="SAPBEXresItem 2 2 4 2" xfId="19439" xr:uid="{5F6A27ED-293C-46FF-82FE-D0F33F6190F9}"/>
    <cellStyle name="SAPBEXresItem 2 2 4 2 2" xfId="45853" xr:uid="{07D39908-6590-44F6-AA08-8CC3D6B813EE}"/>
    <cellStyle name="SAPBEXresItem 2 2 4 3" xfId="25663" xr:uid="{A41F0AEC-8AC7-49C3-B4CB-12C095EA6298}"/>
    <cellStyle name="SAPBEXresItem 2 2 4 3 2" xfId="52077" xr:uid="{94B0F89F-26B5-4AB7-9C75-CACD05C13D15}"/>
    <cellStyle name="SAPBEXresItem 2 2 4 4" xfId="35275" xr:uid="{B730C560-E53E-4373-A921-218C21FB890F}"/>
    <cellStyle name="SAPBEXresItem 2 2 5" xfId="14354" xr:uid="{9C3E74AA-12D2-480C-B607-F99DEF6FB662}"/>
    <cellStyle name="SAPBEXresItem 2 2 5 2" xfId="40774" xr:uid="{66B4C416-4EA3-4107-AE71-2B006AFA0931}"/>
    <cellStyle name="SAPBEXresItem 2 2 6" xfId="23150" xr:uid="{E7488CDB-AF10-415E-9373-0BFAF1E1FF59}"/>
    <cellStyle name="SAPBEXresItem 2 2 6 2" xfId="49564" xr:uid="{31002693-D457-4E0B-8B2C-CB1418F40B29}"/>
    <cellStyle name="SAPBEXresItem 2 2 7" xfId="30239" xr:uid="{49D481C7-84B1-4E60-B161-42E00658D0DA}"/>
    <cellStyle name="SAPBEXresItem 2 3" xfId="2749" xr:uid="{9A59B73A-E5E2-488E-93DE-E9415BCF102A}"/>
    <cellStyle name="SAPBEXresItem 2 3 2" xfId="9314" xr:uid="{7D0AC637-639D-4024-A18F-481655B35EA2}"/>
    <cellStyle name="SAPBEXresItem 2 3 2 2" xfId="19974" xr:uid="{4B0AD989-A671-4AA5-A1EB-ADEE61C2DA1D}"/>
    <cellStyle name="SAPBEXresItem 2 3 2 2 2" xfId="46388" xr:uid="{780AECC0-D7FC-417F-86FC-6D6C2559F707}"/>
    <cellStyle name="SAPBEXresItem 2 3 2 3" xfId="12485" xr:uid="{D3F17652-3E6C-4B8E-9223-3C8D7D665480}"/>
    <cellStyle name="SAPBEXresItem 2 3 2 3 2" xfId="38906" xr:uid="{EFB2FCB5-EA9C-45C9-977A-6BF4DD1B099A}"/>
    <cellStyle name="SAPBEXresItem 2 3 2 4" xfId="35810" xr:uid="{3A9DBA87-9A78-4314-B0D5-B20FCC9D14F5}"/>
    <cellStyle name="SAPBEXresItem 2 3 3" xfId="13541" xr:uid="{8A9ADE9D-CD43-4D4D-8C58-59B7C43AA7D5}"/>
    <cellStyle name="SAPBEXresItem 2 3 3 2" xfId="39961" xr:uid="{6F998018-B20C-4271-A008-4BD39F402E5F}"/>
    <cellStyle name="SAPBEXresItem 2 3 4" xfId="27637" xr:uid="{2923B9B1-7581-43DB-81AD-DEFB3F2C8DD8}"/>
    <cellStyle name="SAPBEXresItem 2 3 4 2" xfId="54051" xr:uid="{C1C46DDD-BA87-4F37-BEA8-0AE723AB7F86}"/>
    <cellStyle name="SAPBEXresItem 2 3 5" xfId="29419" xr:uid="{66FB06D6-C1D2-4CC1-A142-2B2500FDDBF4}"/>
    <cellStyle name="SAPBEXresItem 2 4" xfId="4686" xr:uid="{1DC031AC-C67D-44C1-849A-7BB29FE1F720}"/>
    <cellStyle name="SAPBEXresItem 2 4 2" xfId="10434" xr:uid="{BEF7DFC0-8FBB-407E-A2EA-ACBC031CA8C0}"/>
    <cellStyle name="SAPBEXresItem 2 4 2 2" xfId="21094" xr:uid="{78CB7D86-BEDD-40DF-93FE-BF1C62C256F7}"/>
    <cellStyle name="SAPBEXresItem 2 4 2 2 2" xfId="47508" xr:uid="{1230408B-1F6B-4B8B-9B86-4A5E18D08A35}"/>
    <cellStyle name="SAPBEXresItem 2 4 2 3" xfId="28358" xr:uid="{E65B3BA1-7D74-4ED8-8F4D-484AA4284CD4}"/>
    <cellStyle name="SAPBEXresItem 2 4 2 3 2" xfId="54772" xr:uid="{ECA92A63-D177-4DBE-8920-8AA28890B482}"/>
    <cellStyle name="SAPBEXresItem 2 4 2 4" xfId="36930" xr:uid="{EA371413-5914-40B8-926F-F840868863D2}"/>
    <cellStyle name="SAPBEXresItem 2 4 3" xfId="15464" xr:uid="{3A6E4181-7983-4C28-9590-E3BC445E5682}"/>
    <cellStyle name="SAPBEXresItem 2 4 3 2" xfId="41884" xr:uid="{4860914A-87F6-4750-B961-EF0B7039E522}"/>
    <cellStyle name="SAPBEXresItem 2 4 4" xfId="23846" xr:uid="{78FFAF75-3159-4A13-AF86-93DD6D190A1E}"/>
    <cellStyle name="SAPBEXresItem 2 4 4 2" xfId="50260" xr:uid="{A39495E6-1DB2-46DC-83B1-EBA61AE65F56}"/>
    <cellStyle name="SAPBEXresItem 2 4 5" xfId="31356" xr:uid="{B5AE0AAC-1CB9-4AFF-9B99-F402E235606F}"/>
    <cellStyle name="SAPBEXresItem 2 5" xfId="4455" xr:uid="{40A852B5-8D12-43C7-BC46-26097CD2237A}"/>
    <cellStyle name="SAPBEXresItem 2 5 2" xfId="15233" xr:uid="{E98A2992-E343-4DDB-97B8-AEA854E95FAB}"/>
    <cellStyle name="SAPBEXresItem 2 5 2 2" xfId="41653" xr:uid="{9AA9A795-3E7D-482B-BB6A-F993A7968720}"/>
    <cellStyle name="SAPBEXresItem 2 5 3" xfId="22642" xr:uid="{879A3462-AA6D-464D-8571-A4F1BE1AD0A2}"/>
    <cellStyle name="SAPBEXresItem 2 5 3 2" xfId="49056" xr:uid="{0B3FE206-9444-47F4-BB36-1E236C0E4E56}"/>
    <cellStyle name="SAPBEXresItem 2 5 4" xfId="31125" xr:uid="{972EFC81-F392-4FDD-B1FD-45BBD48B1A49}"/>
    <cellStyle name="SAPBEXresItem 2 6" xfId="2976" xr:uid="{285287D1-06CD-447D-A1DE-FDB1B9A6B627}"/>
    <cellStyle name="SAPBEXresItem 2 6 2" xfId="13768" xr:uid="{93936194-15D2-4F3B-8798-5253A5962C02}"/>
    <cellStyle name="SAPBEXresItem 2 6 2 2" xfId="40188" xr:uid="{3217E93F-314F-4953-974F-114E3307D64E}"/>
    <cellStyle name="SAPBEXresItem 2 6 3" xfId="24280" xr:uid="{FC26998E-4882-4510-8073-B6AFE76E0D8D}"/>
    <cellStyle name="SAPBEXresItem 2 6 3 2" xfId="50694" xr:uid="{25EE88A0-33CA-48E4-BA4E-8E8E6FA6808A}"/>
    <cellStyle name="SAPBEXresItem 2 6 4" xfId="29646" xr:uid="{AF007069-CEE4-43AE-B767-E1E9F2B51867}"/>
    <cellStyle name="SAPBEXresItem 2 7" xfId="6105" xr:uid="{42AA5B86-64A0-4AA4-936C-F5EEBABEC45E}"/>
    <cellStyle name="SAPBEXresItem 2 7 2" xfId="24591" xr:uid="{08714B78-D6F1-4D1D-828C-0518DC3AD185}"/>
    <cellStyle name="SAPBEXresItem 2 7 2 2" xfId="51005" xr:uid="{76D23A6C-DD0A-4E48-8FE6-6A6EECF04411}"/>
    <cellStyle name="SAPBEXresItem 2 7 3" xfId="32775" xr:uid="{D3CD4DFB-4D08-40AF-8794-0A1F003D4528}"/>
    <cellStyle name="SAPBEXresItem 2 8" xfId="4856" xr:uid="{6899F762-EB41-45B7-81ED-EC1984A94D97}"/>
    <cellStyle name="SAPBEXresItem 2 8 2" xfId="15633" xr:uid="{92CCEE90-A60A-475A-8459-F30EF40C5061}"/>
    <cellStyle name="SAPBEXresItem 2 8 2 2" xfId="42053" xr:uid="{6265B085-8CA6-4B79-A925-835700FA70A5}"/>
    <cellStyle name="SAPBEXresItem 2 8 3" xfId="24785" xr:uid="{A210FC5C-0F5B-4FEA-8FFD-629530F8197E}"/>
    <cellStyle name="SAPBEXresItem 2 8 3 2" xfId="51199" xr:uid="{688E269A-5D68-424D-BE5A-E8BC8BAE5D4D}"/>
    <cellStyle name="SAPBEXresItem 2 8 4" xfId="31526" xr:uid="{E4BCCDEA-3BC2-4536-A782-8C6084A476C7}"/>
    <cellStyle name="SAPBEXresItem 2 9" xfId="7792" xr:uid="{60BF767F-FEA1-4CD4-8EA9-8363EF675C67}"/>
    <cellStyle name="SAPBEXresItem 2 9 2" xfId="18459" xr:uid="{B9B93E35-DC73-4881-BE96-2ED2AC8DB742}"/>
    <cellStyle name="SAPBEXresItem 2 9 2 2" xfId="44874" xr:uid="{B9748074-65EC-44E4-A79A-FE0DBE8657FC}"/>
    <cellStyle name="SAPBEXresItem 2 9 3" xfId="27295" xr:uid="{B06DC907-3985-4636-9943-9057D337708E}"/>
    <cellStyle name="SAPBEXresItem 2 9 3 2" xfId="53709" xr:uid="{F6548E8E-0797-4CD1-AC6D-24278E74DEFD}"/>
    <cellStyle name="SAPBEXresItem 2 9 4" xfId="34462" xr:uid="{D3541BFF-0340-4661-BAC2-B56D47FC1C26}"/>
    <cellStyle name="SAPBEXresItem 3" xfId="1686" xr:uid="{678BA982-737F-48BF-AC08-6622D3F9DC6A}"/>
    <cellStyle name="SAPBEXresItem 3 10" xfId="8496" xr:uid="{7D286F7D-9B5B-4607-9B00-5BE826C851CA}"/>
    <cellStyle name="SAPBEXresItem 3 10 2" xfId="19156" xr:uid="{B584F4CB-4CE3-42D8-8E25-486324BB345A}"/>
    <cellStyle name="SAPBEXresItem 3 10 2 2" xfId="45570" xr:uid="{5F291629-BB18-4266-909F-E2D090A1E966}"/>
    <cellStyle name="SAPBEXresItem 3 10 3" xfId="16880" xr:uid="{11DA35DB-7DFF-4E0F-8EA6-02D725A38F53}"/>
    <cellStyle name="SAPBEXresItem 3 10 3 2" xfId="43298" xr:uid="{3CF6BF0E-8DC8-4B1E-8140-74C5A8E9A6AE}"/>
    <cellStyle name="SAPBEXresItem 3 10 4" xfId="34992" xr:uid="{08332C93-CA42-4931-B585-8AA35E709B45}"/>
    <cellStyle name="SAPBEXresItem 3 11" xfId="11881" xr:uid="{3B7CE824-92BE-4933-B08B-C9B393DED2D4}"/>
    <cellStyle name="SAPBEXresItem 3 11 2" xfId="38302" xr:uid="{BD7D4AE6-CEED-4F01-B24E-3BF913579328}"/>
    <cellStyle name="SAPBEXresItem 3 12" xfId="26831" xr:uid="{0F11DE10-D8AF-4039-96BF-3229DB7ED7E8}"/>
    <cellStyle name="SAPBEXresItem 3 12 2" xfId="53245" xr:uid="{23B0642D-5C2E-4D8C-968D-0F693B5EAC64}"/>
    <cellStyle name="SAPBEXresItem 3 2" xfId="3679" xr:uid="{7DD81901-AC7F-4021-A94B-C3EC85096134}"/>
    <cellStyle name="SAPBEXresItem 3 2 2" xfId="9655" xr:uid="{6A319B01-1C50-4431-A129-2EAC0173E034}"/>
    <cellStyle name="SAPBEXresItem 3 2 2 2" xfId="20315" xr:uid="{DDF92014-DA70-44BA-B940-EA3809192B7D}"/>
    <cellStyle name="SAPBEXresItem 3 2 2 2 2" xfId="46729" xr:uid="{54A59212-816F-4685-A522-6BC142EF467E}"/>
    <cellStyle name="SAPBEXresItem 3 2 2 3" xfId="16911" xr:uid="{4C787E34-4D96-4311-A743-BC718CE7EB32}"/>
    <cellStyle name="SAPBEXresItem 3 2 2 3 2" xfId="43329" xr:uid="{DA6C2762-7EFC-45A2-8F99-6903E1746C6E}"/>
    <cellStyle name="SAPBEXresItem 3 2 2 4" xfId="36151" xr:uid="{8F291A1B-B900-4A8E-8C56-CE5EE2231F3B}"/>
    <cellStyle name="SAPBEXresItem 3 2 3" xfId="9792" xr:uid="{EFF1E726-C126-4E4E-9413-57217848E728}"/>
    <cellStyle name="SAPBEXresItem 3 2 3 2" xfId="20452" xr:uid="{7FEA7174-DE27-4752-9661-EE5D5C1FD796}"/>
    <cellStyle name="SAPBEXresItem 3 2 3 2 2" xfId="46866" xr:uid="{3AE869AF-3D7D-43AE-BC24-47139F8568C0}"/>
    <cellStyle name="SAPBEXresItem 3 2 3 3" xfId="11435" xr:uid="{6ABCB143-24C1-46EB-844C-7ADEF43DBCD2}"/>
    <cellStyle name="SAPBEXresItem 3 2 3 3 2" xfId="37856" xr:uid="{2C2F696D-E5E0-4ED8-8C3F-249A564FA880}"/>
    <cellStyle name="SAPBEXresItem 3 2 3 4" xfId="36288" xr:uid="{1206E288-71A9-40C7-AED5-7F585A8F6F22}"/>
    <cellStyle name="SAPBEXresItem 3 2 4" xfId="8812" xr:uid="{1289A0D9-6814-405C-BAC8-D6D0C690FEB2}"/>
    <cellStyle name="SAPBEXresItem 3 2 4 2" xfId="19472" xr:uid="{007EB28B-3E05-4561-B915-460D3F416221}"/>
    <cellStyle name="SAPBEXresItem 3 2 4 2 2" xfId="45886" xr:uid="{DEB3A495-1ED4-4658-87FE-69654A5A23E4}"/>
    <cellStyle name="SAPBEXresItem 3 2 4 3" xfId="27735" xr:uid="{C4E68460-0876-4C77-AA72-8E539E4D684B}"/>
    <cellStyle name="SAPBEXresItem 3 2 4 3 2" xfId="54149" xr:uid="{9BA7B197-26FD-4FDB-BE70-35357E2288C7}"/>
    <cellStyle name="SAPBEXresItem 3 2 4 4" xfId="35308" xr:uid="{09A29798-BF99-4DEC-B91E-95D41489B682}"/>
    <cellStyle name="SAPBEXresItem 3 2 5" xfId="14464" xr:uid="{8FE405CB-53B6-483D-AFF7-3A935E857598}"/>
    <cellStyle name="SAPBEXresItem 3 2 5 2" xfId="40884" xr:uid="{9032316A-2BF7-4E19-8B82-AA70109597DB}"/>
    <cellStyle name="SAPBEXresItem 3 2 6" xfId="27438" xr:uid="{1EBFE558-44B3-488E-BEA3-9960D078BCDE}"/>
    <cellStyle name="SAPBEXresItem 3 2 6 2" xfId="53852" xr:uid="{71A0C842-C568-4DA9-AB20-15FFDAA673DB}"/>
    <cellStyle name="SAPBEXresItem 3 2 7" xfId="30349" xr:uid="{50D653CB-51F2-4837-92B9-DDFD5343F8DB}"/>
    <cellStyle name="SAPBEXresItem 3 3" xfId="2656" xr:uid="{BCA5C023-7AC8-445D-9AAF-9BEFD34290B6}"/>
    <cellStyle name="SAPBEXresItem 3 3 2" xfId="9287" xr:uid="{F585E2E7-3C4B-4A0C-9C43-DC6868C91110}"/>
    <cellStyle name="SAPBEXresItem 3 3 2 2" xfId="19947" xr:uid="{3DDA44F5-7055-481A-BBA3-3ED10922EFDE}"/>
    <cellStyle name="SAPBEXresItem 3 3 2 2 2" xfId="46361" xr:uid="{B1468E21-9F5A-4D7F-826F-9A6D662F7CAB}"/>
    <cellStyle name="SAPBEXresItem 3 3 2 3" xfId="17837" xr:uid="{2F92E79F-68AC-4A93-8740-FF7E5FCF51BD}"/>
    <cellStyle name="SAPBEXresItem 3 3 2 3 2" xfId="44254" xr:uid="{4764282F-0A6B-41EA-B6AA-070D1185487F}"/>
    <cellStyle name="SAPBEXresItem 3 3 2 4" xfId="35783" xr:uid="{B79AF97C-6D49-451C-B335-B17DE55315E6}"/>
    <cellStyle name="SAPBEXresItem 3 3 3" xfId="13448" xr:uid="{A48763B9-8A7C-4B86-A140-662FFE9A92FC}"/>
    <cellStyle name="SAPBEXresItem 3 3 3 2" xfId="39868" xr:uid="{3B0D095F-9000-4140-9295-CA500DC57D94}"/>
    <cellStyle name="SAPBEXresItem 3 3 4" xfId="23439" xr:uid="{924D3FA8-C0CD-4C3B-B038-A7FBB0FA7C44}"/>
    <cellStyle name="SAPBEXresItem 3 3 4 2" xfId="49853" xr:uid="{95A7334D-99DF-493C-9E07-866010867000}"/>
    <cellStyle name="SAPBEXresItem 3 3 5" xfId="29326" xr:uid="{BF6AA2FB-6719-493B-BF74-0FA7246812EE}"/>
    <cellStyle name="SAPBEXresItem 3 4" xfId="3105" xr:uid="{C2B909BF-C8D0-4A8A-A5DC-6EFC26335AF6}"/>
    <cellStyle name="SAPBEXresItem 3 4 2" xfId="9982" xr:uid="{F0A11C3C-CA3F-4567-B403-E6DFBF21041A}"/>
    <cellStyle name="SAPBEXresItem 3 4 2 2" xfId="20642" xr:uid="{783AF64D-5B6D-4D1C-943E-1978CDB33249}"/>
    <cellStyle name="SAPBEXresItem 3 4 2 2 2" xfId="47056" xr:uid="{995000AB-D73F-43AF-8670-D8DD9F6DF5CD}"/>
    <cellStyle name="SAPBEXresItem 3 4 2 3" xfId="22786" xr:uid="{EBB8465B-7703-44DC-A5E5-A727E635D8DB}"/>
    <cellStyle name="SAPBEXresItem 3 4 2 3 2" xfId="49200" xr:uid="{20E88CD1-262E-4272-AE28-A77F98A86CD9}"/>
    <cellStyle name="SAPBEXresItem 3 4 2 4" xfId="36478" xr:uid="{2B441963-7473-4186-A590-54614C9D8437}"/>
    <cellStyle name="SAPBEXresItem 3 4 3" xfId="13897" xr:uid="{F35D0B1F-6410-4C46-85F4-0FE553F47454}"/>
    <cellStyle name="SAPBEXresItem 3 4 3 2" xfId="40317" xr:uid="{F99D9E93-9D23-4E08-A628-4AB6512C8EA7}"/>
    <cellStyle name="SAPBEXresItem 3 4 4" xfId="22095" xr:uid="{8CD536B5-781B-4EB9-AA7B-EEEFD287952B}"/>
    <cellStyle name="SAPBEXresItem 3 4 4 2" xfId="48509" xr:uid="{80D18543-7DF9-485B-AE50-28EBDD2DC8E3}"/>
    <cellStyle name="SAPBEXresItem 3 4 5" xfId="29775" xr:uid="{36204785-5576-4549-9121-C47272485A9D}"/>
    <cellStyle name="SAPBEXresItem 3 5" xfId="5438" xr:uid="{ECA49C73-1B34-4CCF-AD72-A46FB8BBB75C}"/>
    <cellStyle name="SAPBEXresItem 3 5 2" xfId="16211" xr:uid="{0753E9EC-30B7-49EE-AB9C-788D30289DC5}"/>
    <cellStyle name="SAPBEXresItem 3 5 2 2" xfId="42630" xr:uid="{72B8FE66-8291-4C2B-B145-91A78C8AAD65}"/>
    <cellStyle name="SAPBEXresItem 3 5 3" xfId="26214" xr:uid="{E8DF8E19-11D0-4ED8-8581-928A03B65A37}"/>
    <cellStyle name="SAPBEXresItem 3 5 3 2" xfId="52628" xr:uid="{D21848C2-048B-4396-BB95-4ED852C1E76C}"/>
    <cellStyle name="SAPBEXresItem 3 5 4" xfId="32108" xr:uid="{CDD4509A-71EE-43A7-8770-73E1F28A856E}"/>
    <cellStyle name="SAPBEXresItem 3 6" xfId="3965" xr:uid="{6599CD21-73FA-4495-8D43-9C446AFA95DC}"/>
    <cellStyle name="SAPBEXresItem 3 6 2" xfId="14748" xr:uid="{B77FE62D-5BE0-4729-8A52-1FC579BA2409}"/>
    <cellStyle name="SAPBEXresItem 3 6 2 2" xfId="41168" xr:uid="{EDC6A23F-562C-47A4-ADAE-46301BE75F61}"/>
    <cellStyle name="SAPBEXresItem 3 6 3" xfId="24945" xr:uid="{093D9FDD-9314-4CA5-808D-F8DC255A964C}"/>
    <cellStyle name="SAPBEXresItem 3 6 3 2" xfId="51359" xr:uid="{5113F511-D71E-4822-A587-93FD26A7E217}"/>
    <cellStyle name="SAPBEXresItem 3 6 4" xfId="30635" xr:uid="{995C5019-6B66-4EE3-9395-1B7A32AD2ED7}"/>
    <cellStyle name="SAPBEXresItem 3 7" xfId="3164" xr:uid="{F70DEBDA-8927-4E07-AD92-4C80BEBD2237}"/>
    <cellStyle name="SAPBEXresItem 3 7 2" xfId="27618" xr:uid="{CBAAE636-4FB2-4464-9834-0A7120262BFF}"/>
    <cellStyle name="SAPBEXresItem 3 7 2 2" xfId="54032" xr:uid="{55C31D19-BC6A-4D25-A5DF-F0ACBE9EA242}"/>
    <cellStyle name="SAPBEXresItem 3 7 3" xfId="29834" xr:uid="{4302A25B-1C14-4964-96B3-F3CF83FDBBD3}"/>
    <cellStyle name="SAPBEXresItem 3 8" xfId="5489" xr:uid="{245DDD16-EA0C-48C0-9376-3ACBA3846B8B}"/>
    <cellStyle name="SAPBEXresItem 3 8 2" xfId="16261" xr:uid="{CA9A8D37-50A5-4AB6-B8A8-439D6611E571}"/>
    <cellStyle name="SAPBEXresItem 3 8 2 2" xfId="42680" xr:uid="{91190FE8-6C52-4A90-B175-5637838B1CA4}"/>
    <cellStyle name="SAPBEXresItem 3 8 3" xfId="23223" xr:uid="{A6535F2A-0FE9-4750-B803-2659A34CF568}"/>
    <cellStyle name="SAPBEXresItem 3 8 3 2" xfId="49637" xr:uid="{CA0BA91C-BD8C-4E41-8473-4298DE9B10D4}"/>
    <cellStyle name="SAPBEXresItem 3 8 4" xfId="32159" xr:uid="{9B5F355F-CA8F-49F3-876B-38D65C9C73F0}"/>
    <cellStyle name="SAPBEXresItem 3 9" xfId="7774" xr:uid="{EA77D0D5-1B45-4D73-8490-4CEDD11147FF}"/>
    <cellStyle name="SAPBEXresItem 3 9 2" xfId="18441" xr:uid="{8EC8CB89-ACD7-4517-94C0-BDDCAB037399}"/>
    <cellStyle name="SAPBEXresItem 3 9 2 2" xfId="44856" xr:uid="{04CB910F-EE43-4553-A094-5AD14F87213D}"/>
    <cellStyle name="SAPBEXresItem 3 9 3" xfId="26619" xr:uid="{72AD27C1-C7FA-47ED-A2F2-8D48C3038AC0}"/>
    <cellStyle name="SAPBEXresItem 3 9 3 2" xfId="53033" xr:uid="{3F9D1978-5FF2-431D-BEC6-8B00147E8070}"/>
    <cellStyle name="SAPBEXresItem 3 9 4" xfId="34444" xr:uid="{8E4AB012-6C04-4AC6-8B8C-99384D725217}"/>
    <cellStyle name="SAPBEXresItem 4" xfId="1954" xr:uid="{E31A7363-1925-4826-A810-29FE043F5285}"/>
    <cellStyle name="SAPBEXresItem 4 10" xfId="8592" xr:uid="{297D294C-755F-4C4E-A4C7-E6AE0B98D3CA}"/>
    <cellStyle name="SAPBEXresItem 4 10 2" xfId="19252" xr:uid="{C6ACD3CC-DCDA-4DF8-88F7-BD857764DF2E}"/>
    <cellStyle name="SAPBEXresItem 4 10 2 2" xfId="45666" xr:uid="{58B6673D-6244-4982-A6CA-D793903C7EBB}"/>
    <cellStyle name="SAPBEXresItem 4 10 3" xfId="17723" xr:uid="{813835D7-9217-4268-8DB8-61562C2C090D}"/>
    <cellStyle name="SAPBEXresItem 4 10 3 2" xfId="44140" xr:uid="{3B62AE05-CA4A-41F5-95CE-4E44AD7CA76F}"/>
    <cellStyle name="SAPBEXresItem 4 10 4" xfId="35088" xr:uid="{693CD642-4C86-4F79-91AC-DD47856BFD8E}"/>
    <cellStyle name="SAPBEXresItem 4 11" xfId="11634" xr:uid="{5883F548-BEE4-478C-BCF9-B5CBEE2C2411}"/>
    <cellStyle name="SAPBEXresItem 4 11 2" xfId="38055" xr:uid="{EE9E6304-EC57-483C-9D20-2711930F3AC0}"/>
    <cellStyle name="SAPBEXresItem 4 12" xfId="23989" xr:uid="{CB306DA2-E920-43CE-AFA3-9547AFF26DC3}"/>
    <cellStyle name="SAPBEXresItem 4 12 2" xfId="50403" xr:uid="{5C9461BC-958F-4485-9C97-B0C20804C514}"/>
    <cellStyle name="SAPBEXresItem 4 2" xfId="3931" xr:uid="{D08E339F-0C88-473D-915D-94480529380B}"/>
    <cellStyle name="SAPBEXresItem 4 2 2" xfId="9712" xr:uid="{CABC0498-71C0-4ADB-B3F2-F7E472A1B19F}"/>
    <cellStyle name="SAPBEXresItem 4 2 2 2" xfId="20372" xr:uid="{8C0033D5-B531-46E0-831E-6DB12C778F6B}"/>
    <cellStyle name="SAPBEXresItem 4 2 2 2 2" xfId="46786" xr:uid="{738F8D89-5C60-47B2-88CD-E9BA5A6E0A6D}"/>
    <cellStyle name="SAPBEXresItem 4 2 2 3" xfId="25911" xr:uid="{22FF5332-DD16-433D-8FE5-99F7C9209F10}"/>
    <cellStyle name="SAPBEXresItem 4 2 2 3 2" xfId="52325" xr:uid="{6172192A-1C98-44DF-896C-EF14B5D5215A}"/>
    <cellStyle name="SAPBEXresItem 4 2 2 4" xfId="36208" xr:uid="{543C6186-24C2-43B5-AC3E-4040D3EC2B87}"/>
    <cellStyle name="SAPBEXresItem 4 2 3" xfId="14714" xr:uid="{9039F21F-8CAE-40EF-9D6D-7A99BCB76347}"/>
    <cellStyle name="SAPBEXresItem 4 2 3 2" xfId="41134" xr:uid="{4F914733-23C0-45A6-9B02-D559CB07FF28}"/>
    <cellStyle name="SAPBEXresItem 4 2 4" xfId="24315" xr:uid="{48B2F0C1-8F8D-401A-A450-638E132F3DA8}"/>
    <cellStyle name="SAPBEXresItem 4 2 4 2" xfId="50729" xr:uid="{CD30F85D-48A6-4930-A401-202F61176199}"/>
    <cellStyle name="SAPBEXresItem 4 2 5" xfId="30601" xr:uid="{2651CBC7-C865-4086-A697-25D84180C2D5}"/>
    <cellStyle name="SAPBEXresItem 4 3" xfId="4658" xr:uid="{C224C752-9C56-426A-A5BB-C710A3E2962E}"/>
    <cellStyle name="SAPBEXresItem 4 3 2" xfId="9735" xr:uid="{81F059FD-6522-48B9-A9D5-BF10730DFA74}"/>
    <cellStyle name="SAPBEXresItem 4 3 2 2" xfId="20395" xr:uid="{9C639B35-F086-4DAE-A5BD-E8460DF88978}"/>
    <cellStyle name="SAPBEXresItem 4 3 2 2 2" xfId="46809" xr:uid="{E9A54E61-5F3A-4208-8332-EA25361E9332}"/>
    <cellStyle name="SAPBEXresItem 4 3 2 3" xfId="26711" xr:uid="{8EE13F1D-10BB-4499-909A-57F6414B119B}"/>
    <cellStyle name="SAPBEXresItem 4 3 2 3 2" xfId="53125" xr:uid="{5F2D1763-2EC4-41DB-A2D4-929562E3C139}"/>
    <cellStyle name="SAPBEXresItem 4 3 2 4" xfId="36231" xr:uid="{C7804910-59FE-464D-ACB3-5842EE9C7B0F}"/>
    <cellStyle name="SAPBEXresItem 4 3 3" xfId="15436" xr:uid="{C160CEC2-4987-47BA-AAE9-FEBFC8B2D7D4}"/>
    <cellStyle name="SAPBEXresItem 4 3 3 2" xfId="41856" xr:uid="{DE4828D1-308F-4008-8F9C-EF3A4C589FAF}"/>
    <cellStyle name="SAPBEXresItem 4 3 4" xfId="23630" xr:uid="{D4C92103-2C32-432A-AE24-5518F37EC43F}"/>
    <cellStyle name="SAPBEXresItem 4 3 4 2" xfId="50044" xr:uid="{7BDBF24D-483E-420A-BF47-388DEBDBB9F3}"/>
    <cellStyle name="SAPBEXresItem 4 3 5" xfId="31328" xr:uid="{7590802A-382E-4A30-960D-0318CEAFAA1E}"/>
    <cellStyle name="SAPBEXresItem 4 4" xfId="5236" xr:uid="{C5EE8245-6A68-4D08-87D5-08988112270B}"/>
    <cellStyle name="SAPBEXresItem 4 4 2" xfId="16011" xr:uid="{2BD57267-7009-4EFA-A88D-4AB9EE60012C}"/>
    <cellStyle name="SAPBEXresItem 4 4 2 2" xfId="42430" xr:uid="{657EDF24-9431-4690-A628-527F495E03DF}"/>
    <cellStyle name="SAPBEXresItem 4 4 3" xfId="22271" xr:uid="{B25303E1-AF3B-4C6E-9D28-CF703ACC660B}"/>
    <cellStyle name="SAPBEXresItem 4 4 3 2" xfId="48685" xr:uid="{4B9A0F58-3667-4873-96AA-D24084765C9E}"/>
    <cellStyle name="SAPBEXresItem 4 4 4" xfId="31906" xr:uid="{9115E677-4362-48EC-854B-3557E3AB9956}"/>
    <cellStyle name="SAPBEXresItem 4 5" xfId="5847" xr:uid="{782DA177-D170-40C1-8A42-54321049E7E5}"/>
    <cellStyle name="SAPBEXresItem 4 5 2" xfId="16603" xr:uid="{C867503C-46E6-4049-9F95-052A0B5537FF}"/>
    <cellStyle name="SAPBEXresItem 4 5 2 2" xfId="43021" xr:uid="{F33F826B-D5A2-4998-8037-4A32C40D65CE}"/>
    <cellStyle name="SAPBEXresItem 4 5 3" xfId="27582" xr:uid="{371ED59F-AA4D-464C-B012-2AA8062FCDD7}"/>
    <cellStyle name="SAPBEXresItem 4 5 3 2" xfId="53996" xr:uid="{8BB7679A-30B5-4DA5-B6D8-7614FB6C50E8}"/>
    <cellStyle name="SAPBEXresItem 4 5 4" xfId="32517" xr:uid="{E98F46D1-93ED-4DF6-902D-A312CA557014}"/>
    <cellStyle name="SAPBEXresItem 4 6" xfId="6455" xr:uid="{A5606F85-682F-4A12-B3EB-B036F7606757}"/>
    <cellStyle name="SAPBEXresItem 4 6 2" xfId="17191" xr:uid="{18701E6D-A038-4FAC-A41B-D7C2D190AF0D}"/>
    <cellStyle name="SAPBEXresItem 4 6 2 2" xfId="43609" xr:uid="{5CBDBAC9-0AB0-48A2-8CCC-789AFC6E8C52}"/>
    <cellStyle name="SAPBEXresItem 4 6 3" xfId="24688" xr:uid="{03770DE3-809A-4095-A2A7-5988743A8CA4}"/>
    <cellStyle name="SAPBEXresItem 4 6 3 2" xfId="51102" xr:uid="{6B37283E-5F68-4FF6-A21A-0097657FC2E5}"/>
    <cellStyle name="SAPBEXresItem 4 6 4" xfId="33125" xr:uid="{A2B150C6-505F-403F-BE3A-CEE6967C33DB}"/>
    <cellStyle name="SAPBEXresItem 4 7" xfId="7070" xr:uid="{6626BFD9-2149-40C0-AB08-3FE3924ECFE3}"/>
    <cellStyle name="SAPBEXresItem 4 7 2" xfId="12148" xr:uid="{7F0652DC-E249-4BBF-A074-C492CBA44C4E}"/>
    <cellStyle name="SAPBEXresItem 4 7 2 2" xfId="38569" xr:uid="{E8655B7E-65F0-49C3-BE4D-0BC51EA9C3DE}"/>
    <cellStyle name="SAPBEXresItem 4 7 3" xfId="33740" xr:uid="{ADEFC629-E41B-4212-94B5-EA17DA39C72F}"/>
    <cellStyle name="SAPBEXresItem 4 8" xfId="7617" xr:uid="{E75A8CDF-F6F7-43BA-B284-DBD122C82150}"/>
    <cellStyle name="SAPBEXresItem 4 8 2" xfId="18284" xr:uid="{CC5863B1-6FEB-4950-B89E-5BA91C486723}"/>
    <cellStyle name="SAPBEXresItem 4 8 2 2" xfId="44700" xr:uid="{39546200-6DDC-4242-8C9A-6E13C94EC34A}"/>
    <cellStyle name="SAPBEXresItem 4 8 3" xfId="26918" xr:uid="{F9A14FC9-2DDD-487F-B037-F45CE114D268}"/>
    <cellStyle name="SAPBEXresItem 4 8 3 2" xfId="53332" xr:uid="{805F9C3A-7D1B-450B-9F3B-964BD0E35F88}"/>
    <cellStyle name="SAPBEXresItem 4 8 4" xfId="34287" xr:uid="{E5124F23-E8E4-4DE5-B90E-B35F3993ABDC}"/>
    <cellStyle name="SAPBEXresItem 4 9" xfId="6503" xr:uid="{549557E2-6724-41F8-BAA9-FD1780106912}"/>
    <cellStyle name="SAPBEXresItem 4 9 2" xfId="17233" xr:uid="{DC893AF5-18C3-43C0-BA11-29B19B21C0FB}"/>
    <cellStyle name="SAPBEXresItem 4 9 2 2" xfId="43651" xr:uid="{24DDC1D8-AB4F-4D98-BF50-4633CD030629}"/>
    <cellStyle name="SAPBEXresItem 4 9 3" xfId="21871" xr:uid="{075379AF-2DD6-40AA-868F-1D519C84F551}"/>
    <cellStyle name="SAPBEXresItem 4 9 3 2" xfId="48285" xr:uid="{6418834E-4A77-4C3A-9D88-477845BD79C0}"/>
    <cellStyle name="SAPBEXresItem 4 9 4" xfId="33173" xr:uid="{0A0A78D7-EB16-4D70-91AB-2363E81C890B}"/>
    <cellStyle name="SAPBEXresItem 5" xfId="2131" xr:uid="{17739837-55B4-4031-BBFD-C204DAB6FDFF}"/>
    <cellStyle name="SAPBEXresItem 5 10" xfId="8832" xr:uid="{1598DE2B-A046-4AF0-9537-65F7DD02C830}"/>
    <cellStyle name="SAPBEXresItem 5 10 2" xfId="19492" xr:uid="{EFAD250E-7E32-44AC-B8AD-EAAF311D13AE}"/>
    <cellStyle name="SAPBEXresItem 5 10 2 2" xfId="45906" xr:uid="{50F6EA6B-09AD-4B19-9AEA-2E330D9D52D1}"/>
    <cellStyle name="SAPBEXresItem 5 10 3" xfId="28033" xr:uid="{A0F54837-DBE6-4095-8913-F533448F280A}"/>
    <cellStyle name="SAPBEXresItem 5 10 3 2" xfId="54447" xr:uid="{23330C8F-CDC3-4AEE-B03B-D1849CE773CE}"/>
    <cellStyle name="SAPBEXresItem 5 10 4" xfId="35328" xr:uid="{67EEFFFF-2695-442F-8381-B3BA5023BBDE}"/>
    <cellStyle name="SAPBEXresItem 5 11" xfId="11469" xr:uid="{FD216F14-A42D-41D8-A9F4-1323E290DB6A}"/>
    <cellStyle name="SAPBEXresItem 5 11 2" xfId="37890" xr:uid="{62577FC6-C7C0-40BB-A52A-F36DCC82D205}"/>
    <cellStyle name="SAPBEXresItem 5 12" xfId="22076" xr:uid="{7F09C37F-61D8-403B-9124-64866BCCECE2}"/>
    <cellStyle name="SAPBEXresItem 5 12 2" xfId="48490" xr:uid="{F63F2ADE-4980-4792-B753-2A9569A47812}"/>
    <cellStyle name="SAPBEXresItem 5 2" xfId="4096" xr:uid="{BC9B2FE1-3506-49ED-96C7-17C6583ED1E0}"/>
    <cellStyle name="SAPBEXresItem 5 2 2" xfId="9809" xr:uid="{B602E1AD-1FC9-4C99-90BD-984B6A070221}"/>
    <cellStyle name="SAPBEXresItem 5 2 2 2" xfId="20469" xr:uid="{B27AC295-E6B6-4E9D-83B6-A980E1880CCD}"/>
    <cellStyle name="SAPBEXresItem 5 2 2 2 2" xfId="46883" xr:uid="{2D5010C4-69FA-4215-9E45-CA9FBCBBEE0B}"/>
    <cellStyle name="SAPBEXresItem 5 2 2 3" xfId="11615" xr:uid="{D38249B8-A12F-49C8-9E90-561E3C3D7638}"/>
    <cellStyle name="SAPBEXresItem 5 2 2 3 2" xfId="38036" xr:uid="{1D786087-8AD8-4DFD-91BD-2390B5FA6B96}"/>
    <cellStyle name="SAPBEXresItem 5 2 2 4" xfId="36305" xr:uid="{824219FB-C32C-4D3F-AC66-D0380A2C96CD}"/>
    <cellStyle name="SAPBEXresItem 5 2 3" xfId="14878" xr:uid="{9ED87F26-B51C-41C9-8A39-5809D36429F3}"/>
    <cellStyle name="SAPBEXresItem 5 2 3 2" xfId="41298" xr:uid="{D88876E3-4F5C-41EA-8BFA-BE4667413BE2}"/>
    <cellStyle name="SAPBEXresItem 5 2 4" xfId="26975" xr:uid="{CAEA4BB7-4D1D-4FDB-A9F1-14C9446A987A}"/>
    <cellStyle name="SAPBEXresItem 5 2 4 2" xfId="53389" xr:uid="{0A3AC742-9E65-48EE-A30E-4BEF9C951B05}"/>
    <cellStyle name="SAPBEXresItem 5 2 5" xfId="30766" xr:uid="{DB614557-4259-4313-9C14-8C20165B03A7}"/>
    <cellStyle name="SAPBEXresItem 5 3" xfId="4824" xr:uid="{17B42866-A479-421E-B80C-22EAFFF0DEFF}"/>
    <cellStyle name="SAPBEXresItem 5 3 2" xfId="10392" xr:uid="{4709D2F4-4362-4986-9CCA-912803162B01}"/>
    <cellStyle name="SAPBEXresItem 5 3 2 2" xfId="21052" xr:uid="{F62FE90F-F6A2-4A3B-8EAD-4BE7B5DABA08}"/>
    <cellStyle name="SAPBEXresItem 5 3 2 2 2" xfId="47466" xr:uid="{F21E53F3-D600-4738-8019-00942D807D25}"/>
    <cellStyle name="SAPBEXresItem 5 3 2 3" xfId="28317" xr:uid="{D06E6332-2936-4E34-AE2A-CD241FDCB0B9}"/>
    <cellStyle name="SAPBEXresItem 5 3 2 3 2" xfId="54731" xr:uid="{7D072DF4-03D4-4B62-ACCF-CB7AF3E8C7EF}"/>
    <cellStyle name="SAPBEXresItem 5 3 2 4" xfId="36888" xr:uid="{7B08B135-65A3-4A28-9722-61DCB5A553FB}"/>
    <cellStyle name="SAPBEXresItem 5 3 3" xfId="15601" xr:uid="{F7EF2059-4683-47D5-ABBB-5BE80F9D14DC}"/>
    <cellStyle name="SAPBEXresItem 5 3 3 2" xfId="42021" xr:uid="{88545D89-5CF7-46DB-B2D9-74125C91F5BC}"/>
    <cellStyle name="SAPBEXresItem 5 3 4" xfId="25585" xr:uid="{3B886B95-94E0-4558-A61A-8C2ADAD66DDD}"/>
    <cellStyle name="SAPBEXresItem 5 3 4 2" xfId="51999" xr:uid="{3824F83E-6700-4BF9-BADF-ABC99D8ABFCB}"/>
    <cellStyle name="SAPBEXresItem 5 3 5" xfId="31494" xr:uid="{75E38320-F379-4BAC-968E-8BDDE9CA15FD}"/>
    <cellStyle name="SAPBEXresItem 5 4" xfId="5404" xr:uid="{4018E524-3819-4E91-B70A-A45210506A74}"/>
    <cellStyle name="SAPBEXresItem 5 4 2" xfId="16177" xr:uid="{F0DA2A2A-B8BB-4333-BEE3-A4A83FC8B8BF}"/>
    <cellStyle name="SAPBEXresItem 5 4 2 2" xfId="42596" xr:uid="{2EEEF3B8-EDB0-4DB0-BD7B-1E4B4E1A030E}"/>
    <cellStyle name="SAPBEXresItem 5 4 3" xfId="24921" xr:uid="{B8441124-2923-4EC0-A3CD-C38EDC5F4DEA}"/>
    <cellStyle name="SAPBEXresItem 5 4 3 2" xfId="51335" xr:uid="{2EFCEACB-E41E-49B6-9803-CE4A9D15CAB4}"/>
    <cellStyle name="SAPBEXresItem 5 4 4" xfId="32074" xr:uid="{12EE36EB-9302-4994-BB54-F826FBA63AF3}"/>
    <cellStyle name="SAPBEXresItem 5 5" xfId="6011" xr:uid="{B3889AFF-2040-43EE-9FD5-526AB6C69DD5}"/>
    <cellStyle name="SAPBEXresItem 5 5 2" xfId="16763" xr:uid="{9A2F2ECB-AA73-4F5C-B30F-C08657BE1AE9}"/>
    <cellStyle name="SAPBEXresItem 5 5 2 2" xfId="43181" xr:uid="{1CCAC171-37A5-4D47-9D4A-C9C9ADCAC9AB}"/>
    <cellStyle name="SAPBEXresItem 5 5 3" xfId="25316" xr:uid="{97DC9A81-33FD-4837-B740-E83DE042236B}"/>
    <cellStyle name="SAPBEXresItem 5 5 3 2" xfId="51730" xr:uid="{7070DFBC-0EAD-4C22-9CCC-C1DE903D3CD9}"/>
    <cellStyle name="SAPBEXresItem 5 5 4" xfId="32681" xr:uid="{18EE875B-5347-4092-938F-E41233C21D00}"/>
    <cellStyle name="SAPBEXresItem 5 6" xfId="6611" xr:uid="{1B579969-1FF9-4B52-BC11-FEE2A702CE05}"/>
    <cellStyle name="SAPBEXresItem 5 6 2" xfId="17336" xr:uid="{1F363AB9-47F5-4403-9AA9-2F3869566EA1}"/>
    <cellStyle name="SAPBEXresItem 5 6 2 2" xfId="43754" xr:uid="{DD0216B0-AD1B-4287-98B5-867D5B36B376}"/>
    <cellStyle name="SAPBEXresItem 5 6 3" xfId="24518" xr:uid="{EE5EF02B-7E52-4CB7-A97E-4FA68FA9FFC8}"/>
    <cellStyle name="SAPBEXresItem 5 6 3 2" xfId="50932" xr:uid="{EE14F239-C376-4AD5-9B3E-0CFA8E746D4D}"/>
    <cellStyle name="SAPBEXresItem 5 6 4" xfId="33281" xr:uid="{21D76168-66EA-484D-BD74-CF8EB8342937}"/>
    <cellStyle name="SAPBEXresItem 5 7" xfId="7183" xr:uid="{76BCBBC6-2AF5-4F55-94DE-01CC28350107}"/>
    <cellStyle name="SAPBEXresItem 5 7 2" xfId="23389" xr:uid="{842BD0DB-2E7C-42FB-A442-1263AEF46D81}"/>
    <cellStyle name="SAPBEXresItem 5 7 2 2" xfId="49803" xr:uid="{C50BB51E-C5BA-459B-8385-638A71112FBC}"/>
    <cellStyle name="SAPBEXresItem 5 7 3" xfId="33853" xr:uid="{F2A84870-A00F-451B-BB44-8227E5F396C7}"/>
    <cellStyle name="SAPBEXresItem 5 8" xfId="7742" xr:uid="{0CF18E4A-650E-47C7-9310-0F5B52E4CE38}"/>
    <cellStyle name="SAPBEXresItem 5 8 2" xfId="18409" xr:uid="{9F28EDDE-4858-46C3-9108-4E89A4ED279E}"/>
    <cellStyle name="SAPBEXresItem 5 8 2 2" xfId="44825" xr:uid="{AECB6E7A-65C6-403D-9F1E-5DD93B5B93A0}"/>
    <cellStyle name="SAPBEXresItem 5 8 3" xfId="26626" xr:uid="{7B6516AC-84C8-4F1B-A067-3144D2623856}"/>
    <cellStyle name="SAPBEXresItem 5 8 3 2" xfId="53040" xr:uid="{365790A5-A6B2-4C32-8727-499592652C12}"/>
    <cellStyle name="SAPBEXresItem 5 8 4" xfId="34412" xr:uid="{35C59FCA-1D16-4B99-AC59-9F3029EB16E5}"/>
    <cellStyle name="SAPBEXresItem 5 9" xfId="7894" xr:uid="{CEC156E7-08AD-4664-9AF9-C4D41B76F138}"/>
    <cellStyle name="SAPBEXresItem 5 9 2" xfId="18561" xr:uid="{E8A4CE83-A1CD-49D5-8977-02CD507AF7EF}"/>
    <cellStyle name="SAPBEXresItem 5 9 2 2" xfId="44976" xr:uid="{36189D9F-4B86-465A-8D51-7705C4201115}"/>
    <cellStyle name="SAPBEXresItem 5 9 3" xfId="26637" xr:uid="{A4B72D95-362A-46BD-BA9D-179B2D9C6862}"/>
    <cellStyle name="SAPBEXresItem 5 9 3 2" xfId="53051" xr:uid="{893F253F-4E21-4B91-8BC4-DA8C5394AFF4}"/>
    <cellStyle name="SAPBEXresItem 5 9 4" xfId="34564" xr:uid="{97AF2C04-DD70-4895-9FF5-2D44E5B9F8F7}"/>
    <cellStyle name="SAPBEXresItem 6" xfId="1868" xr:uid="{850A89C8-C287-44F7-97F4-0DFF36498A66}"/>
    <cellStyle name="SAPBEXresItem 6 10" xfId="9517" xr:uid="{94D197B8-9C2D-4373-9E82-0A85B1E63CE6}"/>
    <cellStyle name="SAPBEXresItem 6 10 2" xfId="20177" xr:uid="{EE5E9E90-B4BB-4A3A-80D5-E0583BB44605}"/>
    <cellStyle name="SAPBEXresItem 6 10 2 2" xfId="46591" xr:uid="{3DA2D3F7-63DB-4EC4-A582-6345B04CC27F}"/>
    <cellStyle name="SAPBEXresItem 6 10 3" xfId="11587" xr:uid="{271748B1-4FC4-4E6D-89EB-A723DFC3A2B0}"/>
    <cellStyle name="SAPBEXresItem 6 10 3 2" xfId="38008" xr:uid="{77BE41CD-675D-4E9D-A76B-F0470845C492}"/>
    <cellStyle name="SAPBEXresItem 6 10 4" xfId="36013" xr:uid="{6BA96569-1B26-40F6-8AA2-D591816CC9C3}"/>
    <cellStyle name="SAPBEXresItem 6 11" xfId="11712" xr:uid="{8F5B930C-4CB9-42C5-895A-29B1589DDC63}"/>
    <cellStyle name="SAPBEXresItem 6 11 2" xfId="38133" xr:uid="{A237B1A2-F055-4DD0-8C3F-C218666FC6A4}"/>
    <cellStyle name="SAPBEXresItem 6 12" xfId="24216" xr:uid="{10F8EDFF-8D0B-40C8-8BC2-9404F0AB2F2F}"/>
    <cellStyle name="SAPBEXresItem 6 12 2" xfId="50630" xr:uid="{1D3E11FC-17B3-4709-AF89-0D384158A6C6}"/>
    <cellStyle name="SAPBEXresItem 6 2" xfId="3845" xr:uid="{EE765FD8-14C9-4C8E-B101-BC7B28923637}"/>
    <cellStyle name="SAPBEXresItem 6 2 2" xfId="10751" xr:uid="{5C02763A-C092-4789-B3CD-B169F5419734}"/>
    <cellStyle name="SAPBEXresItem 6 2 2 2" xfId="21396" xr:uid="{CA7BBC2B-647D-40A0-8E26-0A4B2DE81893}"/>
    <cellStyle name="SAPBEXresItem 6 2 2 2 2" xfId="47810" xr:uid="{C84A44AA-59FF-4D4D-A5A3-08F37AC4026D}"/>
    <cellStyle name="SAPBEXresItem 6 2 2 3" xfId="28490" xr:uid="{C4EB3036-385E-4D4A-BFCA-9D5FC0FC3486}"/>
    <cellStyle name="SAPBEXresItem 6 2 2 3 2" xfId="54904" xr:uid="{2FDF29D3-793D-4CC1-9AEE-C870A089DD99}"/>
    <cellStyle name="SAPBEXresItem 6 2 2 4" xfId="37172" xr:uid="{06C33795-7AB1-4C2D-9A1B-C60ED4C1A5B8}"/>
    <cellStyle name="SAPBEXresItem 6 2 3" xfId="14628" xr:uid="{F9300D98-C31A-4284-A3AA-F1119085DEFC}"/>
    <cellStyle name="SAPBEXresItem 6 2 3 2" xfId="41048" xr:uid="{5C9E20E6-A5B5-4615-9DE2-03E9995FB5CA}"/>
    <cellStyle name="SAPBEXresItem 6 2 4" xfId="23690" xr:uid="{BBEC63CF-B48E-4D9E-B723-041554F41EB2}"/>
    <cellStyle name="SAPBEXresItem 6 2 4 2" xfId="50104" xr:uid="{2AF80485-5798-4E7C-8EE3-D4D88CB286DD}"/>
    <cellStyle name="SAPBEXresItem 6 2 5" xfId="30515" xr:uid="{714FD06F-16E7-4035-99C2-8DF32A8D3B9C}"/>
    <cellStyle name="SAPBEXresItem 6 3" xfId="4572" xr:uid="{241761E1-19A4-484C-98F8-E05AD56F669E}"/>
    <cellStyle name="SAPBEXresItem 6 3 2" xfId="15350" xr:uid="{A1B02242-0205-4E05-BE8F-BD692BA78DFC}"/>
    <cellStyle name="SAPBEXresItem 6 3 2 2" xfId="41770" xr:uid="{5590859A-203F-4F31-A655-B9DE4944037E}"/>
    <cellStyle name="SAPBEXresItem 6 3 3" xfId="26258" xr:uid="{C92B0F7B-6C38-430B-A689-4DF812AF7990}"/>
    <cellStyle name="SAPBEXresItem 6 3 3 2" xfId="52672" xr:uid="{FEB7CE35-C833-47A7-B5A5-9667C4CF4ED8}"/>
    <cellStyle name="SAPBEXresItem 6 3 4" xfId="31242" xr:uid="{42731C71-2B8C-44F8-B695-649333FBE736}"/>
    <cellStyle name="SAPBEXresItem 6 4" xfId="4278" xr:uid="{71D60E8B-76FE-46CD-9E9B-BFA35CD1319E}"/>
    <cellStyle name="SAPBEXresItem 6 4 2" xfId="15057" xr:uid="{6C37BF86-318A-4445-8A45-FA929F49135F}"/>
    <cellStyle name="SAPBEXresItem 6 4 2 2" xfId="41477" xr:uid="{C1F9A592-D4AF-4009-84CF-07A571B9EEED}"/>
    <cellStyle name="SAPBEXresItem 6 4 3" xfId="25594" xr:uid="{A47DE657-5726-437C-B112-7F0571EDBE57}"/>
    <cellStyle name="SAPBEXresItem 6 4 3 2" xfId="52008" xr:uid="{CF5BA6BD-B5EF-41F7-9CD7-B2A999EA68F8}"/>
    <cellStyle name="SAPBEXresItem 6 4 4" xfId="30948" xr:uid="{ED43F809-1769-4D2C-ADE4-F7F2056E5EE7}"/>
    <cellStyle name="SAPBEXresItem 6 5" xfId="4333" xr:uid="{65B2B690-C9A0-485D-9AFE-0F262CC57DA7}"/>
    <cellStyle name="SAPBEXresItem 6 5 2" xfId="15111" xr:uid="{D633AA9B-0230-40ED-82B3-097B097C0EF5}"/>
    <cellStyle name="SAPBEXresItem 6 5 2 2" xfId="41531" xr:uid="{F7F53D9F-B0B6-49E1-87AA-0E99D16181BD}"/>
    <cellStyle name="SAPBEXresItem 6 5 3" xfId="25831" xr:uid="{83C32428-BDD6-4EAB-B7C6-66AF10B092E7}"/>
    <cellStyle name="SAPBEXresItem 6 5 3 2" xfId="52245" xr:uid="{2421D5A0-6223-44F6-ACEB-999AB7E88734}"/>
    <cellStyle name="SAPBEXresItem 6 5 4" xfId="31003" xr:uid="{E9D42CE7-86F5-4401-B91B-4C41C0EE7016}"/>
    <cellStyle name="SAPBEXresItem 6 6" xfId="5631" xr:uid="{B8B93293-1BC8-436D-8148-786DD2CFC1C1}"/>
    <cellStyle name="SAPBEXresItem 6 6 2" xfId="16395" xr:uid="{D3597C6B-A2E4-4DE3-814E-5459A5437DCF}"/>
    <cellStyle name="SAPBEXresItem 6 6 2 2" xfId="42813" xr:uid="{173E742D-52D5-42F7-8D17-5DCC0F900489}"/>
    <cellStyle name="SAPBEXresItem 6 6 3" xfId="27473" xr:uid="{20E7A295-556B-442E-A87E-2EE9BEA37540}"/>
    <cellStyle name="SAPBEXresItem 6 6 3 2" xfId="53887" xr:uid="{03317A44-5F29-4E40-ABB4-CC38C2C3F4B7}"/>
    <cellStyle name="SAPBEXresItem 6 6 4" xfId="32301" xr:uid="{505CBDBA-7B37-48C7-86FA-B8B6E04BABDD}"/>
    <cellStyle name="SAPBEXresItem 6 7" xfId="6984" xr:uid="{59F0C9E1-B837-4DF6-AE1F-3926F6FD6033}"/>
    <cellStyle name="SAPBEXresItem 6 7 2" xfId="11419" xr:uid="{931D8498-0F71-4494-A86D-D953B886B8A4}"/>
    <cellStyle name="SAPBEXresItem 6 7 2 2" xfId="37840" xr:uid="{CD01131C-543B-4F56-A17B-93DD7E80423B}"/>
    <cellStyle name="SAPBEXresItem 6 7 3" xfId="33654" xr:uid="{82B68BF9-008C-48AD-8ACC-92C78B78FDEC}"/>
    <cellStyle name="SAPBEXresItem 6 8" xfId="7531" xr:uid="{FA6C1FFD-504F-4715-8EF5-A477D389504E}"/>
    <cellStyle name="SAPBEXresItem 6 8 2" xfId="18198" xr:uid="{BA711FC8-272B-45BA-A545-71755C803EF9}"/>
    <cellStyle name="SAPBEXresItem 6 8 2 2" xfId="44614" xr:uid="{0970D3E7-1C11-4D79-8CC8-A7C96FE731B2}"/>
    <cellStyle name="SAPBEXresItem 6 8 3" xfId="22507" xr:uid="{41D19581-C675-4506-9A3D-F946748FB05F}"/>
    <cellStyle name="SAPBEXresItem 6 8 3 2" xfId="48921" xr:uid="{1EF9EF8C-E410-4C1E-8DCF-EB454985C73B}"/>
    <cellStyle name="SAPBEXresItem 6 8 4" xfId="34201" xr:uid="{DD723230-A3AD-4039-93AF-E19478159F41}"/>
    <cellStyle name="SAPBEXresItem 6 9" xfId="2957" xr:uid="{4CAD40A1-D08D-40A5-B87B-8270E8818761}"/>
    <cellStyle name="SAPBEXresItem 6 9 2" xfId="13749" xr:uid="{AE8C85D3-3940-4EDE-9146-A40B4181203F}"/>
    <cellStyle name="SAPBEXresItem 6 9 2 2" xfId="40169" xr:uid="{DB0DEBD3-5D51-4DC4-9F87-1FC628617620}"/>
    <cellStyle name="SAPBEXresItem 6 9 3" xfId="27120" xr:uid="{C54C9E5D-7A3E-4F1B-85F6-24151CF6DC32}"/>
    <cellStyle name="SAPBEXresItem 6 9 3 2" xfId="53534" xr:uid="{222405ED-56F7-4E11-B59B-859D44853BB9}"/>
    <cellStyle name="SAPBEXresItem 6 9 4" xfId="29627" xr:uid="{218AA9D2-A864-41CA-8791-462847CA166B}"/>
    <cellStyle name="SAPBEXresItem 7" xfId="2386" xr:uid="{4E9C86D4-36ED-4B27-945A-114F60C61A7B}"/>
    <cellStyle name="SAPBEXresItem 7 10" xfId="29156" xr:uid="{92A3CF59-E0B0-49FE-B2DB-BF78E615BDE7}"/>
    <cellStyle name="SAPBEXresItem 7 2" xfId="4293" xr:uid="{C0866B7B-F002-4A2A-9499-4FBAE04871F9}"/>
    <cellStyle name="SAPBEXresItem 7 2 2" xfId="15072" xr:uid="{088058C0-2846-4E74-89DE-3F3436245955}"/>
    <cellStyle name="SAPBEXresItem 7 2 2 2" xfId="41492" xr:uid="{E7A7A325-2182-4C00-B649-C0210B1F76CF}"/>
    <cellStyle name="SAPBEXresItem 7 2 3" xfId="22760" xr:uid="{B7702066-8429-4D28-A9B6-E69399556852}"/>
    <cellStyle name="SAPBEXresItem 7 2 3 2" xfId="49174" xr:uid="{B7BD80C8-9B74-458A-81DF-69D649F358D7}"/>
    <cellStyle name="SAPBEXresItem 7 2 4" xfId="30963" xr:uid="{B65E5E70-197E-4778-84E3-A3E43990782C}"/>
    <cellStyle name="SAPBEXresItem 7 3" xfId="5020" xr:uid="{B0C1DC0E-D30B-436B-9025-37CC9B6F7637}"/>
    <cellStyle name="SAPBEXresItem 7 3 2" xfId="15797" xr:uid="{AF1EAA5B-B176-4270-917E-F8ABADBB6130}"/>
    <cellStyle name="SAPBEXresItem 7 3 2 2" xfId="42216" xr:uid="{822AFF37-445D-40CD-8E0D-7EB138447EDD}"/>
    <cellStyle name="SAPBEXresItem 7 3 3" xfId="24298" xr:uid="{19846776-F15D-4CC1-B958-F4764BB972AE}"/>
    <cellStyle name="SAPBEXresItem 7 3 3 2" xfId="50712" xr:uid="{FA50ED42-95F0-4EB6-B11B-74226D15F903}"/>
    <cellStyle name="SAPBEXresItem 7 3 4" xfId="31690" xr:uid="{B77D27DA-AB43-48DA-9EEC-536E4DC7C35E}"/>
    <cellStyle name="SAPBEXresItem 7 4" xfId="6209" xr:uid="{C08165FF-F1DA-43F9-A694-F08B15F0F01B}"/>
    <cellStyle name="SAPBEXresItem 7 4 2" xfId="16950" xr:uid="{DBE6B0C4-02A7-439F-96C9-566234DAAC8C}"/>
    <cellStyle name="SAPBEXresItem 7 4 2 2" xfId="43368" xr:uid="{17FDC35A-730E-4FA2-A068-0837ADBDF307}"/>
    <cellStyle name="SAPBEXresItem 7 4 3" xfId="24066" xr:uid="{C385DACE-9930-47FC-B32D-CD0BA230453D}"/>
    <cellStyle name="SAPBEXresItem 7 4 3 2" xfId="50480" xr:uid="{8B7725DC-4AD9-4949-973B-586CFDE43B6A}"/>
    <cellStyle name="SAPBEXresItem 7 4 4" xfId="32879" xr:uid="{0F74A1C8-E9B0-4619-872A-2D875C58773A}"/>
    <cellStyle name="SAPBEXresItem 7 5" xfId="6795" xr:uid="{2680CF8C-2060-4469-A786-23A3E04717EF}"/>
    <cellStyle name="SAPBEXresItem 7 5 2" xfId="24865" xr:uid="{B796A683-9AE6-42D3-9856-6749B3B6776D}"/>
    <cellStyle name="SAPBEXresItem 7 5 2 2" xfId="51279" xr:uid="{5DF289FB-0E3E-4F70-B07C-34C8E4DA8630}"/>
    <cellStyle name="SAPBEXresItem 7 5 3" xfId="33465" xr:uid="{BC78E9A8-B63C-478E-8EFB-57621167884D}"/>
    <cellStyle name="SAPBEXresItem 7 6" xfId="7350" xr:uid="{4A3DEE28-8908-4709-B85A-D0D59E6D1855}"/>
    <cellStyle name="SAPBEXresItem 7 6 2" xfId="18017" xr:uid="{43C4F92A-600F-4050-A8AA-9F6D9A0492CA}"/>
    <cellStyle name="SAPBEXresItem 7 6 2 2" xfId="44433" xr:uid="{E1FC36D2-276F-4341-B445-98A32323E18D}"/>
    <cellStyle name="SAPBEXresItem 7 6 3" xfId="25442" xr:uid="{08F852E9-93E6-4F4A-9F83-4B6669E6D512}"/>
    <cellStyle name="SAPBEXresItem 7 6 3 2" xfId="51856" xr:uid="{E1CDE2D0-CFCC-4E8E-AC93-36DC0FCCECD7}"/>
    <cellStyle name="SAPBEXresItem 7 6 4" xfId="34020" xr:uid="{64C11633-92CA-4A96-B4DA-1751FBDCF469}"/>
    <cellStyle name="SAPBEXresItem 7 7" xfId="7995" xr:uid="{A70AB343-874E-40E4-A940-060B553DC17B}"/>
    <cellStyle name="SAPBEXresItem 7 7 2" xfId="18662" xr:uid="{56D1147C-D63E-45AD-962F-EFF7D3C98821}"/>
    <cellStyle name="SAPBEXresItem 7 7 2 2" xfId="45076" xr:uid="{B6E3B898-0641-45ED-8C72-16C99ACD1F59}"/>
    <cellStyle name="SAPBEXresItem 7 7 3" xfId="17525" xr:uid="{AAF154E8-7886-44C6-9B65-EBF05196C38B}"/>
    <cellStyle name="SAPBEXresItem 7 7 3 2" xfId="43942" xr:uid="{30D2F63E-869C-4BF2-88AB-C4BAEB4A1020}"/>
    <cellStyle name="SAPBEXresItem 7 7 4" xfId="34600" xr:uid="{A8759E9B-F05B-48FB-B2EC-BAFE9E4351B0}"/>
    <cellStyle name="SAPBEXresItem 7 8" xfId="9491" xr:uid="{1F214628-88BB-4A2F-9E0D-AD8671F481DD}"/>
    <cellStyle name="SAPBEXresItem 7 8 2" xfId="20151" xr:uid="{3CCE5FA3-1CF1-4C63-86DF-F8282264DA40}"/>
    <cellStyle name="SAPBEXresItem 7 8 2 2" xfId="46565" xr:uid="{986D31EE-9617-443D-9BFB-0E1338816322}"/>
    <cellStyle name="SAPBEXresItem 7 8 3" xfId="16774" xr:uid="{F5ADD530-7BD1-4285-A45F-1508178CE297}"/>
    <cellStyle name="SAPBEXresItem 7 8 3 2" xfId="43192" xr:uid="{E10B8A27-6271-488E-BEBE-B0EEB7FD969F}"/>
    <cellStyle name="SAPBEXresItem 7 8 4" xfId="35987" xr:uid="{AA32D8F1-8B45-4255-8F5C-B0577899E279}"/>
    <cellStyle name="SAPBEXresItem 7 9" xfId="26727" xr:uid="{6BD6209D-87E0-4349-955C-6F818CECFAB6}"/>
    <cellStyle name="SAPBEXresItem 7 9 2" xfId="53141" xr:uid="{B2F9AB70-30D5-44CE-95EF-67F17696FF31}"/>
    <cellStyle name="SAPBEXresItem 8" xfId="3294" xr:uid="{5C598C3D-039E-4EA6-987D-12D618469F0A}"/>
    <cellStyle name="SAPBEXresItem 8 2" xfId="14084" xr:uid="{C44C6C8C-8610-4B41-B9EF-D0CF5E5D62A4}"/>
    <cellStyle name="SAPBEXresItem 8 2 2" xfId="40504" xr:uid="{E0B80513-6BD9-4B56-A843-2C6AA1DAFE3E}"/>
    <cellStyle name="SAPBEXresItem 8 3" xfId="23430" xr:uid="{A126BEF1-8977-44E0-96FF-240EC113679F}"/>
    <cellStyle name="SAPBEXresItem 8 3 2" xfId="49844" xr:uid="{E3F31162-53ED-40C2-8E46-F1C5AECF0CA6}"/>
    <cellStyle name="SAPBEXresItem 8 4" xfId="29964" xr:uid="{C4245B59-8CDB-45DF-A30C-60D6ADEAB03B}"/>
    <cellStyle name="SAPBEXresItem 9" xfId="4733" xr:uid="{3D3E1BDF-76A8-495A-9CFA-3DC6158D8BEB}"/>
    <cellStyle name="SAPBEXresItem 9 2" xfId="15510" xr:uid="{95D5F3E4-63DD-4F47-B80A-26DAFEF599AB}"/>
    <cellStyle name="SAPBEXresItem 9 2 2" xfId="41930" xr:uid="{1B884A59-3AA1-4293-BD76-18AB9BBA677E}"/>
    <cellStyle name="SAPBEXresItem 9 3" xfId="22326" xr:uid="{3EAFF515-EA21-45EA-AA3E-927BF49A5B80}"/>
    <cellStyle name="SAPBEXresItem 9 3 2" xfId="48740" xr:uid="{26DC7E81-BD1C-45D4-87EF-C9F5C241E52C}"/>
    <cellStyle name="SAPBEXresItem 9 4" xfId="31403" xr:uid="{F888096D-24BE-422C-BF74-2E5B6A9FC9CC}"/>
    <cellStyle name="SAPBEXresItemX" xfId="1277" xr:uid="{033EF53B-292C-4C62-8E02-33594BC8F490}"/>
    <cellStyle name="SAPBEXresItemX 10" xfId="5310" xr:uid="{A4A58299-9266-4FF1-9808-6F0FA0C2283F}"/>
    <cellStyle name="SAPBEXresItemX 10 2" xfId="16084" xr:uid="{5E1E800E-E0A5-4DAD-8697-0F3CA6BE0172}"/>
    <cellStyle name="SAPBEXresItemX 10 2 2" xfId="42503" xr:uid="{1298938A-590A-40DC-B99D-A360B8957AF5}"/>
    <cellStyle name="SAPBEXresItemX 10 3" xfId="26597" xr:uid="{85722F73-3DCA-4A76-B51D-BDAB28922291}"/>
    <cellStyle name="SAPBEXresItemX 10 3 2" xfId="53011" xr:uid="{4B236C8E-97A3-46E0-9524-6E3B2D5A0B39}"/>
    <cellStyle name="SAPBEXresItemX 10 4" xfId="31980" xr:uid="{F1837B62-B2C3-40B8-AFCE-500DA32A548D}"/>
    <cellStyle name="SAPBEXresItemX 11" xfId="3406" xr:uid="{682C6D72-2519-4BFD-A092-ED80707EB202}"/>
    <cellStyle name="SAPBEXresItemX 11 2" xfId="26188" xr:uid="{32ADE344-2F2F-408E-A6BB-BF903704A401}"/>
    <cellStyle name="SAPBEXresItemX 11 2 2" xfId="52602" xr:uid="{6BFA0683-0D8F-4ECB-9404-8FCD7B2E0D4C}"/>
    <cellStyle name="SAPBEXresItemX 11 3" xfId="30076" xr:uid="{9D90EE13-1F50-4A41-B28C-98751C319BCA}"/>
    <cellStyle name="SAPBEXresItemX 12" xfId="5594" xr:uid="{309D193C-13BC-431F-BF33-0D2316CD31E8}"/>
    <cellStyle name="SAPBEXresItemX 12 2" xfId="16361" xr:uid="{83AD13C2-B710-4764-B230-87B54DF3C566}"/>
    <cellStyle name="SAPBEXresItemX 12 2 2" xfId="42780" xr:uid="{2D32220E-11D7-4C0F-B992-2F3773B4E99F}"/>
    <cellStyle name="SAPBEXresItemX 12 3" xfId="26344" xr:uid="{CDCD05B7-52C2-4C6A-9787-D99162F40C3A}"/>
    <cellStyle name="SAPBEXresItemX 12 3 2" xfId="52758" xr:uid="{CB125500-7BF5-4B23-9B50-39F536BD8F6E}"/>
    <cellStyle name="SAPBEXresItemX 12 4" xfId="32264" xr:uid="{EE94965E-2943-4C9E-B645-30DA5169B356}"/>
    <cellStyle name="SAPBEXresItemX 13" xfId="8274" xr:uid="{A6068BB5-09F5-45D7-B54E-25EFD2485992}"/>
    <cellStyle name="SAPBEXresItemX 13 2" xfId="18935" xr:uid="{2F11897F-1EF8-4364-A8BF-C75EE1D3E152}"/>
    <cellStyle name="SAPBEXresItemX 13 2 2" xfId="45349" xr:uid="{C49F12A0-C509-46A4-9191-76897F6553C0}"/>
    <cellStyle name="SAPBEXresItemX 13 3" xfId="16256" xr:uid="{1DFF096E-3CA7-40D3-9C0A-98FCEEBF6FA0}"/>
    <cellStyle name="SAPBEXresItemX 13 3 2" xfId="42675" xr:uid="{87B60D58-AE76-4449-B75E-7D2892E83018}"/>
    <cellStyle name="SAPBEXresItemX 13 4" xfId="34785" xr:uid="{688902C0-14C1-422C-8FF3-D77AB6D73491}"/>
    <cellStyle name="SAPBEXresItemX 14" xfId="12108" xr:uid="{F48AB922-7166-492F-A5CF-A234615F6975}"/>
    <cellStyle name="SAPBEXresItemX 14 2" xfId="38529" xr:uid="{72B3623F-6B99-4053-B6F9-A1B5DB3B0022}"/>
    <cellStyle name="SAPBEXresItemX 15" xfId="24000" xr:uid="{4D4587AA-9E23-4468-A8E0-682338BAA5F0}"/>
    <cellStyle name="SAPBEXresItemX 15 2" xfId="50414" xr:uid="{25D587DE-8119-4945-9229-F1224FEA2A61}"/>
    <cellStyle name="SAPBEXresItemX 2" xfId="1576" xr:uid="{D37ABDCF-E3E2-4E36-8FAD-C559491D047D}"/>
    <cellStyle name="SAPBEXresItemX 2 10" xfId="8467" xr:uid="{06FDDA60-F413-4B8A-B3BF-8B3CD04044C7}"/>
    <cellStyle name="SAPBEXresItemX 2 10 2" xfId="19127" xr:uid="{15607CD0-BD2B-4490-8199-9B627BAAED3B}"/>
    <cellStyle name="SAPBEXresItemX 2 10 2 2" xfId="45541" xr:uid="{58004487-C267-4607-B25E-A7C15FB338D2}"/>
    <cellStyle name="SAPBEXresItemX 2 10 3" xfId="12189" xr:uid="{61A874E1-1E5E-42D0-B383-1D431D622EEE}"/>
    <cellStyle name="SAPBEXresItemX 2 10 3 2" xfId="38610" xr:uid="{BCE04D80-208C-4B9C-B194-DA41E7677F55}"/>
    <cellStyle name="SAPBEXresItemX 2 10 4" xfId="34963" xr:uid="{3973E902-70D1-4120-80EC-BB5EE469D7B8}"/>
    <cellStyle name="SAPBEXresItemX 2 11" xfId="11975" xr:uid="{027E84CE-ABF0-47F5-B182-FF3F6CF785C8}"/>
    <cellStyle name="SAPBEXresItemX 2 11 2" xfId="38396" xr:uid="{F3A19C21-10FF-46B5-9D2B-D57AD7A68010}"/>
    <cellStyle name="SAPBEXresItemX 2 12" xfId="23139" xr:uid="{B8CBEDF3-73A1-49D4-B15F-3A4C3DA7D25B}"/>
    <cellStyle name="SAPBEXresItemX 2 12 2" xfId="49553" xr:uid="{AE15CFB8-C63C-4A6B-84F9-1D2FA2DFE438}"/>
    <cellStyle name="SAPBEXresItemX 2 2" xfId="3570" xr:uid="{3A57E4A7-48BC-4583-B1C2-B930390DEA3B}"/>
    <cellStyle name="SAPBEXresItemX 2 2 2" xfId="8955" xr:uid="{629A481E-B45A-40B8-9D9C-68C0B34A3140}"/>
    <cellStyle name="SAPBEXresItemX 2 2 2 2" xfId="19615" xr:uid="{15249952-77D9-4FB9-BDD2-3CFA20C0EA06}"/>
    <cellStyle name="SAPBEXresItemX 2 2 2 2 2" xfId="46029" xr:uid="{6B073BD5-4067-4D31-8264-97DE4E153FF1}"/>
    <cellStyle name="SAPBEXresItemX 2 2 2 3" xfId="26800" xr:uid="{32770EA4-9432-4864-92F5-E495CD0B740A}"/>
    <cellStyle name="SAPBEXresItemX 2 2 2 3 2" xfId="53214" xr:uid="{B7F137DB-F216-4180-B25D-73D63E208E0D}"/>
    <cellStyle name="SAPBEXresItemX 2 2 2 4" xfId="35451" xr:uid="{B9547B00-6FCC-4145-A837-EBF85B4C21AD}"/>
    <cellStyle name="SAPBEXresItemX 2 2 3" xfId="10195" xr:uid="{D65B91EE-F896-4544-89B5-6F18BAB21B39}"/>
    <cellStyle name="SAPBEXresItemX 2 2 3 2" xfId="20855" xr:uid="{55E1155D-1469-4A15-9502-7A668E0E2EBE}"/>
    <cellStyle name="SAPBEXresItemX 2 2 3 2 2" xfId="47269" xr:uid="{7D55CCE9-3D45-4ED3-96BF-E4C353A6BEB9}"/>
    <cellStyle name="SAPBEXresItemX 2 2 3 3" xfId="12985" xr:uid="{3FF92CC8-661D-45D9-BB7D-2C8B2E66CA09}"/>
    <cellStyle name="SAPBEXresItemX 2 2 3 3 2" xfId="39406" xr:uid="{F80DA836-4FFD-4C02-954F-F996823E7BC7}"/>
    <cellStyle name="SAPBEXresItemX 2 2 3 4" xfId="36691" xr:uid="{BD96896F-4D99-49F9-BB05-ABCFCEA1FD4E}"/>
    <cellStyle name="SAPBEXresItemX 2 2 4" xfId="8780" xr:uid="{7DFBC461-34B5-4860-981F-9AA30ADDF5F8}"/>
    <cellStyle name="SAPBEXresItemX 2 2 4 2" xfId="19440" xr:uid="{2F61E207-6F37-42FC-9DF3-1D0013D5C515}"/>
    <cellStyle name="SAPBEXresItemX 2 2 4 2 2" xfId="45854" xr:uid="{9987500B-99B5-48E6-B32E-08D467BA7274}"/>
    <cellStyle name="SAPBEXresItemX 2 2 4 3" xfId="21957" xr:uid="{EEA728C4-351C-407F-A11A-68ABE74661CD}"/>
    <cellStyle name="SAPBEXresItemX 2 2 4 3 2" xfId="48371" xr:uid="{7524E045-988A-4808-AF0F-5A5B3A66E6BA}"/>
    <cellStyle name="SAPBEXresItemX 2 2 4 4" xfId="35276" xr:uid="{F8CCB1AB-E22A-4A85-9C44-0895BFBD99F7}"/>
    <cellStyle name="SAPBEXresItemX 2 2 5" xfId="14355" xr:uid="{3CC75467-8C6D-4812-825E-D6E79F94F8F5}"/>
    <cellStyle name="SAPBEXresItemX 2 2 5 2" xfId="40775" xr:uid="{E3975247-3309-45F4-B856-427FA4697FDE}"/>
    <cellStyle name="SAPBEXresItemX 2 2 6" xfId="27350" xr:uid="{D203B469-F9C4-491D-888A-B2D4DC0CE9CB}"/>
    <cellStyle name="SAPBEXresItemX 2 2 6 2" xfId="53764" xr:uid="{2E7518B6-2929-4AA9-B49E-B7BFFFED1DC7}"/>
    <cellStyle name="SAPBEXresItemX 2 2 7" xfId="30240" xr:uid="{0200C2AF-2BA7-4CC6-BDBD-15716D84175D}"/>
    <cellStyle name="SAPBEXresItemX 2 3" xfId="2748" xr:uid="{66F273BB-D700-4F92-BBC5-A6B07FBF97B6}"/>
    <cellStyle name="SAPBEXresItemX 2 3 2" xfId="9313" xr:uid="{97E6FE28-AC51-4D56-92AB-0E70D1E5B10A}"/>
    <cellStyle name="SAPBEXresItemX 2 3 2 2" xfId="19973" xr:uid="{440D915D-9E88-4F9A-B6DC-2E2408665766}"/>
    <cellStyle name="SAPBEXresItemX 2 3 2 2 2" xfId="46387" xr:uid="{28F5AFDA-C930-42D2-8B30-D406E388B251}"/>
    <cellStyle name="SAPBEXresItemX 2 3 2 3" xfId="12388" xr:uid="{F1AC09AB-D130-43BF-83FC-EE9896F6E245}"/>
    <cellStyle name="SAPBEXresItemX 2 3 2 3 2" xfId="38809" xr:uid="{3F20F812-735E-4F46-B49C-E1AAD92E8A0D}"/>
    <cellStyle name="SAPBEXresItemX 2 3 2 4" xfId="35809" xr:uid="{47F13B8B-70B2-48FD-8459-684DBE367AC7}"/>
    <cellStyle name="SAPBEXresItemX 2 3 3" xfId="13540" xr:uid="{98FCCCD4-BB60-4218-A091-39FD15FED150}"/>
    <cellStyle name="SAPBEXresItemX 2 3 3 2" xfId="39960" xr:uid="{EE66E707-D433-4078-AA40-181D573D9A55}"/>
    <cellStyle name="SAPBEXresItemX 2 3 4" xfId="26444" xr:uid="{79CA0741-6D3B-48FC-9780-87724B99D3C9}"/>
    <cellStyle name="SAPBEXresItemX 2 3 4 2" xfId="52858" xr:uid="{78B76FB4-0A72-4034-A836-0F6F920A388E}"/>
    <cellStyle name="SAPBEXresItemX 2 3 5" xfId="29418" xr:uid="{3F7B5C1E-7C22-4E98-AA30-F54F7C087C49}"/>
    <cellStyle name="SAPBEXresItemX 2 4" xfId="3972" xr:uid="{CB550E6C-6803-4655-8E58-6D7F29F11B7F}"/>
    <cellStyle name="SAPBEXresItemX 2 4 2" xfId="9783" xr:uid="{01999702-9CFB-4AD7-AFAB-FD15A97DC476}"/>
    <cellStyle name="SAPBEXresItemX 2 4 2 2" xfId="20443" xr:uid="{26E04E6E-F993-4CE2-8341-357CA7237542}"/>
    <cellStyle name="SAPBEXresItemX 2 4 2 2 2" xfId="46857" xr:uid="{D0DD5A1F-1EA1-479B-BFD2-D457FFBD3BE5}"/>
    <cellStyle name="SAPBEXresItemX 2 4 2 3" xfId="12533" xr:uid="{AAE18B82-65C0-4A88-AE07-93074AC59890}"/>
    <cellStyle name="SAPBEXresItemX 2 4 2 3 2" xfId="38954" xr:uid="{A98FB6C3-99E5-4DA1-B523-0637E48F2D3D}"/>
    <cellStyle name="SAPBEXresItemX 2 4 2 4" xfId="36279" xr:uid="{D1971509-5B56-4BA3-92A3-5B90BB12CDAC}"/>
    <cellStyle name="SAPBEXresItemX 2 4 3" xfId="14755" xr:uid="{D1CC57AE-F6D8-4A0E-9901-FC88D5CB0461}"/>
    <cellStyle name="SAPBEXresItemX 2 4 3 2" xfId="41175" xr:uid="{A177B969-4724-423C-810F-8549646E7B8D}"/>
    <cellStyle name="SAPBEXresItemX 2 4 4" xfId="26427" xr:uid="{D3E85A04-7DC7-400F-A6EC-C2806538C2C5}"/>
    <cellStyle name="SAPBEXresItemX 2 4 4 2" xfId="52841" xr:uid="{4D391CCF-9C75-49D6-B957-03470DC2B5ED}"/>
    <cellStyle name="SAPBEXresItemX 2 4 5" xfId="30642" xr:uid="{86BE64C0-FE42-49D1-AF48-767D7DDE1544}"/>
    <cellStyle name="SAPBEXresItemX 2 5" xfId="5259" xr:uid="{9BBF937E-FAAC-40A2-87E6-7DDA97D62F61}"/>
    <cellStyle name="SAPBEXresItemX 2 5 2" xfId="16034" xr:uid="{CA0F996E-F829-42A6-A289-A982B20109FA}"/>
    <cellStyle name="SAPBEXresItemX 2 5 2 2" xfId="42453" xr:uid="{435514BF-1008-4065-911D-115BBFE2D476}"/>
    <cellStyle name="SAPBEXresItemX 2 5 3" xfId="23838" xr:uid="{C052BF93-EEF3-4EF8-8475-C49A58C2BCF6}"/>
    <cellStyle name="SAPBEXresItemX 2 5 3 2" xfId="50252" xr:uid="{56F177BE-A0F2-4ADC-9FED-5E77315992A9}"/>
    <cellStyle name="SAPBEXresItemX 2 5 4" xfId="31929" xr:uid="{295EB825-7A62-4082-A2C2-7586AFEE7A69}"/>
    <cellStyle name="SAPBEXresItemX 2 6" xfId="6222" xr:uid="{FD4AD04E-E8E4-470B-80F9-A11A564AAAC9}"/>
    <cellStyle name="SAPBEXresItemX 2 6 2" xfId="16963" xr:uid="{95AC60FC-C2AA-417D-BEBC-07152ABB9216}"/>
    <cellStyle name="SAPBEXresItemX 2 6 2 2" xfId="43381" xr:uid="{46D28144-4776-416D-92DF-E048479EE77A}"/>
    <cellStyle name="SAPBEXresItemX 2 6 3" xfId="22081" xr:uid="{FADAF1A7-EDE9-4D16-B277-65C3293869AC}"/>
    <cellStyle name="SAPBEXresItemX 2 6 3 2" xfId="48495" xr:uid="{703503D0-5437-4E32-A7C4-306C4FD79079}"/>
    <cellStyle name="SAPBEXresItemX 2 6 4" xfId="32892" xr:uid="{0470FE76-4A1B-47C7-952F-7A3ABE0889F4}"/>
    <cellStyle name="SAPBEXresItemX 2 7" xfId="6104" xr:uid="{1888369A-4949-4A7F-ADA3-BC70B443BE21}"/>
    <cellStyle name="SAPBEXresItemX 2 7 2" xfId="24396" xr:uid="{85FDA992-A770-4416-9D1F-F8EC0BAD5ADD}"/>
    <cellStyle name="SAPBEXresItemX 2 7 2 2" xfId="50810" xr:uid="{E3BC8EF2-D2BC-40B7-A97C-11120E12A1FD}"/>
    <cellStyle name="SAPBEXresItemX 2 7 3" xfId="32774" xr:uid="{1D24F77B-7C2F-4D7B-8642-016DC3908F50}"/>
    <cellStyle name="SAPBEXresItemX 2 8" xfId="6081" xr:uid="{370D99EF-EB43-4D83-BF58-AF5A323AC56D}"/>
    <cellStyle name="SAPBEXresItemX 2 8 2" xfId="16832" xr:uid="{383D70B1-6CC3-440E-9165-C853E33271C1}"/>
    <cellStyle name="SAPBEXresItemX 2 8 2 2" xfId="43250" xr:uid="{603A2FAB-CA1C-43C1-B1B1-89BCBBFD562E}"/>
    <cellStyle name="SAPBEXresItemX 2 8 3" xfId="24710" xr:uid="{56876B23-9AA1-4D7A-97A3-90AC720E4769}"/>
    <cellStyle name="SAPBEXresItemX 2 8 3 2" xfId="51124" xr:uid="{C098ECD5-E69D-48B9-9D56-14C8DA61C977}"/>
    <cellStyle name="SAPBEXresItemX 2 8 4" xfId="32751" xr:uid="{25482CC9-2BD8-4652-BE3F-B1B8568890AE}"/>
    <cellStyle name="SAPBEXresItemX 2 9" xfId="5912" xr:uid="{06A8C63C-F6EA-4DF4-AFCA-F05CDF9E943E}"/>
    <cellStyle name="SAPBEXresItemX 2 9 2" xfId="16664" xr:uid="{F8E71036-52FE-455B-9580-D0C3DE9A05AE}"/>
    <cellStyle name="SAPBEXresItemX 2 9 2 2" xfId="43082" xr:uid="{43486A1E-4A6B-4422-9A14-7065EEF40A42}"/>
    <cellStyle name="SAPBEXresItemX 2 9 3" xfId="22279" xr:uid="{30C8A932-1C87-4689-9E99-E23735A5D256}"/>
    <cellStyle name="SAPBEXresItemX 2 9 3 2" xfId="48693" xr:uid="{FE22CE1F-88F9-40D2-AEDF-D7A08B17BC7B}"/>
    <cellStyle name="SAPBEXresItemX 2 9 4" xfId="32582" xr:uid="{C0C630CB-4D20-49F7-8F93-6540B645A2D4}"/>
    <cellStyle name="SAPBEXresItemX 3" xfId="1687" xr:uid="{0E1C756B-702D-4EAD-AD91-30CB65075897}"/>
    <cellStyle name="SAPBEXresItemX 3 10" xfId="8497" xr:uid="{9746BE95-C367-4E3D-B786-CDB45932AC40}"/>
    <cellStyle name="SAPBEXresItemX 3 10 2" xfId="19157" xr:uid="{226A7738-D803-4385-946C-63EDEE591FE6}"/>
    <cellStyle name="SAPBEXresItemX 3 10 2 2" xfId="45571" xr:uid="{037FE239-71ED-45E5-B913-623001258B19}"/>
    <cellStyle name="SAPBEXresItemX 3 10 3" xfId="12783" xr:uid="{4E7CCCF6-135D-46D6-8BB6-75A9039C2233}"/>
    <cellStyle name="SAPBEXresItemX 3 10 3 2" xfId="39204" xr:uid="{61D68BD8-66DD-4CEB-A830-6D551A8E7516}"/>
    <cellStyle name="SAPBEXresItemX 3 10 4" xfId="34993" xr:uid="{E963AA79-0D36-444D-9BB2-10606E131A5D}"/>
    <cellStyle name="SAPBEXresItemX 3 11" xfId="13376" xr:uid="{BED5114F-F99D-4CAB-AC04-F97C33808559}"/>
    <cellStyle name="SAPBEXresItemX 3 11 2" xfId="39796" xr:uid="{657B4324-07D7-42BC-83C7-83D1C05E5003}"/>
    <cellStyle name="SAPBEXresItemX 3 12" xfId="21755" xr:uid="{DDF9C5F5-3F8D-4EB8-91D4-BE4B5E4A53F7}"/>
    <cellStyle name="SAPBEXresItemX 3 12 2" xfId="48169" xr:uid="{9D36A511-AEFD-4DE2-89CB-34AFF3311A74}"/>
    <cellStyle name="SAPBEXresItemX 3 2" xfId="3680" xr:uid="{941BC66E-8F2B-48BE-A2C3-D38243CE4802}"/>
    <cellStyle name="SAPBEXresItemX 3 2 2" xfId="8926" xr:uid="{33AB9277-A9CC-4EE2-A5D6-4B0B83452E47}"/>
    <cellStyle name="SAPBEXresItemX 3 2 2 2" xfId="19586" xr:uid="{74E9723C-A7A6-4DF9-AE5D-629779377339}"/>
    <cellStyle name="SAPBEXresItemX 3 2 2 2 2" xfId="46000" xr:uid="{BEFE20FD-E511-47B2-B927-84CE90EBBF53}"/>
    <cellStyle name="SAPBEXresItemX 3 2 2 3" xfId="25872" xr:uid="{6198221A-D1E7-461F-86A4-A6348C18FC8E}"/>
    <cellStyle name="SAPBEXresItemX 3 2 2 3 2" xfId="52286" xr:uid="{815AD470-B8C9-45F9-8794-7DE5237CE158}"/>
    <cellStyle name="SAPBEXresItemX 3 2 2 4" xfId="35422" xr:uid="{0F83E027-29FC-4C3E-A234-A05D6E111EAA}"/>
    <cellStyle name="SAPBEXresItemX 3 2 3" xfId="9749" xr:uid="{B39EF254-8FE4-4E30-8D3A-D56B5AA1273E}"/>
    <cellStyle name="SAPBEXresItemX 3 2 3 2" xfId="20409" xr:uid="{6A249AF5-29C4-42D3-A0DD-5945F1BBBA03}"/>
    <cellStyle name="SAPBEXresItemX 3 2 3 2 2" xfId="46823" xr:uid="{A1ED9DAD-DE25-470B-8772-DF9218FCE85C}"/>
    <cellStyle name="SAPBEXresItemX 3 2 3 3" xfId="28183" xr:uid="{D0B99580-1A4F-4318-8FF4-864692C03DE6}"/>
    <cellStyle name="SAPBEXresItemX 3 2 3 3 2" xfId="54597" xr:uid="{A61BC3FD-3D3E-468B-BC9C-14C9CF9EEA49}"/>
    <cellStyle name="SAPBEXresItemX 3 2 3 4" xfId="36245" xr:uid="{77A22C22-3424-4902-BA81-0E14DC8646C0}"/>
    <cellStyle name="SAPBEXresItemX 3 2 4" xfId="8813" xr:uid="{FF746219-E766-4C5F-9789-C065DF97D13B}"/>
    <cellStyle name="SAPBEXresItemX 3 2 4 2" xfId="19473" xr:uid="{B1EA2EEB-CF02-4EAA-8014-CA6938A3023C}"/>
    <cellStyle name="SAPBEXresItemX 3 2 4 2 2" xfId="45887" xr:uid="{3FA06D9F-E20A-4E48-BC5D-B62C637A5707}"/>
    <cellStyle name="SAPBEXresItemX 3 2 4 3" xfId="21951" xr:uid="{AC562239-2C0A-4C10-9E2F-485BDD18FE63}"/>
    <cellStyle name="SAPBEXresItemX 3 2 4 3 2" xfId="48365" xr:uid="{5FDA03AE-87BC-452C-9253-1975842A0C6D}"/>
    <cellStyle name="SAPBEXresItemX 3 2 4 4" xfId="35309" xr:uid="{FB49BC3F-15CE-4EE4-A7FC-2C197E7EC063}"/>
    <cellStyle name="SAPBEXresItemX 3 2 5" xfId="14465" xr:uid="{F85B8F53-A97F-452D-B882-F5F060380D7D}"/>
    <cellStyle name="SAPBEXresItemX 3 2 5 2" xfId="40885" xr:uid="{5787C5D5-9E3C-41F1-AD6C-862D84CBFA3C}"/>
    <cellStyle name="SAPBEXresItemX 3 2 6" xfId="26579" xr:uid="{9B11E72A-37DA-433C-8BF8-E17EB783044D}"/>
    <cellStyle name="SAPBEXresItemX 3 2 6 2" xfId="52993" xr:uid="{14577596-AAF5-4F3B-BC97-1A124571F2D6}"/>
    <cellStyle name="SAPBEXresItemX 3 2 7" xfId="30350" xr:uid="{FFCA4603-2BAB-4E01-8004-69EBD6B598E3}"/>
    <cellStyle name="SAPBEXresItemX 3 3" xfId="2655" xr:uid="{FF207A4E-8D3C-4F4D-A842-8951A7307110}"/>
    <cellStyle name="SAPBEXresItemX 3 3 2" xfId="9286" xr:uid="{0826390D-03A7-4DF8-A48E-9B0539EAF878}"/>
    <cellStyle name="SAPBEXresItemX 3 3 2 2" xfId="19946" xr:uid="{B67CD40D-F3F0-4044-8DF3-A048FA50D89D}"/>
    <cellStyle name="SAPBEXresItemX 3 3 2 2 2" xfId="46360" xr:uid="{C12AD140-46E4-4CAF-9CB6-9CE0F7B66A5C}"/>
    <cellStyle name="SAPBEXresItemX 3 3 2 3" xfId="18754" xr:uid="{295FE839-6C8C-418F-B36D-4B49308404A6}"/>
    <cellStyle name="SAPBEXresItemX 3 3 2 3 2" xfId="45168" xr:uid="{9307A58E-23FE-4CD1-BA2D-08043845A7FF}"/>
    <cellStyle name="SAPBEXresItemX 3 3 2 4" xfId="35782" xr:uid="{77D28B56-11B8-4D20-B9C1-474C96804236}"/>
    <cellStyle name="SAPBEXresItemX 3 3 3" xfId="13447" xr:uid="{0F95C85F-B24C-4FB4-BD94-B7DE0B83E10A}"/>
    <cellStyle name="SAPBEXresItemX 3 3 3 2" xfId="39867" xr:uid="{27822459-78A0-440B-B012-5927FDDBB774}"/>
    <cellStyle name="SAPBEXresItemX 3 3 4" xfId="27641" xr:uid="{AF0A706A-33B6-48CD-8084-6B34541CC885}"/>
    <cellStyle name="SAPBEXresItemX 3 3 4 2" xfId="54055" xr:uid="{C2BB1437-599E-47E5-AC0D-8FAC4E09A987}"/>
    <cellStyle name="SAPBEXresItemX 3 3 5" xfId="29325" xr:uid="{D6E7878F-1555-41D4-ADBC-D0F0E9D393A7}"/>
    <cellStyle name="SAPBEXresItemX 3 4" xfId="4867" xr:uid="{5EC6BAF7-CE8D-4CBE-BC41-A841D24D3CE2}"/>
    <cellStyle name="SAPBEXresItemX 3 4 2" xfId="10239" xr:uid="{4BAC7E23-A702-4015-B631-DAB643CC1245}"/>
    <cellStyle name="SAPBEXresItemX 3 4 2 2" xfId="20899" xr:uid="{A0D26F1B-B17F-4495-B4AE-AFE95C5EA7F2}"/>
    <cellStyle name="SAPBEXresItemX 3 4 2 2 2" xfId="47313" xr:uid="{73DC140D-20E1-41AA-9D45-770438C66EC1}"/>
    <cellStyle name="SAPBEXresItemX 3 4 2 3" xfId="12831" xr:uid="{A4AEF8E1-83F4-41AC-99BC-6E5B26A1D097}"/>
    <cellStyle name="SAPBEXresItemX 3 4 2 3 2" xfId="39252" xr:uid="{81B9A3EB-3110-4C91-BF87-0AB07DD48370}"/>
    <cellStyle name="SAPBEXresItemX 3 4 2 4" xfId="36735" xr:uid="{A5510B8B-C3C6-4652-85EA-3EC2F6282F26}"/>
    <cellStyle name="SAPBEXresItemX 3 4 3" xfId="15644" xr:uid="{A185875A-966E-4BF3-B772-C12C00302807}"/>
    <cellStyle name="SAPBEXresItemX 3 4 3 2" xfId="42064" xr:uid="{60BD14A3-B47F-45AD-B68E-BC331BAFD695}"/>
    <cellStyle name="SAPBEXresItemX 3 4 4" xfId="26593" xr:uid="{ACAF6D7B-7E1B-4825-BBC8-6BBA991502E2}"/>
    <cellStyle name="SAPBEXresItemX 3 4 4 2" xfId="53007" xr:uid="{27F34694-458C-41FF-BE72-F2FAC80390CD}"/>
    <cellStyle name="SAPBEXresItemX 3 4 5" xfId="31537" xr:uid="{45EBCCC4-F91D-4FC7-986D-27657D852D06}"/>
    <cellStyle name="SAPBEXresItemX 3 5" xfId="2727" xr:uid="{C4BD560A-4CD7-4EF0-9260-A5076EF532A0}"/>
    <cellStyle name="SAPBEXresItemX 3 5 2" xfId="13519" xr:uid="{D5CE367A-43EB-4B5E-BED6-601D50AF59A8}"/>
    <cellStyle name="SAPBEXresItemX 3 5 2 2" xfId="39939" xr:uid="{78A91145-17E6-41A5-99CF-E235484CE45F}"/>
    <cellStyle name="SAPBEXresItemX 3 5 3" xfId="24441" xr:uid="{13BC160F-BC4E-4291-82A5-DED6F1F6DF41}"/>
    <cellStyle name="SAPBEXresItemX 3 5 3 2" xfId="50855" xr:uid="{671C937F-C409-427E-BC9B-B109D95B0588}"/>
    <cellStyle name="SAPBEXresItemX 3 5 4" xfId="29397" xr:uid="{FCF3F5BC-1051-4002-97B0-E0BA9A38DA45}"/>
    <cellStyle name="SAPBEXresItemX 3 6" xfId="5552" xr:uid="{E6B56A72-8DA4-479C-AD51-30256398D440}"/>
    <cellStyle name="SAPBEXresItemX 3 6 2" xfId="16323" xr:uid="{4FAD403A-7AE5-40D3-9AE1-05D3F648A2E6}"/>
    <cellStyle name="SAPBEXresItemX 3 6 2 2" xfId="42742" xr:uid="{775C2D07-44AF-4396-BBDC-8241992864F9}"/>
    <cellStyle name="SAPBEXresItemX 3 6 3" xfId="27645" xr:uid="{ED85F175-FD03-4C31-996E-0A39BF1F97F6}"/>
    <cellStyle name="SAPBEXresItemX 3 6 3 2" xfId="54059" xr:uid="{52FFE1AB-8B7E-480D-9332-1FED18F1859C}"/>
    <cellStyle name="SAPBEXresItemX 3 6 4" xfId="32222" xr:uid="{AA10B32B-BCA1-47A0-9921-62F08B82EAC7}"/>
    <cellStyle name="SAPBEXresItemX 3 7" xfId="5324" xr:uid="{C9ADAA6E-4A2B-4C6A-B3C1-9B96074761F4}"/>
    <cellStyle name="SAPBEXresItemX 3 7 2" xfId="25324" xr:uid="{68CA3DA8-71AB-449D-A44E-3D4EB0045FAE}"/>
    <cellStyle name="SAPBEXresItemX 3 7 2 2" xfId="51738" xr:uid="{C76B046E-AF06-4B0F-9A93-A81B097541B3}"/>
    <cellStyle name="SAPBEXresItemX 3 7 3" xfId="31994" xr:uid="{DC911E33-9F29-499C-A1DD-80F4E136B346}"/>
    <cellStyle name="SAPBEXresItemX 3 8" xfId="6274" xr:uid="{FB696545-2FE4-4F60-9DD4-E50D76927259}"/>
    <cellStyle name="SAPBEXresItemX 3 8 2" xfId="17013" xr:uid="{DD5FC02D-4BE2-4BC6-9DA2-94AEECF1B34B}"/>
    <cellStyle name="SAPBEXresItemX 3 8 2 2" xfId="43431" xr:uid="{8B26653E-4157-4146-9647-28AC8C82759B}"/>
    <cellStyle name="SAPBEXresItemX 3 8 3" xfId="25828" xr:uid="{75A8B029-37DB-47CE-B5F0-509FAC582D7B}"/>
    <cellStyle name="SAPBEXresItemX 3 8 3 2" xfId="52242" xr:uid="{FDB0B60A-FD71-4BD0-B5E7-6801FC9293F4}"/>
    <cellStyle name="SAPBEXresItemX 3 8 4" xfId="32944" xr:uid="{D25C59E1-4A9F-4F1F-A51A-00660C4314C0}"/>
    <cellStyle name="SAPBEXresItemX 3 9" xfId="3770" xr:uid="{3881CA6B-5F76-4B77-A17D-ACBE3E65F615}"/>
    <cellStyle name="SAPBEXresItemX 3 9 2" xfId="14553" xr:uid="{96FDEDA4-8066-4891-884B-0150DD75B301}"/>
    <cellStyle name="SAPBEXresItemX 3 9 2 2" xfId="40973" xr:uid="{DEE6DF53-E504-48A3-978C-98D8F79D6804}"/>
    <cellStyle name="SAPBEXresItemX 3 9 3" xfId="23762" xr:uid="{20E16511-CF0B-4AC8-806D-71ED803B2E71}"/>
    <cellStyle name="SAPBEXresItemX 3 9 3 2" xfId="50176" xr:uid="{68E50558-8F4E-422E-BC6B-EA5A373B148B}"/>
    <cellStyle name="SAPBEXresItemX 3 9 4" xfId="30440" xr:uid="{9BC2A880-A507-40A7-A249-7E3413322E6A}"/>
    <cellStyle name="SAPBEXresItemX 4" xfId="1955" xr:uid="{96B2636C-2738-40D9-B01E-7CACD5C233A9}"/>
    <cellStyle name="SAPBEXresItemX 4 10" xfId="8593" xr:uid="{19521851-1CA5-45A1-8735-E65E9295E20C}"/>
    <cellStyle name="SAPBEXresItemX 4 10 2" xfId="19253" xr:uid="{902753D0-E053-4C24-8C6C-06420C93DB8F}"/>
    <cellStyle name="SAPBEXresItemX 4 10 2 2" xfId="45667" xr:uid="{C8D23B2F-E130-48A0-A84E-7858CD5B3A20}"/>
    <cellStyle name="SAPBEXresItemX 4 10 3" xfId="12958" xr:uid="{EC94A94F-EDF2-4197-AFE0-782CE1B3DF1A}"/>
    <cellStyle name="SAPBEXresItemX 4 10 3 2" xfId="39379" xr:uid="{565B0D57-E787-4E9D-9A1F-39E0124D6C45}"/>
    <cellStyle name="SAPBEXresItemX 4 10 4" xfId="35089" xr:uid="{6DD6518A-2A0A-4630-88E7-FA85A8E52FAE}"/>
    <cellStyle name="SAPBEXresItemX 4 11" xfId="11633" xr:uid="{D9D389E4-4AAC-4B6A-A171-A72A1ED9DFDF}"/>
    <cellStyle name="SAPBEXresItemX 4 11 2" xfId="38054" xr:uid="{E0756D51-EDAD-421D-ADFE-00E03870DCB2}"/>
    <cellStyle name="SAPBEXresItemX 4 12" xfId="27971" xr:uid="{6E705056-C15B-44E5-A885-D5EA0521CEBD}"/>
    <cellStyle name="SAPBEXresItemX 4 12 2" xfId="54385" xr:uid="{2A95163B-1F6A-4D43-A9CE-345E11372303}"/>
    <cellStyle name="SAPBEXresItemX 4 2" xfId="3932" xr:uid="{FD4C456E-CAB4-40C7-A10D-6981C3675A15}"/>
    <cellStyle name="SAPBEXresItemX 4 2 2" xfId="9763" xr:uid="{A391CF45-ADE6-463B-B1D7-73F84B1393EB}"/>
    <cellStyle name="SAPBEXresItemX 4 2 2 2" xfId="20423" xr:uid="{800E09D7-BF5F-4CB4-A78C-4566F45CB012}"/>
    <cellStyle name="SAPBEXresItemX 4 2 2 2 2" xfId="46837" xr:uid="{1B820E9E-AC6E-43B8-8EDD-0D82B4264E4F}"/>
    <cellStyle name="SAPBEXresItemX 4 2 2 3" xfId="26708" xr:uid="{DB9D09F2-91B5-4612-9415-CF46E2860AB0}"/>
    <cellStyle name="SAPBEXresItemX 4 2 2 3 2" xfId="53122" xr:uid="{B01676F7-8EB2-4AFD-9B25-6772C517CD16}"/>
    <cellStyle name="SAPBEXresItemX 4 2 2 4" xfId="36259" xr:uid="{10500768-D36B-4722-9ED3-6D6CABDF7C80}"/>
    <cellStyle name="SAPBEXresItemX 4 2 3" xfId="14715" xr:uid="{63479FBA-52BB-4E41-B55B-89319A697BB4}"/>
    <cellStyle name="SAPBEXresItemX 4 2 3 2" xfId="41135" xr:uid="{86298257-3DC9-4C57-AB39-517E3AB8D2ED}"/>
    <cellStyle name="SAPBEXresItemX 4 2 4" xfId="23858" xr:uid="{07452CEE-3775-4C8F-A4BD-BAAC261029CF}"/>
    <cellStyle name="SAPBEXresItemX 4 2 4 2" xfId="50272" xr:uid="{E9FFA9C6-350C-41AE-B721-500527DFB3AE}"/>
    <cellStyle name="SAPBEXresItemX 4 2 5" xfId="30602" xr:uid="{65B9A261-B91E-494D-B4F3-C77AD1D233F2}"/>
    <cellStyle name="SAPBEXresItemX 4 3" xfId="4659" xr:uid="{7E853BDC-A11C-4083-8F09-DDA7E72EFDF3}"/>
    <cellStyle name="SAPBEXresItemX 4 3 2" xfId="10237" xr:uid="{08B851C6-11F3-4BF0-A234-DAB5CE3BB041}"/>
    <cellStyle name="SAPBEXresItemX 4 3 2 2" xfId="20897" xr:uid="{90B6DBA3-C4D2-4677-8B21-72B40811A0E9}"/>
    <cellStyle name="SAPBEXresItemX 4 3 2 2 2" xfId="47311" xr:uid="{DA506EF4-AEBE-4559-A8F5-76EEAD807D41}"/>
    <cellStyle name="SAPBEXresItemX 4 3 2 3" xfId="12593" xr:uid="{1B198883-0BC0-462E-82D8-ADDF3A959535}"/>
    <cellStyle name="SAPBEXresItemX 4 3 2 3 2" xfId="39014" xr:uid="{31234D80-3851-46C8-8E8E-7888D730E4CF}"/>
    <cellStyle name="SAPBEXresItemX 4 3 2 4" xfId="36733" xr:uid="{F8FFB0A1-BEFE-484D-9FDB-1C65A09049C5}"/>
    <cellStyle name="SAPBEXresItemX 4 3 3" xfId="15437" xr:uid="{B77EF783-7760-48B2-8D0C-DCDD93809965}"/>
    <cellStyle name="SAPBEXresItemX 4 3 3 2" xfId="41857" xr:uid="{F0726007-2D48-496A-A601-D28259E501D9}"/>
    <cellStyle name="SAPBEXresItemX 4 3 4" xfId="26883" xr:uid="{5D18C94C-6D9D-4D98-AB69-C8A40F39440A}"/>
    <cellStyle name="SAPBEXresItemX 4 3 4 2" xfId="53297" xr:uid="{6F4C4D9D-DA53-4310-A61B-39D0707DD738}"/>
    <cellStyle name="SAPBEXresItemX 4 3 5" xfId="31329" xr:uid="{BF47B48B-7CA8-4F54-8934-DB811017439C}"/>
    <cellStyle name="SAPBEXresItemX 4 4" xfId="5237" xr:uid="{6C398F84-4355-4F5A-B5DB-F068B3145AD5}"/>
    <cellStyle name="SAPBEXresItemX 4 4 2" xfId="16012" xr:uid="{1D96C7C0-8A2C-4808-9040-D94A413F6049}"/>
    <cellStyle name="SAPBEXresItemX 4 4 2 2" xfId="42431" xr:uid="{536E4478-52EA-4918-9385-9C4B54A6980B}"/>
    <cellStyle name="SAPBEXresItemX 4 4 3" xfId="27014" xr:uid="{3541576A-9607-4B33-AB6D-528936742D1C}"/>
    <cellStyle name="SAPBEXresItemX 4 4 3 2" xfId="53428" xr:uid="{9BCFA1A5-21BF-4113-BFC1-3E1F2ADCA824}"/>
    <cellStyle name="SAPBEXresItemX 4 4 4" xfId="31907" xr:uid="{3F43C90A-5855-4A7E-B25B-803377255773}"/>
    <cellStyle name="SAPBEXresItemX 4 5" xfId="5848" xr:uid="{E0EEC5EE-5825-408B-8326-7B7B0E063A0F}"/>
    <cellStyle name="SAPBEXresItemX 4 5 2" xfId="16604" xr:uid="{B4A93A1B-185F-4150-B356-CA616D90D537}"/>
    <cellStyle name="SAPBEXresItemX 4 5 2 2" xfId="43022" xr:uid="{EA786D15-342A-4CF1-8BA5-642AC1CC9077}"/>
    <cellStyle name="SAPBEXresItemX 4 5 3" xfId="23497" xr:uid="{BF0BE7A2-CCB4-4867-9ED7-C9F000EDC1A5}"/>
    <cellStyle name="SAPBEXresItemX 4 5 3 2" xfId="49911" xr:uid="{870CB710-FF8E-45C2-B3E1-3C21197B362D}"/>
    <cellStyle name="SAPBEXresItemX 4 5 4" xfId="32518" xr:uid="{223FEE10-3206-4674-BA18-F5F1D71BDCC7}"/>
    <cellStyle name="SAPBEXresItemX 4 6" xfId="6456" xr:uid="{EF7A62CF-E821-4AC1-8F2B-920939BF079B}"/>
    <cellStyle name="SAPBEXresItemX 4 6 2" xfId="17192" xr:uid="{A8DB7850-C19E-45FF-A53C-CF9F0888EE17}"/>
    <cellStyle name="SAPBEXresItemX 4 6 2 2" xfId="43610" xr:uid="{779FA3C9-9495-4C65-8377-D8D8E896242E}"/>
    <cellStyle name="SAPBEXresItemX 4 6 3" xfId="21995" xr:uid="{4D3AF265-0322-4236-984D-0B8D75DC36B9}"/>
    <cellStyle name="SAPBEXresItemX 4 6 3 2" xfId="48409" xr:uid="{BAB7774D-7B9D-4BA6-9AC6-244E422ACB2A}"/>
    <cellStyle name="SAPBEXresItemX 4 6 4" xfId="33126" xr:uid="{2B7D74DB-8855-4AC8-B1EE-EEB0E931F809}"/>
    <cellStyle name="SAPBEXresItemX 4 7" xfId="7071" xr:uid="{CCD3D3CE-1F66-4A7E-89F6-BB10891D139C}"/>
    <cellStyle name="SAPBEXresItemX 4 7 2" xfId="12609" xr:uid="{BF41E4D8-A33F-4369-88AA-F52596EDD5E7}"/>
    <cellStyle name="SAPBEXresItemX 4 7 2 2" xfId="39030" xr:uid="{D3FF5DDA-A9EA-4FB9-A2C3-8BFBC21CFD5C}"/>
    <cellStyle name="SAPBEXresItemX 4 7 3" xfId="33741" xr:uid="{34FA3447-4977-4347-BD55-17298BA4DB38}"/>
    <cellStyle name="SAPBEXresItemX 4 8" xfId="7618" xr:uid="{F166FAEF-BD4D-475A-996C-1C4775612BD7}"/>
    <cellStyle name="SAPBEXresItemX 4 8 2" xfId="18285" xr:uid="{20D3463C-EE7F-4538-8467-22EFFFB2C82A}"/>
    <cellStyle name="SAPBEXresItemX 4 8 2 2" xfId="44701" xr:uid="{A7A23C36-E5AE-49F7-9E75-2AE7CA960062}"/>
    <cellStyle name="SAPBEXresItemX 4 8 3" xfId="23051" xr:uid="{44314444-8AE2-4A7E-B9A8-2F3CED60AB95}"/>
    <cellStyle name="SAPBEXresItemX 4 8 3 2" xfId="49465" xr:uid="{DEB2F4C1-2FCB-4373-85A1-29170C4CA8E7}"/>
    <cellStyle name="SAPBEXresItemX 4 8 4" xfId="34288" xr:uid="{BAF3F05E-4B5E-4AF6-9F74-23AAB57946FA}"/>
    <cellStyle name="SAPBEXresItemX 4 9" xfId="7316" xr:uid="{345AB5C5-2B5A-4596-890B-EAC732796B32}"/>
    <cellStyle name="SAPBEXresItemX 4 9 2" xfId="17983" xr:uid="{387A97E2-67BE-4594-BAD6-0B189FB17965}"/>
    <cellStyle name="SAPBEXresItemX 4 9 2 2" xfId="44400" xr:uid="{CD3F09B1-6B51-48B3-BEBB-1FF8B5B011F4}"/>
    <cellStyle name="SAPBEXresItemX 4 9 3" xfId="28109" xr:uid="{E1BD4105-EA14-4F96-A374-9B1A394AC2A5}"/>
    <cellStyle name="SAPBEXresItemX 4 9 3 2" xfId="54523" xr:uid="{73F043B8-87A9-464A-8BE6-66DAA8E79B68}"/>
    <cellStyle name="SAPBEXresItemX 4 9 4" xfId="33986" xr:uid="{77FE034D-C36D-442E-895E-89B3A9E9F750}"/>
    <cellStyle name="SAPBEXresItemX 5" xfId="2132" xr:uid="{417F36DA-589C-4C1E-8782-5FEF8FF6524F}"/>
    <cellStyle name="SAPBEXresItemX 5 10" xfId="8845" xr:uid="{FAAC8D12-2DB8-4423-914A-625DE3D8D003}"/>
    <cellStyle name="SAPBEXresItemX 5 10 2" xfId="19505" xr:uid="{5EF0286F-A53D-4501-A785-020083DA8EE4}"/>
    <cellStyle name="SAPBEXresItemX 5 10 2 2" xfId="45919" xr:uid="{70216C51-91EB-4626-B995-3F7071FBD134}"/>
    <cellStyle name="SAPBEXresItemX 5 10 3" xfId="27598" xr:uid="{C2DFBBEE-7087-425B-873D-7C4FA1C99C8B}"/>
    <cellStyle name="SAPBEXresItemX 5 10 3 2" xfId="54012" xr:uid="{7BE83077-8D5B-4162-917B-7A2A622D12C0}"/>
    <cellStyle name="SAPBEXresItemX 5 10 4" xfId="35341" xr:uid="{DDE3580A-6F7F-4FFA-BD1E-49BE1276E26C}"/>
    <cellStyle name="SAPBEXresItemX 5 11" xfId="11468" xr:uid="{7CCDA10A-44CA-4E95-862C-0160D4EB7D06}"/>
    <cellStyle name="SAPBEXresItemX 5 11 2" xfId="37889" xr:uid="{D7A655AA-A290-4E80-86BD-24556D8EE8E2}"/>
    <cellStyle name="SAPBEXresItemX 5 12" xfId="26854" xr:uid="{E45E4AC0-F622-4FCD-9F10-682B158BFA69}"/>
    <cellStyle name="SAPBEXresItemX 5 12 2" xfId="53268" xr:uid="{ACFB5461-97E0-4A90-927A-39AAC233A8AB}"/>
    <cellStyle name="SAPBEXresItemX 5 2" xfId="4097" xr:uid="{2EAF596A-CCAF-4F84-8A74-397665FD54EC}"/>
    <cellStyle name="SAPBEXresItemX 5 2 2" xfId="9827" xr:uid="{848A21B7-41BD-4227-B53C-F3C42640F4C7}"/>
    <cellStyle name="SAPBEXresItemX 5 2 2 2" xfId="20487" xr:uid="{0E5AEE97-A98C-4B72-9B67-3FC56CE99927}"/>
    <cellStyle name="SAPBEXresItemX 5 2 2 2 2" xfId="46901" xr:uid="{43F17499-6782-472A-8AE0-5190BDC497F1}"/>
    <cellStyle name="SAPBEXresItemX 5 2 2 3" xfId="11619" xr:uid="{B9056485-BAB7-42B7-B901-0642FAD1377D}"/>
    <cellStyle name="SAPBEXresItemX 5 2 2 3 2" xfId="38040" xr:uid="{AF4B2DEF-3AC7-47A5-8884-C5679BD25893}"/>
    <cellStyle name="SAPBEXresItemX 5 2 2 4" xfId="36323" xr:uid="{49CE39C4-32AD-4DD6-9A2E-51512F480016}"/>
    <cellStyle name="SAPBEXresItemX 5 2 3" xfId="14879" xr:uid="{C136FE5A-CAC9-42E4-9421-7FC0A89DF63B}"/>
    <cellStyle name="SAPBEXresItemX 5 2 3 2" xfId="41299" xr:uid="{E3011D51-28BB-48BC-9B96-AF4EE7CFAB7A}"/>
    <cellStyle name="SAPBEXresItemX 5 2 4" xfId="21777" xr:uid="{F3F20A17-092A-4380-A8C4-A524C5C19A52}"/>
    <cellStyle name="SAPBEXresItemX 5 2 4 2" xfId="48191" xr:uid="{65F1A37E-8F9A-42E3-ADC6-E07F107811D3}"/>
    <cellStyle name="SAPBEXresItemX 5 2 5" xfId="30767" xr:uid="{38080940-707A-4D81-BD74-D0D020E26A2E}"/>
    <cellStyle name="SAPBEXresItemX 5 3" xfId="4825" xr:uid="{F63A170C-660A-4C8D-BD78-D84924B11B43}"/>
    <cellStyle name="SAPBEXresItemX 5 3 2" xfId="10407" xr:uid="{E4094CD5-5E05-40F7-BBDB-6717B6F21134}"/>
    <cellStyle name="SAPBEXresItemX 5 3 2 2" xfId="21067" xr:uid="{80BBBE9F-C96F-4C0F-9C87-77D86351FE57}"/>
    <cellStyle name="SAPBEXresItemX 5 3 2 2 2" xfId="47481" xr:uid="{7D44D93D-7B30-4CDC-A16E-DD1888052EF9}"/>
    <cellStyle name="SAPBEXresItemX 5 3 2 3" xfId="28332" xr:uid="{9CBADE98-C0C9-4222-BAA1-E84DC67506A2}"/>
    <cellStyle name="SAPBEXresItemX 5 3 2 3 2" xfId="54746" xr:uid="{82D8545F-CCF2-4F25-B7DB-66CAC38EB996}"/>
    <cellStyle name="SAPBEXresItemX 5 3 2 4" xfId="36903" xr:uid="{D61178F2-A039-4291-A9D6-EF021EDC92EC}"/>
    <cellStyle name="SAPBEXresItemX 5 3 3" xfId="15602" xr:uid="{357A307B-9063-42D5-9FCD-3B42664AE563}"/>
    <cellStyle name="SAPBEXresItemX 5 3 3 2" xfId="42022" xr:uid="{C2422790-88C6-4D7B-9780-C8801D28888A}"/>
    <cellStyle name="SAPBEXresItemX 5 3 4" xfId="25176" xr:uid="{8DB83FB1-E42E-4F08-87E2-252396DAA73E}"/>
    <cellStyle name="SAPBEXresItemX 5 3 4 2" xfId="51590" xr:uid="{DA740542-A8E4-4C2C-9370-E929152006B2}"/>
    <cellStyle name="SAPBEXresItemX 5 3 5" xfId="31495" xr:uid="{98CB04F8-B00D-400C-B6EF-4C57807AB56A}"/>
    <cellStyle name="SAPBEXresItemX 5 4" xfId="5405" xr:uid="{C1BCE16A-968B-4945-A4AE-63053F375F27}"/>
    <cellStyle name="SAPBEXresItemX 5 4 2" xfId="16178" xr:uid="{B89FB335-682F-4CEA-AA41-63965A3BCC4F}"/>
    <cellStyle name="SAPBEXresItemX 5 4 2 2" xfId="42597" xr:uid="{EB1401F8-1F6C-4444-8C38-80A0DEA7302B}"/>
    <cellStyle name="SAPBEXresItemX 5 4 3" xfId="28155" xr:uid="{7915D49A-30B1-475D-9716-34BF40A507B4}"/>
    <cellStyle name="SAPBEXresItemX 5 4 3 2" xfId="54569" xr:uid="{F38887BE-4F5A-4124-9E99-364F46EE3474}"/>
    <cellStyle name="SAPBEXresItemX 5 4 4" xfId="32075" xr:uid="{3C99A919-0E2B-40E0-85E1-62AE7ED53966}"/>
    <cellStyle name="SAPBEXresItemX 5 5" xfId="6012" xr:uid="{0DFE26FC-07E9-4761-A634-6FF76904D95A}"/>
    <cellStyle name="SAPBEXresItemX 5 5 2" xfId="16764" xr:uid="{F4BC969B-98D8-40A2-A87E-CF8A5A09673C}"/>
    <cellStyle name="SAPBEXresItemX 5 5 2 2" xfId="43182" xr:uid="{BE250C1D-4499-488A-A097-AE8178CD46B8}"/>
    <cellStyle name="SAPBEXresItemX 5 5 3" xfId="24913" xr:uid="{3DDC295D-3F66-411E-88A9-6808E8EEFFE8}"/>
    <cellStyle name="SAPBEXresItemX 5 5 3 2" xfId="51327" xr:uid="{3D6AE525-12C9-498B-97F7-DE823FC255ED}"/>
    <cellStyle name="SAPBEXresItemX 5 5 4" xfId="32682" xr:uid="{327CE175-0E11-4D43-AE60-154FA5D1D640}"/>
    <cellStyle name="SAPBEXresItemX 5 6" xfId="6612" xr:uid="{4D896526-E87A-429D-BBC1-A1B50945AADD}"/>
    <cellStyle name="SAPBEXresItemX 5 6 2" xfId="17337" xr:uid="{CCEDC835-7AFE-4553-9346-A3739E6056E2}"/>
    <cellStyle name="SAPBEXresItemX 5 6 2 2" xfId="43755" xr:uid="{7A8F0774-BBE9-4B4B-A9E9-D72DD7C211BB}"/>
    <cellStyle name="SAPBEXresItemX 5 6 3" xfId="23374" xr:uid="{2D8C573A-0899-4445-B503-3B166565B000}"/>
    <cellStyle name="SAPBEXresItemX 5 6 3 2" xfId="49788" xr:uid="{3D1E424A-0241-4436-84DB-A0584A4D7C06}"/>
    <cellStyle name="SAPBEXresItemX 5 6 4" xfId="33282" xr:uid="{F175D63E-B5E3-4CC4-A5F0-D55BC27A7A3A}"/>
    <cellStyle name="SAPBEXresItemX 5 7" xfId="7184" xr:uid="{C1EED556-7CB8-4619-9067-F52274129761}"/>
    <cellStyle name="SAPBEXresItemX 5 7 2" xfId="27289" xr:uid="{7B343020-0FDA-4ABE-8290-730D28756866}"/>
    <cellStyle name="SAPBEXresItemX 5 7 2 2" xfId="53703" xr:uid="{99B56EED-D90A-4BA0-8BB3-B286AA49A6DA}"/>
    <cellStyle name="SAPBEXresItemX 5 7 3" xfId="33854" xr:uid="{90C50693-A3C6-4527-8769-2CA85FEC3461}"/>
    <cellStyle name="SAPBEXresItemX 5 8" xfId="7743" xr:uid="{1BE1AFE6-B721-4E9D-B125-3181D109B888}"/>
    <cellStyle name="SAPBEXresItemX 5 8 2" xfId="18410" xr:uid="{9CFC5426-4B53-4B01-9A28-0262A286A4AE}"/>
    <cellStyle name="SAPBEXresItemX 5 8 2 2" xfId="44826" xr:uid="{5CFFF690-C916-4366-8B0F-FC22B6CC24AD}"/>
    <cellStyle name="SAPBEXresItemX 5 8 3" xfId="22662" xr:uid="{E4DEF58C-AFC7-41CF-A5DD-502915B0820D}"/>
    <cellStyle name="SAPBEXresItemX 5 8 3 2" xfId="49076" xr:uid="{48FD5054-D22D-4F8F-835E-F28F252D8EE7}"/>
    <cellStyle name="SAPBEXresItemX 5 8 4" xfId="34413" xr:uid="{0529A4C2-039B-43C5-AFFF-224A7D8531F7}"/>
    <cellStyle name="SAPBEXresItemX 5 9" xfId="7895" xr:uid="{B7D138BD-7A22-4D10-9B3B-93E2FB462604}"/>
    <cellStyle name="SAPBEXresItemX 5 9 2" xfId="18562" xr:uid="{43B48D81-D90E-457F-A007-BC4E5F2A7F4C}"/>
    <cellStyle name="SAPBEXresItemX 5 9 2 2" xfId="44977" xr:uid="{BC320035-3F24-4E84-970D-8FBC584BF023}"/>
    <cellStyle name="SAPBEXresItemX 5 9 3" xfId="22503" xr:uid="{1665B162-A8CD-4F92-86B2-4DD559BF767D}"/>
    <cellStyle name="SAPBEXresItemX 5 9 3 2" xfId="48917" xr:uid="{F7DFBA1B-C067-4E83-8663-CB56B216A645}"/>
    <cellStyle name="SAPBEXresItemX 5 9 4" xfId="34565" xr:uid="{7F171F14-0DB9-44FA-8A9D-A56565641E6F}"/>
    <cellStyle name="SAPBEXresItemX 6" xfId="1869" xr:uid="{0A4B8730-E92A-4E63-90D2-9D66DD943E9E}"/>
    <cellStyle name="SAPBEXresItemX 6 10" xfId="9516" xr:uid="{F1D57309-D327-4109-9B5F-E62F0C86C1B5}"/>
    <cellStyle name="SAPBEXresItemX 6 10 2" xfId="20176" xr:uid="{5D48AEE2-864B-46E1-863D-166CD340FEB1}"/>
    <cellStyle name="SAPBEXresItemX 6 10 2 2" xfId="46590" xr:uid="{AEEA0404-1B8F-442D-BC92-14311EA03935}"/>
    <cellStyle name="SAPBEXresItemX 6 10 3" xfId="26751" xr:uid="{72A2C494-23B4-4745-9A6E-42DF5B0A1531}"/>
    <cellStyle name="SAPBEXresItemX 6 10 3 2" xfId="53165" xr:uid="{44C27326-B61C-4BF2-BF33-97E42CFC2ADB}"/>
    <cellStyle name="SAPBEXresItemX 6 10 4" xfId="36012" xr:uid="{03AE022C-3FBB-4D30-8FC9-316F0DBE7631}"/>
    <cellStyle name="SAPBEXresItemX 6 11" xfId="11711" xr:uid="{DCBB203B-1E57-42C7-AC92-5F92174EB3EB}"/>
    <cellStyle name="SAPBEXresItemX 6 11 2" xfId="38132" xr:uid="{533A4C9A-18D1-4025-AB81-0894EFDFE3D7}"/>
    <cellStyle name="SAPBEXresItemX 6 12" xfId="23754" xr:uid="{7B101AED-62AE-4D51-9B00-5D1E437E2FF7}"/>
    <cellStyle name="SAPBEXresItemX 6 12 2" xfId="50168" xr:uid="{40E9AFDA-CB0D-42A8-AE0B-E97449B38815}"/>
    <cellStyle name="SAPBEXresItemX 6 2" xfId="3846" xr:uid="{73018F15-3726-46D7-A306-69ED430ADC29}"/>
    <cellStyle name="SAPBEXresItemX 6 2 2" xfId="10752" xr:uid="{066387B6-3F51-47A0-A51E-FBCC37FAE376}"/>
    <cellStyle name="SAPBEXresItemX 6 2 2 2" xfId="21397" xr:uid="{C5A7E59A-3791-4CB1-A9F4-35CD8267B49E}"/>
    <cellStyle name="SAPBEXresItemX 6 2 2 2 2" xfId="47811" xr:uid="{018CC923-ED7F-40BF-867F-03FE27038F97}"/>
    <cellStyle name="SAPBEXresItemX 6 2 2 3" xfId="28491" xr:uid="{6F57EAE0-4FB1-4CA0-9AD7-DF9060AECE18}"/>
    <cellStyle name="SAPBEXresItemX 6 2 2 3 2" xfId="54905" xr:uid="{A4652172-2A36-49CC-90ED-A1F7562F0B3B}"/>
    <cellStyle name="SAPBEXresItemX 6 2 2 4" xfId="37173" xr:uid="{F4F4D476-8C93-4181-A41D-B3D2C7E60B65}"/>
    <cellStyle name="SAPBEXresItemX 6 2 3" xfId="14629" xr:uid="{3256E832-8F6A-4EA7-B262-0FB4D65055D8}"/>
    <cellStyle name="SAPBEXresItemX 6 2 3 2" xfId="41049" xr:uid="{C28792D6-F602-4BDE-8B52-AB3E17AAC595}"/>
    <cellStyle name="SAPBEXresItemX 6 2 4" xfId="23119" xr:uid="{1DC36125-0EB7-4B1F-A26E-D5666748265E}"/>
    <cellStyle name="SAPBEXresItemX 6 2 4 2" xfId="49533" xr:uid="{7A3C274B-738D-45A0-A816-3A194E317F52}"/>
    <cellStyle name="SAPBEXresItemX 6 2 5" xfId="30516" xr:uid="{681D923E-471A-4689-B5E8-08E8D7D22D4F}"/>
    <cellStyle name="SAPBEXresItemX 6 3" xfId="4573" xr:uid="{6A6634FA-4D08-4A6D-A988-E1515684C9F9}"/>
    <cellStyle name="SAPBEXresItemX 6 3 2" xfId="15351" xr:uid="{E813B014-27C1-4644-B02C-F8A47E2DA71C}"/>
    <cellStyle name="SAPBEXresItemX 6 3 2 2" xfId="41771" xr:uid="{AB7E7C30-609B-4322-9FA3-BEF8161FBF96}"/>
    <cellStyle name="SAPBEXresItemX 6 3 3" xfId="25547" xr:uid="{EF7124D1-73DD-47D1-A43D-1D5BFD0FC7F9}"/>
    <cellStyle name="SAPBEXresItemX 6 3 3 2" xfId="51961" xr:uid="{50EE5E7C-5A0C-41F4-BDB9-A066F094EEC8}"/>
    <cellStyle name="SAPBEXresItemX 6 3 4" xfId="31243" xr:uid="{05F73EC7-2758-47EF-A5BA-491F9B3025A1}"/>
    <cellStyle name="SAPBEXresItemX 6 4" xfId="3229" xr:uid="{C4D3BF17-7E80-4317-97DF-94903F4EBC2E}"/>
    <cellStyle name="SAPBEXresItemX 6 4 2" xfId="14019" xr:uid="{BEED770A-4999-41ED-A72B-4286F5662369}"/>
    <cellStyle name="SAPBEXresItemX 6 4 2 2" xfId="40439" xr:uid="{4E676634-714A-4C0A-B843-F3CE1CD91B93}"/>
    <cellStyle name="SAPBEXresItemX 6 4 3" xfId="25514" xr:uid="{740807F3-FE87-44BD-BA99-1623739D5320}"/>
    <cellStyle name="SAPBEXresItemX 6 4 3 2" xfId="51928" xr:uid="{98F9FBEA-1942-4AF0-9A21-CC3C8F82BCD2}"/>
    <cellStyle name="SAPBEXresItemX 6 4 4" xfId="29899" xr:uid="{5F64527B-AB24-4387-95D5-8E3FFC4C38EF}"/>
    <cellStyle name="SAPBEXresItemX 6 5" xfId="3741" xr:uid="{08EA450F-B88A-421A-9C53-8597DD5872B0}"/>
    <cellStyle name="SAPBEXresItemX 6 5 2" xfId="14524" xr:uid="{5692E2EA-C14C-4FA0-B6D1-7598B3EED6F9}"/>
    <cellStyle name="SAPBEXresItemX 6 5 2 2" xfId="40944" xr:uid="{8DB73212-1335-41EF-8322-C2E53DF76816}"/>
    <cellStyle name="SAPBEXresItemX 6 5 3" xfId="22037" xr:uid="{CDB136CC-858E-4485-A587-FED99AB6A2FD}"/>
    <cellStyle name="SAPBEXresItemX 6 5 3 2" xfId="48451" xr:uid="{6CCFFF9F-3C02-4FA5-A91C-AC2AFDBB5720}"/>
    <cellStyle name="SAPBEXresItemX 6 5 4" xfId="30411" xr:uid="{697669E4-A758-4A72-94D6-22547BF3DC49}"/>
    <cellStyle name="SAPBEXresItemX 6 6" xfId="5330" xr:uid="{CB07AA63-4AE4-4180-9A29-C2FA6CD15941}"/>
    <cellStyle name="SAPBEXresItemX 6 6 2" xfId="16103" xr:uid="{CD40FE7B-21AF-44F1-BBEA-8E812714BDD8}"/>
    <cellStyle name="SAPBEXresItemX 6 6 2 2" xfId="42522" xr:uid="{580A3FC3-EA5E-4049-BE08-EBAFDA791899}"/>
    <cellStyle name="SAPBEXresItemX 6 6 3" xfId="27278" xr:uid="{B9F3C20E-E4BB-43CA-964D-68E3AAB12D6B}"/>
    <cellStyle name="SAPBEXresItemX 6 6 3 2" xfId="53692" xr:uid="{15BD4AC0-DC8D-48C6-B8D2-3EC1861E2348}"/>
    <cellStyle name="SAPBEXresItemX 6 6 4" xfId="32000" xr:uid="{58BCA351-4A76-4BF7-985A-AEFFF152F4E7}"/>
    <cellStyle name="SAPBEXresItemX 6 7" xfId="6985" xr:uid="{45C60913-87A9-48A1-AD38-F293514AF255}"/>
    <cellStyle name="SAPBEXresItemX 6 7 2" xfId="25148" xr:uid="{51BEFD85-246C-485D-B16E-D3051702DFAF}"/>
    <cellStyle name="SAPBEXresItemX 6 7 2 2" xfId="51562" xr:uid="{B76313BD-84B0-4A2C-8465-0E51C622F773}"/>
    <cellStyle name="SAPBEXresItemX 6 7 3" xfId="33655" xr:uid="{A37AAE6F-184E-4585-BB0C-48CAC3AC6D7C}"/>
    <cellStyle name="SAPBEXresItemX 6 8" xfId="7532" xr:uid="{B580D2F2-C4F6-48D2-B0CF-0D57A8E01B31}"/>
    <cellStyle name="SAPBEXresItemX 6 8 2" xfId="18199" xr:uid="{95B58B6C-3946-4381-A076-10E3F295617B}"/>
    <cellStyle name="SAPBEXresItemX 6 8 2 2" xfId="44615" xr:uid="{7E12BC76-61FE-4216-9ECD-850F339E1E00}"/>
    <cellStyle name="SAPBEXresItemX 6 8 3" xfId="26115" xr:uid="{052EAB4D-9DD6-4D40-912E-4DE0DDEB5001}"/>
    <cellStyle name="SAPBEXresItemX 6 8 3 2" xfId="52529" xr:uid="{866380A1-8DE3-4410-95C7-EC82DEB3F0EC}"/>
    <cellStyle name="SAPBEXresItemX 6 8 4" xfId="34202" xr:uid="{5080D194-DFFA-4BBF-918C-DB6FF4A011B0}"/>
    <cellStyle name="SAPBEXresItemX 6 9" xfId="5717" xr:uid="{1559E219-8606-47A0-BE97-DF8353834D57}"/>
    <cellStyle name="SAPBEXresItemX 6 9 2" xfId="16479" xr:uid="{6CB10866-0DB1-4338-9B89-95A16AA23477}"/>
    <cellStyle name="SAPBEXresItemX 6 9 2 2" xfId="42897" xr:uid="{FD8A2F64-AA78-4530-983C-C8B97A41F21F}"/>
    <cellStyle name="SAPBEXresItemX 6 9 3" xfId="23395" xr:uid="{1F05E254-301F-4910-9517-23768D3A3EE2}"/>
    <cellStyle name="SAPBEXresItemX 6 9 3 2" xfId="49809" xr:uid="{9291CE46-96AB-4438-97F5-28AD9E595093}"/>
    <cellStyle name="SAPBEXresItemX 6 9 4" xfId="32387" xr:uid="{DFA496CA-5B48-4411-83E1-01D5A32C502A}"/>
    <cellStyle name="SAPBEXresItemX 7" xfId="2387" xr:uid="{1B2795C4-C9D7-40B0-B21F-9563DCCF2AFC}"/>
    <cellStyle name="SAPBEXresItemX 7 10" xfId="11277" xr:uid="{0DA1C350-E57F-4480-8745-1589FFDBB143}"/>
    <cellStyle name="SAPBEXresItemX 7 10 2" xfId="37698" xr:uid="{16D238BC-9B6B-4938-A66C-B9B2D0A9CB88}"/>
    <cellStyle name="SAPBEXresItemX 7 11" xfId="22746" xr:uid="{341A78F5-6AAA-4A0B-B884-85A75E7B3BB0}"/>
    <cellStyle name="SAPBEXresItemX 7 11 2" xfId="49160" xr:uid="{DA9F46C2-9417-4B76-B6FA-E2F37A0A7890}"/>
    <cellStyle name="SAPBEXresItemX 7 2" xfId="4294" xr:uid="{5ECB492C-77F0-4D25-AA6A-BC0371EB7CEF}"/>
    <cellStyle name="SAPBEXresItemX 7 2 2" xfId="15073" xr:uid="{232AF522-795B-47B3-AD13-B724737E98B0}"/>
    <cellStyle name="SAPBEXresItemX 7 2 2 2" xfId="41493" xr:uid="{B13A1418-85F5-4200-8263-091270C7A2D0}"/>
    <cellStyle name="SAPBEXresItemX 7 2 3" xfId="27116" xr:uid="{6903520D-9DB6-4F47-B57D-B76045DBC960}"/>
    <cellStyle name="SAPBEXresItemX 7 2 3 2" xfId="53530" xr:uid="{047E92EE-757B-457A-8831-99517241B403}"/>
    <cellStyle name="SAPBEXresItemX 7 2 4" xfId="30964" xr:uid="{2F23B6C6-83BB-4CB8-A75A-E8C009207316}"/>
    <cellStyle name="SAPBEXresItemX 7 3" xfId="5021" xr:uid="{4ADC44A9-7670-4685-9B93-1AED6DED0285}"/>
    <cellStyle name="SAPBEXresItemX 7 3 2" xfId="15798" xr:uid="{FB76F0FD-65D1-460F-B766-60E9C0C536E6}"/>
    <cellStyle name="SAPBEXresItemX 7 3 2 2" xfId="42217" xr:uid="{A30D258B-8BC1-41C4-BD67-CD59F705801F}"/>
    <cellStyle name="SAPBEXresItemX 7 3 3" xfId="28055" xr:uid="{4E72A74C-C13B-4FB1-8467-011FD595B2C3}"/>
    <cellStyle name="SAPBEXresItemX 7 3 3 2" xfId="54469" xr:uid="{8A973B76-005D-480E-8E3F-344908D97109}"/>
    <cellStyle name="SAPBEXresItemX 7 3 4" xfId="31691" xr:uid="{4C91EAC8-F02E-48F3-B545-802B20C8F9C9}"/>
    <cellStyle name="SAPBEXresItemX 7 4" xfId="6210" xr:uid="{84F8300A-CCCC-4CAE-8543-53CB9C7BBF0E}"/>
    <cellStyle name="SAPBEXresItemX 7 4 2" xfId="16951" xr:uid="{576B3AA5-E919-4E1D-A458-AEAB3EC8492E}"/>
    <cellStyle name="SAPBEXresItemX 7 4 2 2" xfId="43369" xr:uid="{B544CA35-DCAC-46BF-AC25-103E39C81FFB}"/>
    <cellStyle name="SAPBEXresItemX 7 4 3" xfId="11152" xr:uid="{76A0E849-0EB5-4A21-86BD-0FEACD342D55}"/>
    <cellStyle name="SAPBEXresItemX 7 4 3 2" xfId="37573" xr:uid="{BB8894FB-423D-4763-AD52-D7F49A2084DE}"/>
    <cellStyle name="SAPBEXresItemX 7 4 4" xfId="32880" xr:uid="{02902736-9F9B-4D53-B190-594015232141}"/>
    <cellStyle name="SAPBEXresItemX 7 5" xfId="6796" xr:uid="{4D93E7D6-9AA4-4704-92B8-6A50876FAFF1}"/>
    <cellStyle name="SAPBEXresItemX 7 5 2" xfId="17508" xr:uid="{97A50C4C-C09F-458E-8403-BFB92E47FACB}"/>
    <cellStyle name="SAPBEXresItemX 7 5 2 2" xfId="43925" xr:uid="{B2803658-B093-4A79-95EA-D51A6E04F8EB}"/>
    <cellStyle name="SAPBEXresItemX 7 5 3" xfId="23538" xr:uid="{348CF6D1-FE2F-466C-A9BF-805C79D2EF6B}"/>
    <cellStyle name="SAPBEXresItemX 7 5 3 2" xfId="49952" xr:uid="{BF86BFF7-7796-4385-BD47-09FEDE507D95}"/>
    <cellStyle name="SAPBEXresItemX 7 5 4" xfId="33466" xr:uid="{A6A53640-CFDA-45A5-A44C-BBA4F35987B5}"/>
    <cellStyle name="SAPBEXresItemX 7 6" xfId="7351" xr:uid="{F76C992F-1977-4D8E-AD92-B6950446286E}"/>
    <cellStyle name="SAPBEXresItemX 7 6 2" xfId="18018" xr:uid="{6A3899BE-E097-475C-9B61-D36A8A7A50E7}"/>
    <cellStyle name="SAPBEXresItemX 7 6 2 2" xfId="44434" xr:uid="{99976C0F-89CD-4E02-A36D-955F6E25BD5D}"/>
    <cellStyle name="SAPBEXresItemX 7 6 3" xfId="24790" xr:uid="{196CC32D-056E-45E7-8F3E-D8FD8690E3F2}"/>
    <cellStyle name="SAPBEXresItemX 7 6 3 2" xfId="51204" xr:uid="{BC17F7EB-E0AE-40F6-8D00-96189CD4ABAA}"/>
    <cellStyle name="SAPBEXresItemX 7 6 4" xfId="34021" xr:uid="{D170B185-2310-4BAE-B89B-AEAC1BAAA39E}"/>
    <cellStyle name="SAPBEXresItemX 7 7" xfId="7996" xr:uid="{5AA01FA5-37C8-40D3-B256-723A40F4046E}"/>
    <cellStyle name="SAPBEXresItemX 7 7 2" xfId="18663" xr:uid="{609135F6-1515-420B-AD49-6BBAC49B54CD}"/>
    <cellStyle name="SAPBEXresItemX 7 7 2 2" xfId="45077" xr:uid="{327572CA-03F7-4A70-A29F-516B12010948}"/>
    <cellStyle name="SAPBEXresItemX 7 7 3" xfId="12421" xr:uid="{8325E865-3084-45AB-94E0-36C0A383073A}"/>
    <cellStyle name="SAPBEXresItemX 7 7 3 2" xfId="38842" xr:uid="{52C23C9D-5CBC-43E7-9F8F-1382ADC94F97}"/>
    <cellStyle name="SAPBEXresItemX 7 7 4" xfId="34601" xr:uid="{2CE61B03-E37D-4BB5-B824-3FCC63F0375D}"/>
    <cellStyle name="SAPBEXresItemX 7 8" xfId="9959" xr:uid="{EE162727-2504-4EB8-AB34-FAB07683BB17}"/>
    <cellStyle name="SAPBEXresItemX 7 8 2" xfId="20619" xr:uid="{D766E7A9-7A74-44D9-901D-3724891680E7}"/>
    <cellStyle name="SAPBEXresItemX 7 8 2 2" xfId="47033" xr:uid="{725D8A02-3B5D-44E5-AF71-047B0F90CDB8}"/>
    <cellStyle name="SAPBEXresItemX 7 8 3" xfId="25634" xr:uid="{7BB5743A-BA5F-407F-8B73-DA8C383B8C40}"/>
    <cellStyle name="SAPBEXresItemX 7 8 3 2" xfId="52048" xr:uid="{851797FA-C2CA-47D5-AF02-3DA01FF1D466}"/>
    <cellStyle name="SAPBEXresItemX 7 8 4" xfId="36455" xr:uid="{C60906B1-D1E7-4974-BDBE-EF00685200B0}"/>
    <cellStyle name="SAPBEXresItemX 7 9" xfId="13184" xr:uid="{3CB2F427-865C-4518-96F8-920AAC878797}"/>
    <cellStyle name="SAPBEXresItemX 7 9 2" xfId="39604" xr:uid="{093048F0-123F-4794-8359-73242D7DCF2F}"/>
    <cellStyle name="SAPBEXresItemX 8" xfId="3295" xr:uid="{D5E7C0A0-063B-4704-95B8-9ED05CE963CE}"/>
    <cellStyle name="SAPBEXresItemX 8 2" xfId="14085" xr:uid="{AD7160F8-5DFF-482D-8EC9-9B6B9A0B3FDA}"/>
    <cellStyle name="SAPBEXresItemX 8 2 2" xfId="40505" xr:uid="{ACA615D1-A9E8-4292-AD80-457DAC1A665F}"/>
    <cellStyle name="SAPBEXresItemX 8 3" xfId="27251" xr:uid="{90ADECCF-81B9-4090-B1DC-4FEDA09770A5}"/>
    <cellStyle name="SAPBEXresItemX 8 3 2" xfId="53665" xr:uid="{4324A312-096C-4A0B-8AE2-E6B1A385F8A3}"/>
    <cellStyle name="SAPBEXresItemX 8 4" xfId="29965" xr:uid="{809A8F57-68B3-4459-AFA1-377D03C810A1}"/>
    <cellStyle name="SAPBEXresItemX 9" xfId="3963" xr:uid="{C5D34592-3C26-47D9-93A1-22CCD94C45D3}"/>
    <cellStyle name="SAPBEXresItemX 9 2" xfId="14746" xr:uid="{ECE9AEF7-D7BA-473B-8C48-B22A624E6421}"/>
    <cellStyle name="SAPBEXresItemX 9 2 2" xfId="41166" xr:uid="{F0D3C5E5-312B-4A15-8B26-771CED7F920E}"/>
    <cellStyle name="SAPBEXresItemX 9 3" xfId="25153" xr:uid="{69275831-F927-4052-BE0A-9EE2E5FF146C}"/>
    <cellStyle name="SAPBEXresItemX 9 3 2" xfId="51567" xr:uid="{90F4EF21-2629-4A4E-9A14-185B5F4FA879}"/>
    <cellStyle name="SAPBEXresItemX 9 4" xfId="30633" xr:uid="{0A342AF1-A858-4FA0-A45A-7725698C3EBF}"/>
    <cellStyle name="SAPBEXstdData" xfId="1278" xr:uid="{81F40C51-6B93-4B75-B9A8-F0C33131BD41}"/>
    <cellStyle name="SAPBEXstdData 10" xfId="3315" xr:uid="{A13FF0D4-2318-46F3-AFFD-A8FAA9CE009B}"/>
    <cellStyle name="SAPBEXstdData 10 2" xfId="22092" xr:uid="{7B9E0311-BFCE-4295-80D1-648474C5892C}"/>
    <cellStyle name="SAPBEXstdData 10 2 2" xfId="48506" xr:uid="{388BF92A-D720-4FE3-84BA-5716A9E7BDE8}"/>
    <cellStyle name="SAPBEXstdData 10 3" xfId="29985" xr:uid="{D5BD0745-67B4-4375-A557-78853B7A99A0}"/>
    <cellStyle name="SAPBEXstdData 11" xfId="5420" xr:uid="{EA56CD49-2346-453E-BB4A-D5D1357E7D12}"/>
    <cellStyle name="SAPBEXstdData 11 2" xfId="16193" xr:uid="{CDB423AF-0233-41D6-8218-3D86459425DB}"/>
    <cellStyle name="SAPBEXstdData 11 2 2" xfId="42612" xr:uid="{24B7E0CD-A317-4A96-99C1-DCF4641A38A3}"/>
    <cellStyle name="SAPBEXstdData 11 3" xfId="26819" xr:uid="{79374C14-78E1-49DD-A27F-E56021A0F757}"/>
    <cellStyle name="SAPBEXstdData 11 3 2" xfId="53233" xr:uid="{3DB27342-E0CF-427F-A6E3-039456C88BBE}"/>
    <cellStyle name="SAPBEXstdData 11 4" xfId="32090" xr:uid="{31CD95C7-D215-4A83-94C7-A7F69537EEEF}"/>
    <cellStyle name="SAPBEXstdData 12" xfId="8275" xr:uid="{C50BF37F-2677-4D55-94EA-15D68C90DD33}"/>
    <cellStyle name="SAPBEXstdData 12 2" xfId="18936" xr:uid="{239AED32-66BC-4C3D-AEC4-658942FA8215}"/>
    <cellStyle name="SAPBEXstdData 12 2 2" xfId="45350" xr:uid="{9192F4E2-788F-400C-925D-E25CBEE4B60B}"/>
    <cellStyle name="SAPBEXstdData 12 3" xfId="12447" xr:uid="{3821F553-8034-4BB8-8F19-95F850B045D1}"/>
    <cellStyle name="SAPBEXstdData 12 3 2" xfId="38868" xr:uid="{8D9BDC9C-B67C-42C7-98AA-BF9B72F8F60B}"/>
    <cellStyle name="SAPBEXstdData 12 4" xfId="34786" xr:uid="{557E1AFA-3067-4542-B21B-C48D898799B8}"/>
    <cellStyle name="SAPBEXstdData 13" xfId="12107" xr:uid="{5D153EB9-8472-4A4D-82C0-819723E35D82}"/>
    <cellStyle name="SAPBEXstdData 13 2" xfId="38528" xr:uid="{D03AE96F-E969-41B9-86C3-BC4B91405BDA}"/>
    <cellStyle name="SAPBEXstdData 14" xfId="24234" xr:uid="{6C6F0F57-501F-4F20-9E2F-29FAF816D760}"/>
    <cellStyle name="SAPBEXstdData 14 2" xfId="50648" xr:uid="{E77ADBD4-EF88-4A7E-8965-415CB56D2083}"/>
    <cellStyle name="SAPBEXstdData 2" xfId="1577" xr:uid="{E1F104B1-E171-42FB-86F6-5BEB2870BD28}"/>
    <cellStyle name="SAPBEXstdData 2 10" xfId="8468" xr:uid="{864A8FC2-A37A-4728-A8AF-3CF58DF44450}"/>
    <cellStyle name="SAPBEXstdData 2 10 2" xfId="19128" xr:uid="{386B6CD3-7A8B-4379-8972-46C9C579CAB7}"/>
    <cellStyle name="SAPBEXstdData 2 10 2 2" xfId="45542" xr:uid="{4DD2D1E2-8FFC-406E-8CE5-DC7A4A2B3D57}"/>
    <cellStyle name="SAPBEXstdData 2 10 3" xfId="17247" xr:uid="{4762AD5B-5009-496A-947C-BB261C0EDAC6}"/>
    <cellStyle name="SAPBEXstdData 2 10 3 2" xfId="43665" xr:uid="{84CF846E-1515-4E05-AFF2-CDD74D4C3DB9}"/>
    <cellStyle name="SAPBEXstdData 2 10 4" xfId="34964" xr:uid="{7951D537-4DA4-4A21-8D08-EF6C44B8BCEA}"/>
    <cellStyle name="SAPBEXstdData 2 11" xfId="11974" xr:uid="{FC6EA569-1307-440B-A6BF-F3D5AC90934C}"/>
    <cellStyle name="SAPBEXstdData 2 11 2" xfId="38395" xr:uid="{9DBD13D9-46E0-4911-9024-E3532D0F7988}"/>
    <cellStyle name="SAPBEXstdData 2 12" xfId="24115" xr:uid="{945D901F-5B48-450F-960C-C03EFF30291B}"/>
    <cellStyle name="SAPBEXstdData 2 12 2" xfId="50529" xr:uid="{A2ECE08C-81F3-4A4A-88D3-0026CF07E94A}"/>
    <cellStyle name="SAPBEXstdData 2 2" xfId="3571" xr:uid="{FFD916FF-94A1-4721-A695-DA31FE68F78C}"/>
    <cellStyle name="SAPBEXstdData 2 2 2" xfId="8954" xr:uid="{4D1376D7-EB56-4329-A812-954F12EB0A19}"/>
    <cellStyle name="SAPBEXstdData 2 2 2 2" xfId="19614" xr:uid="{2F9C2750-C990-4B41-9F63-EDB81C4B9993}"/>
    <cellStyle name="SAPBEXstdData 2 2 2 2 2" xfId="46028" xr:uid="{F4EBFEFF-0906-4EBF-9A2D-797ED2C1996A}"/>
    <cellStyle name="SAPBEXstdData 2 2 2 3" xfId="11778" xr:uid="{242C16A4-3768-4853-984F-A1C6DCACD844}"/>
    <cellStyle name="SAPBEXstdData 2 2 2 3 2" xfId="38199" xr:uid="{CB47F383-061C-4F7D-8E45-4F74C8F25FD1}"/>
    <cellStyle name="SAPBEXstdData 2 2 2 4" xfId="35450" xr:uid="{A66471A8-8F3F-431A-9B29-3893E5D51A9E}"/>
    <cellStyle name="SAPBEXstdData 2 2 3" xfId="10464" xr:uid="{533DC95F-ADC2-4027-9414-A14CA8DE3BD9}"/>
    <cellStyle name="SAPBEXstdData 2 2 3 2" xfId="21124" xr:uid="{0AB01D81-93C4-4C7F-8C1F-2277157AB42B}"/>
    <cellStyle name="SAPBEXstdData 2 2 3 2 2" xfId="47538" xr:uid="{11AD989A-70EF-47E9-A3AA-B5B20D2E03ED}"/>
    <cellStyle name="SAPBEXstdData 2 2 3 3" xfId="28388" xr:uid="{9B42497F-D34C-4A70-BF7D-3B904D9D054B}"/>
    <cellStyle name="SAPBEXstdData 2 2 3 3 2" xfId="54802" xr:uid="{AB51B7C3-B609-43E9-AB62-1EF99FBAA800}"/>
    <cellStyle name="SAPBEXstdData 2 2 3 4" xfId="36960" xr:uid="{F0EA890E-D733-41F7-A471-834BCBDFE6B0}"/>
    <cellStyle name="SAPBEXstdData 2 2 4" xfId="10951" xr:uid="{10C5107D-4D52-44ED-BDE8-870AFBEFE3B7}"/>
    <cellStyle name="SAPBEXstdData 2 2 4 2" xfId="21596" xr:uid="{A8D199D5-09A1-4850-A547-46D7C494C22C}"/>
    <cellStyle name="SAPBEXstdData 2 2 4 2 2" xfId="48010" xr:uid="{D016D2FA-7DE3-4EC2-BD14-ABE80B15EEDE}"/>
    <cellStyle name="SAPBEXstdData 2 2 4 3" xfId="28685" xr:uid="{5997BEA3-A8A7-4425-B592-FEBE9138B561}"/>
    <cellStyle name="SAPBEXstdData 2 2 4 3 2" xfId="55099" xr:uid="{DEDDAD72-F8E8-46F6-AC3F-6491F2B37300}"/>
    <cellStyle name="SAPBEXstdData 2 2 4 4" xfId="37372" xr:uid="{47AE262B-6D62-48D9-979F-2FEC688C6D1F}"/>
    <cellStyle name="SAPBEXstdData 2 2 5" xfId="8781" xr:uid="{1F739446-B372-45D0-B055-567113F2BE5B}"/>
    <cellStyle name="SAPBEXstdData 2 2 5 2" xfId="19441" xr:uid="{9BD41F39-151E-45D6-9A4C-F02889EE52AB}"/>
    <cellStyle name="SAPBEXstdData 2 2 5 2 2" xfId="45855" xr:uid="{DB6D54A4-BDBC-40C2-97E5-250C8AB58ADD}"/>
    <cellStyle name="SAPBEXstdData 2 2 5 3" xfId="22823" xr:uid="{24D23EBD-FA72-4D22-9241-ECA3D50013A8}"/>
    <cellStyle name="SAPBEXstdData 2 2 5 3 2" xfId="49237" xr:uid="{3DD053ED-51EA-46E1-BF78-30DF6E32B352}"/>
    <cellStyle name="SAPBEXstdData 2 2 5 4" xfId="35277" xr:uid="{8ACE258A-E7B8-46C0-B19D-6F8619480A66}"/>
    <cellStyle name="SAPBEXstdData 2 2 6" xfId="14356" xr:uid="{FC928E11-D4B1-4C1D-9765-15461B975F5E}"/>
    <cellStyle name="SAPBEXstdData 2 2 6 2" xfId="40776" xr:uid="{9D6E707F-AEA9-46E8-A0A7-CD77B5B1F8FE}"/>
    <cellStyle name="SAPBEXstdData 2 2 7" xfId="23302" xr:uid="{C54E7F3B-CE3A-4668-9E6D-EE6F50C087F5}"/>
    <cellStyle name="SAPBEXstdData 2 2 7 2" xfId="49716" xr:uid="{40997959-6456-4D6A-971D-DC855D43F48B}"/>
    <cellStyle name="SAPBEXstdData 2 2 8" xfId="30241" xr:uid="{0B7C4CF9-7CBF-4813-8ECF-C29504E4DD6E}"/>
    <cellStyle name="SAPBEXstdData 2 3" xfId="2747" xr:uid="{B78B3F90-330C-423C-B28C-73F1BCE57B9B}"/>
    <cellStyle name="SAPBEXstdData 2 3 2" xfId="9312" xr:uid="{1B13973E-528B-4720-8874-DD4BE28A8480}"/>
    <cellStyle name="SAPBEXstdData 2 3 2 2" xfId="19972" xr:uid="{86FA1769-D4EE-42FE-933F-FC7421CC2EEB}"/>
    <cellStyle name="SAPBEXstdData 2 3 2 2 2" xfId="46386" xr:uid="{AB4EA9F4-43FF-42AE-A87E-EDC0653DE433}"/>
    <cellStyle name="SAPBEXstdData 2 3 2 3" xfId="11565" xr:uid="{43768FA2-B8C5-4636-91F2-F04FA81FABD3}"/>
    <cellStyle name="SAPBEXstdData 2 3 2 3 2" xfId="37986" xr:uid="{56B793CA-EAFF-4BE8-A555-FE3F4480FB36}"/>
    <cellStyle name="SAPBEXstdData 2 3 2 4" xfId="35808" xr:uid="{65ADDAC5-1A27-4158-9C86-624A05AB299F}"/>
    <cellStyle name="SAPBEXstdData 2 3 3" xfId="13539" xr:uid="{AFC349ED-E30C-420B-89BB-00E3E54942E0}"/>
    <cellStyle name="SAPBEXstdData 2 3 3 2" xfId="39959" xr:uid="{A61CADD7-A2B3-484F-BBA3-ED593C975A7D}"/>
    <cellStyle name="SAPBEXstdData 2 3 4" xfId="21826" xr:uid="{04610C75-41EF-44C6-8387-065CF2259B90}"/>
    <cellStyle name="SAPBEXstdData 2 3 4 2" xfId="48240" xr:uid="{66C14002-E111-4C5D-A464-A05B3B57CC8B}"/>
    <cellStyle name="SAPBEXstdData 2 3 5" xfId="29417" xr:uid="{839DC078-E088-4D5B-8C07-C1040A895976}"/>
    <cellStyle name="SAPBEXstdData 2 4" xfId="3068" xr:uid="{EE2CED01-FDB7-4428-9220-6B022B4FFC85}"/>
    <cellStyle name="SAPBEXstdData 2 4 2" xfId="10050" xr:uid="{1F834BFD-06BA-4C96-8042-221DAD181EDD}"/>
    <cellStyle name="SAPBEXstdData 2 4 2 2" xfId="20710" xr:uid="{3B1FB684-5D6E-4152-8315-4D6C4EC19BF2}"/>
    <cellStyle name="SAPBEXstdData 2 4 2 2 2" xfId="47124" xr:uid="{23277F3F-541D-4E59-9F3C-FFA4CDDA5800}"/>
    <cellStyle name="SAPBEXstdData 2 4 2 3" xfId="27773" xr:uid="{7D909D08-D65B-44FE-B4AD-3BA0EAAB43C4}"/>
    <cellStyle name="SAPBEXstdData 2 4 2 3 2" xfId="54187" xr:uid="{00D68625-E725-430A-BC92-8BA57DD3BB26}"/>
    <cellStyle name="SAPBEXstdData 2 4 2 4" xfId="36546" xr:uid="{02150907-A72A-4106-919A-E4470A04EC8E}"/>
    <cellStyle name="SAPBEXstdData 2 4 3" xfId="13860" xr:uid="{AA6E2EBB-6173-4571-B803-8837D4B2095D}"/>
    <cellStyle name="SAPBEXstdData 2 4 3 2" xfId="40280" xr:uid="{67FA5BBB-3E0A-4F7B-AB9B-130A0B43C536}"/>
    <cellStyle name="SAPBEXstdData 2 4 4" xfId="25459" xr:uid="{505B8CB1-BD1C-48B6-BF82-7721F2D56A3B}"/>
    <cellStyle name="SAPBEXstdData 2 4 4 2" xfId="51873" xr:uid="{EF6712D6-5882-4277-BF35-2FED529FFE11}"/>
    <cellStyle name="SAPBEXstdData 2 4 5" xfId="29738" xr:uid="{FED48A67-1308-4375-89F4-622DCC6C7853}"/>
    <cellStyle name="SAPBEXstdData 2 5" xfId="4722" xr:uid="{386B2274-682B-4D11-AD83-060C8D58EBAC}"/>
    <cellStyle name="SAPBEXstdData 2 5 2" xfId="10740" xr:uid="{49AED511-53A9-4C95-B914-30E49D274173}"/>
    <cellStyle name="SAPBEXstdData 2 5 2 2" xfId="21385" xr:uid="{8F0E7E85-FE7B-4723-896D-7AF393E1740B}"/>
    <cellStyle name="SAPBEXstdData 2 5 2 2 2" xfId="47799" xr:uid="{4F1C75E2-FA40-411E-BC4E-18539F670EAF}"/>
    <cellStyle name="SAPBEXstdData 2 5 2 3" xfId="28480" xr:uid="{B3FEB50D-7109-4D2F-96E5-60B272C945DD}"/>
    <cellStyle name="SAPBEXstdData 2 5 2 3 2" xfId="54894" xr:uid="{49E2FC23-989F-4B68-9EEE-B9930CE7DAD4}"/>
    <cellStyle name="SAPBEXstdData 2 5 2 4" xfId="37161" xr:uid="{6DE0C495-975B-4B02-914D-09563CA51759}"/>
    <cellStyle name="SAPBEXstdData 2 5 3" xfId="15499" xr:uid="{4E0AFFCC-2234-4367-9183-C2B19292F93F}"/>
    <cellStyle name="SAPBEXstdData 2 5 3 2" xfId="41919" xr:uid="{28346CE2-0EFE-4BA3-B39D-346B8FC7D4D8}"/>
    <cellStyle name="SAPBEXstdData 2 5 4" xfId="22922" xr:uid="{C835255A-577A-4820-99A6-DD6CA0ED9C5F}"/>
    <cellStyle name="SAPBEXstdData 2 5 4 2" xfId="49336" xr:uid="{D136845E-552A-49F0-9F13-9E5677CEA8AE}"/>
    <cellStyle name="SAPBEXstdData 2 5 5" xfId="31392" xr:uid="{E3E813D7-992A-4240-BC0D-275AF7AE6396}"/>
    <cellStyle name="SAPBEXstdData 2 6" xfId="2723" xr:uid="{CA56DD58-32B6-440E-BD4A-2BEA01A4FB13}"/>
    <cellStyle name="SAPBEXstdData 2 6 2" xfId="13515" xr:uid="{9C6A5D84-D600-4CDA-8612-FB8E313730CF}"/>
    <cellStyle name="SAPBEXstdData 2 6 2 2" xfId="39935" xr:uid="{E1122F46-1565-4C2D-95DC-D74EF12BEA12}"/>
    <cellStyle name="SAPBEXstdData 2 6 3" xfId="22743" xr:uid="{AF28EBBC-0A00-4753-916D-BAFD55D63793}"/>
    <cellStyle name="SAPBEXstdData 2 6 3 2" xfId="49157" xr:uid="{BE21E4A1-F9F4-43F2-82C9-EA1AD2E23A35}"/>
    <cellStyle name="SAPBEXstdData 2 6 4" xfId="29393" xr:uid="{99F05C54-71FC-498F-ABA7-6342573DBFB7}"/>
    <cellStyle name="SAPBEXstdData 2 7" xfId="6106" xr:uid="{B5CC77FD-E727-4986-B4FF-B2537F9EC844}"/>
    <cellStyle name="SAPBEXstdData 2 7 2" xfId="24243" xr:uid="{B4473F7B-F8F0-429E-B3E9-AE9041294A88}"/>
    <cellStyle name="SAPBEXstdData 2 7 2 2" xfId="50657" xr:uid="{B58AB0ED-DD4A-4EFF-AC77-FC651A214CBD}"/>
    <cellStyle name="SAPBEXstdData 2 7 3" xfId="32776" xr:uid="{E8ECE64E-B001-4B6E-8B5E-F1CB28A4F271}"/>
    <cellStyle name="SAPBEXstdData 2 8" xfId="5777" xr:uid="{5EFC0568-88D5-4F75-B803-6EFA8389A00A}"/>
    <cellStyle name="SAPBEXstdData 2 8 2" xfId="16536" xr:uid="{B9DBF872-C351-4C7D-B46F-B45EACAAB233}"/>
    <cellStyle name="SAPBEXstdData 2 8 2 2" xfId="42954" xr:uid="{CAA7B373-3983-4FFC-A914-B1F95B4B7DB8}"/>
    <cellStyle name="SAPBEXstdData 2 8 3" xfId="24916" xr:uid="{B4DD4C68-E803-496B-AD5E-E0DAADD83129}"/>
    <cellStyle name="SAPBEXstdData 2 8 3 2" xfId="51330" xr:uid="{52D48AC9-11AD-4E48-8E2F-633919A7ABD4}"/>
    <cellStyle name="SAPBEXstdData 2 8 4" xfId="32447" xr:uid="{138316E1-FBAB-4837-85AD-A19FAE2A6DE6}"/>
    <cellStyle name="SAPBEXstdData 2 9" xfId="7652" xr:uid="{6ECDBD00-9C82-4650-93D8-AD5B20F44915}"/>
    <cellStyle name="SAPBEXstdData 2 9 2" xfId="18319" xr:uid="{004E5CD6-021A-408D-B3EC-D948F8AE5238}"/>
    <cellStyle name="SAPBEXstdData 2 9 2 2" xfId="44735" xr:uid="{25673275-DC90-41ED-BB61-F98825003029}"/>
    <cellStyle name="SAPBEXstdData 2 9 3" xfId="26235" xr:uid="{134433D5-A860-4E4F-8E8B-BA1434C54BC7}"/>
    <cellStyle name="SAPBEXstdData 2 9 3 2" xfId="52649" xr:uid="{6C39A230-704A-434C-A453-65FD24A3E99D}"/>
    <cellStyle name="SAPBEXstdData 2 9 4" xfId="34322" xr:uid="{578C1C0D-7914-4F9F-A8B8-078133DC8753}"/>
    <cellStyle name="SAPBEXstdData 3" xfId="1688" xr:uid="{C57FAB67-BE62-4033-BE8F-713AFEF16809}"/>
    <cellStyle name="SAPBEXstdData 3 10" xfId="8498" xr:uid="{93DAC4BF-B956-45A0-B393-49B49EA0A333}"/>
    <cellStyle name="SAPBEXstdData 3 10 2" xfId="19158" xr:uid="{B3908411-8A0A-4EA2-BD24-4BC5A97231FC}"/>
    <cellStyle name="SAPBEXstdData 3 10 2 2" xfId="45572" xr:uid="{2377DD98-6711-4867-BC38-32D7181A5141}"/>
    <cellStyle name="SAPBEXstdData 3 10 3" xfId="17716" xr:uid="{50E9D98C-A4FE-494C-A355-DD9553D75188}"/>
    <cellStyle name="SAPBEXstdData 3 10 3 2" xfId="44133" xr:uid="{9C98A2B7-5BC4-4129-90DE-C59744B5950D}"/>
    <cellStyle name="SAPBEXstdData 3 10 4" xfId="34994" xr:uid="{5FBFC02F-A828-42E1-B8D8-CCF7B9DD31F8}"/>
    <cellStyle name="SAPBEXstdData 3 11" xfId="13364" xr:uid="{63279440-C5F6-4848-A364-9616C3A84E67}"/>
    <cellStyle name="SAPBEXstdData 3 11 2" xfId="39784" xr:uid="{C533D17F-9B68-4E45-ACEE-662E66B45D21}"/>
    <cellStyle name="SAPBEXstdData 3 12" xfId="26465" xr:uid="{AFE04758-B48D-450E-ABE6-5D016DA1D756}"/>
    <cellStyle name="SAPBEXstdData 3 12 2" xfId="52879" xr:uid="{82328BA4-CEA2-4216-A3C6-E85A730C9D37}"/>
    <cellStyle name="SAPBEXstdData 3 2" xfId="3681" xr:uid="{9CB6AF2F-115F-488E-9396-96FE76057AD0}"/>
    <cellStyle name="SAPBEXstdData 3 2 2" xfId="8925" xr:uid="{0EA7CD8D-691B-4B8E-808B-F092320E7FF0}"/>
    <cellStyle name="SAPBEXstdData 3 2 2 2" xfId="19585" xr:uid="{0C40FE87-A9B7-4505-B147-C4BD6C7160CB}"/>
    <cellStyle name="SAPBEXstdData 3 2 2 2 2" xfId="45999" xr:uid="{075E110D-7F16-4D98-B6CF-C57EB82E369B}"/>
    <cellStyle name="SAPBEXstdData 3 2 2 3" xfId="16076" xr:uid="{4727E444-80C4-42A0-9DBA-1FD770FF2D02}"/>
    <cellStyle name="SAPBEXstdData 3 2 2 3 2" xfId="42495" xr:uid="{CE2391E2-26CB-4F29-97F2-E5048CC4B688}"/>
    <cellStyle name="SAPBEXstdData 3 2 2 4" xfId="35421" xr:uid="{5041388E-E543-4B60-A2BE-3027501BCFC9}"/>
    <cellStyle name="SAPBEXstdData 3 2 3" xfId="9745" xr:uid="{BBCD66C0-FF83-43B7-BF5B-D992B7A6E513}"/>
    <cellStyle name="SAPBEXstdData 3 2 3 2" xfId="20405" xr:uid="{87C57091-55D7-4400-9CFD-4FAA337CCD15}"/>
    <cellStyle name="SAPBEXstdData 3 2 3 2 2" xfId="46819" xr:uid="{E8C5C35E-CEA4-417E-9C9D-45E572E42850}"/>
    <cellStyle name="SAPBEXstdData 3 2 3 3" xfId="11610" xr:uid="{8D3D5EB8-0A7D-4765-B00A-6CC80172F3D1}"/>
    <cellStyle name="SAPBEXstdData 3 2 3 3 2" xfId="38031" xr:uid="{D66CBC96-DABF-435F-99B1-D78A0F7912A4}"/>
    <cellStyle name="SAPBEXstdData 3 2 3 4" xfId="36241" xr:uid="{4F9D2D76-0181-4AA5-8F27-94210AC16656}"/>
    <cellStyle name="SAPBEXstdData 3 2 4" xfId="10961" xr:uid="{09122059-2457-4B97-B13C-76186D6EACEB}"/>
    <cellStyle name="SAPBEXstdData 3 2 4 2" xfId="21606" xr:uid="{6E6F2C1E-15C3-4D7E-8BB0-5EE248E83937}"/>
    <cellStyle name="SAPBEXstdData 3 2 4 2 2" xfId="48020" xr:uid="{9CB7F15E-BCC2-4FEB-AED5-5056BEAE19AF}"/>
    <cellStyle name="SAPBEXstdData 3 2 4 3" xfId="28695" xr:uid="{8CE50C9D-1D0F-447E-931F-DBB013F7CD5A}"/>
    <cellStyle name="SAPBEXstdData 3 2 4 3 2" xfId="55109" xr:uid="{AA88482D-F529-4E65-A945-B7B10C956620}"/>
    <cellStyle name="SAPBEXstdData 3 2 4 4" xfId="37382" xr:uid="{FCB29E28-8D66-4597-8258-2EB8CF6CCBD4}"/>
    <cellStyle name="SAPBEXstdData 3 2 5" xfId="8814" xr:uid="{535B4661-08FD-4F33-AE51-33D219BADD67}"/>
    <cellStyle name="SAPBEXstdData 3 2 5 2" xfId="19474" xr:uid="{426A8071-4245-4425-9BB6-D99D1F078A16}"/>
    <cellStyle name="SAPBEXstdData 3 2 5 2 2" xfId="45888" xr:uid="{AAD50634-D2C7-406F-AA6D-30C412616CC9}"/>
    <cellStyle name="SAPBEXstdData 3 2 5 3" xfId="27094" xr:uid="{E130B543-15AC-4928-ABB8-66C1D6EE76F9}"/>
    <cellStyle name="SAPBEXstdData 3 2 5 3 2" xfId="53508" xr:uid="{9CA33E91-E256-4794-A853-EC2A0B811450}"/>
    <cellStyle name="SAPBEXstdData 3 2 5 4" xfId="35310" xr:uid="{5FAE16DC-2103-4974-A4A6-A70DFF945840}"/>
    <cellStyle name="SAPBEXstdData 3 2 6" xfId="14466" xr:uid="{51E9D667-B222-4F08-A04B-50E8158649B5}"/>
    <cellStyle name="SAPBEXstdData 3 2 6 2" xfId="40886" xr:uid="{7D33EECB-38A9-457D-8417-0D6A0DF0A5EC}"/>
    <cellStyle name="SAPBEXstdData 3 2 7" xfId="22461" xr:uid="{0E7C3AFD-ABDC-4062-BA77-A57258A75AE7}"/>
    <cellStyle name="SAPBEXstdData 3 2 7 2" xfId="48875" xr:uid="{443E50C4-5F35-4962-A5AB-0DCA4584A3A6}"/>
    <cellStyle name="SAPBEXstdData 3 2 8" xfId="30351" xr:uid="{D3DD5812-DD92-4B6E-84E9-8670ADEAEE11}"/>
    <cellStyle name="SAPBEXstdData 3 3" xfId="2654" xr:uid="{44E36D84-201A-448E-A5C3-E62D1019B84F}"/>
    <cellStyle name="SAPBEXstdData 3 3 2" xfId="9285" xr:uid="{82B12284-5539-4B98-B18B-E6D92EA6184C}"/>
    <cellStyle name="SAPBEXstdData 3 3 2 2" xfId="19945" xr:uid="{73DD47E0-722D-457D-84F4-5F7614FE9508}"/>
    <cellStyle name="SAPBEXstdData 3 3 2 2 2" xfId="46359" xr:uid="{ED7DB989-1CB6-42E5-A2CD-11122AA74C85}"/>
    <cellStyle name="SAPBEXstdData 3 3 2 3" xfId="11563" xr:uid="{D4955886-F3FF-400F-B748-359EAE4E42AC}"/>
    <cellStyle name="SAPBEXstdData 3 3 2 3 2" xfId="37984" xr:uid="{12A54345-7025-4ACD-AAED-45234C6C1AC1}"/>
    <cellStyle name="SAPBEXstdData 3 3 2 4" xfId="35781" xr:uid="{FFF75746-0549-4B64-8067-C9A4BF3E0644}"/>
    <cellStyle name="SAPBEXstdData 3 3 3" xfId="13446" xr:uid="{C337C2E5-C8DA-4776-A18D-095FF2185FC7}"/>
    <cellStyle name="SAPBEXstdData 3 3 3 2" xfId="39866" xr:uid="{35CAAB3E-BEC4-4CDD-A919-9B7DD296DC38}"/>
    <cellStyle name="SAPBEXstdData 3 3 4" xfId="23876" xr:uid="{D3BD0DFB-50D8-452D-9B58-846121FADF4D}"/>
    <cellStyle name="SAPBEXstdData 3 3 4 2" xfId="50290" xr:uid="{AF76F2CA-72DB-4820-88F9-973B58F0060B}"/>
    <cellStyle name="SAPBEXstdData 3 3 5" xfId="29324" xr:uid="{FE1C4C53-744F-47C9-A8A9-F3C284357C6B}"/>
    <cellStyle name="SAPBEXstdData 3 4" xfId="3106" xr:uid="{870D10EB-5884-493E-9BC1-A03EEEB2538F}"/>
    <cellStyle name="SAPBEXstdData 3 4 2" xfId="10107" xr:uid="{CB96B2C0-BA32-4015-95B8-B5D5C0574245}"/>
    <cellStyle name="SAPBEXstdData 3 4 2 2" xfId="20767" xr:uid="{B1C05EDF-BA04-428C-8165-79AA4FC4827F}"/>
    <cellStyle name="SAPBEXstdData 3 4 2 2 2" xfId="47181" xr:uid="{6BC4F18D-2388-4C92-8C09-07B546E423AB}"/>
    <cellStyle name="SAPBEXstdData 3 4 2 3" xfId="27744" xr:uid="{1A0F3206-0B56-4E17-A574-DFFE082814AA}"/>
    <cellStyle name="SAPBEXstdData 3 4 2 3 2" xfId="54158" xr:uid="{6B52A3A2-8024-4E45-9B33-9BF677548118}"/>
    <cellStyle name="SAPBEXstdData 3 4 2 4" xfId="36603" xr:uid="{B8F7C94B-45F7-413A-BD84-F5B1F4F7B65A}"/>
    <cellStyle name="SAPBEXstdData 3 4 3" xfId="13898" xr:uid="{85931F7D-38E3-41BF-8CC3-7BA2E47C3FA7}"/>
    <cellStyle name="SAPBEXstdData 3 4 3 2" xfId="40318" xr:uid="{3DF1FCFA-CB41-4219-BAAC-3C4FEC3770FC}"/>
    <cellStyle name="SAPBEXstdData 3 4 4" xfId="26986" xr:uid="{F7DE4FD2-07DC-4122-95A5-FDC1172A77D9}"/>
    <cellStyle name="SAPBEXstdData 3 4 4 2" xfId="53400" xr:uid="{657852D0-6D03-4BB9-B92B-FD6449602D23}"/>
    <cellStyle name="SAPBEXstdData 3 4 5" xfId="29776" xr:uid="{921E1074-895F-4C6B-9C8E-EBC2236BF3F9}"/>
    <cellStyle name="SAPBEXstdData 3 5" xfId="3380" xr:uid="{91C0024D-ED6F-442B-A948-5524EFF3F060}"/>
    <cellStyle name="SAPBEXstdData 3 5 2" xfId="10824" xr:uid="{7246386A-220D-4387-80B7-22B9D617EFEC}"/>
    <cellStyle name="SAPBEXstdData 3 5 2 2" xfId="21469" xr:uid="{3CC578C5-6C67-4430-ABA5-4ACF54EB74CC}"/>
    <cellStyle name="SAPBEXstdData 3 5 2 2 2" xfId="47883" xr:uid="{D0E0874C-4A1E-49CD-A2C9-33058C229845}"/>
    <cellStyle name="SAPBEXstdData 3 5 2 3" xfId="28558" xr:uid="{412D89B5-2F45-432A-AD30-34DD50DFD009}"/>
    <cellStyle name="SAPBEXstdData 3 5 2 3 2" xfId="54972" xr:uid="{37020287-CD8C-44F3-8F97-7BDF0C643504}"/>
    <cellStyle name="SAPBEXstdData 3 5 2 4" xfId="37245" xr:uid="{E82171C0-DB4E-4336-A008-7B32E499A916}"/>
    <cellStyle name="SAPBEXstdData 3 5 3" xfId="14167" xr:uid="{844E4BC5-AB94-402B-BF2E-6EA05E5ED145}"/>
    <cellStyle name="SAPBEXstdData 3 5 3 2" xfId="40587" xr:uid="{60628DCE-9212-47B6-8142-C9F9BBC5D702}"/>
    <cellStyle name="SAPBEXstdData 3 5 4" xfId="23169" xr:uid="{3D5E8061-9BE4-42AA-81EC-AA97BD0260EE}"/>
    <cellStyle name="SAPBEXstdData 3 5 4 2" xfId="49583" xr:uid="{1D0C2641-2897-4E6A-986F-308DC658EF22}"/>
    <cellStyle name="SAPBEXstdData 3 5 5" xfId="30050" xr:uid="{882F9832-D60F-42A4-8F27-0C747233B500}"/>
    <cellStyle name="SAPBEXstdData 3 6" xfId="5553" xr:uid="{3C420C22-1A4A-48D5-B99D-3DDFA3CD034E}"/>
    <cellStyle name="SAPBEXstdData 3 6 2" xfId="16324" xr:uid="{0DA27C32-C6AC-4BA4-9E3F-BF44DDDDFB9B}"/>
    <cellStyle name="SAPBEXstdData 3 6 2 2" xfId="42743" xr:uid="{F48570FA-7E35-4533-A1F1-0B8BB66D3F4A}"/>
    <cellStyle name="SAPBEXstdData 3 6 3" xfId="23592" xr:uid="{A33F8FE2-0E75-49E5-AE8E-E1D90F279211}"/>
    <cellStyle name="SAPBEXstdData 3 6 3 2" xfId="50006" xr:uid="{57E6C477-B6DD-4057-B0E5-74AD6FD967E2}"/>
    <cellStyle name="SAPBEXstdData 3 6 4" xfId="32223" xr:uid="{0FFF8C8F-3CBD-4349-BA47-4CC0F73CD9CD}"/>
    <cellStyle name="SAPBEXstdData 3 7" xfId="6162" xr:uid="{29276150-8FF2-4597-81EB-E0B53D0FAF29}"/>
    <cellStyle name="SAPBEXstdData 3 7 2" xfId="23011" xr:uid="{06A7EB4A-37D8-425A-AB8E-D47F5D21D32A}"/>
    <cellStyle name="SAPBEXstdData 3 7 2 2" xfId="49425" xr:uid="{7C1B476D-4DE9-42DC-8030-506219E7A025}"/>
    <cellStyle name="SAPBEXstdData 3 7 3" xfId="32832" xr:uid="{7B57FA1F-3CB5-4359-88C6-72F7E1E47976}"/>
    <cellStyle name="SAPBEXstdData 3 8" xfId="5921" xr:uid="{5C44301D-8BAE-4486-82AD-F067D6272E0A}"/>
    <cellStyle name="SAPBEXstdData 3 8 2" xfId="16673" xr:uid="{759FBE26-D814-41DD-8AD9-194EB8FF1487}"/>
    <cellStyle name="SAPBEXstdData 3 8 2 2" xfId="43091" xr:uid="{0D2648FB-A749-4B7C-91D9-C3CE7CDC6707}"/>
    <cellStyle name="SAPBEXstdData 3 8 3" xfId="26031" xr:uid="{2F21AA1D-6B21-41C0-8B20-E7CD56C20A87}"/>
    <cellStyle name="SAPBEXstdData 3 8 3 2" xfId="52445" xr:uid="{7BFEDC0E-D90F-481B-8CCA-B81770FCC019}"/>
    <cellStyle name="SAPBEXstdData 3 8 4" xfId="32591" xr:uid="{FB5A02EC-6CFA-43FC-AE15-F3A4E06C7944}"/>
    <cellStyle name="SAPBEXstdData 3 9" xfId="7634" xr:uid="{CAA23F22-44AD-4336-A348-0A6BAA7274DC}"/>
    <cellStyle name="SAPBEXstdData 3 9 2" xfId="18301" xr:uid="{E0EBE120-6A24-4155-B8F3-FDE9B3A2659D}"/>
    <cellStyle name="SAPBEXstdData 3 9 2 2" xfId="44717" xr:uid="{ACB0630F-DAAE-45EF-B03B-82FEC383D102}"/>
    <cellStyle name="SAPBEXstdData 3 9 3" xfId="24992" xr:uid="{DB955D6C-89DF-4716-9C46-5BAD2DCC3887}"/>
    <cellStyle name="SAPBEXstdData 3 9 3 2" xfId="51406" xr:uid="{C5640834-B9FA-4167-A5AF-B9C9D69C799A}"/>
    <cellStyle name="SAPBEXstdData 3 9 4" xfId="34304" xr:uid="{03FB4E11-D772-4DA1-BC97-EEBF6648E8F5}"/>
    <cellStyle name="SAPBEXstdData 4" xfId="1956" xr:uid="{863912C4-A859-4CE8-A4DD-08B34B1E6F32}"/>
    <cellStyle name="SAPBEXstdData 4 10" xfId="8508" xr:uid="{0046FA47-DEF5-4DAF-8D6E-468B5BB3B204}"/>
    <cellStyle name="SAPBEXstdData 4 10 2" xfId="19168" xr:uid="{5BB0DA39-5AAF-4F3D-B402-1EE9866E7F87}"/>
    <cellStyle name="SAPBEXstdData 4 10 2 2" xfId="45582" xr:uid="{BFAD24E1-18AB-45AE-A5D7-1345C2508119}"/>
    <cellStyle name="SAPBEXstdData 4 10 3" xfId="12951" xr:uid="{08CE69DB-E8E6-4E48-AFE6-F828C130B3C4}"/>
    <cellStyle name="SAPBEXstdData 4 10 3 2" xfId="39372" xr:uid="{E6A67354-4A5A-48A4-9010-6B904215A47D}"/>
    <cellStyle name="SAPBEXstdData 4 10 4" xfId="35004" xr:uid="{BC72D3AD-0D3C-4E91-B608-11AD2A658370}"/>
    <cellStyle name="SAPBEXstdData 4 11" xfId="11632" xr:uid="{85708A77-52F3-415A-848C-FD790DB98614}"/>
    <cellStyle name="SAPBEXstdData 4 11 2" xfId="38053" xr:uid="{8D48651A-ABA8-4C2A-A725-39CD71FEDB7E}"/>
    <cellStyle name="SAPBEXstdData 4 12" xfId="21926" xr:uid="{10251803-3D99-471A-9269-B9056DF3BFBE}"/>
    <cellStyle name="SAPBEXstdData 4 12 2" xfId="48340" xr:uid="{5D0EA52F-1003-43FD-9268-C5E328AE4DDE}"/>
    <cellStyle name="SAPBEXstdData 4 2" xfId="3933" xr:uid="{55FD2F0B-BAC7-465E-AD54-3BFF3E723A1D}"/>
    <cellStyle name="SAPBEXstdData 4 2 2" xfId="9804" xr:uid="{C48C6199-2595-4498-B7C6-9C766F42E0CA}"/>
    <cellStyle name="SAPBEXstdData 4 2 2 2" xfId="20464" xr:uid="{2BAFA4B8-365C-4DCE-AE05-6B63EF3AE694}"/>
    <cellStyle name="SAPBEXstdData 4 2 2 2 2" xfId="46878" xr:uid="{DBF8643F-B57C-42AD-BE8F-02F1AFB06528}"/>
    <cellStyle name="SAPBEXstdData 4 2 2 3" xfId="28179" xr:uid="{1BA7CEB3-1A98-4B3E-BD6C-9708F1F9B6F8}"/>
    <cellStyle name="SAPBEXstdData 4 2 2 3 2" xfId="54593" xr:uid="{3EB66217-EC7D-4C7A-8B73-A9702EDACC9D}"/>
    <cellStyle name="SAPBEXstdData 4 2 2 4" xfId="36300" xr:uid="{4E7288FD-CEB9-49EA-AED1-B07DBCB88E93}"/>
    <cellStyle name="SAPBEXstdData 4 2 3" xfId="10090" xr:uid="{7CC07F8B-B789-404B-ABC8-AD86B96B039B}"/>
    <cellStyle name="SAPBEXstdData 4 2 3 2" xfId="20750" xr:uid="{93F7923B-ED1A-4F62-ACBC-071B9144ED27}"/>
    <cellStyle name="SAPBEXstdData 4 2 3 2 2" xfId="47164" xr:uid="{08AECDDB-49F8-4F40-83FA-7091E8AAE1EA}"/>
    <cellStyle name="SAPBEXstdData 4 2 3 3" xfId="27807" xr:uid="{A78C255A-51C7-4A9D-B802-4DD0B25ED34F}"/>
    <cellStyle name="SAPBEXstdData 4 2 3 3 2" xfId="54221" xr:uid="{8F440F76-50D7-42D4-A654-9D7A4366C926}"/>
    <cellStyle name="SAPBEXstdData 4 2 3 4" xfId="36586" xr:uid="{EC0D7144-BC39-44C6-90E4-9637FC9502FC}"/>
    <cellStyle name="SAPBEXstdData 4 2 4" xfId="10968" xr:uid="{FC82338C-477F-4FC8-8790-6B1C75761EB8}"/>
    <cellStyle name="SAPBEXstdData 4 2 4 2" xfId="21613" xr:uid="{B6F0CCEC-8B8B-440D-8DFB-9A4FE955C056}"/>
    <cellStyle name="SAPBEXstdData 4 2 4 2 2" xfId="48027" xr:uid="{EDC996DF-533D-49E8-BDEF-AC6FD284B9CA}"/>
    <cellStyle name="SAPBEXstdData 4 2 4 3" xfId="28702" xr:uid="{E9562C8D-D233-49B9-BF76-2BB032B36486}"/>
    <cellStyle name="SAPBEXstdData 4 2 4 3 2" xfId="55116" xr:uid="{FC72585B-75E3-4B06-B963-654EC164B36E}"/>
    <cellStyle name="SAPBEXstdData 4 2 4 4" xfId="37389" xr:uid="{53A30C38-9E21-4F89-9123-3F06983D6E1D}"/>
    <cellStyle name="SAPBEXstdData 4 2 5" xfId="8827" xr:uid="{594F7F46-14AE-448E-B287-0285B1103D2F}"/>
    <cellStyle name="SAPBEXstdData 4 2 5 2" xfId="19487" xr:uid="{75CBAE04-2D22-4E46-A6AA-9E8AB27D1BD7}"/>
    <cellStyle name="SAPBEXstdData 4 2 5 2 2" xfId="45901" xr:uid="{455D5601-544E-417C-AAD5-BA0480605DA9}"/>
    <cellStyle name="SAPBEXstdData 4 2 5 3" xfId="23947" xr:uid="{CDA6CBC1-B42F-47FF-8B23-B7C320C2D516}"/>
    <cellStyle name="SAPBEXstdData 4 2 5 3 2" xfId="50361" xr:uid="{9D301CE6-E70D-4F9A-8FEA-20F783FE3B49}"/>
    <cellStyle name="SAPBEXstdData 4 2 5 4" xfId="35323" xr:uid="{E12110D6-2753-4E57-A6E3-CA08ED0FC2FC}"/>
    <cellStyle name="SAPBEXstdData 4 2 6" xfId="14716" xr:uid="{E49B7B96-D304-4F85-B040-64D7634F8313}"/>
    <cellStyle name="SAPBEXstdData 4 2 6 2" xfId="41136" xr:uid="{7B0715E0-CB58-455A-8410-42878028811D}"/>
    <cellStyle name="SAPBEXstdData 4 2 7" xfId="27683" xr:uid="{89D9AA35-B56A-429F-B6F1-14CA04BE036A}"/>
    <cellStyle name="SAPBEXstdData 4 2 7 2" xfId="54097" xr:uid="{3509B85D-722F-48F3-8A79-90A7948EDFA6}"/>
    <cellStyle name="SAPBEXstdData 4 2 8" xfId="30603" xr:uid="{A6024AC1-A701-4CF1-8E54-13145A40E1A6}"/>
    <cellStyle name="SAPBEXstdData 4 3" xfId="4660" xr:uid="{6C07B2D9-4D12-44EE-80E8-C9D2E62575A6}"/>
    <cellStyle name="SAPBEXstdData 4 3 2" xfId="9277" xr:uid="{4A129911-17EF-4FAE-ACC6-10C97297F02C}"/>
    <cellStyle name="SAPBEXstdData 4 3 2 2" xfId="19937" xr:uid="{768950B3-699A-49C2-837F-8EA6ED2F59A1}"/>
    <cellStyle name="SAPBEXstdData 4 3 2 2 2" xfId="46351" xr:uid="{30B2510C-EBCD-4323-BE52-1E87DB06547A}"/>
    <cellStyle name="SAPBEXstdData 4 3 2 3" xfId="18743" xr:uid="{28F6D44A-202D-4421-8A7D-97C246816D2C}"/>
    <cellStyle name="SAPBEXstdData 4 3 2 3 2" xfId="45157" xr:uid="{C60464CE-4FA4-4342-8A78-45E125035D74}"/>
    <cellStyle name="SAPBEXstdData 4 3 2 4" xfId="35773" xr:uid="{24E78293-BEFF-4EAE-9002-4F6EECFD3263}"/>
    <cellStyle name="SAPBEXstdData 4 3 3" xfId="15438" xr:uid="{6C482083-CBD0-41CA-B7B8-6DC6B605B9A4}"/>
    <cellStyle name="SAPBEXstdData 4 3 3 2" xfId="41858" xr:uid="{1FDB0A32-0C18-4F78-941D-6E9AA19CCA9C}"/>
    <cellStyle name="SAPBEXstdData 4 3 4" xfId="21843" xr:uid="{E7BA85BE-81DF-43C7-AD6F-4EE0782CE293}"/>
    <cellStyle name="SAPBEXstdData 4 3 4 2" xfId="48257" xr:uid="{E5B8630B-C6F0-4A03-A731-07C7CE601757}"/>
    <cellStyle name="SAPBEXstdData 4 3 5" xfId="31330" xr:uid="{6289869C-0787-49B0-85A5-67B17EF296F6}"/>
    <cellStyle name="SAPBEXstdData 4 4" xfId="5238" xr:uid="{2E17BC3B-F25F-47A3-AE85-8A4CBAD591AA}"/>
    <cellStyle name="SAPBEXstdData 4 4 2" xfId="10310" xr:uid="{3F359EF3-13EB-4D0E-BEAA-6CE491EA4495}"/>
    <cellStyle name="SAPBEXstdData 4 4 2 2" xfId="20970" xr:uid="{B6B25EDE-9F96-4C36-81CC-8409F2D86DDF}"/>
    <cellStyle name="SAPBEXstdData 4 4 2 2 2" xfId="47384" xr:uid="{82C49703-29AF-4839-9CC5-56C38B123903}"/>
    <cellStyle name="SAPBEXstdData 4 4 2 3" xfId="18750" xr:uid="{7179C799-F6D3-4042-B59F-7028EEE744C6}"/>
    <cellStyle name="SAPBEXstdData 4 4 2 3 2" xfId="45164" xr:uid="{323D0852-CE8B-40B5-95CE-59C007A1A2A6}"/>
    <cellStyle name="SAPBEXstdData 4 4 2 4" xfId="36806" xr:uid="{88FE8825-BDD9-41DE-A55C-FEE6E9CDFFB4}"/>
    <cellStyle name="SAPBEXstdData 4 4 3" xfId="16013" xr:uid="{F55EC620-C70D-4B67-81E8-6092DC9283FD}"/>
    <cellStyle name="SAPBEXstdData 4 4 3 2" xfId="42432" xr:uid="{AD3C9A4C-CF26-4EE2-9E9E-FE4DB990AD8B}"/>
    <cellStyle name="SAPBEXstdData 4 4 4" xfId="23644" xr:uid="{0E5E3B27-AAB0-48D2-BBF9-F7ABEC06091A}"/>
    <cellStyle name="SAPBEXstdData 4 4 4 2" xfId="50058" xr:uid="{CA441636-2562-4CF0-A09F-571B613CE280}"/>
    <cellStyle name="SAPBEXstdData 4 4 5" xfId="31908" xr:uid="{6DCB06CD-3A8D-45D1-B8DB-40E20AED72EC}"/>
    <cellStyle name="SAPBEXstdData 4 5" xfId="5849" xr:uid="{A56B7C33-D107-452B-82E1-CBDBA8F45C4C}"/>
    <cellStyle name="SAPBEXstdData 4 5 2" xfId="10832" xr:uid="{D7D974AB-3192-436E-ADDF-CD3064F60906}"/>
    <cellStyle name="SAPBEXstdData 4 5 2 2" xfId="21477" xr:uid="{1CCC9A4D-B823-4E6B-9A48-00D0B603634B}"/>
    <cellStyle name="SAPBEXstdData 4 5 2 2 2" xfId="47891" xr:uid="{D56D26E2-1764-470C-B2A6-BB8CA8BBE851}"/>
    <cellStyle name="SAPBEXstdData 4 5 2 3" xfId="28566" xr:uid="{CF37ABC9-E76E-4184-9D70-1DD93146D37E}"/>
    <cellStyle name="SAPBEXstdData 4 5 2 3 2" xfId="54980" xr:uid="{88B51C03-719B-4ADC-A2AA-9986218E8F95}"/>
    <cellStyle name="SAPBEXstdData 4 5 2 4" xfId="37253" xr:uid="{3ACEA069-4D87-479E-BDBE-A68494E8E047}"/>
    <cellStyle name="SAPBEXstdData 4 5 3" xfId="16605" xr:uid="{4BA98ED3-D235-4C74-8BD8-342FE135E704}"/>
    <cellStyle name="SAPBEXstdData 4 5 3 2" xfId="43023" xr:uid="{67C96009-3B6B-484F-9D82-16A50428CDBD}"/>
    <cellStyle name="SAPBEXstdData 4 5 4" xfId="27062" xr:uid="{5F1000CC-5FE0-459B-9330-D1E5FB4CE5EE}"/>
    <cellStyle name="SAPBEXstdData 4 5 4 2" xfId="53476" xr:uid="{E4BB7EDD-F5F0-4992-A866-44FABA10A326}"/>
    <cellStyle name="SAPBEXstdData 4 5 5" xfId="32519" xr:uid="{7197357F-C02A-44EE-B32D-62C69825A11E}"/>
    <cellStyle name="SAPBEXstdData 4 6" xfId="6457" xr:uid="{ED5A75A7-3416-427B-8359-BF17243BD401}"/>
    <cellStyle name="SAPBEXstdData 4 6 2" xfId="17193" xr:uid="{39BBAE33-62E4-4EA0-9223-92924C8C9CF9}"/>
    <cellStyle name="SAPBEXstdData 4 6 2 2" xfId="43611" xr:uid="{742D97E3-06EA-4334-B2FC-ADC1D66E4D6F}"/>
    <cellStyle name="SAPBEXstdData 4 6 3" xfId="23042" xr:uid="{DF84B673-8B9F-4F58-BD51-B4C2B95C22BC}"/>
    <cellStyle name="SAPBEXstdData 4 6 3 2" xfId="49456" xr:uid="{5F3C7835-0B17-4DCF-8B04-2F7227800305}"/>
    <cellStyle name="SAPBEXstdData 4 6 4" xfId="33127" xr:uid="{9E08BAC8-B551-4013-8859-1C674720B058}"/>
    <cellStyle name="SAPBEXstdData 4 7" xfId="7072" xr:uid="{2FB6EB82-89FA-48A8-BE3E-2B7AFFB199CD}"/>
    <cellStyle name="SAPBEXstdData 4 7 2" xfId="12149" xr:uid="{0FBFDB13-34CC-43A5-934A-2ACBB5F02241}"/>
    <cellStyle name="SAPBEXstdData 4 7 2 2" xfId="38570" xr:uid="{3FDCFFEB-EA8C-4570-BB22-B790F9C0F749}"/>
    <cellStyle name="SAPBEXstdData 4 7 3" xfId="33742" xr:uid="{51C6840F-2816-44EC-9198-D0AEB33E1521}"/>
    <cellStyle name="SAPBEXstdData 4 8" xfId="7619" xr:uid="{18C474C9-7632-425A-B0AD-5DA4C6088F08}"/>
    <cellStyle name="SAPBEXstdData 4 8 2" xfId="18286" xr:uid="{A9270373-52C0-4530-AF6F-595B50DB47F1}"/>
    <cellStyle name="SAPBEXstdData 4 8 2 2" xfId="44702" xr:uid="{5C29CA60-EC2A-4046-95CD-2CF6B33B8A77}"/>
    <cellStyle name="SAPBEXstdData 4 8 3" xfId="26381" xr:uid="{63360B8D-55EA-48F9-B0BB-AFBB3F78E105}"/>
    <cellStyle name="SAPBEXstdData 4 8 3 2" xfId="52795" xr:uid="{AC94C1DE-6068-4D5F-9461-EB4499926CED}"/>
    <cellStyle name="SAPBEXstdData 4 8 4" xfId="34289" xr:uid="{FF323CFF-F0D2-4FD3-924D-C0AAB4F73E69}"/>
    <cellStyle name="SAPBEXstdData 4 9" xfId="5291" xr:uid="{E986C88D-034E-437B-986D-0BE7BDC1FCE3}"/>
    <cellStyle name="SAPBEXstdData 4 9 2" xfId="16066" xr:uid="{C1F94228-07C4-4789-A4DD-4CE677158816}"/>
    <cellStyle name="SAPBEXstdData 4 9 2 2" xfId="42485" xr:uid="{A1D76CB0-C2B8-462A-B803-447F92A7F462}"/>
    <cellStyle name="SAPBEXstdData 4 9 3" xfId="26340" xr:uid="{A13E2F36-06BD-4D94-AAD5-F7C7ED3516D4}"/>
    <cellStyle name="SAPBEXstdData 4 9 3 2" xfId="52754" xr:uid="{2C8A4383-F172-46C6-876F-244B264274B6}"/>
    <cellStyle name="SAPBEXstdData 4 9 4" xfId="31961" xr:uid="{9F3D3C1C-0B78-462B-83E1-10B5DB8209E1}"/>
    <cellStyle name="SAPBEXstdData 5" xfId="2133" xr:uid="{9B10FBE7-ACCE-45FC-85F4-9C8D31B74AFC}"/>
    <cellStyle name="SAPBEXstdData 5 10" xfId="8594" xr:uid="{C5BDEF70-51B5-425D-94AA-5B77AFAB9A83}"/>
    <cellStyle name="SAPBEXstdData 5 10 2" xfId="19254" xr:uid="{8AB8C599-9062-4268-BF79-6F4FF3A9C146}"/>
    <cellStyle name="SAPBEXstdData 5 10 2 2" xfId="45668" xr:uid="{E593904A-5A96-4DBC-B2AF-87F4ED085949}"/>
    <cellStyle name="SAPBEXstdData 5 10 3" xfId="17826" xr:uid="{C62C0F19-A370-4B5B-B6BE-D73ED9EA8A0E}"/>
    <cellStyle name="SAPBEXstdData 5 10 3 2" xfId="44243" xr:uid="{F51F7238-2D7D-4051-8C0F-3024F7555627}"/>
    <cellStyle name="SAPBEXstdData 5 10 4" xfId="35090" xr:uid="{8C5AACF9-E47A-4CA4-A794-DEB44C202F9D}"/>
    <cellStyle name="SAPBEXstdData 5 11" xfId="11467" xr:uid="{63823245-3F3B-4B59-83F6-5C6166D40D9A}"/>
    <cellStyle name="SAPBEXstdData 5 11 2" xfId="37888" xr:uid="{DB711C4D-27E0-43AC-BB90-985775E0725E}"/>
    <cellStyle name="SAPBEXstdData 5 12" xfId="21825" xr:uid="{C35EEDB7-A3A9-42E1-BF6F-AB7F77707316}"/>
    <cellStyle name="SAPBEXstdData 5 12 2" xfId="48239" xr:uid="{57D631B4-4976-451A-8018-48EAB8D9A4EC}"/>
    <cellStyle name="SAPBEXstdData 5 2" xfId="4098" xr:uid="{233F6B2A-F6D5-4119-ADAE-986C3FF6FB32}"/>
    <cellStyle name="SAPBEXstdData 5 2 2" xfId="9699" xr:uid="{70FEDC17-F812-4EF8-ABF3-815CA30E3158}"/>
    <cellStyle name="SAPBEXstdData 5 2 2 2" xfId="20359" xr:uid="{E50A6E2F-5818-43E0-8BFD-543D30556D93}"/>
    <cellStyle name="SAPBEXstdData 5 2 2 2 2" xfId="46773" xr:uid="{45EDB18E-52BE-417F-83A3-2B8090ABFBA2}"/>
    <cellStyle name="SAPBEXstdData 5 2 2 3" xfId="26715" xr:uid="{D749BA53-F384-43F4-A6F7-65B6A723D67F}"/>
    <cellStyle name="SAPBEXstdData 5 2 2 3 2" xfId="53129" xr:uid="{AC954E7E-497C-4A4C-8FE4-737510D01706}"/>
    <cellStyle name="SAPBEXstdData 5 2 2 4" xfId="36195" xr:uid="{2D070D26-1FC2-4FD1-81AF-F5AFCA3CA3AB}"/>
    <cellStyle name="SAPBEXstdData 5 2 3" xfId="14880" xr:uid="{94A716C0-65EF-4924-88B5-4FDBCC27D1A4}"/>
    <cellStyle name="SAPBEXstdData 5 2 3 2" xfId="41300" xr:uid="{A378F854-EFFD-4ECD-BD14-86F757EBAE59}"/>
    <cellStyle name="SAPBEXstdData 5 2 4" xfId="26323" xr:uid="{66401495-4422-4A52-AB15-3499D1232E4E}"/>
    <cellStyle name="SAPBEXstdData 5 2 4 2" xfId="52737" xr:uid="{FC3A763D-2187-46E0-BB89-7ECB0D63A4AE}"/>
    <cellStyle name="SAPBEXstdData 5 2 5" xfId="30768" xr:uid="{73DDFC2B-D2F8-45F9-AFA9-7C2C70D4CA1E}"/>
    <cellStyle name="SAPBEXstdData 5 3" xfId="4826" xr:uid="{DE211042-FB01-4195-9471-1CA47C873489}"/>
    <cellStyle name="SAPBEXstdData 5 3 2" xfId="10171" xr:uid="{AEB716CC-FFF9-4F1E-9FE4-FFF50086C31F}"/>
    <cellStyle name="SAPBEXstdData 5 3 2 2" xfId="20831" xr:uid="{53766DA5-FEDB-478E-B7DF-5B9465759CCA}"/>
    <cellStyle name="SAPBEXstdData 5 3 2 2 2" xfId="47245" xr:uid="{7AE47791-24DC-492B-9E6C-885106D325C9}"/>
    <cellStyle name="SAPBEXstdData 5 3 2 3" xfId="25882" xr:uid="{26A0F11A-3712-4334-B77D-DECC9A142283}"/>
    <cellStyle name="SAPBEXstdData 5 3 2 3 2" xfId="52296" xr:uid="{11678CF0-2118-48F0-97FA-F877F087AA36}"/>
    <cellStyle name="SAPBEXstdData 5 3 2 4" xfId="36667" xr:uid="{B60A6871-5467-4E56-A963-B12201C75F79}"/>
    <cellStyle name="SAPBEXstdData 5 3 3" xfId="15603" xr:uid="{1852A335-5D33-429C-A814-D85DA433D046}"/>
    <cellStyle name="SAPBEXstdData 5 3 3 2" xfId="42023" xr:uid="{8E347CAC-BA28-41AD-95C3-892F755866CD}"/>
    <cellStyle name="SAPBEXstdData 5 3 4" xfId="24743" xr:uid="{E1247B54-FB27-4EC2-80B4-2CC1A9937AF2}"/>
    <cellStyle name="SAPBEXstdData 5 3 4 2" xfId="51157" xr:uid="{62892D5F-111D-4A93-A5AE-B5D52EF2F5FD}"/>
    <cellStyle name="SAPBEXstdData 5 3 5" xfId="31496" xr:uid="{510110CE-C124-4D15-BCFF-2461012A433D}"/>
    <cellStyle name="SAPBEXstdData 5 4" xfId="5406" xr:uid="{E7143099-DD08-4EE2-84C5-53C0A7B747DD}"/>
    <cellStyle name="SAPBEXstdData 5 4 2" xfId="10866" xr:uid="{6876A03E-9428-468D-89DE-6808D0496ED1}"/>
    <cellStyle name="SAPBEXstdData 5 4 2 2" xfId="21511" xr:uid="{A5352582-6B52-4E86-BEFC-548E5BE0B170}"/>
    <cellStyle name="SAPBEXstdData 5 4 2 2 2" xfId="47925" xr:uid="{C3F5F9A2-06D7-41F6-9930-46EECDC9CD5E}"/>
    <cellStyle name="SAPBEXstdData 5 4 2 3" xfId="28600" xr:uid="{1D14D264-28BE-45DB-8FB2-503CA32F6998}"/>
    <cellStyle name="SAPBEXstdData 5 4 2 3 2" xfId="55014" xr:uid="{7198487E-631D-46D5-813B-2FC25AFAB44E}"/>
    <cellStyle name="SAPBEXstdData 5 4 2 4" xfId="37287" xr:uid="{49BE1BE5-5978-4C41-AB71-0F5E9E83BDE8}"/>
    <cellStyle name="SAPBEXstdData 5 4 3" xfId="16179" xr:uid="{29212C48-1C9B-446B-AC47-F54ACBD95DDD}"/>
    <cellStyle name="SAPBEXstdData 5 4 3 2" xfId="42598" xr:uid="{5EC2E039-A411-43B9-8D68-F544D49CA464}"/>
    <cellStyle name="SAPBEXstdData 5 4 4" xfId="24468" xr:uid="{E162CEB0-6FA9-4B64-8118-E6C0327A9B01}"/>
    <cellStyle name="SAPBEXstdData 5 4 4 2" xfId="50882" xr:uid="{DF7E340B-5CFD-467E-805D-D816CB381414}"/>
    <cellStyle name="SAPBEXstdData 5 4 5" xfId="32076" xr:uid="{C626A364-D62D-4190-88AB-C70DBF277C30}"/>
    <cellStyle name="SAPBEXstdData 5 5" xfId="6013" xr:uid="{B9A49020-90C1-4E66-B32C-F4D86B32704D}"/>
    <cellStyle name="SAPBEXstdData 5 5 2" xfId="16765" xr:uid="{6F0AC71B-5547-4A4C-AB66-C88DA4FFB9BD}"/>
    <cellStyle name="SAPBEXstdData 5 5 2 2" xfId="43183" xr:uid="{FB4EF24B-43C8-4978-BB2F-B0B1BB2BF716}"/>
    <cellStyle name="SAPBEXstdData 5 5 3" xfId="28161" xr:uid="{5F95EDE8-4CFF-4324-A8F6-A734EFC3A1AA}"/>
    <cellStyle name="SAPBEXstdData 5 5 3 2" xfId="54575" xr:uid="{7B7DD3F6-6438-4D9B-8D49-3893C7A66B53}"/>
    <cellStyle name="SAPBEXstdData 5 5 4" xfId="32683" xr:uid="{3692BF4E-674A-4E6D-AB11-6277E60736CC}"/>
    <cellStyle name="SAPBEXstdData 5 6" xfId="6613" xr:uid="{80D81269-E933-41B2-B07E-6F134DC2BEFB}"/>
    <cellStyle name="SAPBEXstdData 5 6 2" xfId="17338" xr:uid="{020604FB-BFE2-44CA-AAC0-BA94A57C952D}"/>
    <cellStyle name="SAPBEXstdData 5 6 2 2" xfId="43756" xr:uid="{175347BB-CF25-4966-8AAA-69E64EF6A764}"/>
    <cellStyle name="SAPBEXstdData 5 6 3" xfId="23727" xr:uid="{78FAA16D-3CA4-4105-9355-AFF21CA78A56}"/>
    <cellStyle name="SAPBEXstdData 5 6 3 2" xfId="50141" xr:uid="{92EB56AE-60FD-4AF8-9E02-1BB59162BAE0}"/>
    <cellStyle name="SAPBEXstdData 5 6 4" xfId="33283" xr:uid="{9CEC4941-2CE4-4AF8-9A0C-9A2DA74AAD6D}"/>
    <cellStyle name="SAPBEXstdData 5 7" xfId="7185" xr:uid="{E2ED1E53-5877-4D9C-B6E1-6ECF787CBCB8}"/>
    <cellStyle name="SAPBEXstdData 5 7 2" xfId="22830" xr:uid="{A18DFBC9-DE5B-4DB9-80D5-15B0476C8826}"/>
    <cellStyle name="SAPBEXstdData 5 7 2 2" xfId="49244" xr:uid="{B67181EF-3F61-46A8-AA73-FE022E0A05C7}"/>
    <cellStyle name="SAPBEXstdData 5 7 3" xfId="33855" xr:uid="{8ADDEE39-60F7-4029-9F26-BEFC54FE1301}"/>
    <cellStyle name="SAPBEXstdData 5 8" xfId="7744" xr:uid="{43B54754-7CA5-4FCE-9A9D-B6FC7A25B942}"/>
    <cellStyle name="SAPBEXstdData 5 8 2" xfId="18411" xr:uid="{B59D0F09-8B79-44B8-9BE0-D2EE567BD7C4}"/>
    <cellStyle name="SAPBEXstdData 5 8 2 2" xfId="44827" xr:uid="{70D47695-96AD-4C5F-A2CA-F96F7B6B1EC7}"/>
    <cellStyle name="SAPBEXstdData 5 8 3" xfId="26130" xr:uid="{DA70C1A4-C47A-4076-96CD-8B66ACA31962}"/>
    <cellStyle name="SAPBEXstdData 5 8 3 2" xfId="52544" xr:uid="{D9A449BD-5DC2-40FF-9A04-A6D8E63ACA23}"/>
    <cellStyle name="SAPBEXstdData 5 8 4" xfId="34414" xr:uid="{0FC0E459-175C-4AC9-AC99-34F38E748AFD}"/>
    <cellStyle name="SAPBEXstdData 5 9" xfId="7896" xr:uid="{B17F6C53-648E-4939-9732-961F80D9A155}"/>
    <cellStyle name="SAPBEXstdData 5 9 2" xfId="18563" xr:uid="{6E91336D-ED19-43DD-93C9-C0A7DACAAB54}"/>
    <cellStyle name="SAPBEXstdData 5 9 2 2" xfId="44978" xr:uid="{4BFA6A83-FE13-4267-8B5C-F3592518E8A5}"/>
    <cellStyle name="SAPBEXstdData 5 9 3" xfId="26119" xr:uid="{4A8CF97F-FA3E-4C76-ADE6-9209856858DB}"/>
    <cellStyle name="SAPBEXstdData 5 9 3 2" xfId="52533" xr:uid="{A22368B6-9B5C-4F1B-B7DB-DFFE066E23D8}"/>
    <cellStyle name="SAPBEXstdData 5 9 4" xfId="34566" xr:uid="{031DAF04-D46F-4294-BAB5-E75ADC8EC3E2}"/>
    <cellStyle name="SAPBEXstdData 6" xfId="2388" xr:uid="{89E89A00-954A-46E7-BEBA-407B54359E64}"/>
    <cellStyle name="SAPBEXstdData 6 10" xfId="13022" xr:uid="{B636106A-DA5C-4FFA-A89C-E5912216588D}"/>
    <cellStyle name="SAPBEXstdData 6 10 2" xfId="39443" xr:uid="{B65A17FC-F933-4E75-95E7-91B39B7BDE26}"/>
    <cellStyle name="SAPBEXstdData 6 11" xfId="26287" xr:uid="{A6928BC8-E02A-48BF-8E48-80B00AF8726B}"/>
    <cellStyle name="SAPBEXstdData 6 11 2" xfId="52701" xr:uid="{DAEAF71A-6FFC-4A07-8C5A-854824D8B42F}"/>
    <cellStyle name="SAPBEXstdData 6 2" xfId="4295" xr:uid="{9FA42707-D50A-4DF4-A8A6-15901785BE2A}"/>
    <cellStyle name="SAPBEXstdData 6 2 2" xfId="9826" xr:uid="{71BFCD81-23C3-4737-8CEE-108D64DA5833}"/>
    <cellStyle name="SAPBEXstdData 6 2 2 2" xfId="20486" xr:uid="{87243B0E-8007-40F4-8A2F-AEE96299B47D}"/>
    <cellStyle name="SAPBEXstdData 6 2 2 2 2" xfId="46900" xr:uid="{67D95A96-DCAC-481F-A33D-A75C819ADF3F}"/>
    <cellStyle name="SAPBEXstdData 6 2 2 3" xfId="26532" xr:uid="{45FBD8D3-7C2B-46B1-BD1D-C77A06D0D709}"/>
    <cellStyle name="SAPBEXstdData 6 2 2 3 2" xfId="52946" xr:uid="{E0B41EE9-1334-45A1-8801-6465934DF32D}"/>
    <cellStyle name="SAPBEXstdData 6 2 2 4" xfId="36322" xr:uid="{5710B844-D7AA-4057-BF93-FE4E2F44222F}"/>
    <cellStyle name="SAPBEXstdData 6 2 3" xfId="15074" xr:uid="{6D6C8EF9-3944-487E-A344-6904C8BBD7B4}"/>
    <cellStyle name="SAPBEXstdData 6 2 3 2" xfId="41494" xr:uid="{852B7458-0C4C-4CD7-9060-9A75BB154BCA}"/>
    <cellStyle name="SAPBEXstdData 6 2 4" xfId="23292" xr:uid="{98E356B4-81A1-4950-A35C-94EC2F1CA4A0}"/>
    <cellStyle name="SAPBEXstdData 6 2 4 2" xfId="49706" xr:uid="{1766B812-4244-404A-8E2C-0FD70736DDC1}"/>
    <cellStyle name="SAPBEXstdData 6 2 5" xfId="30965" xr:uid="{4D65E143-7C45-44ED-9D7A-E5B1544B218A}"/>
    <cellStyle name="SAPBEXstdData 6 3" xfId="5022" xr:uid="{2F4262E1-70C7-40CA-A51E-FCDB387147FF}"/>
    <cellStyle name="SAPBEXstdData 6 3 2" xfId="10209" xr:uid="{14C580C9-CDDC-4E45-A539-2D4E831CC005}"/>
    <cellStyle name="SAPBEXstdData 6 3 2 2" xfId="20869" xr:uid="{33601323-5BE4-4F4B-AAA9-839781F26F3C}"/>
    <cellStyle name="SAPBEXstdData 6 3 2 2 2" xfId="47283" xr:uid="{7E2ACAD9-B1AB-4113-9FF4-4E99C4F09B65}"/>
    <cellStyle name="SAPBEXstdData 6 3 2 3" xfId="12394" xr:uid="{AF626ACB-9029-42AB-ABD8-C8AEC67C0074}"/>
    <cellStyle name="SAPBEXstdData 6 3 2 3 2" xfId="38815" xr:uid="{C8B2072E-3F68-4165-8574-5A95CD3DD928}"/>
    <cellStyle name="SAPBEXstdData 6 3 2 4" xfId="36705" xr:uid="{83142518-6108-4EC2-87C1-498FED95A2CE}"/>
    <cellStyle name="SAPBEXstdData 6 3 3" xfId="15799" xr:uid="{D446B17C-F65C-4EC1-BD42-82C23B5C890B}"/>
    <cellStyle name="SAPBEXstdData 6 3 3 2" xfId="42218" xr:uid="{C0A78F8E-73ED-4EDE-8678-43C4F5B54277}"/>
    <cellStyle name="SAPBEXstdData 6 3 4" xfId="23841" xr:uid="{F9886F16-D716-4991-854E-E2E50478139F}"/>
    <cellStyle name="SAPBEXstdData 6 3 4 2" xfId="50255" xr:uid="{F1F173C2-55D7-4142-BE57-76FD6E9CDF72}"/>
    <cellStyle name="SAPBEXstdData 6 3 5" xfId="31692" xr:uid="{D60F8B23-F7FB-4BD8-A490-8DE49088F6B1}"/>
    <cellStyle name="SAPBEXstdData 6 4" xfId="6211" xr:uid="{475CB72E-06BD-462F-95D3-C0E5182FE744}"/>
    <cellStyle name="SAPBEXstdData 6 4 2" xfId="10978" xr:uid="{8436D7E1-B44B-43CF-AEB8-42B8F22FD0C9}"/>
    <cellStyle name="SAPBEXstdData 6 4 2 2" xfId="21623" xr:uid="{C34DE57E-4D1A-4EBD-9D8B-4338A3958D73}"/>
    <cellStyle name="SAPBEXstdData 6 4 2 2 2" xfId="48037" xr:uid="{9FC28EAA-08AA-4560-AC58-650A3966B761}"/>
    <cellStyle name="SAPBEXstdData 6 4 2 3" xfId="28712" xr:uid="{BD3563F6-C8D6-4BB6-AC2E-A296E14BC68E}"/>
    <cellStyle name="SAPBEXstdData 6 4 2 3 2" xfId="55126" xr:uid="{8A6277E4-EBE9-4C49-AF30-A3A4C44328EA}"/>
    <cellStyle name="SAPBEXstdData 6 4 2 4" xfId="37399" xr:uid="{67D16F0C-91D7-4D49-862D-E20CE860B11E}"/>
    <cellStyle name="SAPBEXstdData 6 4 3" xfId="16952" xr:uid="{B56D1DDE-C672-4902-B4C9-48D1156C3FDE}"/>
    <cellStyle name="SAPBEXstdData 6 4 3 2" xfId="43370" xr:uid="{C06F1638-9CB9-4A77-9969-8E4F7825BE67}"/>
    <cellStyle name="SAPBEXstdData 6 4 4" xfId="22425" xr:uid="{9214CF83-5FD3-4B8A-B4F3-A21247B59F56}"/>
    <cellStyle name="SAPBEXstdData 6 4 4 2" xfId="48839" xr:uid="{D4BC92C7-FB7D-4372-9F73-ACC08F1C8792}"/>
    <cellStyle name="SAPBEXstdData 6 4 5" xfId="32881" xr:uid="{51FC3046-BEEE-437E-9F95-207937364F9D}"/>
    <cellStyle name="SAPBEXstdData 6 5" xfId="6797" xr:uid="{5CAE8209-52AA-4BBE-9147-AB7321D62B49}"/>
    <cellStyle name="SAPBEXstdData 6 5 2" xfId="17509" xr:uid="{2C44734C-064F-4FE7-8627-88068B543E43}"/>
    <cellStyle name="SAPBEXstdData 6 5 2 2" xfId="43926" xr:uid="{B8F0ED54-E38D-4FFB-A682-B304D7B23FB9}"/>
    <cellStyle name="SAPBEXstdData 6 5 3" xfId="22974" xr:uid="{831CDE6E-5045-47EC-855A-0E8A50F552A0}"/>
    <cellStyle name="SAPBEXstdData 6 5 3 2" xfId="49388" xr:uid="{219FE41F-02A4-4045-98A3-4A0C836AC687}"/>
    <cellStyle name="SAPBEXstdData 6 5 4" xfId="33467" xr:uid="{5B7E49E4-E6AE-45A0-893A-3A36EB69C5E0}"/>
    <cellStyle name="SAPBEXstdData 6 6" xfId="7352" xr:uid="{C9FECE4E-F07A-4C3C-9800-69C577A5A606}"/>
    <cellStyle name="SAPBEXstdData 6 6 2" xfId="18019" xr:uid="{CC021EC6-740A-4418-8865-EF9792C47775}"/>
    <cellStyle name="SAPBEXstdData 6 6 2 2" xfId="44435" xr:uid="{0F34957C-3F07-4D91-B28E-7B2C69193CBD}"/>
    <cellStyle name="SAPBEXstdData 6 6 3" xfId="24143" xr:uid="{7E6EC82A-8A90-4CC4-8F45-62BAB8254203}"/>
    <cellStyle name="SAPBEXstdData 6 6 3 2" xfId="50557" xr:uid="{44E2E838-2EA1-4685-9998-52B7F4221884}"/>
    <cellStyle name="SAPBEXstdData 6 6 4" xfId="34022" xr:uid="{E7505F8D-14C2-4B45-88AD-3A71F2910BE9}"/>
    <cellStyle name="SAPBEXstdData 6 7" xfId="7997" xr:uid="{7E86D6B9-820B-45EE-ACAF-F999590DA204}"/>
    <cellStyle name="SAPBEXstdData 6 7 2" xfId="18664" xr:uid="{741B66A5-3DFC-4EBC-ABF0-584C57A630CE}"/>
    <cellStyle name="SAPBEXstdData 6 7 2 2" xfId="45078" xr:uid="{FD634966-82BB-484E-BFB4-D58E506798DD}"/>
    <cellStyle name="SAPBEXstdData 6 7 3" xfId="15679" xr:uid="{D2310AB1-5E8B-4F90-BBA3-129C3B2E168D}"/>
    <cellStyle name="SAPBEXstdData 6 7 3 2" xfId="42099" xr:uid="{BC6533E8-76EC-44D2-BF8D-64BC86BB3992}"/>
    <cellStyle name="SAPBEXstdData 6 7 4" xfId="34602" xr:uid="{A6FEB767-E50E-4D30-A4C1-9E1D5D918449}"/>
    <cellStyle name="SAPBEXstdData 6 8" xfId="8844" xr:uid="{03A7CF8C-9E7A-4A04-B232-FB4BA68DF60D}"/>
    <cellStyle name="SAPBEXstdData 6 8 2" xfId="19504" xr:uid="{11C7AA77-C974-40A7-A6D7-EE00E534E86A}"/>
    <cellStyle name="SAPBEXstdData 6 8 2 2" xfId="45918" xr:uid="{D690A38F-D7D4-4070-8394-A82CEC2705BE}"/>
    <cellStyle name="SAPBEXstdData 6 8 3" xfId="22806" xr:uid="{014893F0-6DF7-4383-8190-C567A12566A7}"/>
    <cellStyle name="SAPBEXstdData 6 8 3 2" xfId="49220" xr:uid="{EA9C33A0-596F-4B4C-9D7E-A3AFB7EBC674}"/>
    <cellStyle name="SAPBEXstdData 6 8 4" xfId="35340" xr:uid="{3A9EE51A-9783-4B5B-93C4-0EE1C1BE854B}"/>
    <cellStyle name="SAPBEXstdData 6 9" xfId="13185" xr:uid="{DA65CECE-3027-400E-A1FE-23C79A227CAE}"/>
    <cellStyle name="SAPBEXstdData 6 9 2" xfId="39605" xr:uid="{BBF69B00-57B2-41D0-A676-EE04F06EB6C8}"/>
    <cellStyle name="SAPBEXstdData 7" xfId="3296" xr:uid="{A2A22677-F2A7-4D91-8D79-821CACCBBD5D}"/>
    <cellStyle name="SAPBEXstdData 7 2" xfId="9515" xr:uid="{123FB3C6-2056-46C4-8BF3-7B68B5F45D2B}"/>
    <cellStyle name="SAPBEXstdData 7 2 2" xfId="20175" xr:uid="{AC63BA64-C0C2-4D19-B2CE-D14C1EED8468}"/>
    <cellStyle name="SAPBEXstdData 7 2 2 2" xfId="46589" xr:uid="{8F787686-7AF4-49A9-90DB-BD793458CCCB}"/>
    <cellStyle name="SAPBEXstdData 7 2 3" xfId="11825" xr:uid="{B7A7A8C8-190E-4366-AA89-40050B811FA0}"/>
    <cellStyle name="SAPBEXstdData 7 2 3 2" xfId="38246" xr:uid="{275891B7-321A-40F5-BF6A-6194A57B331E}"/>
    <cellStyle name="SAPBEXstdData 7 2 4" xfId="36011" xr:uid="{D26FEBD7-4A22-49A3-916F-AEEAEB1C97DA}"/>
    <cellStyle name="SAPBEXstdData 7 3" xfId="14086" xr:uid="{2F9796DB-B76E-4614-8580-5224E474E613}"/>
    <cellStyle name="SAPBEXstdData 7 3 2" xfId="40506" xr:uid="{8D650E11-F2FE-4528-AC6C-2D8D90A92F65}"/>
    <cellStyle name="SAPBEXstdData 7 4" xfId="22871" xr:uid="{32D805FB-4EE1-4171-B3BE-0AACEBA53461}"/>
    <cellStyle name="SAPBEXstdData 7 4 2" xfId="49285" xr:uid="{64A55965-75A5-4BB3-B14E-052C847F59EC}"/>
    <cellStyle name="SAPBEXstdData 7 5" xfId="29966" xr:uid="{65413231-311D-431B-B4DD-69E83186BDC7}"/>
    <cellStyle name="SAPBEXstdData 8" xfId="3009" xr:uid="{1B3B16A8-69A8-4330-9BFF-BABDCF996D87}"/>
    <cellStyle name="SAPBEXstdData 8 2" xfId="9731" xr:uid="{CC913B3E-76DA-4A8D-8BE6-2A12F625F67C}"/>
    <cellStyle name="SAPBEXstdData 8 2 2" xfId="20391" xr:uid="{DD077178-4CA8-4726-AD6D-7DCCF83C6BAB}"/>
    <cellStyle name="SAPBEXstdData 8 2 2 2" xfId="46805" xr:uid="{FFC6BFC3-02A4-4FA9-BCD3-D508BD45064B}"/>
    <cellStyle name="SAPBEXstdData 8 2 3" xfId="28185" xr:uid="{8B4D0331-CBEF-48DF-B3D1-FE1992B34F19}"/>
    <cellStyle name="SAPBEXstdData 8 2 3 2" xfId="54599" xr:uid="{A09A6D2C-01B8-4F3A-8B16-91A66D8A300F}"/>
    <cellStyle name="SAPBEXstdData 8 2 4" xfId="36227" xr:uid="{46D7044E-BAA0-4005-91F3-D8822DF1A29C}"/>
    <cellStyle name="SAPBEXstdData 8 3" xfId="13801" xr:uid="{F18FA5CB-F8CD-43A3-92F8-2E5285A68219}"/>
    <cellStyle name="SAPBEXstdData 8 3 2" xfId="40221" xr:uid="{8C7EB592-569A-4082-A8AD-861F6142F25F}"/>
    <cellStyle name="SAPBEXstdData 8 4" xfId="25203" xr:uid="{7FAF8F8F-E577-40C1-936C-B20EC909C8F4}"/>
    <cellStyle name="SAPBEXstdData 8 4 2" xfId="51617" xr:uid="{1D92D915-5AC4-41BC-87F3-0C68D6C05B90}"/>
    <cellStyle name="SAPBEXstdData 8 5" xfId="29679" xr:uid="{4F6C2A53-6AFF-4978-BF74-CF0169D2F3B2}"/>
    <cellStyle name="SAPBEXstdData 9" xfId="4714" xr:uid="{9C3C6FAF-9AB8-4A1D-BF85-4CDA1540B8B0}"/>
    <cellStyle name="SAPBEXstdData 9 2" xfId="9692" xr:uid="{94B8441F-2E8C-4A71-A3DE-A8FBC332FA0D}"/>
    <cellStyle name="SAPBEXstdData 9 2 2" xfId="20352" xr:uid="{52E33D73-AE42-4EDC-AF23-63A846256C6D}"/>
    <cellStyle name="SAPBEXstdData 9 2 2 2" xfId="46766" xr:uid="{8EBFCC47-1775-487F-8137-B3CD124C7187}"/>
    <cellStyle name="SAPBEXstdData 9 2 3" xfId="12977" xr:uid="{FCD21297-3E16-4628-81D1-E2DD260EBF9B}"/>
    <cellStyle name="SAPBEXstdData 9 2 3 2" xfId="39398" xr:uid="{A2459C00-A087-48D5-898D-FD96A264826D}"/>
    <cellStyle name="SAPBEXstdData 9 2 4" xfId="36188" xr:uid="{BF9F4842-1DF2-4988-8759-80F56AAD1681}"/>
    <cellStyle name="SAPBEXstdData 9 3" xfId="15491" xr:uid="{FFE6FBED-F26B-4C5A-98B7-723BF7F7C02D}"/>
    <cellStyle name="SAPBEXstdData 9 3 2" xfId="41911" xr:uid="{FC9B4909-4FC8-4C32-948C-B3DB00DAE048}"/>
    <cellStyle name="SAPBEXstdData 9 4" xfId="22624" xr:uid="{D9D7A321-58C1-49EF-B23F-E28BB0530F67}"/>
    <cellStyle name="SAPBEXstdData 9 4 2" xfId="49038" xr:uid="{75DA9290-A359-430E-8678-6BEC793729CE}"/>
    <cellStyle name="SAPBEXstdData 9 5" xfId="31384" xr:uid="{9037E5A0-BBA3-444B-8710-FE9DA5848EFE}"/>
    <cellStyle name="SAPBEXstdDataEmph" xfId="1279" xr:uid="{102FE61D-455C-410C-8882-3AF85D42443C}"/>
    <cellStyle name="SAPBEXstdDataEmph 10" xfId="6500" xr:uid="{4BDB7F1A-12FD-4A87-9B9D-C2387CD1CB98}"/>
    <cellStyle name="SAPBEXstdDataEmph 10 2" xfId="22410" xr:uid="{4A3BD674-6793-4CB6-9E22-47861E76B052}"/>
    <cellStyle name="SAPBEXstdDataEmph 10 2 2" xfId="48824" xr:uid="{C116922C-E28F-4A70-B3ED-C8A12001D838}"/>
    <cellStyle name="SAPBEXstdDataEmph 10 3" xfId="33170" xr:uid="{3A14E8F6-1418-47AB-BFDA-BEDA5BCB9B75}"/>
    <cellStyle name="SAPBEXstdDataEmph 11" xfId="5696" xr:uid="{E53319CB-D74E-4187-8993-741428E6A629}"/>
    <cellStyle name="SAPBEXstdDataEmph 11 2" xfId="16459" xr:uid="{CB571D42-E1BE-459C-B3D5-84B60FF5D647}"/>
    <cellStyle name="SAPBEXstdDataEmph 11 2 2" xfId="42877" xr:uid="{EBBC815B-86EC-4C43-B665-D9F7BD38D730}"/>
    <cellStyle name="SAPBEXstdDataEmph 11 3" xfId="25356" xr:uid="{3F14B263-5DD0-455B-80F0-6F3B12F1824F}"/>
    <cellStyle name="SAPBEXstdDataEmph 11 3 2" xfId="51770" xr:uid="{F2F36A62-4DD8-4355-A76A-2624EBD6908F}"/>
    <cellStyle name="SAPBEXstdDataEmph 11 4" xfId="32366" xr:uid="{A29E6923-BB61-49AB-ADA9-F1E25B9F8E5B}"/>
    <cellStyle name="SAPBEXstdDataEmph 12" xfId="8276" xr:uid="{5C7B46A5-7919-46AE-84D0-535F73E23B87}"/>
    <cellStyle name="SAPBEXstdDataEmph 12 2" xfId="18937" xr:uid="{FF4EAA38-CB05-458F-B554-AAE29D5A8B13}"/>
    <cellStyle name="SAPBEXstdDataEmph 12 2 2" xfId="45351" xr:uid="{F6DBA7B5-A1B1-4CF3-AC11-2A62D587BF37}"/>
    <cellStyle name="SAPBEXstdDataEmph 12 3" xfId="16325" xr:uid="{F92BFA5E-8B6A-4910-9C7B-A0F2A60CBC79}"/>
    <cellStyle name="SAPBEXstdDataEmph 12 3 2" xfId="42744" xr:uid="{4477EECB-D400-4C5C-BF80-696283245782}"/>
    <cellStyle name="SAPBEXstdDataEmph 12 4" xfId="34787" xr:uid="{C614AD29-2E92-4DFD-97DE-07FFA2B5B456}"/>
    <cellStyle name="SAPBEXstdDataEmph 13" xfId="12106" xr:uid="{43CAFCD0-6A5F-4902-A849-45E0D821BF8E}"/>
    <cellStyle name="SAPBEXstdDataEmph 13 2" xfId="38527" xr:uid="{4DC8FD71-31E7-4C64-9BAF-4221ED67162E}"/>
    <cellStyle name="SAPBEXstdDataEmph 14" xfId="22325" xr:uid="{1C26E522-EBDA-4EF8-9E35-D1EB7E537B94}"/>
    <cellStyle name="SAPBEXstdDataEmph 14 2" xfId="48739" xr:uid="{9E0EBCEE-8D61-47A0-9A0E-1E3A6FE2FE9D}"/>
    <cellStyle name="SAPBEXstdDataEmph 2" xfId="1578" xr:uid="{0D777AC4-4F8B-4381-A654-D592B9C04E7D}"/>
    <cellStyle name="SAPBEXstdDataEmph 2 10" xfId="8469" xr:uid="{ABF97A1E-CC54-466C-8111-55D26A2FD3CC}"/>
    <cellStyle name="SAPBEXstdDataEmph 2 10 2" xfId="19129" xr:uid="{649C5075-5BE7-4FF6-89F5-C89685B75B00}"/>
    <cellStyle name="SAPBEXstdDataEmph 2 10 2 2" xfId="45543" xr:uid="{A45F0C03-D239-4486-8C9D-1360B8943B1C}"/>
    <cellStyle name="SAPBEXstdDataEmph 2 10 3" xfId="12190" xr:uid="{C25E485F-2DBA-4941-8793-3B29DEE13D0A}"/>
    <cellStyle name="SAPBEXstdDataEmph 2 10 3 2" xfId="38611" xr:uid="{341615C2-2DAC-49CF-A587-D281E642FF63}"/>
    <cellStyle name="SAPBEXstdDataEmph 2 10 4" xfId="34965" xr:uid="{409E0998-DE8E-44AD-8B9E-E9937BFB98D9}"/>
    <cellStyle name="SAPBEXstdDataEmph 2 11" xfId="11973" xr:uid="{25670FC6-25CE-49E8-B868-5FADA46026E7}"/>
    <cellStyle name="SAPBEXstdDataEmph 2 11 2" xfId="38394" xr:uid="{50F64C33-0E9B-479A-96B0-08348F3123C0}"/>
    <cellStyle name="SAPBEXstdDataEmph 2 12" xfId="25470" xr:uid="{48DB9A06-44C5-48BC-8AE8-5D3715812C9A}"/>
    <cellStyle name="SAPBEXstdDataEmph 2 12 2" xfId="51884" xr:uid="{BC8CC152-EE91-4EDC-904F-FC1BB9FD3F3C}"/>
    <cellStyle name="SAPBEXstdDataEmph 2 2" xfId="3572" xr:uid="{6D93380E-0C6E-4B2A-903E-E2843EB79C47}"/>
    <cellStyle name="SAPBEXstdDataEmph 2 2 2" xfId="8953" xr:uid="{25D447B9-63BF-4DFA-9F77-2407A239D3AD}"/>
    <cellStyle name="SAPBEXstdDataEmph 2 2 2 2" xfId="19613" xr:uid="{32A4A3AB-69E9-470E-84E4-A4592F5C6151}"/>
    <cellStyle name="SAPBEXstdDataEmph 2 2 2 2 2" xfId="46027" xr:uid="{06586732-86CB-4B19-97C1-20FD6086023A}"/>
    <cellStyle name="SAPBEXstdDataEmph 2 2 2 3" xfId="27895" xr:uid="{58CD058C-DDC0-482A-8086-9F02C519A593}"/>
    <cellStyle name="SAPBEXstdDataEmph 2 2 2 3 2" xfId="54309" xr:uid="{369D31AB-C584-4D18-9A26-96043E7D5F6C}"/>
    <cellStyle name="SAPBEXstdDataEmph 2 2 2 4" xfId="35449" xr:uid="{909A5E15-7976-43BB-9C62-8341A7CE4D9A}"/>
    <cellStyle name="SAPBEXstdDataEmph 2 2 3" xfId="9905" xr:uid="{C0B9A470-2777-4540-AA27-12B22B4C2F20}"/>
    <cellStyle name="SAPBEXstdDataEmph 2 2 3 2" xfId="20565" xr:uid="{25C4A791-C6F4-4D23-94FA-A1411C85024A}"/>
    <cellStyle name="SAPBEXstdDataEmph 2 2 3 2 2" xfId="46979" xr:uid="{0B2B4DA4-2F42-4CDA-ABE3-E6CF1683BF06}"/>
    <cellStyle name="SAPBEXstdDataEmph 2 2 3 3" xfId="27409" xr:uid="{050251D4-6440-42EF-8A5D-935A2D5FB52F}"/>
    <cellStyle name="SAPBEXstdDataEmph 2 2 3 3 2" xfId="53823" xr:uid="{AAAE76D3-61AD-4FAD-B016-DD3D27509092}"/>
    <cellStyle name="SAPBEXstdDataEmph 2 2 3 4" xfId="36401" xr:uid="{39F96FA5-17C4-44A1-9E5D-7B10D5991C4A}"/>
    <cellStyle name="SAPBEXstdDataEmph 2 2 4" xfId="10952" xr:uid="{8306A14E-4508-4471-A2D8-0C617FBFAAAA}"/>
    <cellStyle name="SAPBEXstdDataEmph 2 2 4 2" xfId="21597" xr:uid="{BFBAF575-66FC-4E69-9E31-18A2096B51FA}"/>
    <cellStyle name="SAPBEXstdDataEmph 2 2 4 2 2" xfId="48011" xr:uid="{B33747B0-BDE5-496B-BEA0-0C7B1B67DA66}"/>
    <cellStyle name="SAPBEXstdDataEmph 2 2 4 3" xfId="28686" xr:uid="{BE5859DA-BFAA-4D49-8076-54237A8BBAD0}"/>
    <cellStyle name="SAPBEXstdDataEmph 2 2 4 3 2" xfId="55100" xr:uid="{8B251580-613F-4D94-8AFC-D3BD050EEF6C}"/>
    <cellStyle name="SAPBEXstdDataEmph 2 2 4 4" xfId="37373" xr:uid="{9EAEC76F-1815-47FC-98A6-8D7E4E3751AA}"/>
    <cellStyle name="SAPBEXstdDataEmph 2 2 5" xfId="8782" xr:uid="{F92D903F-B3FD-49EB-8756-87C38BD0ACC2}"/>
    <cellStyle name="SAPBEXstdDataEmph 2 2 5 2" xfId="19442" xr:uid="{C35AD662-DE86-47D5-AFF7-A856097437CB}"/>
    <cellStyle name="SAPBEXstdDataEmph 2 2 5 2 2" xfId="45856" xr:uid="{506B4B64-C45D-429F-931B-4CAB04B0094D}"/>
    <cellStyle name="SAPBEXstdDataEmph 2 2 5 3" xfId="24253" xr:uid="{E236DCFF-6B9E-4017-A3FF-3E980AAB0932}"/>
    <cellStyle name="SAPBEXstdDataEmph 2 2 5 3 2" xfId="50667" xr:uid="{1A0E93C2-CC47-4BAB-A8EB-B154A2886726}"/>
    <cellStyle name="SAPBEXstdDataEmph 2 2 5 4" xfId="35278" xr:uid="{500B325D-30EE-4D08-931F-23F86E8D2E04}"/>
    <cellStyle name="SAPBEXstdDataEmph 2 2 6" xfId="14357" xr:uid="{4463B9B0-7C53-4C89-9BB1-7638B23E54F6}"/>
    <cellStyle name="SAPBEXstdDataEmph 2 2 6 2" xfId="40777" xr:uid="{50035C30-2043-4D69-BE9E-CF620C17C8CD}"/>
    <cellStyle name="SAPBEXstdDataEmph 2 2 7" xfId="26749" xr:uid="{EA04D97C-BC2F-4D0E-BDB7-2C4D7AA940C1}"/>
    <cellStyle name="SAPBEXstdDataEmph 2 2 7 2" xfId="53163" xr:uid="{6F8847CC-7B56-423C-9F24-090EFD54BEE0}"/>
    <cellStyle name="SAPBEXstdDataEmph 2 2 8" xfId="30242" xr:uid="{030C09E9-A917-4DFD-BA2D-0694B8DF3BCE}"/>
    <cellStyle name="SAPBEXstdDataEmph 2 3" xfId="2746" xr:uid="{3FAA2589-F27D-42B7-9FD7-AF37FCB49339}"/>
    <cellStyle name="SAPBEXstdDataEmph 2 3 2" xfId="9311" xr:uid="{54E13F32-81BC-4CD1-B2ED-B7F26164F8E5}"/>
    <cellStyle name="SAPBEXstdDataEmph 2 3 2 2" xfId="19971" xr:uid="{A5A5365A-0A6B-4665-B33A-02E8BDDF2A3A}"/>
    <cellStyle name="SAPBEXstdDataEmph 2 3 2 2 2" xfId="46385" xr:uid="{E37C7BA3-1E66-4541-9B31-05EB206C989B}"/>
    <cellStyle name="SAPBEXstdDataEmph 2 3 2 3" xfId="26777" xr:uid="{7F31774A-1753-48EA-8591-5DB6500D5E68}"/>
    <cellStyle name="SAPBEXstdDataEmph 2 3 2 3 2" xfId="53191" xr:uid="{8666982A-00A2-4786-9857-CFCE09045E7A}"/>
    <cellStyle name="SAPBEXstdDataEmph 2 3 2 4" xfId="35807" xr:uid="{ECE3B6B5-A561-423B-9232-E68E6A970F59}"/>
    <cellStyle name="SAPBEXstdDataEmph 2 3 3" xfId="13538" xr:uid="{DAC38F4A-B09C-42F3-91A0-B246BF2B541F}"/>
    <cellStyle name="SAPBEXstdDataEmph 2 3 3 2" xfId="39958" xr:uid="{B44B7689-844D-4F2F-AE5C-5C4418207A79}"/>
    <cellStyle name="SAPBEXstdDataEmph 2 3 4" xfId="26855" xr:uid="{383415F6-1049-4EC6-8A16-A2B54E65A617}"/>
    <cellStyle name="SAPBEXstdDataEmph 2 3 4 2" xfId="53269" xr:uid="{9C5B84FD-2607-40DD-9290-CDC3BAA9E11F}"/>
    <cellStyle name="SAPBEXstdDataEmph 2 3 5" xfId="29416" xr:uid="{6F22F6AD-8FB3-4DA0-BEDB-FE45F6B96B98}"/>
    <cellStyle name="SAPBEXstdDataEmph 2 4" xfId="5041" xr:uid="{A05C21F2-FF94-46EE-97D0-A48889F1C734}"/>
    <cellStyle name="SAPBEXstdDataEmph 2 4 2" xfId="10305" xr:uid="{0EBE9CE5-EDDF-4C16-95CA-68F01A3CE78B}"/>
    <cellStyle name="SAPBEXstdDataEmph 2 4 2 2" xfId="20965" xr:uid="{49A45EA4-50DF-4713-A349-0AA5881246D7}"/>
    <cellStyle name="SAPBEXstdDataEmph 2 4 2 2 2" xfId="47379" xr:uid="{B559EFF6-02D7-42A2-BF35-8B3B01B3876E}"/>
    <cellStyle name="SAPBEXstdDataEmph 2 4 2 3" xfId="12763" xr:uid="{2C10F550-1990-4BDB-9C53-B9D6E0A20B23}"/>
    <cellStyle name="SAPBEXstdDataEmph 2 4 2 3 2" xfId="39184" xr:uid="{56414838-82F8-416A-8865-38B201864757}"/>
    <cellStyle name="SAPBEXstdDataEmph 2 4 2 4" xfId="36801" xr:uid="{9475A6DE-AA9D-4D48-A175-A0EF8AC1094B}"/>
    <cellStyle name="SAPBEXstdDataEmph 2 4 3" xfId="15818" xr:uid="{D3063E4B-4144-4264-9A61-90F6D9F56000}"/>
    <cellStyle name="SAPBEXstdDataEmph 2 4 3 2" xfId="42237" xr:uid="{6D97177E-AE30-438D-B981-15A61E66E864}"/>
    <cellStyle name="SAPBEXstdDataEmph 2 4 4" xfId="27136" xr:uid="{2CA9BC69-0285-4AB0-AEF2-FC0C0782933F}"/>
    <cellStyle name="SAPBEXstdDataEmph 2 4 4 2" xfId="53550" xr:uid="{DD97EAA3-25EA-4324-8A19-82F553A00E31}"/>
    <cellStyle name="SAPBEXstdDataEmph 2 4 5" xfId="31711" xr:uid="{6BFE7D2D-CE35-49E1-AEF9-BA38F601BAED}"/>
    <cellStyle name="SAPBEXstdDataEmph 2 5" xfId="4010" xr:uid="{6F2D4E74-8961-4E0E-AE73-BFB04BEB8D56}"/>
    <cellStyle name="SAPBEXstdDataEmph 2 5 2" xfId="10741" xr:uid="{AF40A536-1FB9-4357-B32A-F23ADF34570D}"/>
    <cellStyle name="SAPBEXstdDataEmph 2 5 2 2" xfId="21386" xr:uid="{D4B04D81-C152-4352-8F51-8A9623CB00AF}"/>
    <cellStyle name="SAPBEXstdDataEmph 2 5 2 2 2" xfId="47800" xr:uid="{450BBDFD-FEF1-43C2-9B97-F999B1E27F00}"/>
    <cellStyle name="SAPBEXstdDataEmph 2 5 2 3" xfId="28481" xr:uid="{09A94A91-0C01-4341-8B58-ACEE0E11D1A1}"/>
    <cellStyle name="SAPBEXstdDataEmph 2 5 2 3 2" xfId="54895" xr:uid="{E311C4E8-9C7F-4B55-BB52-36585A28CEE8}"/>
    <cellStyle name="SAPBEXstdDataEmph 2 5 2 4" xfId="37162" xr:uid="{78096614-4852-4673-9219-2C363E34A688}"/>
    <cellStyle name="SAPBEXstdDataEmph 2 5 3" xfId="14793" xr:uid="{BB8DA4DB-C52A-4A0C-AB1F-2FE76CB776FF}"/>
    <cellStyle name="SAPBEXstdDataEmph 2 5 3 2" xfId="41213" xr:uid="{2B65AC84-B2B2-44F6-82E2-0B841AFDC219}"/>
    <cellStyle name="SAPBEXstdDataEmph 2 5 4" xfId="25106" xr:uid="{23AE1C45-7475-48FB-917C-02009E69B00C}"/>
    <cellStyle name="SAPBEXstdDataEmph 2 5 4 2" xfId="51520" xr:uid="{95798C9F-5E2A-4454-A830-255FB94F1815}"/>
    <cellStyle name="SAPBEXstdDataEmph 2 5 5" xfId="30680" xr:uid="{8497826E-CB74-471A-90AC-04378DDBB574}"/>
    <cellStyle name="SAPBEXstdDataEmph 2 6" xfId="5866" xr:uid="{1B07B813-1ADC-4AEE-8F51-C5D6637B1C24}"/>
    <cellStyle name="SAPBEXstdDataEmph 2 6 2" xfId="16621" xr:uid="{EEF53D46-A85C-4918-8746-2FA3529E57E0}"/>
    <cellStyle name="SAPBEXstdDataEmph 2 6 2 2" xfId="43039" xr:uid="{E50440B4-7EE1-45F9-8A12-A5D894D0629F}"/>
    <cellStyle name="SAPBEXstdDataEmph 2 6 3" xfId="28046" xr:uid="{586CE08A-F704-40E6-B405-E72EFFEE04F8}"/>
    <cellStyle name="SAPBEXstdDataEmph 2 6 3 2" xfId="54460" xr:uid="{9684C0F1-B4C0-4413-9201-3B05A9B0013D}"/>
    <cellStyle name="SAPBEXstdDataEmph 2 6 4" xfId="32536" xr:uid="{303710D0-53E5-410C-B8C3-C88C46F5C6BB}"/>
    <cellStyle name="SAPBEXstdDataEmph 2 7" xfId="4851" xr:uid="{2EDCD571-3149-4C2A-B16B-6F4D7BDC64AA}"/>
    <cellStyle name="SAPBEXstdDataEmph 2 7 2" xfId="21782" xr:uid="{68B381AB-0A4E-4D33-B179-1DE4C48417C4}"/>
    <cellStyle name="SAPBEXstdDataEmph 2 7 2 2" xfId="48196" xr:uid="{37F7879E-C794-4850-981A-E66250748651}"/>
    <cellStyle name="SAPBEXstdDataEmph 2 7 3" xfId="31521" xr:uid="{9B7CFC30-145C-490F-911E-DDE857AB2045}"/>
    <cellStyle name="SAPBEXstdDataEmph 2 8" xfId="3995" xr:uid="{A63943F4-78AE-4677-BD60-FA88ACB11388}"/>
    <cellStyle name="SAPBEXstdDataEmph 2 8 2" xfId="14778" xr:uid="{BEC45C5E-D803-418B-A03B-C850BC1647EC}"/>
    <cellStyle name="SAPBEXstdDataEmph 2 8 2 2" xfId="41198" xr:uid="{2F6F88E6-E359-428E-B3A0-DBD8C90645B3}"/>
    <cellStyle name="SAPBEXstdDataEmph 2 8 3" xfId="22672" xr:uid="{374ABA88-CE30-487A-8BD5-DD9669E7FE80}"/>
    <cellStyle name="SAPBEXstdDataEmph 2 8 3 2" xfId="49086" xr:uid="{93F97A3B-A913-436E-B4FB-D165DB76B99F}"/>
    <cellStyle name="SAPBEXstdDataEmph 2 8 4" xfId="30665" xr:uid="{C599ED72-5E71-495B-8546-DD79F9CE3B7F}"/>
    <cellStyle name="SAPBEXstdDataEmph 2 9" xfId="6942" xr:uid="{D2C9E364-7ED8-4542-85E7-F4CC278E6DD8}"/>
    <cellStyle name="SAPBEXstdDataEmph 2 9 2" xfId="17647" xr:uid="{87DCDB77-6941-46AF-B052-D7BDBD75E5F2}"/>
    <cellStyle name="SAPBEXstdDataEmph 2 9 2 2" xfId="44064" xr:uid="{51E2AD4F-8CAF-4F4B-8AB8-3F9013E3795A}"/>
    <cellStyle name="SAPBEXstdDataEmph 2 9 3" xfId="23621" xr:uid="{13E784B5-D530-4DAE-B55F-13AD6AA73541}"/>
    <cellStyle name="SAPBEXstdDataEmph 2 9 3 2" xfId="50035" xr:uid="{D9566E0A-B009-4266-A818-90A6051C1465}"/>
    <cellStyle name="SAPBEXstdDataEmph 2 9 4" xfId="33612" xr:uid="{05835A7B-64E3-44FF-9F15-D998AE58AD96}"/>
    <cellStyle name="SAPBEXstdDataEmph 3" xfId="1689" xr:uid="{0101680D-24BC-4CC0-81A5-5798A18FD81E}"/>
    <cellStyle name="SAPBEXstdDataEmph 3 10" xfId="8499" xr:uid="{CF02B161-CE87-42E3-B2C3-E88339E9643A}"/>
    <cellStyle name="SAPBEXstdDataEmph 3 10 2" xfId="19159" xr:uid="{B082E814-7385-4DA9-8964-55CD381D1A74}"/>
    <cellStyle name="SAPBEXstdDataEmph 3 10 2 2" xfId="45573" xr:uid="{2D6E9110-1CD2-4B5F-9C35-303FC2225743}"/>
    <cellStyle name="SAPBEXstdDataEmph 3 10 3" xfId="12950" xr:uid="{32407C10-F5F5-4E74-A8CD-56504B0E30CD}"/>
    <cellStyle name="SAPBEXstdDataEmph 3 10 3 2" xfId="39371" xr:uid="{103E8365-204E-4FE9-A8E3-492B50157369}"/>
    <cellStyle name="SAPBEXstdDataEmph 3 10 4" xfId="34995" xr:uid="{2F28A31C-2928-4604-BE5B-ABC713DB805A}"/>
    <cellStyle name="SAPBEXstdDataEmph 3 11" xfId="11880" xr:uid="{A550ACFA-4112-4D67-B091-458727254D0E}"/>
    <cellStyle name="SAPBEXstdDataEmph 3 11 2" xfId="38301" xr:uid="{A4C55B85-89F4-4207-963D-BB2F2D8EC3A8}"/>
    <cellStyle name="SAPBEXstdDataEmph 3 12" xfId="27443" xr:uid="{5147FD4C-3E6F-47AC-A5D3-89DE13F1D159}"/>
    <cellStyle name="SAPBEXstdDataEmph 3 12 2" xfId="53857" xr:uid="{543323D3-8044-47D6-861A-01EF97FD3513}"/>
    <cellStyle name="SAPBEXstdDataEmph 3 2" xfId="3682" xr:uid="{F1A75542-BF9E-4D4D-AEB2-133EA7FAB969}"/>
    <cellStyle name="SAPBEXstdDataEmph 3 2 2" xfId="8924" xr:uid="{94EBDE52-A2D6-47A4-AB8A-78F219CF085A}"/>
    <cellStyle name="SAPBEXstdDataEmph 3 2 2 2" xfId="19584" xr:uid="{7E9048E6-E35E-48CD-8C34-A0E77803E48A}"/>
    <cellStyle name="SAPBEXstdDataEmph 3 2 2 2 2" xfId="45998" xr:uid="{492883C0-8B85-4E42-9683-505CC17A07CC}"/>
    <cellStyle name="SAPBEXstdDataEmph 3 2 2 3" xfId="27897" xr:uid="{3A1EC536-9A37-44CA-BD7E-77BFEF53C6B4}"/>
    <cellStyle name="SAPBEXstdDataEmph 3 2 2 3 2" xfId="54311" xr:uid="{DCEF8991-C550-48E7-B26E-445440D6E412}"/>
    <cellStyle name="SAPBEXstdDataEmph 3 2 2 4" xfId="35420" xr:uid="{DD0D4753-04BF-4BCB-92A2-3D3C3CA526AE}"/>
    <cellStyle name="SAPBEXstdDataEmph 3 2 3" xfId="9678" xr:uid="{451F4D83-FA8E-4456-BC8D-395490FC28F1}"/>
    <cellStyle name="SAPBEXstdDataEmph 3 2 3 2" xfId="20338" xr:uid="{AAFE6E64-E15A-44B0-A9F5-3690E58D7547}"/>
    <cellStyle name="SAPBEXstdDataEmph 3 2 3 2 2" xfId="46752" xr:uid="{19213AE2-7527-4A47-B1AB-19DD678664C8}"/>
    <cellStyle name="SAPBEXstdDataEmph 3 2 3 3" xfId="27833" xr:uid="{FFD9DD8A-F9B8-4DD8-827F-17189CDB0389}"/>
    <cellStyle name="SAPBEXstdDataEmph 3 2 3 3 2" xfId="54247" xr:uid="{51B38FCC-DFB8-416C-9EA6-9E73A9F83FC5}"/>
    <cellStyle name="SAPBEXstdDataEmph 3 2 3 4" xfId="36174" xr:uid="{05E07EA2-58AA-41EB-AFBC-F7D2021C32C8}"/>
    <cellStyle name="SAPBEXstdDataEmph 3 2 4" xfId="10962" xr:uid="{BC8A7790-319B-4C02-8E04-5E4D7AB89B02}"/>
    <cellStyle name="SAPBEXstdDataEmph 3 2 4 2" xfId="21607" xr:uid="{F2A8DAD0-AE94-49A1-92A6-295F90318E79}"/>
    <cellStyle name="SAPBEXstdDataEmph 3 2 4 2 2" xfId="48021" xr:uid="{F6A2A52A-9CDD-4379-8D76-2C719DB922CB}"/>
    <cellStyle name="SAPBEXstdDataEmph 3 2 4 3" xfId="28696" xr:uid="{2548B3CB-75D1-4BE6-BA8D-CC8D92C9D5C2}"/>
    <cellStyle name="SAPBEXstdDataEmph 3 2 4 3 2" xfId="55110" xr:uid="{32016BFB-5D5C-4AA3-A7A7-43CEB08CF5E3}"/>
    <cellStyle name="SAPBEXstdDataEmph 3 2 4 4" xfId="37383" xr:uid="{DB92E70E-1D6B-4D5B-82D3-863D361E6231}"/>
    <cellStyle name="SAPBEXstdDataEmph 3 2 5" xfId="8815" xr:uid="{1AC9A95D-65A9-458C-8A05-7E11A6D0AD96}"/>
    <cellStyle name="SAPBEXstdDataEmph 3 2 5 2" xfId="19475" xr:uid="{A6338AA6-B693-4737-B035-9BAF5CBE3B1E}"/>
    <cellStyle name="SAPBEXstdDataEmph 3 2 5 2 2" xfId="45889" xr:uid="{94ED71CE-A241-4569-83B4-A3C602AA7223}"/>
    <cellStyle name="SAPBEXstdDataEmph 3 2 5 3" xfId="23161" xr:uid="{9FA1180D-3DEC-4989-92F0-85BF822E7FC3}"/>
    <cellStyle name="SAPBEXstdDataEmph 3 2 5 3 2" xfId="49575" xr:uid="{C8901ED7-5932-4900-844D-E183AE7B146E}"/>
    <cellStyle name="SAPBEXstdDataEmph 3 2 5 4" xfId="35311" xr:uid="{76960DE5-5EF3-4C75-ADAF-313FFC0F770D}"/>
    <cellStyle name="SAPBEXstdDataEmph 3 2 6" xfId="14467" xr:uid="{6D80566D-19AD-41A3-B1A7-EF1C120CF93B}"/>
    <cellStyle name="SAPBEXstdDataEmph 3 2 6 2" xfId="40887" xr:uid="{F12E810C-5B63-4954-98E8-5CEC26DC0441}"/>
    <cellStyle name="SAPBEXstdDataEmph 3 2 7" xfId="26182" xr:uid="{D4916B83-373B-4257-AA7D-4D8A83B78C93}"/>
    <cellStyle name="SAPBEXstdDataEmph 3 2 7 2" xfId="52596" xr:uid="{E4845026-909D-45C7-AF6E-71B7581F76DC}"/>
    <cellStyle name="SAPBEXstdDataEmph 3 2 8" xfId="30352" xr:uid="{71210B9B-D0D9-4A7F-95EA-233A21171AFB}"/>
    <cellStyle name="SAPBEXstdDataEmph 3 3" xfId="2653" xr:uid="{4E6CC2E9-16F0-48C9-BCB4-6C9315407844}"/>
    <cellStyle name="SAPBEXstdDataEmph 3 3 2" xfId="9284" xr:uid="{7CE679F2-E45E-4E81-AC71-A02CC84DB816}"/>
    <cellStyle name="SAPBEXstdDataEmph 3 3 2 2" xfId="19944" xr:uid="{06B8DE45-E96B-4E6B-B166-491F1715F7D0}"/>
    <cellStyle name="SAPBEXstdDataEmph 3 3 2 2 2" xfId="46358" xr:uid="{977E6C7D-D870-4187-B5B7-7839F943B122}"/>
    <cellStyle name="SAPBEXstdDataEmph 3 3 2 3" xfId="26780" xr:uid="{5CDC3A36-DB1E-43EF-ABBA-EDA6726A3CF3}"/>
    <cellStyle name="SAPBEXstdDataEmph 3 3 2 3 2" xfId="53194" xr:uid="{E8A7D2E8-9DEB-4B40-8D3D-8A1F2834807F}"/>
    <cellStyle name="SAPBEXstdDataEmph 3 3 2 4" xfId="35780" xr:uid="{BC3E40AE-9463-4700-BA75-4CECD9E2F510}"/>
    <cellStyle name="SAPBEXstdDataEmph 3 3 3" xfId="13445" xr:uid="{A46D4CF4-F1BB-4675-8C39-72AA93BF0659}"/>
    <cellStyle name="SAPBEXstdDataEmph 3 3 3 2" xfId="39865" xr:uid="{0E91068D-8703-4C72-B04E-062191980E6C}"/>
    <cellStyle name="SAPBEXstdDataEmph 3 3 4" xfId="24333" xr:uid="{298B5F9C-9E02-4585-96C1-74CE80FCE3E1}"/>
    <cellStyle name="SAPBEXstdDataEmph 3 3 4 2" xfId="50747" xr:uid="{CABF65F1-E415-4CA1-9787-C4C2D8AD7909}"/>
    <cellStyle name="SAPBEXstdDataEmph 3 3 5" xfId="29323" xr:uid="{0B4909DB-0B8A-40E0-8F4D-297A231B2120}"/>
    <cellStyle name="SAPBEXstdDataEmph 3 4" xfId="4866" xr:uid="{6FDB1DCE-D7D6-4D4B-8A14-FEE51B203AB0}"/>
    <cellStyle name="SAPBEXstdDataEmph 3 4 2" xfId="10362" xr:uid="{B56368E4-AF39-4EA2-B19B-C4582176CF6A}"/>
    <cellStyle name="SAPBEXstdDataEmph 3 4 2 2" xfId="21022" xr:uid="{EB1CC54B-8C0B-4BD8-A61D-941961AB6DB3}"/>
    <cellStyle name="SAPBEXstdDataEmph 3 4 2 2 2" xfId="47436" xr:uid="{9BE24DA1-14F2-4327-B064-CA59BE82D3E1}"/>
    <cellStyle name="SAPBEXstdDataEmph 3 4 2 3" xfId="28287" xr:uid="{ABED95E0-D9C5-43CE-8B04-62DF6271628D}"/>
    <cellStyle name="SAPBEXstdDataEmph 3 4 2 3 2" xfId="54701" xr:uid="{E4AD8E43-A4B5-4B2D-A1EB-CD36ACC95B33}"/>
    <cellStyle name="SAPBEXstdDataEmph 3 4 2 4" xfId="36858" xr:uid="{4694B5D6-10EC-49D6-A50C-CC417F0D2590}"/>
    <cellStyle name="SAPBEXstdDataEmph 3 4 3" xfId="15643" xr:uid="{23ECCDC4-43AF-4F98-BA93-3D30156E3F8D}"/>
    <cellStyle name="SAPBEXstdDataEmph 3 4 3 2" xfId="42063" xr:uid="{5B0615C3-0BDD-4E57-9B15-09646E1536AC}"/>
    <cellStyle name="SAPBEXstdDataEmph 3 4 4" xfId="27689" xr:uid="{2A897724-B5E8-47D2-8C29-2DCC5ED31256}"/>
    <cellStyle name="SAPBEXstdDataEmph 3 4 4 2" xfId="54103" xr:uid="{152F8940-5B25-4A51-9AB8-46FAC99C2344}"/>
    <cellStyle name="SAPBEXstdDataEmph 3 4 5" xfId="31536" xr:uid="{EFA30D6D-DC27-417B-A7FB-6E27C4533E78}"/>
    <cellStyle name="SAPBEXstdDataEmph 3 5" xfId="2726" xr:uid="{E8546964-B8D8-4704-BA37-27FBC77A26A5}"/>
    <cellStyle name="SAPBEXstdDataEmph 3 5 2" xfId="10825" xr:uid="{357910FE-1513-4511-BAFB-DE191C4C969B}"/>
    <cellStyle name="SAPBEXstdDataEmph 3 5 2 2" xfId="21470" xr:uid="{1A2E6B8D-8F41-464A-984D-C329BCFC0465}"/>
    <cellStyle name="SAPBEXstdDataEmph 3 5 2 2 2" xfId="47884" xr:uid="{CF874B76-F042-4114-8E88-493342EF7E81}"/>
    <cellStyle name="SAPBEXstdDataEmph 3 5 2 3" xfId="28559" xr:uid="{19A77DD8-4712-4A4E-BEA8-F9E18321C679}"/>
    <cellStyle name="SAPBEXstdDataEmph 3 5 2 3 2" xfId="54973" xr:uid="{75D7CBF9-366D-4603-9888-7C767DB48650}"/>
    <cellStyle name="SAPBEXstdDataEmph 3 5 2 4" xfId="37246" xr:uid="{FA63645E-FDC5-4305-9647-87F8F54B864F}"/>
    <cellStyle name="SAPBEXstdDataEmph 3 5 3" xfId="13518" xr:uid="{6AB8A931-091C-4EFD-BFC8-128B1DC3278F}"/>
    <cellStyle name="SAPBEXstdDataEmph 3 5 3 2" xfId="39938" xr:uid="{7E0D7B36-5DA8-4742-AD0D-0F4E22F8E324}"/>
    <cellStyle name="SAPBEXstdDataEmph 3 5 4" xfId="24382" xr:uid="{2266EABC-B33B-4B95-A63A-2017388B1856}"/>
    <cellStyle name="SAPBEXstdDataEmph 3 5 4 2" xfId="50796" xr:uid="{DBF75295-1177-4710-9E61-EF0DB5BDE49A}"/>
    <cellStyle name="SAPBEXstdDataEmph 3 5 5" xfId="29396" xr:uid="{7A69EBE5-73B0-409D-BFC1-0DEC3016CBAD}"/>
    <cellStyle name="SAPBEXstdDataEmph 3 6" xfId="5556" xr:uid="{D891255D-7C12-4E3B-85DB-673B94E48B35}"/>
    <cellStyle name="SAPBEXstdDataEmph 3 6 2" xfId="16327" xr:uid="{B3DF1149-FB82-48A0-8910-151C6FE79625}"/>
    <cellStyle name="SAPBEXstdDataEmph 3 6 2 2" xfId="42746" xr:uid="{E5230C63-07F7-4DD0-B2C2-179431DD6DF0}"/>
    <cellStyle name="SAPBEXstdDataEmph 3 6 3" xfId="25679" xr:uid="{FCB4B122-A470-4478-BD32-C9A9D9CAA377}"/>
    <cellStyle name="SAPBEXstdDataEmph 3 6 3 2" xfId="52093" xr:uid="{170D1938-CD9F-4979-9244-DABF49905D68}"/>
    <cellStyle name="SAPBEXstdDataEmph 3 6 4" xfId="32226" xr:uid="{F3B796CE-B59A-4847-99A3-D9A9652022FD}"/>
    <cellStyle name="SAPBEXstdDataEmph 3 7" xfId="6161" xr:uid="{F6DE7357-973A-4AFF-8BD5-0770F7669825}"/>
    <cellStyle name="SAPBEXstdDataEmph 3 7 2" xfId="23576" xr:uid="{D70CA3C9-AD6D-4777-8849-8573E475A587}"/>
    <cellStyle name="SAPBEXstdDataEmph 3 7 2 2" xfId="49990" xr:uid="{0C3111B4-656A-45B5-9668-AF927D6AF3FA}"/>
    <cellStyle name="SAPBEXstdDataEmph 3 7 3" xfId="32831" xr:uid="{9D783C90-502D-48D4-B794-69C0B5B14153}"/>
    <cellStyle name="SAPBEXstdDataEmph 3 8" xfId="5664" xr:uid="{F77D4CE3-FAA6-4E8D-94FC-D01BD69116FB}"/>
    <cellStyle name="SAPBEXstdDataEmph 3 8 2" xfId="16428" xr:uid="{F1EA9A19-5467-4DE9-BF3F-94D1C5333C26}"/>
    <cellStyle name="SAPBEXstdDataEmph 3 8 2 2" xfId="42846" xr:uid="{BAC58249-E0C3-454D-BA36-39331F20C492}"/>
    <cellStyle name="SAPBEXstdDataEmph 3 8 3" xfId="24523" xr:uid="{CB8D7E40-0DA3-444D-B5D8-5493DBE96F05}"/>
    <cellStyle name="SAPBEXstdDataEmph 3 8 3 2" xfId="50937" xr:uid="{4388F1CA-4CF7-4C18-91E4-0681B9CE372B}"/>
    <cellStyle name="SAPBEXstdDataEmph 3 8 4" xfId="32334" xr:uid="{1205CDCD-3CA6-447E-A6F0-F9794AAC8F7F}"/>
    <cellStyle name="SAPBEXstdDataEmph 3 9" xfId="6498" xr:uid="{AFFFB1AC-B643-4C8C-93C7-CC1674258722}"/>
    <cellStyle name="SAPBEXstdDataEmph 3 9 2" xfId="17228" xr:uid="{619D42B8-218D-4252-B731-7F7F81E8E149}"/>
    <cellStyle name="SAPBEXstdDataEmph 3 9 2 2" xfId="43646" xr:uid="{F9EE5A4D-C35A-443C-8578-0412BA381949}"/>
    <cellStyle name="SAPBEXstdDataEmph 3 9 3" xfId="21877" xr:uid="{CA4F7384-4E11-42CC-AAEB-0FA9C4100173}"/>
    <cellStyle name="SAPBEXstdDataEmph 3 9 3 2" xfId="48291" xr:uid="{47398E83-77ED-41F2-9BAE-B3F48D917C1E}"/>
    <cellStyle name="SAPBEXstdDataEmph 3 9 4" xfId="33168" xr:uid="{FC3B66D4-00D1-49FC-BDFF-E833DA6D4320}"/>
    <cellStyle name="SAPBEXstdDataEmph 4" xfId="1957" xr:uid="{5FB9337F-DC99-481D-ADF3-83785115A512}"/>
    <cellStyle name="SAPBEXstdDataEmph 4 10" xfId="8509" xr:uid="{C57958A4-A108-4CC8-BFCD-C8D371EA692B}"/>
    <cellStyle name="SAPBEXstdDataEmph 4 10 2" xfId="19169" xr:uid="{4CABCD4A-1668-4785-980E-533C52190DC0}"/>
    <cellStyle name="SAPBEXstdDataEmph 4 10 2 2" xfId="45583" xr:uid="{C673A33C-1160-4600-9A09-C695AC2180B7}"/>
    <cellStyle name="SAPBEXstdDataEmph 4 10 3" xfId="17819" xr:uid="{B94CA736-F759-40AF-9DE3-AFF8A0C4D1AC}"/>
    <cellStyle name="SAPBEXstdDataEmph 4 10 3 2" xfId="44236" xr:uid="{9B5518F2-E69B-4B5B-B525-D548FDAA178C}"/>
    <cellStyle name="SAPBEXstdDataEmph 4 10 4" xfId="35005" xr:uid="{645FA018-488D-48E8-AF9D-B1F9BF492B51}"/>
    <cellStyle name="SAPBEXstdDataEmph 4 11" xfId="11631" xr:uid="{932EAE79-3555-4881-9000-7BD8C86BB6B5}"/>
    <cellStyle name="SAPBEXstdDataEmph 4 11 2" xfId="38052" xr:uid="{9D424FFE-DC64-4D6D-A413-033470B3468F}"/>
    <cellStyle name="SAPBEXstdDataEmph 4 12" xfId="27376" xr:uid="{CCD82C38-5032-4140-A02C-7627A95ECB7C}"/>
    <cellStyle name="SAPBEXstdDataEmph 4 12 2" xfId="53790" xr:uid="{610DAA11-1573-4A6B-86D1-DB7BBA3629F0}"/>
    <cellStyle name="SAPBEXstdDataEmph 4 2" xfId="3934" xr:uid="{7F7B2A8B-ECB1-44AE-8B33-9567D6B74C03}"/>
    <cellStyle name="SAPBEXstdDataEmph 4 2 2" xfId="9805" xr:uid="{C1D3B70D-79B1-41E1-BFEA-85CF2F723B61}"/>
    <cellStyle name="SAPBEXstdDataEmph 4 2 2 2" xfId="20465" xr:uid="{286C33EF-5FAD-4D47-8CAE-56916316974F}"/>
    <cellStyle name="SAPBEXstdDataEmph 4 2 2 2 2" xfId="46879" xr:uid="{5A740571-1C3E-4B33-BC2E-8933CFB1EACB}"/>
    <cellStyle name="SAPBEXstdDataEmph 4 2 2 3" xfId="21158" xr:uid="{56A4C711-1E7A-4F7D-9301-210235D3161C}"/>
    <cellStyle name="SAPBEXstdDataEmph 4 2 2 3 2" xfId="47572" xr:uid="{C8FA2D72-68D5-4C97-805D-3D8225837249}"/>
    <cellStyle name="SAPBEXstdDataEmph 4 2 2 4" xfId="36301" xr:uid="{597BBEB3-C418-4583-8B58-8A932ABD076E}"/>
    <cellStyle name="SAPBEXstdDataEmph 4 2 3" xfId="10346" xr:uid="{8D5A1F1A-EBCC-4BC4-8DB7-038BB07F19A3}"/>
    <cellStyle name="SAPBEXstdDataEmph 4 2 3 2" xfId="21006" xr:uid="{A4393264-F597-467A-9D9B-9AC75EFCBAB0}"/>
    <cellStyle name="SAPBEXstdDataEmph 4 2 3 2 2" xfId="47420" xr:uid="{C83AE931-6B04-4213-9472-C036B98E8B39}"/>
    <cellStyle name="SAPBEXstdDataEmph 4 2 3 3" xfId="28271" xr:uid="{F69A43F6-AAAA-4700-A691-D4529F788A9C}"/>
    <cellStyle name="SAPBEXstdDataEmph 4 2 3 3 2" xfId="54685" xr:uid="{7A7523CD-0AF9-449D-9E09-D1BDD9B57314}"/>
    <cellStyle name="SAPBEXstdDataEmph 4 2 3 4" xfId="36842" xr:uid="{F40D5697-F20C-4D3C-982C-36EBF19CE402}"/>
    <cellStyle name="SAPBEXstdDataEmph 4 2 4" xfId="10969" xr:uid="{350B5E3D-3D0F-42B3-92EF-07E6D0736BB7}"/>
    <cellStyle name="SAPBEXstdDataEmph 4 2 4 2" xfId="21614" xr:uid="{70D9ADAF-46E1-41BF-B877-A11EEFB0C4CF}"/>
    <cellStyle name="SAPBEXstdDataEmph 4 2 4 2 2" xfId="48028" xr:uid="{60EF61D4-CBE5-4452-9F87-51E2170758C6}"/>
    <cellStyle name="SAPBEXstdDataEmph 4 2 4 3" xfId="28703" xr:uid="{28396778-BB90-4CCE-8A5E-9D88DB59A578}"/>
    <cellStyle name="SAPBEXstdDataEmph 4 2 4 3 2" xfId="55117" xr:uid="{36997B0E-3285-4CA0-B0DC-F63D8D9BDA3B}"/>
    <cellStyle name="SAPBEXstdDataEmph 4 2 4 4" xfId="37390" xr:uid="{368D612E-F33B-4D45-8AA2-526CDF5737F4}"/>
    <cellStyle name="SAPBEXstdDataEmph 4 2 5" xfId="8828" xr:uid="{4D803538-EAB6-4BB2-B9F3-0F2AF7B8CB2F}"/>
    <cellStyle name="SAPBEXstdDataEmph 4 2 5 2" xfId="19488" xr:uid="{789FEF3F-D504-4E8B-A8A4-0FBE16DDB393}"/>
    <cellStyle name="SAPBEXstdDataEmph 4 2 5 2 2" xfId="45902" xr:uid="{7D10F302-D9A7-4BF9-93D1-BC1A1C746145}"/>
    <cellStyle name="SAPBEXstdDataEmph 4 2 5 3" xfId="25422" xr:uid="{047368CB-1094-4196-AC38-2E7256A9862F}"/>
    <cellStyle name="SAPBEXstdDataEmph 4 2 5 3 2" xfId="51836" xr:uid="{1B8E7225-6265-4ABB-B42D-49FA58C2785F}"/>
    <cellStyle name="SAPBEXstdDataEmph 4 2 5 4" xfId="35324" xr:uid="{7C17AD65-824F-40D0-9CF2-C5521E746185}"/>
    <cellStyle name="SAPBEXstdDataEmph 4 2 6" xfId="14717" xr:uid="{0B207B6C-987E-4028-9D88-D2F217F0C2F9}"/>
    <cellStyle name="SAPBEXstdDataEmph 4 2 6 2" xfId="41137" xr:uid="{8CBF062A-8455-4481-ACE4-E99E22CFFB24}"/>
    <cellStyle name="SAPBEXstdDataEmph 4 2 7" xfId="23421" xr:uid="{DCBF502A-D967-44E5-9410-9C67ECD6D3A7}"/>
    <cellStyle name="SAPBEXstdDataEmph 4 2 7 2" xfId="49835" xr:uid="{AE64C907-D49F-4EA4-8C27-D609B13BAA3F}"/>
    <cellStyle name="SAPBEXstdDataEmph 4 2 8" xfId="30604" xr:uid="{3DAEFC73-F1EF-476B-B237-7F3B4B5FCEFB}"/>
    <cellStyle name="SAPBEXstdDataEmph 4 3" xfId="4661" xr:uid="{0760A7CD-A6D5-4263-9EC4-70BF80C6CEBB}"/>
    <cellStyle name="SAPBEXstdDataEmph 4 3 2" xfId="9793" xr:uid="{A31BAB4C-EC9B-44A7-ACA9-FE28F76D9D39}"/>
    <cellStyle name="SAPBEXstdDataEmph 4 3 2 2" xfId="20453" xr:uid="{083428E0-01F8-4245-BA09-030CC1FF2945}"/>
    <cellStyle name="SAPBEXstdDataEmph 4 3 2 2 2" xfId="46867" xr:uid="{C6F8BC2C-AB91-4D66-9DA7-B9E00CAEB43D}"/>
    <cellStyle name="SAPBEXstdDataEmph 4 3 2 3" xfId="27329" xr:uid="{A3E1114B-1EF5-49F7-98EA-3A84588944E9}"/>
    <cellStyle name="SAPBEXstdDataEmph 4 3 2 3 2" xfId="53743" xr:uid="{35645043-7F87-4EEC-B236-C11888D2DF73}"/>
    <cellStyle name="SAPBEXstdDataEmph 4 3 2 4" xfId="36289" xr:uid="{8E49D6C8-E7A0-4843-B3AD-1882029A982A}"/>
    <cellStyle name="SAPBEXstdDataEmph 4 3 3" xfId="15439" xr:uid="{830F83DE-574A-4080-9CB4-D16D0F839D8D}"/>
    <cellStyle name="SAPBEXstdDataEmph 4 3 3 2" xfId="41859" xr:uid="{4F47D8FB-0956-4806-9CEB-2ECE5E63EDD0}"/>
    <cellStyle name="SAPBEXstdDataEmph 4 3 4" xfId="26416" xr:uid="{946A23F3-88BD-433B-BE31-E035CA5ABF2E}"/>
    <cellStyle name="SAPBEXstdDataEmph 4 3 4 2" xfId="52830" xr:uid="{87F9568B-8D19-4131-9392-BE4AEC1FB441}"/>
    <cellStyle name="SAPBEXstdDataEmph 4 3 5" xfId="31331" xr:uid="{882C82A5-DB00-4160-AC0E-4F5989D5CC64}"/>
    <cellStyle name="SAPBEXstdDataEmph 4 4" xfId="5239" xr:uid="{EC7C0BFB-6478-48E6-8B25-146C4488B11C}"/>
    <cellStyle name="SAPBEXstdDataEmph 4 4 2" xfId="9979" xr:uid="{2F9C97D8-5038-44F8-994B-0CB482AE055C}"/>
    <cellStyle name="SAPBEXstdDataEmph 4 4 2 2" xfId="20639" xr:uid="{FA15B11D-DA11-4CD3-8BC6-7C598B523641}"/>
    <cellStyle name="SAPBEXstdDataEmph 4 4 2 2 2" xfId="47053" xr:uid="{84E0691E-A911-40D6-8AE0-F98AF3FFD366}"/>
    <cellStyle name="SAPBEXstdDataEmph 4 4 2 3" xfId="27941" xr:uid="{F68C8D0B-FD8F-4FC7-85DA-C30A5F082522}"/>
    <cellStyle name="SAPBEXstdDataEmph 4 4 2 3 2" xfId="54355" xr:uid="{2610BA64-ADC0-402D-9044-230E6E6B6DD8}"/>
    <cellStyle name="SAPBEXstdDataEmph 4 4 2 4" xfId="36475" xr:uid="{AC75A1F3-7674-4382-A8FB-36EA2587CF63}"/>
    <cellStyle name="SAPBEXstdDataEmph 4 4 3" xfId="16014" xr:uid="{F8ED796E-EC67-4651-80DE-B32AF7B546AA}"/>
    <cellStyle name="SAPBEXstdDataEmph 4 4 3 2" xfId="42433" xr:uid="{6B5DD886-4490-4249-871E-4983DDF274E2}"/>
    <cellStyle name="SAPBEXstdDataEmph 4 4 4" xfId="27383" xr:uid="{A2DD227D-2C98-4F8D-86B6-A78D9120681C}"/>
    <cellStyle name="SAPBEXstdDataEmph 4 4 4 2" xfId="53797" xr:uid="{7CA944E7-23F5-4655-96FC-F071C5375AB1}"/>
    <cellStyle name="SAPBEXstdDataEmph 4 4 5" xfId="31909" xr:uid="{16A16563-79D5-4034-8E0F-A0D5856C391E}"/>
    <cellStyle name="SAPBEXstdDataEmph 4 5" xfId="5850" xr:uid="{FC754D63-66BC-4BCB-898F-89A257487D0B}"/>
    <cellStyle name="SAPBEXstdDataEmph 4 5 2" xfId="10833" xr:uid="{61EB9B5E-44DD-47B2-9914-74CFB1F3EBE6}"/>
    <cellStyle name="SAPBEXstdDataEmph 4 5 2 2" xfId="21478" xr:uid="{06DABC57-99EB-4563-8C32-BAFC0BB05253}"/>
    <cellStyle name="SAPBEXstdDataEmph 4 5 2 2 2" xfId="47892" xr:uid="{33664E4D-9A57-4ECF-B14E-24991B28AA2D}"/>
    <cellStyle name="SAPBEXstdDataEmph 4 5 2 3" xfId="28567" xr:uid="{5818A59C-7A68-4730-B647-A658AF940F5F}"/>
    <cellStyle name="SAPBEXstdDataEmph 4 5 2 3 2" xfId="54981" xr:uid="{BF71A229-5415-41BA-B94D-46100F94851D}"/>
    <cellStyle name="SAPBEXstdDataEmph 4 5 2 4" xfId="37254" xr:uid="{B02A978C-C407-43A2-A6EE-33444A03BA03}"/>
    <cellStyle name="SAPBEXstdDataEmph 4 5 3" xfId="16606" xr:uid="{6B46C4F3-323C-4D81-94F7-ACC60A6B68B4}"/>
    <cellStyle name="SAPBEXstdDataEmph 4 5 3 2" xfId="43024" xr:uid="{C7827BEE-B103-43A8-AFB8-F9AD76343B07}"/>
    <cellStyle name="SAPBEXstdDataEmph 4 5 4" xfId="22193" xr:uid="{2548696E-8E99-4297-B953-173847622427}"/>
    <cellStyle name="SAPBEXstdDataEmph 4 5 4 2" xfId="48607" xr:uid="{F56109D1-B501-4AF7-A0ED-CD03B89A0E58}"/>
    <cellStyle name="SAPBEXstdDataEmph 4 5 5" xfId="32520" xr:uid="{98FD2FC0-F522-4470-8D86-8C819697CB49}"/>
    <cellStyle name="SAPBEXstdDataEmph 4 6" xfId="6458" xr:uid="{03DC48E4-6FC8-431B-971A-127BE005B63B}"/>
    <cellStyle name="SAPBEXstdDataEmph 4 6 2" xfId="17194" xr:uid="{226CA6BB-6154-42C4-AF4F-C0EFFA54AABB}"/>
    <cellStyle name="SAPBEXstdDataEmph 4 6 2 2" xfId="43612" xr:uid="{D52131CB-5438-415D-9E43-7BB4BF479291}"/>
    <cellStyle name="SAPBEXstdDataEmph 4 6 3" xfId="23356" xr:uid="{7CCE183D-2EF8-4CA8-B8D4-3183382D7EB9}"/>
    <cellStyle name="SAPBEXstdDataEmph 4 6 3 2" xfId="49770" xr:uid="{2571D8B9-DBD2-4ED5-81AE-AE296467D08B}"/>
    <cellStyle name="SAPBEXstdDataEmph 4 6 4" xfId="33128" xr:uid="{E7A8F751-5A7C-410D-A1E3-FAE3CEA801F6}"/>
    <cellStyle name="SAPBEXstdDataEmph 4 7" xfId="7073" xr:uid="{F7542A61-087F-487D-A24F-858AAEAD6BC9}"/>
    <cellStyle name="SAPBEXstdDataEmph 4 7 2" xfId="12150" xr:uid="{EA49C165-183A-4531-9532-6949CA0369E9}"/>
    <cellStyle name="SAPBEXstdDataEmph 4 7 2 2" xfId="38571" xr:uid="{6CDE10F2-3819-4BFD-8C3C-8BD23FF51CFB}"/>
    <cellStyle name="SAPBEXstdDataEmph 4 7 3" xfId="33743" xr:uid="{5DC1032D-96C7-4FD9-9E5F-A9F799D63A80}"/>
    <cellStyle name="SAPBEXstdDataEmph 4 8" xfId="7620" xr:uid="{72C62B44-D8C2-4452-BFC3-5C486D856351}"/>
    <cellStyle name="SAPBEXstdDataEmph 4 8 2" xfId="18287" xr:uid="{E8EBECA2-A79F-4595-AD0A-F93147C65082}"/>
    <cellStyle name="SAPBEXstdDataEmph 4 8 2 2" xfId="44703" xr:uid="{8EF76CB5-C995-4A2C-997D-3149962042D8}"/>
    <cellStyle name="SAPBEXstdDataEmph 4 8 3" xfId="28105" xr:uid="{88CB13FD-EC0C-449C-B3C5-A85819D7FB23}"/>
    <cellStyle name="SAPBEXstdDataEmph 4 8 3 2" xfId="54519" xr:uid="{ACA96864-4B32-4ABE-B4BD-86BF5B770E04}"/>
    <cellStyle name="SAPBEXstdDataEmph 4 8 4" xfId="34290" xr:uid="{CC0B85EA-F58B-498B-B770-9BD33674DCCD}"/>
    <cellStyle name="SAPBEXstdDataEmph 4 9" xfId="7317" xr:uid="{E0F72C2C-0754-4136-A4B5-C4E4ABBC434F}"/>
    <cellStyle name="SAPBEXstdDataEmph 4 9 2" xfId="17984" xr:uid="{751FD960-D790-4CEF-A23C-E167D0DB1B53}"/>
    <cellStyle name="SAPBEXstdDataEmph 4 9 2 2" xfId="44401" xr:uid="{5772330B-E426-45DE-984A-0AD2BBECC17F}"/>
    <cellStyle name="SAPBEXstdDataEmph 4 9 3" xfId="27730" xr:uid="{66E9C92E-1261-42A7-B2E4-535C41E2716B}"/>
    <cellStyle name="SAPBEXstdDataEmph 4 9 3 2" xfId="54144" xr:uid="{CC93A53B-30CC-495C-B454-4B4BA63E59D1}"/>
    <cellStyle name="SAPBEXstdDataEmph 4 9 4" xfId="33987" xr:uid="{B086E3D8-6AB6-45F1-8632-582C5E449C05}"/>
    <cellStyle name="SAPBEXstdDataEmph 5" xfId="2134" xr:uid="{CAD16938-86E7-429F-A746-76929FC78213}"/>
    <cellStyle name="SAPBEXstdDataEmph 5 10" xfId="8595" xr:uid="{0BF0567F-9923-43D4-BC28-5C3B1D8737CA}"/>
    <cellStyle name="SAPBEXstdDataEmph 5 10 2" xfId="19255" xr:uid="{B8C904C2-C8B5-4F67-9633-B5450464DE5D}"/>
    <cellStyle name="SAPBEXstdDataEmph 5 10 2 2" xfId="45669" xr:uid="{C681631F-511A-4990-96D8-DE3BAB793C77}"/>
    <cellStyle name="SAPBEXstdDataEmph 5 10 3" xfId="12737" xr:uid="{7790AD63-B5E3-40C1-9D12-DE73A34D2162}"/>
    <cellStyle name="SAPBEXstdDataEmph 5 10 3 2" xfId="39158" xr:uid="{27F26435-C563-4B6A-90A9-1136153E27E4}"/>
    <cellStyle name="SAPBEXstdDataEmph 5 10 4" xfId="35091" xr:uid="{09112EC4-68D3-4E8D-9EEB-F7483EBFED0F}"/>
    <cellStyle name="SAPBEXstdDataEmph 5 11" xfId="11466" xr:uid="{1E2983B4-6EEB-4189-AFA4-3F7B48312BA1}"/>
    <cellStyle name="SAPBEXstdDataEmph 5 11 2" xfId="37887" xr:uid="{3F3FD09D-4CA9-419E-BF01-A436371B1792}"/>
    <cellStyle name="SAPBEXstdDataEmph 5 12" xfId="26445" xr:uid="{940E16B7-C4C8-444F-BBDC-4743A25632A6}"/>
    <cellStyle name="SAPBEXstdDataEmph 5 12 2" xfId="52859" xr:uid="{8001F2F2-426C-4F12-8FEA-3ACC585F5958}"/>
    <cellStyle name="SAPBEXstdDataEmph 5 2" xfId="4099" xr:uid="{A075AFE0-D6B4-4E0E-8356-8630223B6515}"/>
    <cellStyle name="SAPBEXstdDataEmph 5 2 2" xfId="9737" xr:uid="{76939A85-38B0-4375-B911-D1DE1BAA4387}"/>
    <cellStyle name="SAPBEXstdDataEmph 5 2 2 2" xfId="20397" xr:uid="{13B498E0-6B9F-47F8-BDEC-6A4EDE8762FB}"/>
    <cellStyle name="SAPBEXstdDataEmph 5 2 2 2 2" xfId="46811" xr:uid="{AB24DAC8-73D7-44BE-8A2A-49389BB9D2CB}"/>
    <cellStyle name="SAPBEXstdDataEmph 5 2 2 3" xfId="14782" xr:uid="{1EBAAC03-F07B-49BA-971F-E10C89A7964E}"/>
    <cellStyle name="SAPBEXstdDataEmph 5 2 2 3 2" xfId="41202" xr:uid="{40DE4B1E-26E5-4F83-B479-CDED6D9129E7}"/>
    <cellStyle name="SAPBEXstdDataEmph 5 2 2 4" xfId="36233" xr:uid="{ADB51946-F6BE-481C-B3AD-C0283BBDFDF3}"/>
    <cellStyle name="SAPBEXstdDataEmph 5 2 3" xfId="14881" xr:uid="{B8B08FD0-1639-4AB7-BF91-185D438F1FF2}"/>
    <cellStyle name="SAPBEXstdDataEmph 5 2 3 2" xfId="41301" xr:uid="{B893D4F3-0CDF-4B37-A2DC-A51BD12FC13E}"/>
    <cellStyle name="SAPBEXstdDataEmph 5 2 4" xfId="27723" xr:uid="{E6417B31-565B-4B5C-BF0C-5EEE645890B5}"/>
    <cellStyle name="SAPBEXstdDataEmph 5 2 4 2" xfId="54137" xr:uid="{4DCD3DDB-4ED5-49C1-901A-B9C7C6911FD1}"/>
    <cellStyle name="SAPBEXstdDataEmph 5 2 5" xfId="30769" xr:uid="{86D5B65A-EBCD-4EA1-910C-7961D6133FCA}"/>
    <cellStyle name="SAPBEXstdDataEmph 5 3" xfId="4827" xr:uid="{56747C4D-BDC9-4C73-B52B-6EC7206A77FD}"/>
    <cellStyle name="SAPBEXstdDataEmph 5 3 2" xfId="10430" xr:uid="{766B77C8-BA1C-49D0-9372-109B40A6C6C5}"/>
    <cellStyle name="SAPBEXstdDataEmph 5 3 2 2" xfId="21090" xr:uid="{25B224C8-0A35-4A3D-827F-51A161DD7EE8}"/>
    <cellStyle name="SAPBEXstdDataEmph 5 3 2 2 2" xfId="47504" xr:uid="{67A0754B-4CAC-46E5-B25F-304188F3BC1C}"/>
    <cellStyle name="SAPBEXstdDataEmph 5 3 2 3" xfId="28354" xr:uid="{14C20A21-02CC-4552-B738-342F21D6CBED}"/>
    <cellStyle name="SAPBEXstdDataEmph 5 3 2 3 2" xfId="54768" xr:uid="{B15E8B4A-35FF-432F-AAF5-94ABCCA5C21B}"/>
    <cellStyle name="SAPBEXstdDataEmph 5 3 2 4" xfId="36926" xr:uid="{A6E317AE-30F3-476F-BD0D-C9524E046AD7}"/>
    <cellStyle name="SAPBEXstdDataEmph 5 3 3" xfId="15604" xr:uid="{DFD80648-55A1-4749-8306-2B3DF00A0440}"/>
    <cellStyle name="SAPBEXstdDataEmph 5 3 3 2" xfId="42024" xr:uid="{9AEE7B98-9124-4EAC-9F58-82F6D7770D05}"/>
    <cellStyle name="SAPBEXstdDataEmph 5 3 4" xfId="24301" xr:uid="{6DC03ED5-30B5-4244-917A-21CC10C43036}"/>
    <cellStyle name="SAPBEXstdDataEmph 5 3 4 2" xfId="50715" xr:uid="{CBFF5F33-5EF1-4CBD-842A-F17C25665070}"/>
    <cellStyle name="SAPBEXstdDataEmph 5 3 5" xfId="31497" xr:uid="{2E832BD4-A340-474F-ABEC-9004E60D31C2}"/>
    <cellStyle name="SAPBEXstdDataEmph 5 4" xfId="5407" xr:uid="{5E1938F0-1377-4D5E-A523-E79DA205566F}"/>
    <cellStyle name="SAPBEXstdDataEmph 5 4 2" xfId="10867" xr:uid="{B63955B0-499A-4B26-8661-6F9E82D640C4}"/>
    <cellStyle name="SAPBEXstdDataEmph 5 4 2 2" xfId="21512" xr:uid="{75595463-2509-4930-AB4B-B1E5ACA4B094}"/>
    <cellStyle name="SAPBEXstdDataEmph 5 4 2 2 2" xfId="47926" xr:uid="{10C7E88B-B16B-4FA8-B074-5605E0437339}"/>
    <cellStyle name="SAPBEXstdDataEmph 5 4 2 3" xfId="28601" xr:uid="{0D7F8F89-541C-4090-A224-75C7157CD981}"/>
    <cellStyle name="SAPBEXstdDataEmph 5 4 2 3 2" xfId="55015" xr:uid="{F538E22A-52BA-4D34-B41E-0E07CCA85BD1}"/>
    <cellStyle name="SAPBEXstdDataEmph 5 4 2 4" xfId="37288" xr:uid="{788D8445-BF48-46C7-B159-512F349E189A}"/>
    <cellStyle name="SAPBEXstdDataEmph 5 4 3" xfId="16180" xr:uid="{AEF3BE0E-5A68-4BAA-809D-1910E674BA05}"/>
    <cellStyle name="SAPBEXstdDataEmph 5 4 3 2" xfId="42599" xr:uid="{7268F5F7-A760-42DF-9FAA-AE12EA589D5A}"/>
    <cellStyle name="SAPBEXstdDataEmph 5 4 4" xfId="27319" xr:uid="{7131203A-EE44-4341-8B32-636B0DC64672}"/>
    <cellStyle name="SAPBEXstdDataEmph 5 4 4 2" xfId="53733" xr:uid="{E22FCFCC-FA8E-4C38-BDC3-1703471E2223}"/>
    <cellStyle name="SAPBEXstdDataEmph 5 4 5" xfId="32077" xr:uid="{E8A9B1B6-F66E-45AB-9202-44C8620FC7CA}"/>
    <cellStyle name="SAPBEXstdDataEmph 5 5" xfId="6014" xr:uid="{CB811D3B-2991-4888-8206-BA1A924976AF}"/>
    <cellStyle name="SAPBEXstdDataEmph 5 5 2" xfId="16766" xr:uid="{E9F9E179-95E1-4A53-ACCA-9B125E45FC76}"/>
    <cellStyle name="SAPBEXstdDataEmph 5 5 2 2" xfId="43184" xr:uid="{FBB95467-99CF-4455-AB72-69AB0F7967F2}"/>
    <cellStyle name="SAPBEXstdDataEmph 5 5 3" xfId="24460" xr:uid="{5284B698-616B-409F-9045-05439DB4655F}"/>
    <cellStyle name="SAPBEXstdDataEmph 5 5 3 2" xfId="50874" xr:uid="{997F94BC-0C33-4C34-AB19-FE8F0A42D43B}"/>
    <cellStyle name="SAPBEXstdDataEmph 5 5 4" xfId="32684" xr:uid="{125FA9F3-CDD4-4467-B0E7-5CDD5BE6CD8B}"/>
    <cellStyle name="SAPBEXstdDataEmph 5 6" xfId="6614" xr:uid="{6EA93370-B072-4B90-99F5-AAC2EA955316}"/>
    <cellStyle name="SAPBEXstdDataEmph 5 6 2" xfId="17339" xr:uid="{43963417-FF25-46F0-8DA8-15CEBB030B42}"/>
    <cellStyle name="SAPBEXstdDataEmph 5 6 2 2" xfId="43757" xr:uid="{F8437F50-9234-4745-AAA0-FF5A8CB519C9}"/>
    <cellStyle name="SAPBEXstdDataEmph 5 6 3" xfId="22601" xr:uid="{E5FDD539-82F9-49FC-8BBC-3A67AA0C4189}"/>
    <cellStyle name="SAPBEXstdDataEmph 5 6 3 2" xfId="49015" xr:uid="{FE8A9498-AFD1-4830-B8AD-1762A9E536DD}"/>
    <cellStyle name="SAPBEXstdDataEmph 5 6 4" xfId="33284" xr:uid="{C7931A50-E05B-4878-AE78-731922F4365E}"/>
    <cellStyle name="SAPBEXstdDataEmph 5 7" xfId="7186" xr:uid="{C5FED0A5-5D9E-4BD9-AF28-D1CC3405ECF0}"/>
    <cellStyle name="SAPBEXstdDataEmph 5 7 2" xfId="26521" xr:uid="{22E092F8-0468-4E65-83BF-AE7645D008CF}"/>
    <cellStyle name="SAPBEXstdDataEmph 5 7 2 2" xfId="52935" xr:uid="{3E4D4E33-49FD-419B-8393-CC3A3CCCF342}"/>
    <cellStyle name="SAPBEXstdDataEmph 5 7 3" xfId="33856" xr:uid="{5B26E9B3-5578-4861-962E-9093950DDEFA}"/>
    <cellStyle name="SAPBEXstdDataEmph 5 8" xfId="7745" xr:uid="{D347E8BF-918E-49D6-BC88-17D9D5A1D840}"/>
    <cellStyle name="SAPBEXstdDataEmph 5 8 2" xfId="18412" xr:uid="{5235AD8A-1146-4392-A249-5A8E4369D821}"/>
    <cellStyle name="SAPBEXstdDataEmph 5 8 2 2" xfId="44828" xr:uid="{64422F77-1D62-42DF-B551-B86D2E01632B}"/>
    <cellStyle name="SAPBEXstdDataEmph 5 8 3" xfId="25553" xr:uid="{D45C04DA-6D45-43CE-B90C-BE9F87BDD766}"/>
    <cellStyle name="SAPBEXstdDataEmph 5 8 3 2" xfId="51967" xr:uid="{5093E0C6-F3A1-4FB0-86E5-25338474F6FE}"/>
    <cellStyle name="SAPBEXstdDataEmph 5 8 4" xfId="34415" xr:uid="{4B4A7DAF-863B-490D-8C0C-3298CA54585C}"/>
    <cellStyle name="SAPBEXstdDataEmph 5 9" xfId="7897" xr:uid="{48BAB8AD-6EBB-4997-8B44-ED131B5674A8}"/>
    <cellStyle name="SAPBEXstdDataEmph 5 9 2" xfId="18564" xr:uid="{FF676E77-FADB-4BAC-A2BF-9FCBABC4A29D}"/>
    <cellStyle name="SAPBEXstdDataEmph 5 9 2 2" xfId="44979" xr:uid="{92F092C1-FCF9-4CB6-83A4-68984505D64E}"/>
    <cellStyle name="SAPBEXstdDataEmph 5 9 3" xfId="22941" xr:uid="{3E09D57D-381A-41EB-87F3-8F31CCB38798}"/>
    <cellStyle name="SAPBEXstdDataEmph 5 9 3 2" xfId="49355" xr:uid="{C4933031-7A95-4ED1-B2AE-8EEA415B8FAD}"/>
    <cellStyle name="SAPBEXstdDataEmph 5 9 4" xfId="34567" xr:uid="{303ABC72-2D24-4E21-996D-58C61AD89FB8}"/>
    <cellStyle name="SAPBEXstdDataEmph 6" xfId="2389" xr:uid="{AED90D08-12A3-4D8A-B6C4-D99540082046}"/>
    <cellStyle name="SAPBEXstdDataEmph 6 10" xfId="11276" xr:uid="{FF8733C4-3903-430C-8574-A85A88C67ED3}"/>
    <cellStyle name="SAPBEXstdDataEmph 6 10 2" xfId="37697" xr:uid="{DCA2BC8A-1208-411E-B684-2F32D904E253}"/>
    <cellStyle name="SAPBEXstdDataEmph 6 11" xfId="25540" xr:uid="{A951513C-80B5-4D29-825A-1386733A3DAC}"/>
    <cellStyle name="SAPBEXstdDataEmph 6 11 2" xfId="51954" xr:uid="{03B7956B-E143-496B-87B5-28B9451DCC63}"/>
    <cellStyle name="SAPBEXstdDataEmph 6 2" xfId="4296" xr:uid="{6D06A2D6-344C-4635-844A-9230D402F27C}"/>
    <cellStyle name="SAPBEXstdDataEmph 6 2 2" xfId="9825" xr:uid="{B06C3AD4-C149-4E84-877F-952BC0D8857B}"/>
    <cellStyle name="SAPBEXstdDataEmph 6 2 2 2" xfId="20485" xr:uid="{6AA34040-A4B6-4D72-9C2C-83B9EA9DD44C}"/>
    <cellStyle name="SAPBEXstdDataEmph 6 2 2 2 2" xfId="46899" xr:uid="{2CB57F7E-C7BC-4FA4-80E5-EA86DB171175}"/>
    <cellStyle name="SAPBEXstdDataEmph 6 2 2 3" xfId="11870" xr:uid="{0A28AC7A-5AF0-4C21-9E3D-29B63A527E92}"/>
    <cellStyle name="SAPBEXstdDataEmph 6 2 2 3 2" xfId="38291" xr:uid="{CDA6178F-E223-4120-8F1D-2BF7C0E14424}"/>
    <cellStyle name="SAPBEXstdDataEmph 6 2 2 4" xfId="36321" xr:uid="{94C7AE7F-5A3E-4C56-BDBB-00F6C3D41B48}"/>
    <cellStyle name="SAPBEXstdDataEmph 6 2 3" xfId="15075" xr:uid="{E617108B-BE38-44B7-A6A0-F3A4D797C9DF}"/>
    <cellStyle name="SAPBEXstdDataEmph 6 2 3 2" xfId="41495" xr:uid="{D459F693-1DD0-4258-82B7-09E6C0286CF0}"/>
    <cellStyle name="SAPBEXstdDataEmph 6 2 4" xfId="26802" xr:uid="{BE591B78-FAD6-49D9-B900-B5B7547ACA8B}"/>
    <cellStyle name="SAPBEXstdDataEmph 6 2 4 2" xfId="53216" xr:uid="{597C8BFC-8FE6-4633-9FEA-947FAD3FCD07}"/>
    <cellStyle name="SAPBEXstdDataEmph 6 2 5" xfId="30966" xr:uid="{E4734B4B-EBB5-4BAE-B6CA-7B5974EB6B16}"/>
    <cellStyle name="SAPBEXstdDataEmph 6 3" xfId="5023" xr:uid="{ED838EA1-2F35-48D0-A825-818247B16B15}"/>
    <cellStyle name="SAPBEXstdDataEmph 6 3 2" xfId="10387" xr:uid="{E564D617-FAC4-4C38-82F1-2BFFF543A125}"/>
    <cellStyle name="SAPBEXstdDataEmph 6 3 2 2" xfId="21047" xr:uid="{64CFE6EE-4F0D-4A52-8DF5-FC6BFD29D4CF}"/>
    <cellStyle name="SAPBEXstdDataEmph 6 3 2 2 2" xfId="47461" xr:uid="{0E8B3383-E332-41F0-9EBE-BA445991C9E7}"/>
    <cellStyle name="SAPBEXstdDataEmph 6 3 2 3" xfId="28312" xr:uid="{D0F3B7D0-8E64-4ADA-BEA2-694FC048231F}"/>
    <cellStyle name="SAPBEXstdDataEmph 6 3 2 3 2" xfId="54726" xr:uid="{9AB4163D-AE7C-4144-878B-8FB4E0C72157}"/>
    <cellStyle name="SAPBEXstdDataEmph 6 3 2 4" xfId="36883" xr:uid="{98B44F65-8F7A-4CCA-8336-1F858F67D45F}"/>
    <cellStyle name="SAPBEXstdDataEmph 6 3 3" xfId="15800" xr:uid="{28CC3831-5473-4D27-B04A-61B0B2BAC3BF}"/>
    <cellStyle name="SAPBEXstdDataEmph 6 3 3 2" xfId="42219" xr:uid="{C8C73BB0-5642-4DE8-B95D-F87E3BB3034E}"/>
    <cellStyle name="SAPBEXstdDataEmph 6 3 4" xfId="27614" xr:uid="{F04C5D51-17BE-4BD4-B796-1633E8958DEB}"/>
    <cellStyle name="SAPBEXstdDataEmph 6 3 4 2" xfId="54028" xr:uid="{E006B7FA-9F60-4295-BEA2-0B299E2A7B82}"/>
    <cellStyle name="SAPBEXstdDataEmph 6 3 5" xfId="31693" xr:uid="{C2CBD619-580B-4E97-9F30-FA8365089253}"/>
    <cellStyle name="SAPBEXstdDataEmph 6 4" xfId="6212" xr:uid="{B28A4221-F4AC-42AB-986A-7280B35882A8}"/>
    <cellStyle name="SAPBEXstdDataEmph 6 4 2" xfId="10977" xr:uid="{F9141FA6-5BFD-434E-B513-2113A0ACA1CE}"/>
    <cellStyle name="SAPBEXstdDataEmph 6 4 2 2" xfId="21622" xr:uid="{9114BDDD-98A5-4BF2-BD28-327D40125A07}"/>
    <cellStyle name="SAPBEXstdDataEmph 6 4 2 2 2" xfId="48036" xr:uid="{FBC629F9-48FA-429F-A0B1-A35D757B7035}"/>
    <cellStyle name="SAPBEXstdDataEmph 6 4 2 3" xfId="28711" xr:uid="{717D6C16-0E81-4094-935C-5A8277A49929}"/>
    <cellStyle name="SAPBEXstdDataEmph 6 4 2 3 2" xfId="55125" xr:uid="{94AB1C14-95BB-4C5C-BFC9-7458186797A8}"/>
    <cellStyle name="SAPBEXstdDataEmph 6 4 2 4" xfId="37398" xr:uid="{29971881-6F71-4A5A-916D-5372A66E098D}"/>
    <cellStyle name="SAPBEXstdDataEmph 6 4 3" xfId="16953" xr:uid="{093CB9FD-52F3-4702-8B0A-56BA4AE071C9}"/>
    <cellStyle name="SAPBEXstdDataEmph 6 4 3 2" xfId="43371" xr:uid="{DECFE50A-6ACF-49C2-B59A-5092876DA0A2}"/>
    <cellStyle name="SAPBEXstdDataEmph 6 4 4" xfId="12034" xr:uid="{07AC1D7C-3B36-447D-BBBD-9DB9658B3278}"/>
    <cellStyle name="SAPBEXstdDataEmph 6 4 4 2" xfId="38455" xr:uid="{1060EE9B-A3F3-4E28-B991-B88E9F15D2A2}"/>
    <cellStyle name="SAPBEXstdDataEmph 6 4 5" xfId="32882" xr:uid="{BCD5A660-99CA-414E-BBD5-9C3D46D59324}"/>
    <cellStyle name="SAPBEXstdDataEmph 6 5" xfId="6798" xr:uid="{A10EB9EE-2BCA-4BE8-8DD9-E0249ABF9162}"/>
    <cellStyle name="SAPBEXstdDataEmph 6 5 2" xfId="17510" xr:uid="{5CCB2FC6-ED4B-4055-9F8D-9132C238B292}"/>
    <cellStyle name="SAPBEXstdDataEmph 6 5 2 2" xfId="43927" xr:uid="{5BB67640-79DA-488E-9EE6-73597DEB5D4B}"/>
    <cellStyle name="SAPBEXstdDataEmph 6 5 3" xfId="11409" xr:uid="{5764C37B-E96C-4F1A-8535-B588712B84F6}"/>
    <cellStyle name="SAPBEXstdDataEmph 6 5 3 2" xfId="37830" xr:uid="{5A27F76F-5941-4439-B105-A6B75D036412}"/>
    <cellStyle name="SAPBEXstdDataEmph 6 5 4" xfId="33468" xr:uid="{01BF70AA-C004-4F36-BB8D-63E9F7C3CADC}"/>
    <cellStyle name="SAPBEXstdDataEmph 6 6" xfId="7353" xr:uid="{BA29ED93-75B2-401A-A628-75C0C0675E72}"/>
    <cellStyle name="SAPBEXstdDataEmph 6 6 2" xfId="18020" xr:uid="{23987AAB-DA39-4868-B8CC-A760DFE61B52}"/>
    <cellStyle name="SAPBEXstdDataEmph 6 6 2 2" xfId="44436" xr:uid="{FF9382CA-2AFB-4521-B846-419808943561}"/>
    <cellStyle name="SAPBEXstdDataEmph 6 6 3" xfId="28007" xr:uid="{1D079098-954C-4C7E-A2FE-4A46945E947C}"/>
    <cellStyle name="SAPBEXstdDataEmph 6 6 3 2" xfId="54421" xr:uid="{A864824A-6D89-43B2-9CD1-ADEF1077AAA6}"/>
    <cellStyle name="SAPBEXstdDataEmph 6 6 4" xfId="34023" xr:uid="{3C073B2E-0E54-40E4-ACC6-BAF3FC5691E5}"/>
    <cellStyle name="SAPBEXstdDataEmph 6 7" xfId="7998" xr:uid="{E431B09E-B7B6-4F2B-AC2A-06496127B28F}"/>
    <cellStyle name="SAPBEXstdDataEmph 6 7 2" xfId="18665" xr:uid="{C4871406-73D0-48E0-81C7-0D83650130F0}"/>
    <cellStyle name="SAPBEXstdDataEmph 6 7 2 2" xfId="45079" xr:uid="{DB467DF8-0D7D-44B1-B4A1-9427ADAF2061}"/>
    <cellStyle name="SAPBEXstdDataEmph 6 7 3" xfId="16356" xr:uid="{B886ACC1-120F-435B-A2C3-F0E5E9D343A9}"/>
    <cellStyle name="SAPBEXstdDataEmph 6 7 3 2" xfId="42775" xr:uid="{5DACABD8-587C-4237-B2ED-89B2116A5402}"/>
    <cellStyle name="SAPBEXstdDataEmph 6 7 4" xfId="34603" xr:uid="{2BCA1ED6-AD1B-4426-8461-C0A285BE7A28}"/>
    <cellStyle name="SAPBEXstdDataEmph 6 8" xfId="8843" xr:uid="{1B2C73A5-28C6-4D9C-9214-ED7DD753945B}"/>
    <cellStyle name="SAPBEXstdDataEmph 6 8 2" xfId="19503" xr:uid="{0DDC63B3-144E-47CC-9427-EC8D79BC2282}"/>
    <cellStyle name="SAPBEXstdDataEmph 6 8 2 2" xfId="45917" xr:uid="{E5731DFC-8C6F-434F-9C97-09C2FFB799F8}"/>
    <cellStyle name="SAPBEXstdDataEmph 6 8 3" xfId="27998" xr:uid="{A23E1871-A35F-4E66-A19C-958685CF2E6A}"/>
    <cellStyle name="SAPBEXstdDataEmph 6 8 3 2" xfId="54412" xr:uid="{C770C8C5-A92B-4ED1-BD20-F175F3888510}"/>
    <cellStyle name="SAPBEXstdDataEmph 6 8 4" xfId="35339" xr:uid="{32AF9D14-F605-41A4-9E7C-6E8B3F2970DC}"/>
    <cellStyle name="SAPBEXstdDataEmph 6 9" xfId="13186" xr:uid="{530BF3C3-35CB-4F72-97B9-EB5D9118E8DB}"/>
    <cellStyle name="SAPBEXstdDataEmph 6 9 2" xfId="39606" xr:uid="{142CFFBE-7BD6-4012-9AE8-3B03F3B8922B}"/>
    <cellStyle name="SAPBEXstdDataEmph 7" xfId="3297" xr:uid="{43DD9B1D-11DC-476D-BFFF-69E0963BF0A2}"/>
    <cellStyle name="SAPBEXstdDataEmph 7 2" xfId="9514" xr:uid="{273099AF-EE60-47E2-8DD9-73E5135021AE}"/>
    <cellStyle name="SAPBEXstdDataEmph 7 2 2" xfId="20174" xr:uid="{9122F882-F81A-42B0-ACF1-C8913B9B82E8}"/>
    <cellStyle name="SAPBEXstdDataEmph 7 2 2 2" xfId="46588" xr:uid="{F8624A3E-1646-4F96-8CC4-8107149DD213}"/>
    <cellStyle name="SAPBEXstdDataEmph 7 2 3" xfId="27848" xr:uid="{6CBEE56E-8926-4E84-9579-F3838CDDD730}"/>
    <cellStyle name="SAPBEXstdDataEmph 7 2 3 2" xfId="54262" xr:uid="{0488294F-73F2-4D45-9339-CF779C9EC2E9}"/>
    <cellStyle name="SAPBEXstdDataEmph 7 2 4" xfId="36010" xr:uid="{45D7C0B5-A732-4169-95E9-C8D03E73C7CA}"/>
    <cellStyle name="SAPBEXstdDataEmph 7 3" xfId="14087" xr:uid="{83C15B88-C836-4ACF-994A-28D2396D67AB}"/>
    <cellStyle name="SAPBEXstdDataEmph 7 3 2" xfId="40507" xr:uid="{AFDD8C81-205E-4573-B2F6-3F4D3AB70C3B}"/>
    <cellStyle name="SAPBEXstdDataEmph 7 4" xfId="26490" xr:uid="{EF5EEE6A-7CEF-4B10-874C-8ED13E1A942F}"/>
    <cellStyle name="SAPBEXstdDataEmph 7 4 2" xfId="52904" xr:uid="{23993683-E46B-4E85-B297-2DD26C6824AF}"/>
    <cellStyle name="SAPBEXstdDataEmph 7 5" xfId="29967" xr:uid="{244D567F-3BEA-49A9-AA8F-D56EC121C473}"/>
    <cellStyle name="SAPBEXstdDataEmph 8" xfId="4883" xr:uid="{9951C85A-5E0B-4142-99D9-02E11CBDC360}"/>
    <cellStyle name="SAPBEXstdDataEmph 8 2" xfId="9778" xr:uid="{F06609D9-11D0-47F7-867E-67E5696FAB97}"/>
    <cellStyle name="SAPBEXstdDataEmph 8 2 2" xfId="20438" xr:uid="{95198B45-AD67-4B2A-AF7E-CA415535CABE}"/>
    <cellStyle name="SAPBEXstdDataEmph 8 2 2 2" xfId="46852" xr:uid="{DB2029BF-D018-4786-A40B-C2FED7D5C892}"/>
    <cellStyle name="SAPBEXstdDataEmph 8 2 3" xfId="13020" xr:uid="{289E8886-8932-413A-BB5A-87642E1359F9}"/>
    <cellStyle name="SAPBEXstdDataEmph 8 2 3 2" xfId="39441" xr:uid="{9CA90D74-FE8D-49F5-AC75-68F7E6B89AF6}"/>
    <cellStyle name="SAPBEXstdDataEmph 8 2 4" xfId="36274" xr:uid="{0BC75FB8-9C52-4C91-99D5-F7BC0815F958}"/>
    <cellStyle name="SAPBEXstdDataEmph 8 3" xfId="15660" xr:uid="{44B516D0-4D30-47A9-A6DB-B91A7A840A44}"/>
    <cellStyle name="SAPBEXstdDataEmph 8 3 2" xfId="42080" xr:uid="{53A78DAE-D48C-4D3E-9388-3A9647AD24FF}"/>
    <cellStyle name="SAPBEXstdDataEmph 8 4" xfId="22653" xr:uid="{D52B59B4-09F0-4207-975B-8789BFEB3E30}"/>
    <cellStyle name="SAPBEXstdDataEmph 8 4 2" xfId="49067" xr:uid="{96376F50-3D8E-40D2-A348-C5004743F054}"/>
    <cellStyle name="SAPBEXstdDataEmph 8 5" xfId="31553" xr:uid="{70CBBAC1-3C69-436F-B76F-CE10E730AAD8}"/>
    <cellStyle name="SAPBEXstdDataEmph 9" xfId="4916" xr:uid="{95FBBF02-CD16-4AED-B13C-94A1B38196B5}"/>
    <cellStyle name="SAPBEXstdDataEmph 9 2" xfId="10473" xr:uid="{A4A23901-6BD8-4FDB-9072-7EFBEB393159}"/>
    <cellStyle name="SAPBEXstdDataEmph 9 2 2" xfId="21133" xr:uid="{EDD4FA81-7FD6-4057-9EFB-59643A803245}"/>
    <cellStyle name="SAPBEXstdDataEmph 9 2 2 2" xfId="47547" xr:uid="{579689F4-8B78-4A93-8EAC-CE903245AE10}"/>
    <cellStyle name="SAPBEXstdDataEmph 9 2 3" xfId="28395" xr:uid="{8D50A8D5-4231-4674-BFE2-41C47201C0CE}"/>
    <cellStyle name="SAPBEXstdDataEmph 9 2 3 2" xfId="54809" xr:uid="{81B75D4C-2714-4917-8929-FF046C15E60C}"/>
    <cellStyle name="SAPBEXstdDataEmph 9 2 4" xfId="36969" xr:uid="{EDA78EA0-0A8D-4866-B743-76822A3A19A4}"/>
    <cellStyle name="SAPBEXstdDataEmph 9 3" xfId="15693" xr:uid="{B8A44DE8-2F33-429D-88E6-C5BC48EFD237}"/>
    <cellStyle name="SAPBEXstdDataEmph 9 3 2" xfId="42113" xr:uid="{2E523423-B29F-4B30-969C-67E54999C14A}"/>
    <cellStyle name="SAPBEXstdDataEmph 9 4" xfId="22526" xr:uid="{B1ACE161-EEAE-49A0-BD4C-833D76013196}"/>
    <cellStyle name="SAPBEXstdDataEmph 9 4 2" xfId="48940" xr:uid="{0584083F-9F04-4E45-A5C0-E37DB2DBC8C7}"/>
    <cellStyle name="SAPBEXstdDataEmph 9 5" xfId="31586" xr:uid="{6327D171-27A4-45B9-9B12-749A4CF04C82}"/>
    <cellStyle name="SAPBEXstdItem" xfId="1280" xr:uid="{CB76AF8D-F89E-4BE8-A242-8D97A3781273}"/>
    <cellStyle name="SAPBEXstdItem 10" xfId="5492" xr:uid="{5D0DD2A4-5DEA-44A6-9B59-F76821BC96ED}"/>
    <cellStyle name="SAPBEXstdItem 10 2" xfId="25576" xr:uid="{6BAF1241-D9B4-4E24-942D-BBAD9EEEF6E1}"/>
    <cellStyle name="SAPBEXstdItem 10 2 2" xfId="51990" xr:uid="{07AC52DC-D33C-43F8-AD65-C4ED27733CFE}"/>
    <cellStyle name="SAPBEXstdItem 10 3" xfId="32162" xr:uid="{02FEDB36-8916-424E-BA91-1A8741631B0A}"/>
    <cellStyle name="SAPBEXstdItem 11" xfId="6089" xr:uid="{4EABF64C-9B51-40A0-BBCA-307BD0AB763A}"/>
    <cellStyle name="SAPBEXstdItem 11 2" xfId="16839" xr:uid="{607F2485-89EF-4708-98A9-0C18D2672910}"/>
    <cellStyle name="SAPBEXstdItem 11 2 2" xfId="43257" xr:uid="{F799685D-D555-40E3-9898-0BCCC4132975}"/>
    <cellStyle name="SAPBEXstdItem 11 3" xfId="12608" xr:uid="{A8FAE88B-5509-4833-9460-C1C81DFF563B}"/>
    <cellStyle name="SAPBEXstdItem 11 3 2" xfId="39029" xr:uid="{0B07548A-D99B-43F4-BBCF-6DD6FA86460B}"/>
    <cellStyle name="SAPBEXstdItem 11 4" xfId="32759" xr:uid="{3D863330-8337-4F49-B1F3-24EEBB2CAE89}"/>
    <cellStyle name="SAPBEXstdItem 12" xfId="8277" xr:uid="{733652E8-064C-478F-BA86-1FAE2AC329B1}"/>
    <cellStyle name="SAPBEXstdItem 12 2" xfId="18938" xr:uid="{DD8A3C23-A974-4F70-A7AF-0997FC4A75A1}"/>
    <cellStyle name="SAPBEXstdItem 12 2 2" xfId="45352" xr:uid="{C95FF2E2-1043-48F1-BFF1-44091B6A7229}"/>
    <cellStyle name="SAPBEXstdItem 12 3" xfId="12539" xr:uid="{C957574F-3942-4BC7-8E59-4E09965BEBA2}"/>
    <cellStyle name="SAPBEXstdItem 12 3 2" xfId="38960" xr:uid="{19F0C050-1844-4643-9C9D-8648CE30CEAD}"/>
    <cellStyle name="SAPBEXstdItem 12 4" xfId="34788" xr:uid="{9F5911BC-C524-49D2-A5A7-59B783FA7F64}"/>
    <cellStyle name="SAPBEXstdItem 13" xfId="11121" xr:uid="{7B50E4E8-EB44-448E-B081-3EFA6E90D443}"/>
    <cellStyle name="SAPBEXstdItem 13 2" xfId="37542" xr:uid="{DF04523B-000E-465E-8223-3722BF82D573}"/>
    <cellStyle name="SAPBEXstdItem 14" xfId="27611" xr:uid="{121390A0-F81C-49C8-BA00-23605C482385}"/>
    <cellStyle name="SAPBEXstdItem 14 2" xfId="54025" xr:uid="{698EC865-A5F6-4F7A-B832-FB2582793DD9}"/>
    <cellStyle name="SAPBEXstdItem 2" xfId="1579" xr:uid="{2E0CB701-67DC-442A-BD86-772110DA8E93}"/>
    <cellStyle name="SAPBEXstdItem 2 10" xfId="8470" xr:uid="{ACC241DE-6D77-4280-9C04-77F90A7AC7B3}"/>
    <cellStyle name="SAPBEXstdItem 2 10 2" xfId="19130" xr:uid="{FCCDECC9-69C9-4682-8709-6BDD0E9E496A}"/>
    <cellStyle name="SAPBEXstdItem 2 10 2 2" xfId="45544" xr:uid="{3ED7CA10-DEE0-423C-A9D2-F2458F2D8134}"/>
    <cellStyle name="SAPBEXstdItem 2 10 3" xfId="16649" xr:uid="{D359EB67-5B30-42A0-A29E-C55115304886}"/>
    <cellStyle name="SAPBEXstdItem 2 10 3 2" xfId="43067" xr:uid="{B9AE8854-C77B-415D-8FF7-F8893D7E62AB}"/>
    <cellStyle name="SAPBEXstdItem 2 10 4" xfId="34966" xr:uid="{EAC11784-9A0C-47F2-B6DF-F20BB5BFB27D}"/>
    <cellStyle name="SAPBEXstdItem 2 11" xfId="11972" xr:uid="{57D68903-B2EE-4FF5-87F6-FBED25151AB0}"/>
    <cellStyle name="SAPBEXstdItem 2 11 2" xfId="38393" xr:uid="{6E429F97-838C-4539-ABBB-3E86E5A164CF}"/>
    <cellStyle name="SAPBEXstdItem 2 12" xfId="25074" xr:uid="{B0CEC026-E1D2-435B-A909-D7B62B781411}"/>
    <cellStyle name="SAPBEXstdItem 2 12 2" xfId="51488" xr:uid="{004E6F24-5120-41B7-8A56-119EB3EEBA7D}"/>
    <cellStyle name="SAPBEXstdItem 2 2" xfId="3573" xr:uid="{873DE261-315A-46F2-BF1C-98ECD4C0418B}"/>
    <cellStyle name="SAPBEXstdItem 2 2 2" xfId="8952" xr:uid="{5876931C-5673-43AE-831F-0A8DB2D5CDD7}"/>
    <cellStyle name="SAPBEXstdItem 2 2 2 2" xfId="19612" xr:uid="{DD3181BB-7D2A-4E13-A7D0-BC53C0C12490}"/>
    <cellStyle name="SAPBEXstdItem 2 2 2 2 2" xfId="46026" xr:uid="{EAF77389-7B75-4075-8231-C73A49CA9F61}"/>
    <cellStyle name="SAPBEXstdItem 2 2 2 3" xfId="14559" xr:uid="{123ADD45-8858-4D24-830C-B40C0FFD457D}"/>
    <cellStyle name="SAPBEXstdItem 2 2 2 3 2" xfId="40979" xr:uid="{B38444A8-19A6-420A-9DDE-55E0CC885A05}"/>
    <cellStyle name="SAPBEXstdItem 2 2 2 4" xfId="35448" xr:uid="{643C38AF-4F50-4CA0-834E-0E7404F05A61}"/>
    <cellStyle name="SAPBEXstdItem 2 2 3" xfId="9906" xr:uid="{F55F18D3-DDA0-4CE3-B954-E6EA230DA885}"/>
    <cellStyle name="SAPBEXstdItem 2 2 3 2" xfId="20566" xr:uid="{6D75CB29-1C20-4097-A0D3-2699B19C6DF5}"/>
    <cellStyle name="SAPBEXstdItem 2 2 3 2 2" xfId="46980" xr:uid="{DC7759CE-B842-445C-A445-81CB1175D78F}"/>
    <cellStyle name="SAPBEXstdItem 2 2 3 3" xfId="23363" xr:uid="{08094E23-55D6-4D1B-BC0A-8CB6774D0F9D}"/>
    <cellStyle name="SAPBEXstdItem 2 2 3 3 2" xfId="49777" xr:uid="{5B55A4E0-D8D9-4B61-8E11-4F492A115AD4}"/>
    <cellStyle name="SAPBEXstdItem 2 2 3 4" xfId="36402" xr:uid="{F2C3D706-72D7-4E5B-B4B3-61A41C0AF63F}"/>
    <cellStyle name="SAPBEXstdItem 2 2 4" xfId="10953" xr:uid="{0DD9872A-2A91-4716-AD00-DEC5C774CA1F}"/>
    <cellStyle name="SAPBEXstdItem 2 2 4 2" xfId="21598" xr:uid="{47C40881-DDBE-409F-B523-00B81C62A705}"/>
    <cellStyle name="SAPBEXstdItem 2 2 4 2 2" xfId="48012" xr:uid="{0467E4D3-B049-424D-9F4C-8792FB1D2627}"/>
    <cellStyle name="SAPBEXstdItem 2 2 4 3" xfId="28687" xr:uid="{5BC100C6-691D-4533-8E34-E1708EE3EC2F}"/>
    <cellStyle name="SAPBEXstdItem 2 2 4 3 2" xfId="55101" xr:uid="{F96611EB-CA5B-45B7-91E6-63471D2A98E3}"/>
    <cellStyle name="SAPBEXstdItem 2 2 4 4" xfId="37374" xr:uid="{3EADDE73-2566-49E0-A09F-894D19F4C13A}"/>
    <cellStyle name="SAPBEXstdItem 2 2 5" xfId="8783" xr:uid="{E99DDD38-FA38-4A63-AF8C-62F90A35662C}"/>
    <cellStyle name="SAPBEXstdItem 2 2 5 2" xfId="19443" xr:uid="{FD48F3AA-2A26-44C1-9F69-011C60F12790}"/>
    <cellStyle name="SAPBEXstdItem 2 2 5 2 2" xfId="45857" xr:uid="{9171A214-8A00-4B31-B700-241604D4AF80}"/>
    <cellStyle name="SAPBEXstdItem 2 2 5 3" xfId="28000" xr:uid="{5C0A2B25-E54F-414C-AB86-3B7165F9A977}"/>
    <cellStyle name="SAPBEXstdItem 2 2 5 3 2" xfId="54414" xr:uid="{025891E6-2796-4DF8-8926-5A5658AA9B6A}"/>
    <cellStyle name="SAPBEXstdItem 2 2 5 4" xfId="35279" xr:uid="{428E739D-C57E-490D-9882-C6CE734ABCEB}"/>
    <cellStyle name="SAPBEXstdItem 2 2 6" xfId="14358" xr:uid="{8A8461B0-969E-422E-9049-E49FC0F39191}"/>
    <cellStyle name="SAPBEXstdItem 2 2 6 2" xfId="40778" xr:uid="{75CEFF82-B4C0-4FC7-BAEA-0F2F46354C3F}"/>
    <cellStyle name="SAPBEXstdItem 2 2 7" xfId="22731" xr:uid="{3A695261-86A7-4E62-8333-60318FC99046}"/>
    <cellStyle name="SAPBEXstdItem 2 2 7 2" xfId="49145" xr:uid="{A2C6E2CB-B211-46A6-9501-630D999AC683}"/>
    <cellStyle name="SAPBEXstdItem 2 2 8" xfId="30243" xr:uid="{06F13716-BFDB-46B4-A537-B593C5E4DCD1}"/>
    <cellStyle name="SAPBEXstdItem 2 3" xfId="2745" xr:uid="{6B5F4EE4-B548-48B8-960C-CB7732B0F177}"/>
    <cellStyle name="SAPBEXstdItem 2 3 2" xfId="9310" xr:uid="{B05B5C69-51BA-40BA-885B-5CD6DE4F5955}"/>
    <cellStyle name="SAPBEXstdItem 2 3 2 2" xfId="19970" xr:uid="{CAC56131-F1AC-4D91-B1A6-DF927A769108}"/>
    <cellStyle name="SAPBEXstdItem 2 3 2 2 2" xfId="46384" xr:uid="{21CCD8DB-C7C7-4591-8CB0-0F48C31C485E}"/>
    <cellStyle name="SAPBEXstdItem 2 3 2 3" xfId="11803" xr:uid="{20E5D81F-07DB-44C7-9CDA-0939D4531042}"/>
    <cellStyle name="SAPBEXstdItem 2 3 2 3 2" xfId="38224" xr:uid="{C07E43B0-54BB-4EB9-8EF4-DB0A1227A420}"/>
    <cellStyle name="SAPBEXstdItem 2 3 2 4" xfId="35806" xr:uid="{E8978662-EE7D-44D0-A217-24466B8337C0}"/>
    <cellStyle name="SAPBEXstdItem 2 3 3" xfId="13537" xr:uid="{EA1A7ED6-BA3D-4A81-B2A8-FA418E639131}"/>
    <cellStyle name="SAPBEXstdItem 2 3 3 2" xfId="39957" xr:uid="{02B836DE-74A6-4B74-8068-4017BA150BB9}"/>
    <cellStyle name="SAPBEXstdItem 2 3 4" xfId="21885" xr:uid="{769F0C99-212D-48E2-BA79-BD7D383C3B66}"/>
    <cellStyle name="SAPBEXstdItem 2 3 4 2" xfId="48299" xr:uid="{431694FC-4485-41BE-A48C-41250B0E5A8E}"/>
    <cellStyle name="SAPBEXstdItem 2 3 5" xfId="29415" xr:uid="{0C0C8A3E-0F31-497C-8D92-66AD5849D592}"/>
    <cellStyle name="SAPBEXstdItem 2 4" xfId="2616" xr:uid="{54D84DD5-18A4-4DE0-B975-B923E823DFCD}"/>
    <cellStyle name="SAPBEXstdItem 2 4 2" xfId="9984" xr:uid="{3399EBE8-3D1E-4AA2-899B-5E164DC9FBF6}"/>
    <cellStyle name="SAPBEXstdItem 2 4 2 2" xfId="20644" xr:uid="{6E8B2EBB-485E-4FAB-8313-9BD4781532E6}"/>
    <cellStyle name="SAPBEXstdItem 2 4 2 2 2" xfId="47058" xr:uid="{19E97677-A3B2-4599-90DE-D88D4B752BE9}"/>
    <cellStyle name="SAPBEXstdItem 2 4 2 3" xfId="23052" xr:uid="{FBF6D947-99D5-43EA-9918-224BF7952542}"/>
    <cellStyle name="SAPBEXstdItem 2 4 2 3 2" xfId="49466" xr:uid="{D05E0A8B-0C2F-4B8A-BA33-BE50325FEA0D}"/>
    <cellStyle name="SAPBEXstdItem 2 4 2 4" xfId="36480" xr:uid="{9CBA0229-7A97-42AB-B0EC-5F9FE5741123}"/>
    <cellStyle name="SAPBEXstdItem 2 4 3" xfId="13408" xr:uid="{8F929B1D-2CFB-42A4-A1A7-F9D57F4A6615}"/>
    <cellStyle name="SAPBEXstdItem 2 4 3 2" xfId="39828" xr:uid="{64EB920B-629E-42A9-9F15-347584B2B572}"/>
    <cellStyle name="SAPBEXstdItem 2 4 4" xfId="23901" xr:uid="{2174CA97-9E68-4240-852E-04BEFAE97B7D}"/>
    <cellStyle name="SAPBEXstdItem 2 4 4 2" xfId="50315" xr:uid="{8B9DE2CB-7FB1-4AD9-8E5A-582090930D36}"/>
    <cellStyle name="SAPBEXstdItem 2 4 5" xfId="29286" xr:uid="{22804CB9-2ABD-4DD6-AC90-378600D2D897}"/>
    <cellStyle name="SAPBEXstdItem 2 5" xfId="5636" xr:uid="{7B5D162A-B7C7-4BC2-B080-53F737FE6790}"/>
    <cellStyle name="SAPBEXstdItem 2 5 2" xfId="10742" xr:uid="{3E7ED61D-0373-4DDA-9261-4A8B26BE45BA}"/>
    <cellStyle name="SAPBEXstdItem 2 5 2 2" xfId="21387" xr:uid="{145E4AFC-72F1-4DF0-8F22-111CBFD14025}"/>
    <cellStyle name="SAPBEXstdItem 2 5 2 2 2" xfId="47801" xr:uid="{43FF3A1F-A4A7-44C9-9DCC-36185629ADF9}"/>
    <cellStyle name="SAPBEXstdItem 2 5 2 3" xfId="28482" xr:uid="{FE5D5A7E-B0A7-4D52-9B8B-CFE67A169A30}"/>
    <cellStyle name="SAPBEXstdItem 2 5 2 3 2" xfId="54896" xr:uid="{A409B23E-FD84-430E-BFC5-F2E62DFB0CD5}"/>
    <cellStyle name="SAPBEXstdItem 2 5 2 4" xfId="37163" xr:uid="{BD19BDA4-220C-4789-821B-0A8C033C9D55}"/>
    <cellStyle name="SAPBEXstdItem 2 5 3" xfId="16400" xr:uid="{32392484-DA41-4BA5-AE85-23FBF984B3BB}"/>
    <cellStyle name="SAPBEXstdItem 2 5 3 2" xfId="42818" xr:uid="{244274F9-C1DC-4349-A6F8-7C7B526002FF}"/>
    <cellStyle name="SAPBEXstdItem 2 5 4" xfId="25574" xr:uid="{861BFBBE-A440-4EE3-A465-56AC6271361D}"/>
    <cellStyle name="SAPBEXstdItem 2 5 4 2" xfId="51988" xr:uid="{F9F48959-2CEA-4F76-8718-F535A83C5564}"/>
    <cellStyle name="SAPBEXstdItem 2 5 5" xfId="32306" xr:uid="{83F749D3-73FA-47BE-9DC0-73A6AE07F82E}"/>
    <cellStyle name="SAPBEXstdItem 2 6" xfId="3152" xr:uid="{AB79E764-AD1C-4BB5-832B-7FC7E02D22BE}"/>
    <cellStyle name="SAPBEXstdItem 2 6 2" xfId="13943" xr:uid="{D75EC43F-9759-48F4-B11F-005D089D829E}"/>
    <cellStyle name="SAPBEXstdItem 2 6 2 2" xfId="40363" xr:uid="{5471FE14-B232-451F-99E4-93E6404E3DA2}"/>
    <cellStyle name="SAPBEXstdItem 2 6 3" xfId="23869" xr:uid="{3DF62267-CCB8-49D6-A72E-B1764B3763C2}"/>
    <cellStyle name="SAPBEXstdItem 2 6 3 2" xfId="50283" xr:uid="{895C5D53-0250-47E9-B01F-19118DDCBAAC}"/>
    <cellStyle name="SAPBEXstdItem 2 6 4" xfId="29822" xr:uid="{7218B628-7488-46AB-BBCE-B8F9C8BC1673}"/>
    <cellStyle name="SAPBEXstdItem 2 7" xfId="5329" xr:uid="{36474051-3EF7-44E1-A79F-34BB6457F033}"/>
    <cellStyle name="SAPBEXstdItem 2 7 2" xfId="23595" xr:uid="{630EFF2C-85EF-491D-A786-EA5F6998F61B}"/>
    <cellStyle name="SAPBEXstdItem 2 7 2 2" xfId="50009" xr:uid="{105F544A-F668-4E8D-BC39-05DBE356C0AA}"/>
    <cellStyle name="SAPBEXstdItem 2 7 3" xfId="31999" xr:uid="{ED3C6B9F-CAB8-4B13-BED6-6FBFDE81FEC1}"/>
    <cellStyle name="SAPBEXstdItem 2 8" xfId="6710" xr:uid="{EA64A210-35D2-4D79-A9F5-87B0BAAE572E}"/>
    <cellStyle name="SAPBEXstdItem 2 8 2" xfId="17422" xr:uid="{DB3A3F8D-5BBB-4717-AC9B-A2E1767CCAF1}"/>
    <cellStyle name="SAPBEXstdItem 2 8 2 2" xfId="43840" xr:uid="{3C75F747-411E-4B54-9C09-B0F9A71A2EE9}"/>
    <cellStyle name="SAPBEXstdItem 2 8 3" xfId="23722" xr:uid="{8D1C1425-AD66-47F0-AA26-B1713415A805}"/>
    <cellStyle name="SAPBEXstdItem 2 8 3 2" xfId="50136" xr:uid="{AE0DB9A5-2674-45DC-BFC8-E4535F5DC00C}"/>
    <cellStyle name="SAPBEXstdItem 2 8 4" xfId="33380" xr:uid="{2666EDD5-F825-4276-AF12-C31B5163FA79}"/>
    <cellStyle name="SAPBEXstdItem 2 9" xfId="4021" xr:uid="{6F5B2F24-DB94-476F-A73F-9A569E4919D7}"/>
    <cellStyle name="SAPBEXstdItem 2 9 2" xfId="14803" xr:uid="{2803BA87-85E1-4253-9E0E-085FB9F239BF}"/>
    <cellStyle name="SAPBEXstdItem 2 9 2 2" xfId="41223" xr:uid="{593568B7-F7FA-4C2A-A6BA-740DDC49C7A7}"/>
    <cellStyle name="SAPBEXstdItem 2 9 3" xfId="24431" xr:uid="{0AB7C1B5-2B33-4FB9-83F0-8A89CB6E240E}"/>
    <cellStyle name="SAPBEXstdItem 2 9 3 2" xfId="50845" xr:uid="{C7505581-856E-4672-BC78-BA14EE98DE1E}"/>
    <cellStyle name="SAPBEXstdItem 2 9 4" xfId="30691" xr:uid="{44106C4F-D9B3-4FCF-BEDD-F99EA15EB07C}"/>
    <cellStyle name="SAPBEXstdItem 3" xfId="1690" xr:uid="{17712DF4-1971-45A7-B651-F85AA591AB93}"/>
    <cellStyle name="SAPBEXstdItem 3 10" xfId="8500" xr:uid="{5C860A6E-A994-4AC1-8BC9-937E9BCAC8D8}"/>
    <cellStyle name="SAPBEXstdItem 3 10 2" xfId="19160" xr:uid="{9106082A-8493-4223-809B-6AF405C03CD6}"/>
    <cellStyle name="SAPBEXstdItem 3 10 2 2" xfId="45574" xr:uid="{7A911F54-3667-4578-AE75-4ADADB201996}"/>
    <cellStyle name="SAPBEXstdItem 3 10 3" xfId="17818" xr:uid="{5B44E8A2-527F-488F-8BC2-56E0A499482F}"/>
    <cellStyle name="SAPBEXstdItem 3 10 3 2" xfId="44235" xr:uid="{129CEFE5-E2EC-4705-90F3-8BDD1310C4CE}"/>
    <cellStyle name="SAPBEXstdItem 3 10 4" xfId="34996" xr:uid="{19266B51-CF06-4169-AFE3-E04D8F2C6D1A}"/>
    <cellStyle name="SAPBEXstdItem 3 11" xfId="11879" xr:uid="{F4020B94-A272-4737-9160-01EFDD9E03DA}"/>
    <cellStyle name="SAPBEXstdItem 3 11 2" xfId="38300" xr:uid="{F0FE25A2-2788-47D3-81B6-72FAE097DC6E}"/>
    <cellStyle name="SAPBEXstdItem 3 12" xfId="26543" xr:uid="{EA6360B2-237F-4983-A8A4-1BA662385DAD}"/>
    <cellStyle name="SAPBEXstdItem 3 12 2" xfId="52957" xr:uid="{1F0DAEE1-7595-45D9-8AC4-3F3C92922C2E}"/>
    <cellStyle name="SAPBEXstdItem 3 2" xfId="3683" xr:uid="{175BD015-965A-43EC-85F1-5D4D68874DB8}"/>
    <cellStyle name="SAPBEXstdItem 3 2 2" xfId="9654" xr:uid="{F7DC824D-558C-4768-83AB-DADDC7AE10F4}"/>
    <cellStyle name="SAPBEXstdItem 3 2 2 2" xfId="20314" xr:uid="{436CA2C4-81F9-408B-8D35-A243E5F49CF8}"/>
    <cellStyle name="SAPBEXstdItem 3 2 2 2 2" xfId="46728" xr:uid="{E269BF02-A922-4F0A-9818-396197F37AC6}"/>
    <cellStyle name="SAPBEXstdItem 3 2 2 3" xfId="11600" xr:uid="{E1A7F6D6-5C3F-4B7B-A207-A2F0016186E1}"/>
    <cellStyle name="SAPBEXstdItem 3 2 2 3 2" xfId="38021" xr:uid="{71AEC2EC-6ED2-487D-B17F-52B2DB2E308F}"/>
    <cellStyle name="SAPBEXstdItem 3 2 2 4" xfId="36150" xr:uid="{C25CE55B-18F9-4651-92E7-D3C1B31B388B}"/>
    <cellStyle name="SAPBEXstdItem 3 2 3" xfId="9917" xr:uid="{458EE3BD-EFE1-419D-BC78-3ABFFDAFBB82}"/>
    <cellStyle name="SAPBEXstdItem 3 2 3 2" xfId="20577" xr:uid="{531D34D0-69A1-4FCE-A111-4AE85B1E9287}"/>
    <cellStyle name="SAPBEXstdItem 3 2 3 2 2" xfId="46991" xr:uid="{CB24BDA7-1EAC-4B9E-A461-693978788E13}"/>
    <cellStyle name="SAPBEXstdItem 3 2 3 3" xfId="24598" xr:uid="{231E3122-C0E1-4A8A-9357-1AC141D98FDC}"/>
    <cellStyle name="SAPBEXstdItem 3 2 3 3 2" xfId="51012" xr:uid="{DB8A9DA1-B168-4970-8F66-CB61BA27A9C9}"/>
    <cellStyle name="SAPBEXstdItem 3 2 3 4" xfId="36413" xr:uid="{ADA8F04F-A0CF-4C85-B788-79B02D8D7780}"/>
    <cellStyle name="SAPBEXstdItem 3 2 4" xfId="10963" xr:uid="{EC3F108E-4B5E-41AD-8598-4BD39B127EBE}"/>
    <cellStyle name="SAPBEXstdItem 3 2 4 2" xfId="21608" xr:uid="{0909951A-48DA-446B-8413-66E34F375D33}"/>
    <cellStyle name="SAPBEXstdItem 3 2 4 2 2" xfId="48022" xr:uid="{0626A154-B8C7-4526-9EF5-1755F2380F34}"/>
    <cellStyle name="SAPBEXstdItem 3 2 4 3" xfId="28697" xr:uid="{ADF193A0-6802-447E-8DB2-679248C54D36}"/>
    <cellStyle name="SAPBEXstdItem 3 2 4 3 2" xfId="55111" xr:uid="{7E66C100-6ED0-40E3-B88C-90A58C6CEFE3}"/>
    <cellStyle name="SAPBEXstdItem 3 2 4 4" xfId="37384" xr:uid="{B039FAB5-B027-470A-B450-326EE356FA50}"/>
    <cellStyle name="SAPBEXstdItem 3 2 5" xfId="8816" xr:uid="{7FDBA6C6-BEBD-46BB-BC4F-49151AD856CA}"/>
    <cellStyle name="SAPBEXstdItem 3 2 5 2" xfId="19476" xr:uid="{F765F103-225C-466C-B737-51DA5F1779EB}"/>
    <cellStyle name="SAPBEXstdItem 3 2 5 2 2" xfId="45890" xr:uid="{BCA6C23C-67FD-4386-A841-6F5F73DFD385}"/>
    <cellStyle name="SAPBEXstdItem 3 2 5 3" xfId="27187" xr:uid="{5B0C3C81-DBA4-4431-A4CE-47FECF3FEF5B}"/>
    <cellStyle name="SAPBEXstdItem 3 2 5 3 2" xfId="53601" xr:uid="{BC280237-5FDE-4E6E-8110-893FC8544CB0}"/>
    <cellStyle name="SAPBEXstdItem 3 2 5 4" xfId="35312" xr:uid="{AC329A7D-9596-4108-A24B-6F90AB6458A4}"/>
    <cellStyle name="SAPBEXstdItem 3 2 6" xfId="14468" xr:uid="{67954B9E-AACB-4E97-B2F9-945403C885F4}"/>
    <cellStyle name="SAPBEXstdItem 3 2 6 2" xfId="40888" xr:uid="{1F43B424-1B79-42A1-9700-56902C06A9E6}"/>
    <cellStyle name="SAPBEXstdItem 3 2 7" xfId="22594" xr:uid="{A2A805DD-61BE-4D63-B340-A935C47E6F04}"/>
    <cellStyle name="SAPBEXstdItem 3 2 7 2" xfId="49008" xr:uid="{36DB5871-8804-4BA4-9D41-8E361F6121DE}"/>
    <cellStyle name="SAPBEXstdItem 3 2 8" xfId="30353" xr:uid="{9EA8ED82-077E-4E80-8C9E-61849270DEA0}"/>
    <cellStyle name="SAPBEXstdItem 3 3" xfId="2652" xr:uid="{D00EE7CC-20B5-4260-BE82-A2A06A88DBF4}"/>
    <cellStyle name="SAPBEXstdItem 3 3 2" xfId="9283" xr:uid="{A6F9D139-4993-4841-8727-5FA3500EAFD8}"/>
    <cellStyle name="SAPBEXstdItem 3 3 2 2" xfId="19943" xr:uid="{8FFADE1C-FA6F-44BD-A6AE-F545646FBE8A}"/>
    <cellStyle name="SAPBEXstdItem 3 3 2 2 2" xfId="46357" xr:uid="{EFCEABC7-CE29-43D8-A07B-F563D6658A72}"/>
    <cellStyle name="SAPBEXstdItem 3 3 2 3" xfId="11800" xr:uid="{0783A684-4C52-4573-AE01-C001181B3D86}"/>
    <cellStyle name="SAPBEXstdItem 3 3 2 3 2" xfId="38221" xr:uid="{CBFF00EA-1354-4C7F-B499-C8046DD00D15}"/>
    <cellStyle name="SAPBEXstdItem 3 3 2 4" xfId="35779" xr:uid="{2764EEC3-64CD-45DB-8C68-2CBABEF8BE0E}"/>
    <cellStyle name="SAPBEXstdItem 3 3 3" xfId="13444" xr:uid="{79C71743-DDE9-43C8-91EA-B0636FB98A5E}"/>
    <cellStyle name="SAPBEXstdItem 3 3 3 2" xfId="39864" xr:uid="{34E487F9-235D-4F9E-A513-AB51E739B9FC}"/>
    <cellStyle name="SAPBEXstdItem 3 3 4" xfId="24775" xr:uid="{B456B102-EC2E-4628-915F-8EACF956EA52}"/>
    <cellStyle name="SAPBEXstdItem 3 3 4 2" xfId="51189" xr:uid="{98482E48-7666-46D2-93A2-C5C3849377E2}"/>
    <cellStyle name="SAPBEXstdItem 3 3 5" xfId="29322" xr:uid="{70F59BE2-7420-4178-8456-4FFF4793F464}"/>
    <cellStyle name="SAPBEXstdItem 3 4" xfId="3107" xr:uid="{3FC02B05-58F9-47C9-AD47-DA008A622DEB}"/>
    <cellStyle name="SAPBEXstdItem 3 4 2" xfId="10169" xr:uid="{92AA6DCA-1553-4CF6-843A-3A93D7C1A969}"/>
    <cellStyle name="SAPBEXstdItem 3 4 2 2" xfId="20829" xr:uid="{39EB9E54-AA3C-41A8-89B3-88AED0AB6BBE}"/>
    <cellStyle name="SAPBEXstdItem 3 4 2 2 2" xfId="47243" xr:uid="{154E65F0-25DB-4E7C-93BE-6B91576BC660}"/>
    <cellStyle name="SAPBEXstdItem 3 4 2 3" xfId="27792" xr:uid="{4ACB36D3-134B-4821-B388-E2ACD48DE674}"/>
    <cellStyle name="SAPBEXstdItem 3 4 2 3 2" xfId="54206" xr:uid="{BE322B49-25C3-4C90-A56A-9820A8A5D9AA}"/>
    <cellStyle name="SAPBEXstdItem 3 4 2 4" xfId="36665" xr:uid="{4B927B01-AD03-4155-828D-71DF83095C33}"/>
    <cellStyle name="SAPBEXstdItem 3 4 3" xfId="13899" xr:uid="{3518FC0A-27DC-42D7-8B96-B988250934CB}"/>
    <cellStyle name="SAPBEXstdItem 3 4 3 2" xfId="40319" xr:uid="{FAD98940-D86D-4772-889F-DF55C916B335}"/>
    <cellStyle name="SAPBEXstdItem 3 4 4" xfId="21768" xr:uid="{FDB4188E-56FB-435D-97EF-58B9DA442B53}"/>
    <cellStyle name="SAPBEXstdItem 3 4 4 2" xfId="48182" xr:uid="{0E132D47-12A5-45AC-830E-EB1290F1B01A}"/>
    <cellStyle name="SAPBEXstdItem 3 4 5" xfId="29777" xr:uid="{936E1BA5-A11F-495F-8048-11FB9103D40E}"/>
    <cellStyle name="SAPBEXstdItem 3 5" xfId="4151" xr:uid="{57A2F635-A9BC-429C-ADFC-1E4F9B133534}"/>
    <cellStyle name="SAPBEXstdItem 3 5 2" xfId="10826" xr:uid="{FD741EE4-8C73-456B-B7A1-99589233B5D6}"/>
    <cellStyle name="SAPBEXstdItem 3 5 2 2" xfId="21471" xr:uid="{675BCDC6-2674-4114-890B-176469AEAA45}"/>
    <cellStyle name="SAPBEXstdItem 3 5 2 2 2" xfId="47885" xr:uid="{13226CE8-A149-4E01-9630-B0B600669E7B}"/>
    <cellStyle name="SAPBEXstdItem 3 5 2 3" xfId="28560" xr:uid="{9DE9B67C-485D-4501-A0A0-39FB1FD1DF87}"/>
    <cellStyle name="SAPBEXstdItem 3 5 2 3 2" xfId="54974" xr:uid="{B837AB89-4EF5-4A4F-9961-CFE1F3B434EC}"/>
    <cellStyle name="SAPBEXstdItem 3 5 2 4" xfId="37247" xr:uid="{44692CD0-232F-43B9-BA17-14379CA809B5}"/>
    <cellStyle name="SAPBEXstdItem 3 5 3" xfId="14932" xr:uid="{43F07E14-9127-4024-8AAE-DDA834B4EDF2}"/>
    <cellStyle name="SAPBEXstdItem 3 5 3 2" xfId="41352" xr:uid="{3C9949B5-7729-4151-B8EC-39133EEC83AE}"/>
    <cellStyle name="SAPBEXstdItem 3 5 4" xfId="24634" xr:uid="{AE22B75F-75E2-4E00-885C-E314D904C66D}"/>
    <cellStyle name="SAPBEXstdItem 3 5 4 2" xfId="51048" xr:uid="{BC165318-E4D0-4442-9E63-295CB929EDAF}"/>
    <cellStyle name="SAPBEXstdItem 3 5 5" xfId="30821" xr:uid="{617A4FFF-7A47-4136-8ACA-E70FB1482864}"/>
    <cellStyle name="SAPBEXstdItem 3 6" xfId="5555" xr:uid="{844E0059-37DB-4FDE-BB2B-BD2604E4A2CA}"/>
    <cellStyle name="SAPBEXstdItem 3 6 2" xfId="16326" xr:uid="{3E44F045-05DD-42D4-9594-9C1936A299F2}"/>
    <cellStyle name="SAPBEXstdItem 3 6 2 2" xfId="42745" xr:uid="{069B0CC5-0967-45F0-935A-0E3C699290D4}"/>
    <cellStyle name="SAPBEXstdItem 3 6 3" xfId="23025" xr:uid="{8FB1C55A-CA38-4DDA-814B-39F9B9083844}"/>
    <cellStyle name="SAPBEXstdItem 3 6 3 2" xfId="49439" xr:uid="{9E2657FD-4EF6-4770-A2D7-28F15EA40E01}"/>
    <cellStyle name="SAPBEXstdItem 3 6 4" xfId="32225" xr:uid="{4EE20578-A35C-4DE1-861E-DF7E30C35D1F}"/>
    <cellStyle name="SAPBEXstdItem 3 7" xfId="2824" xr:uid="{6B039DC0-3DC8-4C94-B136-0771C97C04AB}"/>
    <cellStyle name="SAPBEXstdItem 3 7 2" xfId="23625" xr:uid="{75B76E2C-C4B4-4311-85B7-AA960BFED968}"/>
    <cellStyle name="SAPBEXstdItem 3 7 2 2" xfId="50039" xr:uid="{E6B4E37A-75EE-4512-9EB9-BFF12F97A9EE}"/>
    <cellStyle name="SAPBEXstdItem 3 7 3" xfId="29494" xr:uid="{4DF13F51-F8D9-4352-8D1A-E2B14DEB1CAE}"/>
    <cellStyle name="SAPBEXstdItem 3 8" xfId="6273" xr:uid="{7BD39721-5AC9-40C3-8D1B-11847CC7EF1C}"/>
    <cellStyle name="SAPBEXstdItem 3 8 2" xfId="17012" xr:uid="{1BE2A09B-CBAB-46A7-B0F0-8092D0F1E618}"/>
    <cellStyle name="SAPBEXstdItem 3 8 2 2" xfId="43430" xr:uid="{257E3428-10CD-4AB4-BFC3-B25B4007CDC4}"/>
    <cellStyle name="SAPBEXstdItem 3 8 3" xfId="12051" xr:uid="{41FD2AD3-105E-4919-9246-232A5DC93C59}"/>
    <cellStyle name="SAPBEXstdItem 3 8 3 2" xfId="38472" xr:uid="{AE549C7B-64C2-4E82-82ED-9247E9F3418E}"/>
    <cellStyle name="SAPBEXstdItem 3 8 4" xfId="32943" xr:uid="{B019C536-FF8C-4D93-BF40-0139C6FEB515}"/>
    <cellStyle name="SAPBEXstdItem 3 9" xfId="6024" xr:uid="{779CA05E-0685-4AA1-B89B-D60298CBF428}"/>
    <cellStyle name="SAPBEXstdItem 3 9 2" xfId="16775" xr:uid="{000CF083-FE6A-45A9-B8E2-5B533B2AEB73}"/>
    <cellStyle name="SAPBEXstdItem 3 9 2 2" xfId="43193" xr:uid="{F6D130D6-AD96-4C26-A0F9-F3025FF1B3B1}"/>
    <cellStyle name="SAPBEXstdItem 3 9 3" xfId="28044" xr:uid="{4227BA32-F810-4F89-90EB-A020C80F1ECB}"/>
    <cellStyle name="SAPBEXstdItem 3 9 3 2" xfId="54458" xr:uid="{1AB5E8E0-F205-47BF-9F50-56611F58D814}"/>
    <cellStyle name="SAPBEXstdItem 3 9 4" xfId="32694" xr:uid="{7F076BD8-CE00-4176-B907-6D1B6733BCF9}"/>
    <cellStyle name="SAPBEXstdItem 4" xfId="1958" xr:uid="{CB4B1CC7-5F39-459E-91DD-09CBA2C749AB}"/>
    <cellStyle name="SAPBEXstdItem 4 10" xfId="8510" xr:uid="{60511CB9-3E63-458F-8B12-2FE618199C83}"/>
    <cellStyle name="SAPBEXstdItem 4 10 2" xfId="19170" xr:uid="{8899517F-8374-4628-9B7E-42F29DFEFFC2}"/>
    <cellStyle name="SAPBEXstdItem 4 10 2 2" xfId="45584" xr:uid="{2872895F-A1C6-446C-89CB-5C4E51B14A8B}"/>
    <cellStyle name="SAPBEXstdItem 4 10 3" xfId="12731" xr:uid="{02C98C2B-6007-48F3-8801-8285BD552689}"/>
    <cellStyle name="SAPBEXstdItem 4 10 3 2" xfId="39152" xr:uid="{059B0E5C-B19A-4A9F-BFC8-BD117601E4A8}"/>
    <cellStyle name="SAPBEXstdItem 4 10 4" xfId="35006" xr:uid="{C0209EAE-D8B7-4DE4-9C81-1E065F9C73C4}"/>
    <cellStyle name="SAPBEXstdItem 4 11" xfId="11630" xr:uid="{955B5493-CAB0-4C44-9D87-B391A374D3A5}"/>
    <cellStyle name="SAPBEXstdItem 4 11 2" xfId="38051" xr:uid="{23B5ABD9-F9DC-43A8-A2C3-FE55F2591618}"/>
    <cellStyle name="SAPBEXstdItem 4 12" xfId="22104" xr:uid="{C6364637-5224-4C93-85DA-374A982EB954}"/>
    <cellStyle name="SAPBEXstdItem 4 12 2" xfId="48518" xr:uid="{0C859708-B5CB-40D4-B4B5-45EDC1DF9BB4}"/>
    <cellStyle name="SAPBEXstdItem 4 2" xfId="3935" xr:uid="{CCF14436-D6D9-4613-8FE7-1D11CCAC8215}"/>
    <cellStyle name="SAPBEXstdItem 4 2 2" xfId="9806" xr:uid="{C3C801BE-DA39-4EBA-A367-1899BD0E5AF9}"/>
    <cellStyle name="SAPBEXstdItem 4 2 2 2" xfId="20466" xr:uid="{A074C586-4934-479E-B39A-CF9DEF270C33}"/>
    <cellStyle name="SAPBEXstdItem 4 2 2 2 2" xfId="46880" xr:uid="{0295E7BB-23F0-4D34-A22B-CBB308A502DA}"/>
    <cellStyle name="SAPBEXstdItem 4 2 2 3" xfId="27820" xr:uid="{0449C0CD-661C-468A-9841-7C279BB60454}"/>
    <cellStyle name="SAPBEXstdItem 4 2 2 3 2" xfId="54234" xr:uid="{E4F5F4E7-5D10-4578-9A76-7FB5C473A0E4}"/>
    <cellStyle name="SAPBEXstdItem 4 2 2 4" xfId="36302" xr:uid="{2A07A8C8-CFA7-45CA-B6B4-015D297CC484}"/>
    <cellStyle name="SAPBEXstdItem 4 2 3" xfId="10121" xr:uid="{49FE45DC-6FB8-4C2C-AD40-C127B542D324}"/>
    <cellStyle name="SAPBEXstdItem 4 2 3 2" xfId="20781" xr:uid="{0471802D-4554-444E-A866-58E3BD270102}"/>
    <cellStyle name="SAPBEXstdItem 4 2 3 2 2" xfId="47195" xr:uid="{6B6027D1-2DF6-4817-A998-851F1F60D651}"/>
    <cellStyle name="SAPBEXstdItem 4 2 3 3" xfId="25895" xr:uid="{17533061-9CAA-48A9-92C0-8DD6704E4C9D}"/>
    <cellStyle name="SAPBEXstdItem 4 2 3 3 2" xfId="52309" xr:uid="{47A72341-C6FE-4C68-AD23-FA2DE8DF1832}"/>
    <cellStyle name="SAPBEXstdItem 4 2 3 4" xfId="36617" xr:uid="{DAC30D1E-D1E2-4495-AAC1-710D77A41705}"/>
    <cellStyle name="SAPBEXstdItem 4 2 4" xfId="10970" xr:uid="{8EF69F81-1ECD-491B-A0EC-7119BB7D5B5B}"/>
    <cellStyle name="SAPBEXstdItem 4 2 4 2" xfId="21615" xr:uid="{E1AE781A-87B2-4D4C-A81E-27A62FFFF430}"/>
    <cellStyle name="SAPBEXstdItem 4 2 4 2 2" xfId="48029" xr:uid="{CBC3410E-BAF9-40FC-BAB2-AE3063BCA1C7}"/>
    <cellStyle name="SAPBEXstdItem 4 2 4 3" xfId="28704" xr:uid="{74845162-9BF4-4619-85B9-A8EAE648E0B5}"/>
    <cellStyle name="SAPBEXstdItem 4 2 4 3 2" xfId="55118" xr:uid="{714BF105-DDA8-4C53-94C7-9DE3E32E6FFB}"/>
    <cellStyle name="SAPBEXstdItem 4 2 4 4" xfId="37391" xr:uid="{1533D706-3844-4B42-ACF8-891104AE075B}"/>
    <cellStyle name="SAPBEXstdItem 4 2 5" xfId="8829" xr:uid="{B1E984E8-490F-41F9-B122-C58684F4E457}"/>
    <cellStyle name="SAPBEXstdItem 4 2 5 2" xfId="19489" xr:uid="{01F1C395-8537-4961-BFE5-E78F7D1DF304}"/>
    <cellStyle name="SAPBEXstdItem 4 2 5 2 2" xfId="45903" xr:uid="{AF0AC523-EE39-48B7-A295-6381AEAB97A4}"/>
    <cellStyle name="SAPBEXstdItem 4 2 5 3" xfId="22954" xr:uid="{6130BCEB-EA61-4040-B405-8759AAD72081}"/>
    <cellStyle name="SAPBEXstdItem 4 2 5 3 2" xfId="49368" xr:uid="{50090E28-AC7F-4F42-B051-BB559EC0C8E0}"/>
    <cellStyle name="SAPBEXstdItem 4 2 5 4" xfId="35325" xr:uid="{BBB9E4FA-27AD-42B2-A6A7-1C645DBD7FB5}"/>
    <cellStyle name="SAPBEXstdItem 4 2 6" xfId="14718" xr:uid="{F20ACEC6-5217-4F6D-9732-1004C431C56F}"/>
    <cellStyle name="SAPBEXstdItem 4 2 6 2" xfId="41138" xr:uid="{17492BE0-6F93-4223-BE06-6462FF7644AC}"/>
    <cellStyle name="SAPBEXstdItem 4 2 7" xfId="27258" xr:uid="{16470860-EE6F-4311-AA83-4361B987537C}"/>
    <cellStyle name="SAPBEXstdItem 4 2 7 2" xfId="53672" xr:uid="{4720F9A8-4DC9-4C80-BC2D-CA2975583B91}"/>
    <cellStyle name="SAPBEXstdItem 4 2 8" xfId="30605" xr:uid="{4FF7C3CF-D746-4FDF-B31F-8CAF1D88FB6F}"/>
    <cellStyle name="SAPBEXstdItem 4 3" xfId="4662" xr:uid="{B4229D4F-92A7-49BE-861E-5553A6D25D1F}"/>
    <cellStyle name="SAPBEXstdItem 4 3 2" xfId="9721" xr:uid="{658DDD6F-8617-40C7-BD1F-2BDD8535D8A4}"/>
    <cellStyle name="SAPBEXstdItem 4 3 2 2" xfId="20381" xr:uid="{2A1AE15C-4DA4-46D4-A8E4-6737E9F2E936}"/>
    <cellStyle name="SAPBEXstdItem 4 3 2 2 2" xfId="46795" xr:uid="{66BD805C-730D-4C3A-A240-35723FE4E2EC}"/>
    <cellStyle name="SAPBEXstdItem 4 3 2 3" xfId="25910" xr:uid="{8F36D1AF-93E8-41CF-8D0E-5AD7E5AE9895}"/>
    <cellStyle name="SAPBEXstdItem 4 3 2 3 2" xfId="52324" xr:uid="{70C7C437-41E5-4FDB-A1D8-29A3A5A19ABF}"/>
    <cellStyle name="SAPBEXstdItem 4 3 2 4" xfId="36217" xr:uid="{F93EF586-1D59-4FE3-B8E0-1DBE76464087}"/>
    <cellStyle name="SAPBEXstdItem 4 3 3" xfId="15440" xr:uid="{74780A94-1A0B-4425-8805-06114CA0C7B5}"/>
    <cellStyle name="SAPBEXstdItem 4 3 3 2" xfId="41860" xr:uid="{A2F5BF56-D21C-46EC-BA83-3F64DE086FBD}"/>
    <cellStyle name="SAPBEXstdItem 4 3 4" xfId="27633" xr:uid="{7A37841D-19F4-44AC-90D8-DD7488FD57DC}"/>
    <cellStyle name="SAPBEXstdItem 4 3 4 2" xfId="54047" xr:uid="{7CECB776-912B-45C2-BF1D-9C3B70D790A7}"/>
    <cellStyle name="SAPBEXstdItem 4 3 5" xfId="31332" xr:uid="{3DFFD336-7938-477B-8331-C48F2E07AC89}"/>
    <cellStyle name="SAPBEXstdItem 4 4" xfId="5240" xr:uid="{9E27AE0F-9E07-4D05-9084-A46661525F4E}"/>
    <cellStyle name="SAPBEXstdItem 4 4 2" xfId="10236" xr:uid="{732994BE-F633-4F8E-9008-A14A24212051}"/>
    <cellStyle name="SAPBEXstdItem 4 4 2 2" xfId="20896" xr:uid="{F92F8FEB-4887-40A5-9D68-35C0914A6D9F}"/>
    <cellStyle name="SAPBEXstdItem 4 4 2 2 2" xfId="47310" xr:uid="{476ED5B9-1467-4325-BCAB-DC14BB3280F9}"/>
    <cellStyle name="SAPBEXstdItem 4 4 2 3" xfId="16102" xr:uid="{4923C380-2636-408C-8782-5AE1CED42042}"/>
    <cellStyle name="SAPBEXstdItem 4 4 2 3 2" xfId="42521" xr:uid="{EB07CF11-71FE-4E00-9265-388D8345FCC6}"/>
    <cellStyle name="SAPBEXstdItem 4 4 2 4" xfId="36732" xr:uid="{D9E9D97C-2325-4070-AB87-1EA29D944F06}"/>
    <cellStyle name="SAPBEXstdItem 4 4 3" xfId="16015" xr:uid="{08AA8734-E89D-4EF6-B830-FBF5DA62ACD7}"/>
    <cellStyle name="SAPBEXstdItem 4 4 3 2" xfId="42434" xr:uid="{984F2A77-A051-4B8F-ADDD-CACEA2606FAE}"/>
    <cellStyle name="SAPBEXstdItem 4 4 4" xfId="21872" xr:uid="{F2324127-508D-416E-94DD-7760ACC03EA5}"/>
    <cellStyle name="SAPBEXstdItem 4 4 4 2" xfId="48286" xr:uid="{21DC6D69-DE15-4D5C-97A8-AB32760D57A1}"/>
    <cellStyle name="SAPBEXstdItem 4 4 5" xfId="31910" xr:uid="{F0FFCD29-B856-48E5-AF72-741C9909971F}"/>
    <cellStyle name="SAPBEXstdItem 4 5" xfId="5851" xr:uid="{CFEEAEBA-02A3-4AAE-80E3-CA80E010FE6C}"/>
    <cellStyle name="SAPBEXstdItem 4 5 2" xfId="10834" xr:uid="{D1BC8006-674B-408D-898F-41CDF19456DD}"/>
    <cellStyle name="SAPBEXstdItem 4 5 2 2" xfId="21479" xr:uid="{772B2E10-8CB6-41E4-941F-7FF5B168A31F}"/>
    <cellStyle name="SAPBEXstdItem 4 5 2 2 2" xfId="47893" xr:uid="{D51759D2-E479-483B-8F83-02EE86BCE89B}"/>
    <cellStyle name="SAPBEXstdItem 4 5 2 3" xfId="28568" xr:uid="{06AC0141-8A10-4C73-ACA5-26858927D29D}"/>
    <cellStyle name="SAPBEXstdItem 4 5 2 3 2" xfId="54982" xr:uid="{DFE1763E-CF52-4B9B-8F2E-91DA23EE1C9B}"/>
    <cellStyle name="SAPBEXstdItem 4 5 2 4" xfId="37255" xr:uid="{79E58B91-1282-4854-98AC-6C362A1B5150}"/>
    <cellStyle name="SAPBEXstdItem 4 5 3" xfId="16607" xr:uid="{91655491-650D-4E58-8BE8-B2560F714ADF}"/>
    <cellStyle name="SAPBEXstdItem 4 5 3 2" xfId="43025" xr:uid="{B8000AE9-CECB-4702-B069-134139F83BF1}"/>
    <cellStyle name="SAPBEXstdItem 4 5 4" xfId="26517" xr:uid="{D3D74E40-F98C-4AF8-B01A-163BFADF1F8F}"/>
    <cellStyle name="SAPBEXstdItem 4 5 4 2" xfId="52931" xr:uid="{4BB3933C-5727-485D-B285-2382C1A16202}"/>
    <cellStyle name="SAPBEXstdItem 4 5 5" xfId="32521" xr:uid="{CF321582-CF57-4124-B967-277C814092CC}"/>
    <cellStyle name="SAPBEXstdItem 4 6" xfId="6459" xr:uid="{485E92A3-7EF1-499C-A574-166C90582366}"/>
    <cellStyle name="SAPBEXstdItem 4 6 2" xfId="17195" xr:uid="{F2715658-ECCD-4F86-9450-A8AB2F5D995D}"/>
    <cellStyle name="SAPBEXstdItem 4 6 2 2" xfId="43613" xr:uid="{E11A4783-21D7-48C1-907D-4E2A7CD012B7}"/>
    <cellStyle name="SAPBEXstdItem 4 6 3" xfId="22412" xr:uid="{A439DBBA-77DC-479F-89E5-69C687E86D5E}"/>
    <cellStyle name="SAPBEXstdItem 4 6 3 2" xfId="48826" xr:uid="{67C5C765-95A7-4535-A914-4B62AB767641}"/>
    <cellStyle name="SAPBEXstdItem 4 6 4" xfId="33129" xr:uid="{67689824-6C11-4D56-B905-95258E5C6C80}"/>
    <cellStyle name="SAPBEXstdItem 4 7" xfId="7074" xr:uid="{ACA35D6D-E9C5-40E8-B91A-D4B409831159}"/>
    <cellStyle name="SAPBEXstdItem 4 7 2" xfId="12151" xr:uid="{1B1ED8AB-F5BF-4345-B969-A5099A4490EF}"/>
    <cellStyle name="SAPBEXstdItem 4 7 2 2" xfId="38572" xr:uid="{6D85DE40-059E-4DA6-8F4D-62E53B6B494C}"/>
    <cellStyle name="SAPBEXstdItem 4 7 3" xfId="33744" xr:uid="{2BCDAE66-D9C0-4384-95CD-5889373C17B7}"/>
    <cellStyle name="SAPBEXstdItem 4 8" xfId="7621" xr:uid="{7CA0FE93-F6C1-4CE0-84D9-E6910159194E}"/>
    <cellStyle name="SAPBEXstdItem 4 8 2" xfId="18288" xr:uid="{FA626947-9DA6-4109-8588-78B026EE575B}"/>
    <cellStyle name="SAPBEXstdItem 4 8 2 2" xfId="44704" xr:uid="{7B8EADC0-9C2E-40DF-A07D-A964A6AFE121}"/>
    <cellStyle name="SAPBEXstdItem 4 8 3" xfId="27339" xr:uid="{A165676B-D7B8-40D8-B8B8-C861A7E29DE3}"/>
    <cellStyle name="SAPBEXstdItem 4 8 3 2" xfId="53753" xr:uid="{17CF7F54-6CD4-4F8A-91AF-E52B9A46217B}"/>
    <cellStyle name="SAPBEXstdItem 4 8 4" xfId="34291" xr:uid="{AFB40DAA-5C4F-4440-B3E6-5A16A8316CD3}"/>
    <cellStyle name="SAPBEXstdItem 4 9" xfId="7315" xr:uid="{84BE4125-7D3F-4909-ABB4-E8ED98635956}"/>
    <cellStyle name="SAPBEXstdItem 4 9 2" xfId="17982" xr:uid="{8D605D01-BBE1-47F3-B4BB-0746B79D367D}"/>
    <cellStyle name="SAPBEXstdItem 4 9 2 2" xfId="44399" xr:uid="{F40180E5-7BB2-4AE2-96E3-5B6597691E8A}"/>
    <cellStyle name="SAPBEXstdItem 4 9 3" xfId="26385" xr:uid="{8AE9CB60-EE78-4571-B85E-8CEAEEC8AF6D}"/>
    <cellStyle name="SAPBEXstdItem 4 9 3 2" xfId="52799" xr:uid="{33429926-7C1C-4B5D-8882-408DDBB2CB89}"/>
    <cellStyle name="SAPBEXstdItem 4 9 4" xfId="33985" xr:uid="{5920106B-31B6-4D56-8E74-A5004F609CE5}"/>
    <cellStyle name="SAPBEXstdItem 5" xfId="2135" xr:uid="{3A989E85-9553-4775-B3E7-6D0ABB18FC6E}"/>
    <cellStyle name="SAPBEXstdItem 5 10" xfId="8596" xr:uid="{D7A7E841-F80B-404B-8DEB-2CAF024E52DB}"/>
    <cellStyle name="SAPBEXstdItem 5 10 2" xfId="19256" xr:uid="{EDE776B9-FFF0-47E8-8F1D-1C8CA0695FC8}"/>
    <cellStyle name="SAPBEXstdItem 5 10 2 2" xfId="45670" xr:uid="{4E5CBF3E-B992-4635-BE19-36C8BE80068F}"/>
    <cellStyle name="SAPBEXstdItem 5 10 3" xfId="17666" xr:uid="{6BAA541F-8C72-4731-ACAC-709A569F31F0}"/>
    <cellStyle name="SAPBEXstdItem 5 10 3 2" xfId="44083" xr:uid="{F8297691-6F8E-409B-AC6A-CE70BED6F04A}"/>
    <cellStyle name="SAPBEXstdItem 5 10 4" xfId="35092" xr:uid="{6D8FD98A-96F1-4591-AEA7-7095FD6F6240}"/>
    <cellStyle name="SAPBEXstdItem 5 11" xfId="11465" xr:uid="{8B420FAC-CA46-49EB-A900-5FCEFB8E92B7}"/>
    <cellStyle name="SAPBEXstdItem 5 11 2" xfId="37886" xr:uid="{C5A298E5-C582-44C8-969F-18D45D110EF0}"/>
    <cellStyle name="SAPBEXstdItem 5 12" xfId="27466" xr:uid="{47D3CC1D-D1C9-4689-9E3C-D5CA26FA85F1}"/>
    <cellStyle name="SAPBEXstdItem 5 12 2" xfId="53880" xr:uid="{B460DA94-16AA-4CAE-8404-995B743FC684}"/>
    <cellStyle name="SAPBEXstdItem 5 2" xfId="4100" xr:uid="{0C05816C-1028-4B18-8EC9-9D811D5A736C}"/>
    <cellStyle name="SAPBEXstdItem 5 2 2" xfId="9681" xr:uid="{7C16ADEE-635D-4B2E-A932-E2A3CCB1604A}"/>
    <cellStyle name="SAPBEXstdItem 5 2 2 2" xfId="20341" xr:uid="{F63CEFE2-5B46-4105-9C3D-85172F27909C}"/>
    <cellStyle name="SAPBEXstdItem 5 2 2 2 2" xfId="46755" xr:uid="{D5ACDE2E-F4C9-4CD7-B067-AEEA0382F75E}"/>
    <cellStyle name="SAPBEXstdItem 5 2 2 3" xfId="11603" xr:uid="{D80692B7-5AEF-4319-8E82-5708F133AAD7}"/>
    <cellStyle name="SAPBEXstdItem 5 2 2 3 2" xfId="38024" xr:uid="{943E17FD-FA71-4224-B7B2-9118D8795796}"/>
    <cellStyle name="SAPBEXstdItem 5 2 2 4" xfId="36177" xr:uid="{AA4C37F4-E372-480C-ACA6-7ACE93B5E167}"/>
    <cellStyle name="SAPBEXstdItem 5 2 3" xfId="14882" xr:uid="{58AB3224-42BB-4132-84C7-750B394B7996}"/>
    <cellStyle name="SAPBEXstdItem 5 2 3 2" xfId="41302" xr:uid="{797E49F0-3437-4B20-BD25-AC2D39A5F25D}"/>
    <cellStyle name="SAPBEXstdItem 5 2 4" xfId="26673" xr:uid="{7B5029F8-0F3F-4601-8079-7179AF10475D}"/>
    <cellStyle name="SAPBEXstdItem 5 2 4 2" xfId="53087" xr:uid="{D5ACEAAE-76B7-4733-82EF-7FAF9F0513FE}"/>
    <cellStyle name="SAPBEXstdItem 5 2 5" xfId="30770" xr:uid="{0175E530-8CCB-4C41-9B14-F26E3934ABC6}"/>
    <cellStyle name="SAPBEXstdItem 5 3" xfId="4828" xr:uid="{2813E668-1A34-4588-BE82-8390F07C8134}"/>
    <cellStyle name="SAPBEXstdItem 5 3 2" xfId="9709" xr:uid="{030D0B51-6F58-45EB-80F5-A024F8BE70D8}"/>
    <cellStyle name="SAPBEXstdItem 5 3 2 2" xfId="20369" xr:uid="{39EA4190-2C5B-4515-8B43-60DA90738F96}"/>
    <cellStyle name="SAPBEXstdItem 5 3 2 2 2" xfId="46783" xr:uid="{932C906B-15F0-4248-BE4C-1619C87D8D4F}"/>
    <cellStyle name="SAPBEXstdItem 5 3 2 3" xfId="11606" xr:uid="{0D245336-64EF-4C24-8501-8F4232BDD539}"/>
    <cellStyle name="SAPBEXstdItem 5 3 2 3 2" xfId="38027" xr:uid="{589F9B09-0F41-4F72-B24B-50EF7B5901E6}"/>
    <cellStyle name="SAPBEXstdItem 5 3 2 4" xfId="36205" xr:uid="{D10846BA-24B7-47F8-81F6-55C569822C31}"/>
    <cellStyle name="SAPBEXstdItem 5 3 3" xfId="15605" xr:uid="{654BF0FF-F073-479E-A262-286C279346E1}"/>
    <cellStyle name="SAPBEXstdItem 5 3 3 2" xfId="42025" xr:uid="{E2D8F3A0-CA34-412E-9AB7-E0489197E981}"/>
    <cellStyle name="SAPBEXstdItem 5 3 4" xfId="23844" xr:uid="{A0E43D86-EFDF-4222-8DCA-AFDB7E129196}"/>
    <cellStyle name="SAPBEXstdItem 5 3 4 2" xfId="50258" xr:uid="{5DD1665D-2EFF-46DB-9DAF-EB352E4D40ED}"/>
    <cellStyle name="SAPBEXstdItem 5 3 5" xfId="31498" xr:uid="{A827B60B-4085-4194-993C-FDC8EC72E4D0}"/>
    <cellStyle name="SAPBEXstdItem 5 4" xfId="5408" xr:uid="{7D21973F-81E5-486F-A206-C35CDBDE0F34}"/>
    <cellStyle name="SAPBEXstdItem 5 4 2" xfId="10868" xr:uid="{EADE0896-642A-40CA-88CF-1765AB72CE9B}"/>
    <cellStyle name="SAPBEXstdItem 5 4 2 2" xfId="21513" xr:uid="{B36776E2-6CE8-44F2-87E4-EBA668904334}"/>
    <cellStyle name="SAPBEXstdItem 5 4 2 2 2" xfId="47927" xr:uid="{8EC285B7-2C2B-4471-A9B9-5DB08F844497}"/>
    <cellStyle name="SAPBEXstdItem 5 4 2 3" xfId="28602" xr:uid="{6E6D9BBB-EE64-46A4-BD26-071B32FA8416}"/>
    <cellStyle name="SAPBEXstdItem 5 4 2 3 2" xfId="55016" xr:uid="{8807D12C-E097-41C6-9F74-BBCBDE345501}"/>
    <cellStyle name="SAPBEXstdItem 5 4 2 4" xfId="37289" xr:uid="{C86AC9B2-3A3C-4BAC-B745-0018C09712B1}"/>
    <cellStyle name="SAPBEXstdItem 5 4 3" xfId="16181" xr:uid="{C2013A5E-4024-4F2D-B79F-7D74F0CCCFE2}"/>
    <cellStyle name="SAPBEXstdItem 5 4 3 2" xfId="42600" xr:uid="{FEE623E0-F103-4B9E-8A65-E2A5B8507FAD}"/>
    <cellStyle name="SAPBEXstdItem 5 4 4" xfId="23594" xr:uid="{9E518FCB-62E1-4930-B133-5C6D22CFB0F7}"/>
    <cellStyle name="SAPBEXstdItem 5 4 4 2" xfId="50008" xr:uid="{E8FB07EC-C0B3-4F3C-9F51-063CBE01F93C}"/>
    <cellStyle name="SAPBEXstdItem 5 4 5" xfId="32078" xr:uid="{07E838D2-A7CD-48C8-81F6-9C65FFF33AEF}"/>
    <cellStyle name="SAPBEXstdItem 5 5" xfId="6015" xr:uid="{ADDF106A-9CDD-4E2A-9984-003A5AEDB826}"/>
    <cellStyle name="SAPBEXstdItem 5 5 2" xfId="16767" xr:uid="{A999E9E9-1F2E-425B-AC95-77BBE2A21325}"/>
    <cellStyle name="SAPBEXstdItem 5 5 2 2" xfId="43185" xr:uid="{8110B968-C029-45BD-A9FF-60D6698A95C5}"/>
    <cellStyle name="SAPBEXstdItem 5 5 3" xfId="27320" xr:uid="{6737F106-D5C4-42FC-98BE-84CA9B94FD7C}"/>
    <cellStyle name="SAPBEXstdItem 5 5 3 2" xfId="53734" xr:uid="{6EB981B0-6EE3-429C-8FB7-22064AB3C376}"/>
    <cellStyle name="SAPBEXstdItem 5 5 4" xfId="32685" xr:uid="{AAF71D0C-17B6-4918-9413-2C15E59AE847}"/>
    <cellStyle name="SAPBEXstdItem 5 6" xfId="6615" xr:uid="{8D592E61-3117-44EB-B8BF-F9DCBB98ED3C}"/>
    <cellStyle name="SAPBEXstdItem 5 6 2" xfId="17340" xr:uid="{8F31E0E5-D687-4B01-A2A1-0FEB4F19D103}"/>
    <cellStyle name="SAPBEXstdItem 5 6 2 2" xfId="43758" xr:uid="{095A57AA-927D-4625-923B-9B908ADD3B88}"/>
    <cellStyle name="SAPBEXstdItem 5 6 3" xfId="22403" xr:uid="{C38A832B-E68C-4E62-A645-81E4917A7915}"/>
    <cellStyle name="SAPBEXstdItem 5 6 3 2" xfId="48817" xr:uid="{29C119D2-B818-4634-ACAB-89D6ED93D90C}"/>
    <cellStyle name="SAPBEXstdItem 5 6 4" xfId="33285" xr:uid="{BEAE933D-C577-45A4-AD07-629C3C91D95C}"/>
    <cellStyle name="SAPBEXstdItem 5 7" xfId="7187" xr:uid="{5308B26B-F45A-4897-9EF1-2C4F98D03CB6}"/>
    <cellStyle name="SAPBEXstdItem 5 7 2" xfId="25405" xr:uid="{57AE5BCF-69AE-4343-893D-640AF928FED7}"/>
    <cellStyle name="SAPBEXstdItem 5 7 2 2" xfId="51819" xr:uid="{A215F50B-13FB-41E3-8221-00581C2F878D}"/>
    <cellStyle name="SAPBEXstdItem 5 7 3" xfId="33857" xr:uid="{AF304A39-FA90-4D48-8EFC-D3C037717EA9}"/>
    <cellStyle name="SAPBEXstdItem 5 8" xfId="7746" xr:uid="{ACDE149B-2AE5-4276-9416-ADC72B2A7F41}"/>
    <cellStyle name="SAPBEXstdItem 5 8 2" xfId="18413" xr:uid="{F31D96D9-F86E-499F-A4C8-BFAFB4C6BE47}"/>
    <cellStyle name="SAPBEXstdItem 5 8 2 2" xfId="44829" xr:uid="{1EBF702E-9267-4211-99D6-57958045FCB2}"/>
    <cellStyle name="SAPBEXstdItem 5 8 3" xfId="23080" xr:uid="{E8B4D2CE-358D-4D48-8F53-B04848779DB9}"/>
    <cellStyle name="SAPBEXstdItem 5 8 3 2" xfId="49494" xr:uid="{AF2B0079-5962-414C-ABE1-C6BB38705BB5}"/>
    <cellStyle name="SAPBEXstdItem 5 8 4" xfId="34416" xr:uid="{4F32E830-9895-44B4-87E7-928F3B19CCC7}"/>
    <cellStyle name="SAPBEXstdItem 5 9" xfId="7898" xr:uid="{FD4D865A-186F-4DC9-92A5-992EBFCDFB1E}"/>
    <cellStyle name="SAPBEXstdItem 5 9 2" xfId="18565" xr:uid="{3FFBE1B5-D55B-4DF6-B89C-AC031388C239}"/>
    <cellStyle name="SAPBEXstdItem 5 9 2 2" xfId="44980" xr:uid="{A8C230AE-E35F-40A4-BC06-EA2FD6943E84}"/>
    <cellStyle name="SAPBEXstdItem 5 9 3" xfId="24026" xr:uid="{435D9FD0-CA23-4845-9045-123468894F3C}"/>
    <cellStyle name="SAPBEXstdItem 5 9 3 2" xfId="50440" xr:uid="{69C727ED-D4F0-4825-8EE3-904C04FB35BC}"/>
    <cellStyle name="SAPBEXstdItem 5 9 4" xfId="34568" xr:uid="{E6E31ADA-6C5B-4729-B2D2-793114778ADB}"/>
    <cellStyle name="SAPBEXstdItem 6" xfId="2390" xr:uid="{C38499C6-6EA3-4016-8FF1-4B16185F813A}"/>
    <cellStyle name="SAPBEXstdItem 6 10" xfId="13021" xr:uid="{806148A0-C364-4C84-9B38-D6148196868E}"/>
    <cellStyle name="SAPBEXstdItem 6 10 2" xfId="39442" xr:uid="{F63D8F32-C1E7-4EB6-8360-F039B806A6AE}"/>
    <cellStyle name="SAPBEXstdItem 6 11" xfId="24928" xr:uid="{17979E0B-C6B0-47BF-B76B-CA0197DAB96C}"/>
    <cellStyle name="SAPBEXstdItem 6 11 2" xfId="51342" xr:uid="{8DF880FB-B1AD-4482-9F26-D1B77BB06B4F}"/>
    <cellStyle name="SAPBEXstdItem 6 2" xfId="4297" xr:uid="{8CA1B0F4-6232-441E-8D6C-DD491414ECFF}"/>
    <cellStyle name="SAPBEXstdItem 6 2 2" xfId="9824" xr:uid="{F035C553-099B-4F9D-BBF6-95C1AFD721DC}"/>
    <cellStyle name="SAPBEXstdItem 6 2 2 2" xfId="20484" xr:uid="{835AE900-0534-4E45-BDCF-EBEB586E90EC}"/>
    <cellStyle name="SAPBEXstdItem 6 2 2 2 2" xfId="46898" xr:uid="{FA2ED92A-9DBD-422B-A887-41D1AC65BA87}"/>
    <cellStyle name="SAPBEXstdItem 6 2 2 3" xfId="27790" xr:uid="{B421CA21-4363-4FD0-935B-99ADECD04F22}"/>
    <cellStyle name="SAPBEXstdItem 6 2 2 3 2" xfId="54204" xr:uid="{34C56815-7178-4675-9F7F-E8E90851B4F5}"/>
    <cellStyle name="SAPBEXstdItem 6 2 2 4" xfId="36320" xr:uid="{C6972B4B-CC44-48DA-B3AF-5FF9D001FB04}"/>
    <cellStyle name="SAPBEXstdItem 6 2 3" xfId="15076" xr:uid="{470AD4A2-355B-47D6-B8C1-6676BB19F44E}"/>
    <cellStyle name="SAPBEXstdItem 6 2 3 2" xfId="41496" xr:uid="{C41DFE31-8A6A-4940-A258-879E645860F2}"/>
    <cellStyle name="SAPBEXstdItem 6 2 4" xfId="22721" xr:uid="{14412C92-5D70-4EAC-8213-D9EDC953EC05}"/>
    <cellStyle name="SAPBEXstdItem 6 2 4 2" xfId="49135" xr:uid="{6BA5D3A4-CD7D-4C24-95E1-B8B4A4E3A619}"/>
    <cellStyle name="SAPBEXstdItem 6 2 5" xfId="30967" xr:uid="{76FC5AF4-68B8-4EBF-B5A1-8E1B64F1C175}"/>
    <cellStyle name="SAPBEXstdItem 6 3" xfId="5024" xr:uid="{B0EA6019-431A-4B41-A17C-ACDB8FCB9E15}"/>
    <cellStyle name="SAPBEXstdItem 6 3 2" xfId="10134" xr:uid="{D4BBF98D-B9AD-4C25-9039-97D4960032EC}"/>
    <cellStyle name="SAPBEXstdItem 6 3 2 2" xfId="20794" xr:uid="{F22B25CC-B638-497D-9FF4-5379E41A67E4}"/>
    <cellStyle name="SAPBEXstdItem 6 3 2 2 2" xfId="47208" xr:uid="{BE5E66B8-0C76-4F49-9C6E-05E91E337D49}"/>
    <cellStyle name="SAPBEXstdItem 6 3 2 3" xfId="27798" xr:uid="{CD81674C-A129-4326-B100-01A1C2A1C454}"/>
    <cellStyle name="SAPBEXstdItem 6 3 2 3 2" xfId="54212" xr:uid="{D45E5886-ED39-4F16-BCFB-13E61FACF923}"/>
    <cellStyle name="SAPBEXstdItem 6 3 2 4" xfId="36630" xr:uid="{34771D5F-3573-4AAE-BA48-A1BE18541E90}"/>
    <cellStyle name="SAPBEXstdItem 6 3 3" xfId="15801" xr:uid="{7C903393-DA01-4090-8A3C-43155CFE5979}"/>
    <cellStyle name="SAPBEXstdItem 6 3 3 2" xfId="42220" xr:uid="{7937E6D1-D408-4B84-A0D8-CD66DAE93ED7}"/>
    <cellStyle name="SAPBEXstdItem 6 3 4" xfId="23404" xr:uid="{431D3845-F5EE-461D-BF9E-1BA829773315}"/>
    <cellStyle name="SAPBEXstdItem 6 3 4 2" xfId="49818" xr:uid="{5D171A7B-A715-456E-B2C4-5F65D58CBB32}"/>
    <cellStyle name="SAPBEXstdItem 6 3 5" xfId="31694" xr:uid="{E34FD6B4-2246-4435-856A-BFBA6E1A8575}"/>
    <cellStyle name="SAPBEXstdItem 6 4" xfId="6213" xr:uid="{E1805E20-E532-4285-9C3D-A89A83753A63}"/>
    <cellStyle name="SAPBEXstdItem 6 4 2" xfId="10976" xr:uid="{A166E374-11B3-43F9-B807-0652C2F22782}"/>
    <cellStyle name="SAPBEXstdItem 6 4 2 2" xfId="21621" xr:uid="{5034AB53-0BC8-4BC8-8C19-078DB0AC37AF}"/>
    <cellStyle name="SAPBEXstdItem 6 4 2 2 2" xfId="48035" xr:uid="{8C65E63B-6441-4DDE-837E-0F3C5DD6EE1B}"/>
    <cellStyle name="SAPBEXstdItem 6 4 2 3" xfId="28710" xr:uid="{6812C691-802B-4BD6-B33A-5AFD3302F694}"/>
    <cellStyle name="SAPBEXstdItem 6 4 2 3 2" xfId="55124" xr:uid="{BE370DF8-F7C8-470C-859A-2DF7030C3607}"/>
    <cellStyle name="SAPBEXstdItem 6 4 2 4" xfId="37397" xr:uid="{4EA8553C-24AD-4318-A91A-19D0898092A5}"/>
    <cellStyle name="SAPBEXstdItem 6 4 3" xfId="16954" xr:uid="{897D1A4A-4302-41BD-828C-A7BAF81844FC}"/>
    <cellStyle name="SAPBEXstdItem 6 4 3 2" xfId="43372" xr:uid="{066AB9F2-1572-482D-B32A-47AA80686781}"/>
    <cellStyle name="SAPBEXstdItem 6 4 4" xfId="25784" xr:uid="{4C8DFA63-AD83-4543-B6FD-5F91EBE92EA1}"/>
    <cellStyle name="SAPBEXstdItem 6 4 4 2" xfId="52198" xr:uid="{FD2568AB-96AE-4A8F-B609-758172007596}"/>
    <cellStyle name="SAPBEXstdItem 6 4 5" xfId="32883" xr:uid="{8694BF77-E0BE-4278-9CF6-1113B8252CD5}"/>
    <cellStyle name="SAPBEXstdItem 6 5" xfId="6799" xr:uid="{04C69E15-9B08-4DB0-AC06-D1C98B0BBA3E}"/>
    <cellStyle name="SAPBEXstdItem 6 5 2" xfId="17511" xr:uid="{BB75885C-C6A1-44B4-B03C-B8B22A6B4A4B}"/>
    <cellStyle name="SAPBEXstdItem 6 5 2 2" xfId="43928" xr:uid="{B5B92C30-F697-40CE-9746-D80DCA81D6A8}"/>
    <cellStyle name="SAPBEXstdItem 6 5 3" xfId="22046" xr:uid="{3DD7D14A-5AEB-4730-AA35-89BC5ED778AA}"/>
    <cellStyle name="SAPBEXstdItem 6 5 3 2" xfId="48460" xr:uid="{A9E37CC0-FE1C-488C-853E-E04C0C612236}"/>
    <cellStyle name="SAPBEXstdItem 6 5 4" xfId="33469" xr:uid="{D16986CF-0A6D-4AD0-9EC5-9A39199FFB7D}"/>
    <cellStyle name="SAPBEXstdItem 6 6" xfId="7354" xr:uid="{727B99F9-F146-4A6E-A935-DDD37AE39C5A}"/>
    <cellStyle name="SAPBEXstdItem 6 6 2" xfId="18021" xr:uid="{2B829570-4FAD-4ED0-9408-99708C175192}"/>
    <cellStyle name="SAPBEXstdItem 6 6 2 2" xfId="44437" xr:uid="{DC050E09-8785-4EEC-8A62-D43068B5D7E1}"/>
    <cellStyle name="SAPBEXstdItem 6 6 3" xfId="22336" xr:uid="{2E04A8D2-7D74-4C57-BFFD-9C6B6EB172FF}"/>
    <cellStyle name="SAPBEXstdItem 6 6 3 2" xfId="48750" xr:uid="{3BDA3D95-9A46-4560-A2CE-C72737C677B1}"/>
    <cellStyle name="SAPBEXstdItem 6 6 4" xfId="34024" xr:uid="{8E8A3C17-8C75-4297-AFA3-35CE2C7F7786}"/>
    <cellStyle name="SAPBEXstdItem 6 7" xfId="7999" xr:uid="{1FEDC084-2E65-4DE3-B493-1544CBFD026F}"/>
    <cellStyle name="SAPBEXstdItem 6 7 2" xfId="18666" xr:uid="{D8626F51-2601-42C4-AFE6-A71185A9689F}"/>
    <cellStyle name="SAPBEXstdItem 6 7 2 2" xfId="45080" xr:uid="{1AC5E829-DBAF-4512-A015-77F1068C9495}"/>
    <cellStyle name="SAPBEXstdItem 6 7 3" xfId="12164" xr:uid="{F452F723-797F-4D67-B5F8-6543B79672C2}"/>
    <cellStyle name="SAPBEXstdItem 6 7 3 2" xfId="38585" xr:uid="{E58C4DE2-E658-4AFE-85EF-499994AB2F04}"/>
    <cellStyle name="SAPBEXstdItem 6 7 4" xfId="34604" xr:uid="{7C59A221-B53B-488A-9E37-2FCC0BC03034}"/>
    <cellStyle name="SAPBEXstdItem 6 8" xfId="8842" xr:uid="{440AE3C2-FE03-4616-B745-714850E8BB04}"/>
    <cellStyle name="SAPBEXstdItem 6 8 2" xfId="19502" xr:uid="{35944E7A-F560-4ABD-A0DD-A35610B6DDFB}"/>
    <cellStyle name="SAPBEXstdItem 6 8 2 2" xfId="45916" xr:uid="{B1FAC08A-E921-4B58-8CF1-6296583EF29D}"/>
    <cellStyle name="SAPBEXstdItem 6 8 3" xfId="24123" xr:uid="{C7E7E09A-0C44-4187-9508-4745C3682177}"/>
    <cellStyle name="SAPBEXstdItem 6 8 3 2" xfId="50537" xr:uid="{642BD646-7633-4898-A4F4-E45941562836}"/>
    <cellStyle name="SAPBEXstdItem 6 8 4" xfId="35338" xr:uid="{40022BF0-D6BE-4210-94E5-0CA0ACA0E5E3}"/>
    <cellStyle name="SAPBEXstdItem 6 9" xfId="13187" xr:uid="{F3CC04AE-F9E5-40D6-8989-F9240908CA6F}"/>
    <cellStyle name="SAPBEXstdItem 6 9 2" xfId="39607" xr:uid="{D798BE55-F443-47DC-87C2-E1898DD14FDB}"/>
    <cellStyle name="SAPBEXstdItem 7" xfId="3298" xr:uid="{29E78B68-18A0-46C0-A54F-B66F1E2BCC6F}"/>
    <cellStyle name="SAPBEXstdItem 7 2" xfId="9513" xr:uid="{61315269-5FFD-438A-B418-A4B803392AB9}"/>
    <cellStyle name="SAPBEXstdItem 7 2 2" xfId="20173" xr:uid="{770CE171-34BC-4F1F-8451-11385611DFDB}"/>
    <cellStyle name="SAPBEXstdItem 7 2 2 2" xfId="46587" xr:uid="{4CC3F2B1-4764-4963-9386-F6B8BE218405}"/>
    <cellStyle name="SAPBEXstdItem 7 2 3" xfId="11261" xr:uid="{7BE14C25-1431-4845-8C8F-9B948C36B39A}"/>
    <cellStyle name="SAPBEXstdItem 7 2 3 2" xfId="37682" xr:uid="{298F0209-A484-4098-BF33-154BBE31E20D}"/>
    <cellStyle name="SAPBEXstdItem 7 2 4" xfId="36009" xr:uid="{6649B993-16B6-4076-9F49-CEA1F8E78E29}"/>
    <cellStyle name="SAPBEXstdItem 7 3" xfId="14088" xr:uid="{CAA33494-21D1-4DBE-A963-BE49189335CF}"/>
    <cellStyle name="SAPBEXstdItem 7 3 2" xfId="40508" xr:uid="{25978E85-EFC6-4E8D-827F-B15B051DBF66}"/>
    <cellStyle name="SAPBEXstdItem 7 4" xfId="24716" xr:uid="{25D923D7-9890-47DB-8305-707426B18D02}"/>
    <cellStyle name="SAPBEXstdItem 7 4 2" xfId="51130" xr:uid="{0548EBA6-6A33-48F8-994B-24115BCE2A37}"/>
    <cellStyle name="SAPBEXstdItem 7 5" xfId="29968" xr:uid="{02D1B98E-6671-4799-90E4-A6D6B5BAE29F}"/>
    <cellStyle name="SAPBEXstdItem 8" xfId="4488" xr:uid="{A44DE615-5874-4CD4-B57D-C34BBCCC067B}"/>
    <cellStyle name="SAPBEXstdItem 8 2" xfId="9633" xr:uid="{916C793D-E6D5-4784-8D56-81A2422E9287}"/>
    <cellStyle name="SAPBEXstdItem 8 2 2" xfId="20293" xr:uid="{220519F4-458A-46E4-9789-A19BB1DF7CE9}"/>
    <cellStyle name="SAPBEXstdItem 8 2 2 2" xfId="46707" xr:uid="{E9A156E8-F40C-454D-B3E1-88455C781FC6}"/>
    <cellStyle name="SAPBEXstdItem 8 2 3" xfId="27837" xr:uid="{A8781DFC-9EB5-4AF8-910D-41F8E5FE126A}"/>
    <cellStyle name="SAPBEXstdItem 8 2 3 2" xfId="54251" xr:uid="{CA6A456B-DE9B-4D0F-AB72-A37E3CD6BE70}"/>
    <cellStyle name="SAPBEXstdItem 8 2 4" xfId="36129" xr:uid="{31FF3672-B67A-4A68-8D9A-43632E6C0C57}"/>
    <cellStyle name="SAPBEXstdItem 8 3" xfId="15266" xr:uid="{3DB514CE-8C11-46CE-8E23-BDD6DCE835E1}"/>
    <cellStyle name="SAPBEXstdItem 8 3 2" xfId="41686" xr:uid="{613B254B-4085-4D9C-8108-B6AC26954C7A}"/>
    <cellStyle name="SAPBEXstdItem 8 4" xfId="24627" xr:uid="{22F48BE0-4C56-4785-AD73-67D125DB1A1C}"/>
    <cellStyle name="SAPBEXstdItem 8 4 2" xfId="51041" xr:uid="{92BB0120-9AD0-497C-968E-29ADC4F18DE4}"/>
    <cellStyle name="SAPBEXstdItem 8 5" xfId="31158" xr:uid="{87B07A82-4D30-475B-A18E-0EFEAB9F0ACB}"/>
    <cellStyle name="SAPBEXstdItem 9" xfId="5683" xr:uid="{45DFF69E-1CAC-4E35-A0A3-9CA7084C773C}"/>
    <cellStyle name="SAPBEXstdItem 9 2" xfId="9702" xr:uid="{0BB34207-EA88-486C-81B4-E6A5E12B6BB1}"/>
    <cellStyle name="SAPBEXstdItem 9 2 2" xfId="20362" xr:uid="{489F56DE-5866-4317-9581-371C88000E2B}"/>
    <cellStyle name="SAPBEXstdItem 9 2 2 2" xfId="46776" xr:uid="{91970C21-CCEE-4BA4-AA58-2A51C486B8D3}"/>
    <cellStyle name="SAPBEXstdItem 9 2 3" xfId="12752" xr:uid="{CF578073-A95C-48F2-B753-C04D8CB3F66D}"/>
    <cellStyle name="SAPBEXstdItem 9 2 3 2" xfId="39173" xr:uid="{78BA2358-8491-414A-A56A-455727D85167}"/>
    <cellStyle name="SAPBEXstdItem 9 2 4" xfId="36198" xr:uid="{FC20D4C5-E174-4A43-8BB2-AEE80782AADC}"/>
    <cellStyle name="SAPBEXstdItem 9 3" xfId="16447" xr:uid="{FEFBB080-36C8-4185-BE64-E7ADECC5A016}"/>
    <cellStyle name="SAPBEXstdItem 9 3 2" xfId="42865" xr:uid="{B0B5C996-CD0E-4D60-BD88-8C82B3FABD15}"/>
    <cellStyle name="SAPBEXstdItem 9 4" xfId="27953" xr:uid="{8B86CE11-6737-44D8-8CA9-B67B0C8174AF}"/>
    <cellStyle name="SAPBEXstdItem 9 4 2" xfId="54367" xr:uid="{E613C83A-2340-4EF4-8C76-289C62D29DFF}"/>
    <cellStyle name="SAPBEXstdItem 9 5" xfId="32353" xr:uid="{3EC4BE28-C2D7-47E1-AF54-BDC454F556AA}"/>
    <cellStyle name="SAPBEXstdItemX" xfId="1281" xr:uid="{8434A785-E1B0-4835-889A-29B6F8B1A097}"/>
    <cellStyle name="SAPBEXstdItemX 10" xfId="3157" xr:uid="{35F7A841-7D4F-4C48-8596-4EB2562F7E39}"/>
    <cellStyle name="SAPBEXstdItemX 10 2" xfId="13947" xr:uid="{EB4F4666-0DB5-4B62-9788-D4A6771D6D10}"/>
    <cellStyle name="SAPBEXstdItemX 10 2 2" xfId="40367" xr:uid="{604B12B7-BC3C-44A6-953D-F775A4844EEF}"/>
    <cellStyle name="SAPBEXstdItemX 10 3" xfId="26488" xr:uid="{7BF74FFD-0F59-42D1-A70D-B73A40A009EF}"/>
    <cellStyle name="SAPBEXstdItemX 10 3 2" xfId="52902" xr:uid="{0BF2FE52-39D6-4E40-8BA4-4BE5A3C49270}"/>
    <cellStyle name="SAPBEXstdItemX 10 4" xfId="29827" xr:uid="{A9F44BB0-1E61-4D16-AEE0-BF23CBE37D36}"/>
    <cellStyle name="SAPBEXstdItemX 11" xfId="6835" xr:uid="{60CAAA44-897D-4791-9848-1669AFEA54AA}"/>
    <cellStyle name="SAPBEXstdItemX 11 2" xfId="11115" xr:uid="{FCB064A0-2576-46C1-B655-B3BA6CA10E29}"/>
    <cellStyle name="SAPBEXstdItemX 11 2 2" xfId="37536" xr:uid="{1783464B-875D-4EAB-912B-94254998E776}"/>
    <cellStyle name="SAPBEXstdItemX 11 3" xfId="33505" xr:uid="{C499B73E-646F-43C7-8BB2-08D9663E2595}"/>
    <cellStyle name="SAPBEXstdItemX 12" xfId="6088" xr:uid="{D70C5882-83AC-49D4-BBED-C86E891F7FB0}"/>
    <cellStyle name="SAPBEXstdItemX 12 2" xfId="16838" xr:uid="{0D4236FD-66F9-4B93-829E-14399E3EF493}"/>
    <cellStyle name="SAPBEXstdItemX 12 2 2" xfId="43256" xr:uid="{41A4ACB5-206C-46CD-B923-B9C0764C4F2F}"/>
    <cellStyle name="SAPBEXstdItemX 12 3" xfId="23008" xr:uid="{FB1E1D8A-D1C3-4EBA-849F-A78ECEC78DC5}"/>
    <cellStyle name="SAPBEXstdItemX 12 3 2" xfId="49422" xr:uid="{B5058BD3-702B-4235-891E-9CB73F38F67B}"/>
    <cellStyle name="SAPBEXstdItemX 12 4" xfId="32758" xr:uid="{4268B937-7C94-43BD-9019-5A4B7C7B5371}"/>
    <cellStyle name="SAPBEXstdItemX 13" xfId="8278" xr:uid="{E3ED02C7-E5EC-4B33-A481-D40DB5725CDA}"/>
    <cellStyle name="SAPBEXstdItemX 13 2" xfId="18939" xr:uid="{48AD251A-D05E-4841-9A8C-D14F99803497}"/>
    <cellStyle name="SAPBEXstdItemX 13 2 2" xfId="45353" xr:uid="{9183ACAB-D882-4795-919A-344BC50912E3}"/>
    <cellStyle name="SAPBEXstdItemX 13 3" xfId="14369" xr:uid="{69FF0C41-31C0-4A04-8620-A76E7FC06777}"/>
    <cellStyle name="SAPBEXstdItemX 13 3 2" xfId="40789" xr:uid="{8EF68B2A-DBA4-4802-8485-55904474CE0E}"/>
    <cellStyle name="SAPBEXstdItemX 13 4" xfId="34789" xr:uid="{C225AE15-A1CF-4AC1-BD28-21D420F7A873}"/>
    <cellStyle name="SAPBEXstdItemX 14" xfId="21187" xr:uid="{D4EE8C64-A99D-4707-B05D-FA8A75F7FD7C}"/>
    <cellStyle name="SAPBEXstdItemX 14 2" xfId="47601" xr:uid="{D29467A9-98E8-4495-9747-626839E048AA}"/>
    <cellStyle name="SAPBEXstdItemX 15" xfId="22274" xr:uid="{E38A72E2-AC72-45B2-AA0A-09731F5B9DDB}"/>
    <cellStyle name="SAPBEXstdItemX 15 2" xfId="48688" xr:uid="{DB568113-0A19-4D1A-B230-05B630A93375}"/>
    <cellStyle name="SAPBEXstdItemX 2" xfId="1580" xr:uid="{BA93CD42-0662-4FB9-899D-5320872C97AF}"/>
    <cellStyle name="SAPBEXstdItemX 2 10" xfId="8471" xr:uid="{55907060-158D-463E-AFAF-A5D5C2694640}"/>
    <cellStyle name="SAPBEXstdItemX 2 10 2" xfId="19131" xr:uid="{972A01D7-B8F2-46CE-AED2-B36D1C5C9ACD}"/>
    <cellStyle name="SAPBEXstdItemX 2 10 2 2" xfId="45545" xr:uid="{7A79F051-3A51-4D17-B489-C2D4FA6C474B}"/>
    <cellStyle name="SAPBEXstdItemX 2 10 3" xfId="12462" xr:uid="{675DEEBC-7330-4AEC-A1A5-C0FD40DB0F90}"/>
    <cellStyle name="SAPBEXstdItemX 2 10 3 2" xfId="38883" xr:uid="{30CA14EA-0DAB-4EE9-83F4-01F8D02AAEAF}"/>
    <cellStyle name="SAPBEXstdItemX 2 10 4" xfId="34967" xr:uid="{6DC1F8E0-F8E9-400B-9C22-5016B0D4FBA9}"/>
    <cellStyle name="SAPBEXstdItemX 2 11" xfId="13073" xr:uid="{1ADCDE41-A652-4D98-8E25-D4F944570D6E}"/>
    <cellStyle name="SAPBEXstdItemX 2 11 2" xfId="39494" xr:uid="{9D6D9C21-24EB-4689-9A31-95F9EDCEDE3F}"/>
    <cellStyle name="SAPBEXstdItemX 2 12" xfId="24347" xr:uid="{EFFC5C46-9330-4A2C-8682-7FA52D6B09E8}"/>
    <cellStyle name="SAPBEXstdItemX 2 12 2" xfId="50761" xr:uid="{50BF2D98-F3CF-4805-838D-B1A166BABDD4}"/>
    <cellStyle name="SAPBEXstdItemX 2 2" xfId="3574" xr:uid="{43DE7789-297C-422C-B0B3-9DDA55163416}"/>
    <cellStyle name="SAPBEXstdItemX 2 2 2" xfId="8951" xr:uid="{4FB02A68-CA96-4E7E-A5E5-D425E9BBBB80}"/>
    <cellStyle name="SAPBEXstdItemX 2 2 2 2" xfId="19611" xr:uid="{B3CBC567-4F13-4DE7-8022-2101F7AE90A7}"/>
    <cellStyle name="SAPBEXstdItemX 2 2 2 2 2" xfId="46025" xr:uid="{699AAD6B-E2CD-4089-BE84-709552FD2D44}"/>
    <cellStyle name="SAPBEXstdItemX 2 2 2 3" xfId="28254" xr:uid="{BF897F44-B724-4240-A2AF-02035AD095C7}"/>
    <cellStyle name="SAPBEXstdItemX 2 2 2 3 2" xfId="54668" xr:uid="{DC383584-3375-44DD-935D-1B6A88D687B1}"/>
    <cellStyle name="SAPBEXstdItemX 2 2 2 4" xfId="35447" xr:uid="{22CCD187-0A1B-4575-B657-B6DC58635EF3}"/>
    <cellStyle name="SAPBEXstdItemX 2 2 3" xfId="9907" xr:uid="{0218DCED-7F27-4FC9-AE54-54D6E969BBC1}"/>
    <cellStyle name="SAPBEXstdItemX 2 2 3 2" xfId="20567" xr:uid="{EE359899-8FAE-43EC-8FC8-ABCC83EFDBD6}"/>
    <cellStyle name="SAPBEXstdItemX 2 2 3 2 2" xfId="46981" xr:uid="{0EC18D90-C644-4ED0-B81D-4EC57C214D77}"/>
    <cellStyle name="SAPBEXstdItemX 2 2 3 3" xfId="26840" xr:uid="{AC5AEC17-2416-4832-82D7-1E612FC797FB}"/>
    <cellStyle name="SAPBEXstdItemX 2 2 3 3 2" xfId="53254" xr:uid="{E9868063-EC50-4927-A439-4630382613B7}"/>
    <cellStyle name="SAPBEXstdItemX 2 2 3 4" xfId="36403" xr:uid="{119DA582-526D-431F-B7A8-5BC815422D3D}"/>
    <cellStyle name="SAPBEXstdItemX 2 2 4" xfId="8784" xr:uid="{B1F6EDF2-CDCF-4990-8783-0B1F30EB2747}"/>
    <cellStyle name="SAPBEXstdItemX 2 2 4 2" xfId="19444" xr:uid="{D561C42D-4D22-4EC5-969B-8A01A34C75DB}"/>
    <cellStyle name="SAPBEXstdItemX 2 2 4 2 2" xfId="45858" xr:uid="{436FD195-7BF2-42AE-A109-2F11B262C216}"/>
    <cellStyle name="SAPBEXstdItemX 2 2 4 3" xfId="23716" xr:uid="{C8A74AB3-5405-4E35-91E8-6FA10C8DB6A4}"/>
    <cellStyle name="SAPBEXstdItemX 2 2 4 3 2" xfId="50130" xr:uid="{93069779-561E-4445-8DFE-E47C775E357F}"/>
    <cellStyle name="SAPBEXstdItemX 2 2 4 4" xfId="35280" xr:uid="{D24C1286-AF85-48FB-91E5-A81AD2F31685}"/>
    <cellStyle name="SAPBEXstdItemX 2 2 5" xfId="14359" xr:uid="{F9E4A187-1B43-418F-B5E2-37707EEE5847}"/>
    <cellStyle name="SAPBEXstdItemX 2 2 5 2" xfId="40779" xr:uid="{30215DF8-4144-45FC-99A2-CCA1A9A04221}"/>
    <cellStyle name="SAPBEXstdItemX 2 2 6" xfId="26272" xr:uid="{26EBFF6A-7799-430C-B356-C859C7476FDA}"/>
    <cellStyle name="SAPBEXstdItemX 2 2 6 2" xfId="52686" xr:uid="{8D8749A5-9834-409B-B8E9-457ACC1B088F}"/>
    <cellStyle name="SAPBEXstdItemX 2 2 7" xfId="30244" xr:uid="{5E6C6A08-37A4-4947-BBC7-592A58044919}"/>
    <cellStyle name="SAPBEXstdItemX 2 3" xfId="2744" xr:uid="{D2BBCA56-3765-4E60-A174-A8D1C2DA1D4B}"/>
    <cellStyle name="SAPBEXstdItemX 2 3 2" xfId="9309" xr:uid="{A4E31205-BD4B-46CE-8D70-682C32D1C330}"/>
    <cellStyle name="SAPBEXstdItemX 2 3 2 2" xfId="19969" xr:uid="{05CFE02E-EF12-4DA4-B70A-A3E62C1B4C1A}"/>
    <cellStyle name="SAPBEXstdItemX 2 3 2 2 2" xfId="46383" xr:uid="{7341A375-B2D1-4FB5-ADAE-F0946CBEC771}"/>
    <cellStyle name="SAPBEXstdItemX 2 3 2 3" xfId="27870" xr:uid="{9CD23DEC-F50B-400D-9A06-A149519BA3B2}"/>
    <cellStyle name="SAPBEXstdItemX 2 3 2 3 2" xfId="54284" xr:uid="{72D37C69-8A6B-4217-8A6D-F4BBD598B0D4}"/>
    <cellStyle name="SAPBEXstdItemX 2 3 2 4" xfId="35805" xr:uid="{2005C5A6-24F6-44CB-A13F-C0B40EBC79E5}"/>
    <cellStyle name="SAPBEXstdItemX 2 3 3" xfId="13536" xr:uid="{33DEFCBA-3837-4B54-96EF-8043DD64529B}"/>
    <cellStyle name="SAPBEXstdItemX 2 3 3 2" xfId="39956" xr:uid="{CD837D37-0D7D-43D2-8F62-3817F354DA26}"/>
    <cellStyle name="SAPBEXstdItemX 2 3 4" xfId="27357" xr:uid="{EF00E0A4-0FB8-4ACB-BE2A-98940FF926C4}"/>
    <cellStyle name="SAPBEXstdItemX 2 3 4 2" xfId="53771" xr:uid="{C88726F0-B5E3-4426-9E96-A3F19523BBFA}"/>
    <cellStyle name="SAPBEXstdItemX 2 3 5" xfId="29414" xr:uid="{19B09281-66B6-4ADF-8C3E-B0D7E6222FB1}"/>
    <cellStyle name="SAPBEXstdItemX 2 4" xfId="4685" xr:uid="{FAB42C65-12C3-45AE-84C1-4713A0745DD6}"/>
    <cellStyle name="SAPBEXstdItemX 2 4 2" xfId="10241" xr:uid="{AE063498-1878-45FC-BE88-69A1F94C5955}"/>
    <cellStyle name="SAPBEXstdItemX 2 4 2 2" xfId="20901" xr:uid="{CBCF11E4-BC34-46BA-8455-C604089F1FFC}"/>
    <cellStyle name="SAPBEXstdItemX 2 4 2 2 2" xfId="47315" xr:uid="{43BB6BB7-1054-4D1B-956A-D4E5CE26A352}"/>
    <cellStyle name="SAPBEXstdItemX 2 4 2 3" xfId="12988" xr:uid="{F9285C5C-3F09-494F-AD17-9678235FC559}"/>
    <cellStyle name="SAPBEXstdItemX 2 4 2 3 2" xfId="39409" xr:uid="{3E097260-09EF-4288-8510-ABB5823D24E1}"/>
    <cellStyle name="SAPBEXstdItemX 2 4 2 4" xfId="36737" xr:uid="{72B2B481-9506-48C6-AF35-8D923DC63DEA}"/>
    <cellStyle name="SAPBEXstdItemX 2 4 3" xfId="15463" xr:uid="{8E35836A-0B58-4CEC-A31C-83C2EE76F928}"/>
    <cellStyle name="SAPBEXstdItemX 2 4 3 2" xfId="41883" xr:uid="{207CC86B-2D2A-4DA5-A36F-EE2370E6E12D}"/>
    <cellStyle name="SAPBEXstdItemX 2 4 4" xfId="24303" xr:uid="{EBADF9E3-E0CB-433F-B213-6785FD587525}"/>
    <cellStyle name="SAPBEXstdItemX 2 4 4 2" xfId="50717" xr:uid="{1995571C-1D30-4802-859A-2CD934B0525A}"/>
    <cellStyle name="SAPBEXstdItemX 2 4 5" xfId="31355" xr:uid="{9343DF6A-4886-48FA-BEE4-C4AC0F2F0D40}"/>
    <cellStyle name="SAPBEXstdItemX 2 5" xfId="4368" xr:uid="{4D5EEB46-D6D3-4532-AE8A-43C5649E3FEC}"/>
    <cellStyle name="SAPBEXstdItemX 2 5 2" xfId="15146" xr:uid="{F26E84FD-BBCF-4369-85B8-4AA56E6CD891}"/>
    <cellStyle name="SAPBEXstdItemX 2 5 2 2" xfId="41566" xr:uid="{0716B757-F7BB-4490-B0C4-543933C37A07}"/>
    <cellStyle name="SAPBEXstdItemX 2 5 3" xfId="26803" xr:uid="{3C191BEA-B65B-4D07-BB88-632065A6CA24}"/>
    <cellStyle name="SAPBEXstdItemX 2 5 3 2" xfId="53217" xr:uid="{614BCD4B-F66F-4B19-B7BD-364F2022C6E7}"/>
    <cellStyle name="SAPBEXstdItemX 2 5 4" xfId="31038" xr:uid="{AFFF2EC8-A9FF-4D37-8997-83B9721C9B05}"/>
    <cellStyle name="SAPBEXstdItemX 2 6" xfId="5497" xr:uid="{B41B88D6-8312-41B8-8F83-589B0C68ADA2}"/>
    <cellStyle name="SAPBEXstdItemX 2 6 2" xfId="16268" xr:uid="{4316AA19-F92B-431C-9B54-39B0B971EAA6}"/>
    <cellStyle name="SAPBEXstdItemX 2 6 2 2" xfId="42687" xr:uid="{62569C01-A6AA-4866-A1F2-81260FAB9CCF}"/>
    <cellStyle name="SAPBEXstdItemX 2 6 3" xfId="27450" xr:uid="{45588A60-84C3-4243-B8BC-76C0FCAC8118}"/>
    <cellStyle name="SAPBEXstdItemX 2 6 3 2" xfId="53864" xr:uid="{3D68DE6B-7E30-4293-BF4C-9BB58153B13A}"/>
    <cellStyle name="SAPBEXstdItemX 2 6 4" xfId="32167" xr:uid="{92408F34-1814-487D-AC88-3409F74465E5}"/>
    <cellStyle name="SAPBEXstdItemX 2 7" xfId="6108" xr:uid="{826146F9-9FA0-4C13-AA4F-3746F92F3C23}"/>
    <cellStyle name="SAPBEXstdItemX 2 7 2" xfId="22944" xr:uid="{2AE800D5-446A-4CD3-9B2C-EB3E0DAE1936}"/>
    <cellStyle name="SAPBEXstdItemX 2 7 2 2" xfId="49358" xr:uid="{21B31421-CED7-41DF-A89B-DB502C5BAF2A}"/>
    <cellStyle name="SAPBEXstdItemX 2 7 3" xfId="32778" xr:uid="{E13603F7-F8D0-4284-96EA-2F8321EF0AF2}"/>
    <cellStyle name="SAPBEXstdItemX 2 8" xfId="5932" xr:uid="{3047D1F6-2BCF-48C8-81BF-B27653D3D23F}"/>
    <cellStyle name="SAPBEXstdItemX 2 8 2" xfId="16684" xr:uid="{BDD0D490-9F2A-4038-A6CC-F9DC7760FCD8}"/>
    <cellStyle name="SAPBEXstdItemX 2 8 2 2" xfId="43102" xr:uid="{EADCC339-76EF-4EB1-8801-C6FCD386587F}"/>
    <cellStyle name="SAPBEXstdItemX 2 8 3" xfId="25317" xr:uid="{2227598B-A2DC-4BCC-A5B0-711705FFFFBF}"/>
    <cellStyle name="SAPBEXstdItemX 2 8 3 2" xfId="51731" xr:uid="{773BE620-D7E0-4C68-8E82-0A9D29A99F10}"/>
    <cellStyle name="SAPBEXstdItemX 2 8 4" xfId="32602" xr:uid="{D1FF9E43-A750-4B22-8DCC-5E72C41ECA4B}"/>
    <cellStyle name="SAPBEXstdItemX 2 9" xfId="6684" xr:uid="{3EAF1765-45BB-498D-8199-355E3FEEC7EF}"/>
    <cellStyle name="SAPBEXstdItemX 2 9 2" xfId="17396" xr:uid="{B932C4A6-99B4-4F59-8441-265AD0E73D14}"/>
    <cellStyle name="SAPBEXstdItemX 2 9 2 2" xfId="43814" xr:uid="{17AEA08A-1269-4F4A-BC23-DD881C715723}"/>
    <cellStyle name="SAPBEXstdItemX 2 9 3" xfId="25257" xr:uid="{579F5E79-D332-4E3D-9E90-D0C263D1DA0E}"/>
    <cellStyle name="SAPBEXstdItemX 2 9 3 2" xfId="51671" xr:uid="{6EE2C46C-A087-4B04-96F5-B8A4ED259F86}"/>
    <cellStyle name="SAPBEXstdItemX 2 9 4" xfId="33354" xr:uid="{9D0AB071-6D55-4E6A-AA90-D50678187A46}"/>
    <cellStyle name="SAPBEXstdItemX 3" xfId="1691" xr:uid="{87807820-52CE-4589-86CF-2C8D072B8D80}"/>
    <cellStyle name="SAPBEXstdItemX 3 10" xfId="8501" xr:uid="{E3AFB3C7-2126-48AC-BDD8-FB8F39B9A53F}"/>
    <cellStyle name="SAPBEXstdItemX 3 10 2" xfId="19161" xr:uid="{C1D2666C-7BCE-4E41-80C3-731D17E9F790}"/>
    <cellStyle name="SAPBEXstdItemX 3 10 2 2" xfId="45575" xr:uid="{DF7F872C-45FF-40E0-810E-C1C38F555DF3}"/>
    <cellStyle name="SAPBEXstdItemX 3 10 3" xfId="12730" xr:uid="{9F11813B-360A-480F-BBBC-0BC952FFFD24}"/>
    <cellStyle name="SAPBEXstdItemX 3 10 3 2" xfId="39151" xr:uid="{CEEA169D-A50E-4614-9748-17ACC83DE777}"/>
    <cellStyle name="SAPBEXstdItemX 3 10 4" xfId="34997" xr:uid="{413AED8B-FE4F-42D1-8931-710DB65D0DCA}"/>
    <cellStyle name="SAPBEXstdItemX 3 11" xfId="11878" xr:uid="{407AD912-1D4D-494B-83CC-8E3FDB57076F}"/>
    <cellStyle name="SAPBEXstdItemX 3 11 2" xfId="38299" xr:uid="{4625228A-D11D-4A67-9F30-DA3A171BAA1F}"/>
    <cellStyle name="SAPBEXstdItemX 3 12" xfId="22563" xr:uid="{F0BF6206-AED3-4EA8-9BAE-45FF4174B2CF}"/>
    <cellStyle name="SAPBEXstdItemX 3 12 2" xfId="48977" xr:uid="{B4C36013-8B76-4699-9C54-F82AF1A97F2F}"/>
    <cellStyle name="SAPBEXstdItemX 3 2" xfId="3684" xr:uid="{A1CD4658-C59A-4286-A819-7E75590DD362}"/>
    <cellStyle name="SAPBEXstdItemX 3 2 2" xfId="8923" xr:uid="{4116AF30-D1B2-49BC-B9DF-506FDDA04E59}"/>
    <cellStyle name="SAPBEXstdItemX 3 2 2 2" xfId="19583" xr:uid="{00550BA2-0221-419F-856B-DC0913AA5EA4}"/>
    <cellStyle name="SAPBEXstdItemX 3 2 2 2 2" xfId="45997" xr:uid="{06DD3954-4A48-4BA9-B02F-89C78BD803F8}"/>
    <cellStyle name="SAPBEXstdItemX 3 2 2 3" xfId="27755" xr:uid="{144C80D1-9DC2-40C1-9A60-FC44525E74A7}"/>
    <cellStyle name="SAPBEXstdItemX 3 2 2 3 2" xfId="54169" xr:uid="{94EBDD33-D211-4943-81C9-6E9CB0104601}"/>
    <cellStyle name="SAPBEXstdItemX 3 2 2 4" xfId="35419" xr:uid="{1111B78F-225F-4EDA-8B35-15C37EF99881}"/>
    <cellStyle name="SAPBEXstdItemX 3 2 3" xfId="10089" xr:uid="{4C7E7647-EAFD-4D83-B14A-40F9DCF2EBEF}"/>
    <cellStyle name="SAPBEXstdItemX 3 2 3 2" xfId="20749" xr:uid="{9B547C9F-C6B3-45A0-8BA3-2D6C62DC3DD2}"/>
    <cellStyle name="SAPBEXstdItemX 3 2 3 2 2" xfId="47163" xr:uid="{277DDAD9-16CF-4CAC-803A-15555AECA923}"/>
    <cellStyle name="SAPBEXstdItemX 3 2 3 3" xfId="27784" xr:uid="{AF0E769F-2EE4-45C8-94DD-AE45B147C043}"/>
    <cellStyle name="SAPBEXstdItemX 3 2 3 3 2" xfId="54198" xr:uid="{F83368F6-BADC-4DFC-B09C-66CDC303A8DA}"/>
    <cellStyle name="SAPBEXstdItemX 3 2 3 4" xfId="36585" xr:uid="{5B535B31-A614-41CA-855F-8369BA9E575D}"/>
    <cellStyle name="SAPBEXstdItemX 3 2 4" xfId="8817" xr:uid="{77DFA24A-CC13-4179-84EE-552E2C1A44C5}"/>
    <cellStyle name="SAPBEXstdItemX 3 2 4 2" xfId="19477" xr:uid="{74CE4557-05D6-44F7-96CD-82C8C202B106}"/>
    <cellStyle name="SAPBEXstdItemX 3 2 4 2 2" xfId="45891" xr:uid="{5BA38F78-F1DE-4A8C-BCA2-7268C5860960}"/>
    <cellStyle name="SAPBEXstdItemX 3 2 4 3" xfId="21946" xr:uid="{18BF6C99-8BC4-45EC-8991-2A1FE0F2EDDB}"/>
    <cellStyle name="SAPBEXstdItemX 3 2 4 3 2" xfId="48360" xr:uid="{877B3350-5E9B-4CFC-B669-3E75D3ED5CB9}"/>
    <cellStyle name="SAPBEXstdItemX 3 2 4 4" xfId="35313" xr:uid="{26925B1E-A0CD-411A-9C7E-C2DBD17F5A04}"/>
    <cellStyle name="SAPBEXstdItemX 3 2 5" xfId="14469" xr:uid="{9CFDD259-5BC2-4944-AB05-6121C6DB8349}"/>
    <cellStyle name="SAPBEXstdItemX 3 2 5 2" xfId="40889" xr:uid="{1FD52A67-A3DA-4153-AC95-DDD57FC1D407}"/>
    <cellStyle name="SAPBEXstdItemX 3 2 6" xfId="22224" xr:uid="{BD5F294F-80EB-4537-92B7-027F91E44E2E}"/>
    <cellStyle name="SAPBEXstdItemX 3 2 6 2" xfId="48638" xr:uid="{9AF81985-56D1-4EE4-90AD-1B35386C15ED}"/>
    <cellStyle name="SAPBEXstdItemX 3 2 7" xfId="30354" xr:uid="{D0D5DC2A-EC09-491D-86A0-93337ECCB9CB}"/>
    <cellStyle name="SAPBEXstdItemX 3 3" xfId="2651" xr:uid="{D79EF217-43CE-4FAF-A948-9892757756CB}"/>
    <cellStyle name="SAPBEXstdItemX 3 3 2" xfId="8906" xr:uid="{1DDB19A3-6793-4C80-8B96-0C1E77B42585}"/>
    <cellStyle name="SAPBEXstdItemX 3 3 2 2" xfId="19566" xr:uid="{21E8062A-CDF8-4554-A6A8-E894256602A5}"/>
    <cellStyle name="SAPBEXstdItemX 3 3 2 2 2" xfId="45980" xr:uid="{EA0E1AFA-A2E8-4945-B302-325E89F19C86}"/>
    <cellStyle name="SAPBEXstdItemX 3 3 2 3" xfId="12573" xr:uid="{51CCE703-82B1-4591-9797-565824899B17}"/>
    <cellStyle name="SAPBEXstdItemX 3 3 2 3 2" xfId="38994" xr:uid="{9DBAF042-FC08-452C-8644-B120F3263608}"/>
    <cellStyle name="SAPBEXstdItemX 3 3 2 4" xfId="35402" xr:uid="{D73E711A-8E52-43B5-879E-F4D0EFCAE921}"/>
    <cellStyle name="SAPBEXstdItemX 3 3 3" xfId="13443" xr:uid="{569375A3-6599-4039-8464-4A201AF8A7ED}"/>
    <cellStyle name="SAPBEXstdItemX 3 3 3 2" xfId="39863" xr:uid="{97885B58-A33F-4E22-99FF-A29ED5725B3B}"/>
    <cellStyle name="SAPBEXstdItemX 3 3 4" xfId="25208" xr:uid="{AFF9C502-BFE4-4897-8426-51850EF789EE}"/>
    <cellStyle name="SAPBEXstdItemX 3 3 4 2" xfId="51622" xr:uid="{1AAFC008-3833-4734-96D0-DC3C16103563}"/>
    <cellStyle name="SAPBEXstdItemX 3 3 5" xfId="29321" xr:uid="{8128CE07-72C3-4A4E-A00A-C82D8CAE43EC}"/>
    <cellStyle name="SAPBEXstdItemX 3 4" xfId="4865" xr:uid="{339A80F6-1943-4918-B147-40F819F75938}"/>
    <cellStyle name="SAPBEXstdItemX 3 4 2" xfId="10432" xr:uid="{704D5E54-A209-4EA5-AA33-E829CA963E46}"/>
    <cellStyle name="SAPBEXstdItemX 3 4 2 2" xfId="21092" xr:uid="{0CF968A4-009A-4FE2-AB65-F3D348CF3A62}"/>
    <cellStyle name="SAPBEXstdItemX 3 4 2 2 2" xfId="47506" xr:uid="{F61B0F64-B45D-45A0-972B-41090FB8845E}"/>
    <cellStyle name="SAPBEXstdItemX 3 4 2 3" xfId="28356" xr:uid="{968080F1-6574-4CDD-8369-2533C5E28B25}"/>
    <cellStyle name="SAPBEXstdItemX 3 4 2 3 2" xfId="54770" xr:uid="{13A3F1C5-33B7-4387-8D4A-26B09F705BC0}"/>
    <cellStyle name="SAPBEXstdItemX 3 4 2 4" xfId="36928" xr:uid="{7F9E06CF-9F74-4C4C-BAF6-421A43A4B60C}"/>
    <cellStyle name="SAPBEXstdItemX 3 4 3" xfId="15642" xr:uid="{753055EB-9044-49CC-A749-98820ACB84A2}"/>
    <cellStyle name="SAPBEXstdItemX 3 4 3 2" xfId="42062" xr:uid="{82F5F823-EF60-40EB-8221-F996121CC36C}"/>
    <cellStyle name="SAPBEXstdItemX 3 4 4" xfId="26413" xr:uid="{A1B80C94-140B-4BF3-AEB7-51F8D36F4DC5}"/>
    <cellStyle name="SAPBEXstdItemX 3 4 4 2" xfId="52827" xr:uid="{5F9F9C55-9CA7-4565-BEE4-1E2EE2AA1B8F}"/>
    <cellStyle name="SAPBEXstdItemX 3 4 5" xfId="31535" xr:uid="{21E12B5E-E73E-4790-B9D3-E969D9470934}"/>
    <cellStyle name="SAPBEXstdItemX 3 5" xfId="3411" xr:uid="{508E7729-5781-49F6-9F4F-693C9AE82BF8}"/>
    <cellStyle name="SAPBEXstdItemX 3 5 2" xfId="14197" xr:uid="{AB6FEACA-63D8-4D4A-88F2-C008A368EF2A}"/>
    <cellStyle name="SAPBEXstdItemX 3 5 2 2" xfId="40617" xr:uid="{5E554E8E-82BD-46E3-B3EC-59EB5D9DC643}"/>
    <cellStyle name="SAPBEXstdItemX 3 5 3" xfId="25842" xr:uid="{A87FF0DE-A4DC-48E1-8A9F-2BC6D25CB039}"/>
    <cellStyle name="SAPBEXstdItemX 3 5 3 2" xfId="52256" xr:uid="{8CC6DD09-12CB-46F8-94EF-396904C85E97}"/>
    <cellStyle name="SAPBEXstdItemX 3 5 4" xfId="30081" xr:uid="{F9A52BA5-C873-44C1-99EF-E3C274EB9100}"/>
    <cellStyle name="SAPBEXstdItemX 3 6" xfId="5557" xr:uid="{FCF3C21D-E0B1-438F-91D7-40002364CC95}"/>
    <cellStyle name="SAPBEXstdItemX 3 6 2" xfId="16328" xr:uid="{7AC39FA8-4009-4D67-A0B4-CCB80EA8DC98}"/>
    <cellStyle name="SAPBEXstdItemX 3 6 2 2" xfId="42747" xr:uid="{AD1AA6C4-3797-41EB-8D15-F6F18283D43B}"/>
    <cellStyle name="SAPBEXstdItemX 3 6 3" xfId="25575" xr:uid="{3250EE8C-77C5-47E1-9BA5-64F53DF94D7D}"/>
    <cellStyle name="SAPBEXstdItemX 3 6 3 2" xfId="51989" xr:uid="{BACDDEE8-6901-47D1-A5BF-BBEAC991C329}"/>
    <cellStyle name="SAPBEXstdItemX 3 6 4" xfId="32227" xr:uid="{9940E6C4-658E-416C-95A1-116C50BE71D1}"/>
    <cellStyle name="SAPBEXstdItemX 3 7" xfId="6163" xr:uid="{00CD35BA-C87C-4C1E-BE69-54DD37B84817}"/>
    <cellStyle name="SAPBEXstdItemX 3 7 2" xfId="12387" xr:uid="{7BAAF67F-B03D-4ACD-A755-66060DFDF131}"/>
    <cellStyle name="SAPBEXstdItemX 3 7 2 2" xfId="38808" xr:uid="{5F1BDFF6-ED18-462C-8DDA-361FA1B9825F}"/>
    <cellStyle name="SAPBEXstdItemX 3 7 3" xfId="32833" xr:uid="{CAC19936-08EE-47F1-B22E-E3C8D2B10C1F}"/>
    <cellStyle name="SAPBEXstdItemX 3 8" xfId="4750" xr:uid="{DC984B79-A770-460F-955C-4553F53E0EFA}"/>
    <cellStyle name="SAPBEXstdItemX 3 8 2" xfId="15527" xr:uid="{CCC71862-703E-4262-B67C-FC871DA73E70}"/>
    <cellStyle name="SAPBEXstdItemX 3 8 2 2" xfId="41947" xr:uid="{34518B33-F722-4130-A0AF-81781A306C36}"/>
    <cellStyle name="SAPBEXstdItemX 3 8 3" xfId="25177" xr:uid="{15F5E6C3-EBED-4CAC-A040-B8876C232B22}"/>
    <cellStyle name="SAPBEXstdItemX 3 8 3 2" xfId="51591" xr:uid="{AFB7CDED-F7A0-4CE0-B6EE-5D1FEAFAEF51}"/>
    <cellStyle name="SAPBEXstdItemX 3 8 4" xfId="31420" xr:uid="{A0DC81F8-891B-4C3D-89E4-70C16261845E}"/>
    <cellStyle name="SAPBEXstdItemX 3 9" xfId="7773" xr:uid="{73D9C6E0-186C-46AD-9A47-E2457F453750}"/>
    <cellStyle name="SAPBEXstdItemX 3 9 2" xfId="18440" xr:uid="{7D7D40B0-580E-439F-8506-5477B116E5AB}"/>
    <cellStyle name="SAPBEXstdItemX 3 9 2 2" xfId="44855" xr:uid="{979185CC-AFAB-4F5E-8F91-0BEB9C8E6720}"/>
    <cellStyle name="SAPBEXstdItemX 3 9 3" xfId="27432" xr:uid="{2DE9DA17-DBAB-487C-83DA-90273EE10188}"/>
    <cellStyle name="SAPBEXstdItemX 3 9 3 2" xfId="53846" xr:uid="{B91D86A5-9069-4926-B81C-0EF0702A895C}"/>
    <cellStyle name="SAPBEXstdItemX 3 9 4" xfId="34443" xr:uid="{B11BD7BD-BE1E-43BE-9A30-A70E44753559}"/>
    <cellStyle name="SAPBEXstdItemX 4" xfId="1959" xr:uid="{677D5150-165F-4AA1-B4D0-08CDF3AD63FC}"/>
    <cellStyle name="SAPBEXstdItemX 4 10" xfId="8597" xr:uid="{A4F6AC43-8C24-47D8-B3EB-A28BDCF00E09}"/>
    <cellStyle name="SAPBEXstdItemX 4 10 2" xfId="19257" xr:uid="{83772639-D844-4C40-9992-22B3BF6D1525}"/>
    <cellStyle name="SAPBEXstdItemX 4 10 2 2" xfId="45671" xr:uid="{1C9B1686-B897-4F03-9585-50A6DC04FD4A}"/>
    <cellStyle name="SAPBEXstdItemX 4 10 3" xfId="12465" xr:uid="{03B49131-B662-44B2-9C87-B00CEBE62233}"/>
    <cellStyle name="SAPBEXstdItemX 4 10 3 2" xfId="38886" xr:uid="{1192E55B-C168-4276-B712-0A8374018668}"/>
    <cellStyle name="SAPBEXstdItemX 4 10 4" xfId="35093" xr:uid="{B7D5107E-CD8E-4C5C-B4E3-990C00ADFFDD}"/>
    <cellStyle name="SAPBEXstdItemX 4 11" xfId="11629" xr:uid="{F1EC5874-531B-430E-AEEE-FA8BF978706C}"/>
    <cellStyle name="SAPBEXstdItemX 4 11 2" xfId="38050" xr:uid="{24F27C08-5594-4432-B8FB-88FB8B1BF579}"/>
    <cellStyle name="SAPBEXstdItemX 4 12" xfId="26996" xr:uid="{ED98E5F7-C817-43BA-8F9E-042AC675560E}"/>
    <cellStyle name="SAPBEXstdItemX 4 12 2" xfId="53410" xr:uid="{C3B3720A-396F-4942-97BB-595675A61542}"/>
    <cellStyle name="SAPBEXstdItemX 4 2" xfId="3936" xr:uid="{91759000-0DFC-4B7D-B89B-139575818BE5}"/>
    <cellStyle name="SAPBEXstdItemX 4 2 2" xfId="9121" xr:uid="{0CE67C20-B963-43AD-9773-B92E251D48EA}"/>
    <cellStyle name="SAPBEXstdItemX 4 2 2 2" xfId="19781" xr:uid="{3DE1E8BC-58A3-4134-B722-8B7C94DDFF68}"/>
    <cellStyle name="SAPBEXstdItemX 4 2 2 2 2" xfId="46195" xr:uid="{82C38CB6-17C4-4916-AF9E-CBFDAD57F85F}"/>
    <cellStyle name="SAPBEXstdItemX 4 2 2 3" xfId="25964" xr:uid="{1CDCC2C7-9284-4C30-8C0C-D29DFCFFF0C2}"/>
    <cellStyle name="SAPBEXstdItemX 4 2 2 3 2" xfId="52378" xr:uid="{1F348B04-9B25-4B29-BFE5-85172BBCE4A7}"/>
    <cellStyle name="SAPBEXstdItemX 4 2 2 4" xfId="35617" xr:uid="{AB22B7A7-7B74-467A-A780-7D1555280ECC}"/>
    <cellStyle name="SAPBEXstdItemX 4 2 3" xfId="14719" xr:uid="{E0B39809-9E24-4481-8BA2-6FD868F41F30}"/>
    <cellStyle name="SAPBEXstdItemX 4 2 3 2" xfId="41139" xr:uid="{B0DC1589-C815-4F8A-B98A-AE28A79B354C}"/>
    <cellStyle name="SAPBEXstdItemX 4 2 4" xfId="22862" xr:uid="{63908569-56F2-428F-922E-3722E854116B}"/>
    <cellStyle name="SAPBEXstdItemX 4 2 4 2" xfId="49276" xr:uid="{93A0F8BE-7F7C-44A3-9F14-75F7452F7A5B}"/>
    <cellStyle name="SAPBEXstdItemX 4 2 5" xfId="30606" xr:uid="{DAF4323B-3FE7-4EE6-9776-71897B0A8F69}"/>
    <cellStyle name="SAPBEXstdItemX 4 3" xfId="4663" xr:uid="{5B55A6E9-CF75-42CF-A627-79B6B81E109B}"/>
    <cellStyle name="SAPBEXstdItemX 4 3 2" xfId="9493" xr:uid="{A2C88975-0DBD-4358-8BF1-FCC57C86C5A6}"/>
    <cellStyle name="SAPBEXstdItemX 4 3 2 2" xfId="20153" xr:uid="{4FEB5EBB-5893-49CB-BE95-144516C9F3F6}"/>
    <cellStyle name="SAPBEXstdItemX 4 3 2 2 2" xfId="46567" xr:uid="{1E716F13-E532-4FEA-963E-A5CE7355B07E}"/>
    <cellStyle name="SAPBEXstdItemX 4 3 2 3" xfId="25934" xr:uid="{15635BF8-3294-4319-A4E7-F38B110C0998}"/>
    <cellStyle name="SAPBEXstdItemX 4 3 2 3 2" xfId="52348" xr:uid="{45075084-1135-4CEE-9EAC-1E53C500DAB4}"/>
    <cellStyle name="SAPBEXstdItemX 4 3 2 4" xfId="35989" xr:uid="{42FBAAAA-0B04-4C1F-80AA-B9B01D7757D2}"/>
    <cellStyle name="SAPBEXstdItemX 4 3 3" xfId="15441" xr:uid="{DB435D95-242C-4526-871B-0C0168D636A6}"/>
    <cellStyle name="SAPBEXstdItemX 4 3 3 2" xfId="41861" xr:uid="{65C4631E-E126-446D-A378-896E5E444AD1}"/>
    <cellStyle name="SAPBEXstdItemX 4 3 4" xfId="26537" xr:uid="{DDEE6D50-ED59-460E-8261-44A5CA9500EE}"/>
    <cellStyle name="SAPBEXstdItemX 4 3 4 2" xfId="52951" xr:uid="{580D8480-D211-495E-920B-05150472AD14}"/>
    <cellStyle name="SAPBEXstdItemX 4 3 5" xfId="31333" xr:uid="{D8CE65B4-3E37-4835-A418-EECB89E293FF}"/>
    <cellStyle name="SAPBEXstdItemX 4 4" xfId="5241" xr:uid="{6665A45A-2E00-4FC7-B938-2C0DF13D469E}"/>
    <cellStyle name="SAPBEXstdItemX 4 4 2" xfId="16016" xr:uid="{C530C889-4F69-4CA2-88E1-7C03F231EC6C}"/>
    <cellStyle name="SAPBEXstdItemX 4 4 2 2" xfId="42435" xr:uid="{FCF2F34B-8BEC-41AA-95F4-DBD9B0838F0E}"/>
    <cellStyle name="SAPBEXstdItemX 4 4 3" xfId="27055" xr:uid="{A4DBCF73-865D-4D94-B922-947C5B22F84C}"/>
    <cellStyle name="SAPBEXstdItemX 4 4 3 2" xfId="53469" xr:uid="{D7DC84B2-3F30-48BB-A1A4-C70D80B7EE00}"/>
    <cellStyle name="SAPBEXstdItemX 4 4 4" xfId="31911" xr:uid="{5C8BB050-C4AC-4527-8DF5-AF7548E4365D}"/>
    <cellStyle name="SAPBEXstdItemX 4 5" xfId="5852" xr:uid="{C108EE7F-A764-492D-A759-0EBD8C57587E}"/>
    <cellStyle name="SAPBEXstdItemX 4 5 2" xfId="16608" xr:uid="{5F1AE0D4-E1C7-47B2-AC4E-0AE7F4D354BF}"/>
    <cellStyle name="SAPBEXstdItemX 4 5 2 2" xfId="43026" xr:uid="{BB32AB0E-F112-42ED-8708-4853D6BCF4A2}"/>
    <cellStyle name="SAPBEXstdItemX 4 5 3" xfId="25793" xr:uid="{A677C114-84ED-4F1C-B807-5BF5D3541326}"/>
    <cellStyle name="SAPBEXstdItemX 4 5 3 2" xfId="52207" xr:uid="{8C2E8387-6107-4DF6-BB5D-DE33664DA2BB}"/>
    <cellStyle name="SAPBEXstdItemX 4 5 4" xfId="32522" xr:uid="{04BC4EBF-6E84-4D68-A1E3-180C444252BC}"/>
    <cellStyle name="SAPBEXstdItemX 4 6" xfId="6460" xr:uid="{D0EE15AD-CF21-4B35-B776-8622DD872EB7}"/>
    <cellStyle name="SAPBEXstdItemX 4 6 2" xfId="17196" xr:uid="{1A15ABC1-394A-44D8-A098-3F22742279F9}"/>
    <cellStyle name="SAPBEXstdItemX 4 6 2 2" xfId="43614" xr:uid="{7FA1B2E7-B325-493E-A064-1C8517557388}"/>
    <cellStyle name="SAPBEXstdItemX 4 6 3" xfId="12046" xr:uid="{0A07EC0D-6147-44DE-BE0D-BEAA1D83B197}"/>
    <cellStyle name="SAPBEXstdItemX 4 6 3 2" xfId="38467" xr:uid="{A35E3308-6BB3-4839-93B2-DC3CD36E294D}"/>
    <cellStyle name="SAPBEXstdItemX 4 6 4" xfId="33130" xr:uid="{C1EA3C51-9C30-4535-A7F9-75D9C59DAD48}"/>
    <cellStyle name="SAPBEXstdItemX 4 7" xfId="7075" xr:uid="{19C6CA27-A270-4DE2-AA6C-30B6D176A324}"/>
    <cellStyle name="SAPBEXstdItemX 4 7 2" xfId="17860" xr:uid="{9BFFC9FF-E435-4FFD-BAD1-E3F1E4F90479}"/>
    <cellStyle name="SAPBEXstdItemX 4 7 2 2" xfId="44277" xr:uid="{BA439B71-AA0B-4581-A524-D757DDDB6ACF}"/>
    <cellStyle name="SAPBEXstdItemX 4 7 3" xfId="33745" xr:uid="{3F8FCC1A-5A5B-49A9-A9A8-F5B31CCD9613}"/>
    <cellStyle name="SAPBEXstdItemX 4 8" xfId="7622" xr:uid="{7E8F411B-4370-4E26-ABCB-1352E023AD44}"/>
    <cellStyle name="SAPBEXstdItemX 4 8 2" xfId="18289" xr:uid="{6DD15E74-BA64-4567-B5D6-C62F186ACB19}"/>
    <cellStyle name="SAPBEXstdItemX 4 8 2 2" xfId="44705" xr:uid="{B8825918-B6A3-4BA6-A91C-44A840A4CF47}"/>
    <cellStyle name="SAPBEXstdItemX 4 8 3" xfId="26617" xr:uid="{F0579134-5990-4118-B45C-9F2F8823E33F}"/>
    <cellStyle name="SAPBEXstdItemX 4 8 3 2" xfId="53031" xr:uid="{82CAC5D9-6F85-4AC2-A87A-FA073E896F87}"/>
    <cellStyle name="SAPBEXstdItemX 4 8 4" xfId="34292" xr:uid="{A09032F2-83EE-48F3-9A61-739BC2EB51FD}"/>
    <cellStyle name="SAPBEXstdItemX 4 9" xfId="7318" xr:uid="{48F9B81A-4C55-4FF9-9B17-90BC947D2BE2}"/>
    <cellStyle name="SAPBEXstdItemX 4 9 2" xfId="17985" xr:uid="{BC0A0E5A-7454-4E97-87D7-DBE3124AF896}"/>
    <cellStyle name="SAPBEXstdItemX 4 9 2 2" xfId="44402" xr:uid="{A065CDA5-DBFB-470C-9B8B-8102E4E82E76}"/>
    <cellStyle name="SAPBEXstdItemX 4 9 3" xfId="26613" xr:uid="{3B646A03-C784-4CD2-ABE6-A1FE3FDF1094}"/>
    <cellStyle name="SAPBEXstdItemX 4 9 3 2" xfId="53027" xr:uid="{24CC734A-C252-44BE-A2E5-BB982D1DCA11}"/>
    <cellStyle name="SAPBEXstdItemX 4 9 4" xfId="33988" xr:uid="{5441AEFB-22B9-41A5-8CBF-81F26AB689CF}"/>
    <cellStyle name="SAPBEXstdItemX 5" xfId="2136" xr:uid="{93030686-9CDC-4B6E-9EC0-86FA75A6E606}"/>
    <cellStyle name="SAPBEXstdItemX 5 10" xfId="8841" xr:uid="{14D64D34-FDEE-46CF-AB83-F915FCC8E852}"/>
    <cellStyle name="SAPBEXstdItemX 5 10 2" xfId="19501" xr:uid="{6B8A4133-9E3C-4E9B-931D-1395CD68A78D}"/>
    <cellStyle name="SAPBEXstdItemX 5 10 2 2" xfId="45915" xr:uid="{A41764DA-6B35-415A-9042-5FC75E66F03D}"/>
    <cellStyle name="SAPBEXstdItemX 5 10 3" xfId="24257" xr:uid="{793A1491-D43B-4D59-9D61-F7118374023A}"/>
    <cellStyle name="SAPBEXstdItemX 5 10 3 2" xfId="50671" xr:uid="{21B55C77-35A9-42DE-BC34-962D60390BEC}"/>
    <cellStyle name="SAPBEXstdItemX 5 10 4" xfId="35337" xr:uid="{9B405C1B-5EC4-4181-9B50-9C516296C82D}"/>
    <cellStyle name="SAPBEXstdItemX 5 11" xfId="11464" xr:uid="{22C75638-2D08-424D-9CFC-FB839BF632E6}"/>
    <cellStyle name="SAPBEXstdItemX 5 11 2" xfId="37885" xr:uid="{873B2CF7-F9D4-48AB-8A4D-4D6CC70D10F4}"/>
    <cellStyle name="SAPBEXstdItemX 5 12" xfId="26563" xr:uid="{5F9D7795-087C-465C-8CEB-63BC8C0BB112}"/>
    <cellStyle name="SAPBEXstdItemX 5 12 2" xfId="52977" xr:uid="{1450E7DD-2444-4B57-9B22-C5B2C8D24847}"/>
    <cellStyle name="SAPBEXstdItemX 5 2" xfId="4101" xr:uid="{2B041720-379A-4554-8B25-64508037BBE9}"/>
    <cellStyle name="SAPBEXstdItemX 5 2 2" xfId="9823" xr:uid="{E211E723-F30D-492F-9830-22A62594FDD9}"/>
    <cellStyle name="SAPBEXstdItemX 5 2 2 2" xfId="20483" xr:uid="{5B6081AC-BE59-4CE0-ADCA-FA06DE4EB061}"/>
    <cellStyle name="SAPBEXstdItemX 5 2 2 2 2" xfId="46897" xr:uid="{5488F08C-EF11-483E-BF12-27B9BC3B220C}"/>
    <cellStyle name="SAPBEXstdItemX 5 2 2 3" xfId="21145" xr:uid="{33F9ED48-EF80-487D-8145-D66717B38E06}"/>
    <cellStyle name="SAPBEXstdItemX 5 2 2 3 2" xfId="47559" xr:uid="{78798C8F-5D46-4F46-B95B-014E6FEBD47A}"/>
    <cellStyle name="SAPBEXstdItemX 5 2 2 4" xfId="36319" xr:uid="{31E23072-370B-4E51-BD8B-B1E801678E72}"/>
    <cellStyle name="SAPBEXstdItemX 5 2 3" xfId="14883" xr:uid="{7B2DAFC1-DE7C-4D9B-AA34-0E4E379BD5F2}"/>
    <cellStyle name="SAPBEXstdItemX 5 2 3 2" xfId="41303" xr:uid="{AD676757-901F-4558-8E42-BA3648FDD980}"/>
    <cellStyle name="SAPBEXstdItemX 5 2 4" xfId="22538" xr:uid="{05D5F82A-1D87-4CC8-9DBC-364F79F15832}"/>
    <cellStyle name="SAPBEXstdItemX 5 2 4 2" xfId="48952" xr:uid="{7B79E0BB-5CFF-40A1-8418-83A1E6E24074}"/>
    <cellStyle name="SAPBEXstdItemX 5 2 5" xfId="30771" xr:uid="{6F482C14-C8CA-4430-B25E-6732C81EC80C}"/>
    <cellStyle name="SAPBEXstdItemX 5 3" xfId="4829" xr:uid="{DB0D25CA-6BBB-4746-91AE-65A13E2EF38F}"/>
    <cellStyle name="SAPBEXstdItemX 5 3 2" xfId="10378" xr:uid="{1EB824C4-EA94-451A-988F-FD7644EA841B}"/>
    <cellStyle name="SAPBEXstdItemX 5 3 2 2" xfId="21038" xr:uid="{199C4B33-B7CC-415A-A0ED-C40139BA787A}"/>
    <cellStyle name="SAPBEXstdItemX 5 3 2 2 2" xfId="47452" xr:uid="{B7997959-F3C3-44E2-BE07-2097198B8882}"/>
    <cellStyle name="SAPBEXstdItemX 5 3 2 3" xfId="28303" xr:uid="{970466A5-99CA-49A1-BD5E-F8E7DA1F366F}"/>
    <cellStyle name="SAPBEXstdItemX 5 3 2 3 2" xfId="54717" xr:uid="{E7C6B82B-75CF-4D3B-AF50-2DB95D03273E}"/>
    <cellStyle name="SAPBEXstdItemX 5 3 2 4" xfId="36874" xr:uid="{D20BBAD7-4E26-4711-B038-178F362B32FB}"/>
    <cellStyle name="SAPBEXstdItemX 5 3 3" xfId="15606" xr:uid="{6FD36CAA-38DB-471F-8522-F06D25E1F6CE}"/>
    <cellStyle name="SAPBEXstdItemX 5 3 3 2" xfId="42026" xr:uid="{FC036C3A-D787-4C3F-AD91-5D4F60D6C079}"/>
    <cellStyle name="SAPBEXstdItemX 5 3 4" xfId="27667" xr:uid="{8EE31FE1-37E9-4360-82DB-5F3F81F7A6B4}"/>
    <cellStyle name="SAPBEXstdItemX 5 3 4 2" xfId="54081" xr:uid="{19D5BA54-7559-4F9E-A53D-40EBCFCB6540}"/>
    <cellStyle name="SAPBEXstdItemX 5 3 5" xfId="31499" xr:uid="{D017FB01-C67B-4052-A814-08B994F863B8}"/>
    <cellStyle name="SAPBEXstdItemX 5 4" xfId="5409" xr:uid="{D9753717-260D-4899-81B1-3B05BE092661}"/>
    <cellStyle name="SAPBEXstdItemX 5 4 2" xfId="16182" xr:uid="{AC8074AF-D52F-4C63-B5EF-2872E268FF1D}"/>
    <cellStyle name="SAPBEXstdItemX 5 4 2 2" xfId="42601" xr:uid="{B247C6A4-CA8C-4518-A676-4822AE029389}"/>
    <cellStyle name="SAPBEXstdItemX 5 4 3" xfId="27279" xr:uid="{49910CC8-E47F-4BA6-8A64-BD78C7C3E20B}"/>
    <cellStyle name="SAPBEXstdItemX 5 4 3 2" xfId="53693" xr:uid="{2F894080-B5FE-4D7D-8B1B-2975DABB13D5}"/>
    <cellStyle name="SAPBEXstdItemX 5 4 4" xfId="32079" xr:uid="{D6E0298A-FEF1-4DDD-B0CD-88346CDCFC62}"/>
    <cellStyle name="SAPBEXstdItemX 5 5" xfId="6016" xr:uid="{B7798061-1003-4927-96E7-19E84A8AC5BB}"/>
    <cellStyle name="SAPBEXstdItemX 5 5 2" xfId="16768" xr:uid="{7433CF18-8FB8-4EBC-9FBE-FBE9251DD374}"/>
    <cellStyle name="SAPBEXstdItemX 5 5 2 2" xfId="43186" xr:uid="{D8031893-5902-4DEB-9FC9-2A385D42EC2C}"/>
    <cellStyle name="SAPBEXstdItemX 5 5 3" xfId="23586" xr:uid="{FF306F5E-1D56-44BD-9E02-8D39AEFF076B}"/>
    <cellStyle name="SAPBEXstdItemX 5 5 3 2" xfId="50000" xr:uid="{6DB0BD9D-A546-4097-B8ED-B49EAF228721}"/>
    <cellStyle name="SAPBEXstdItemX 5 5 4" xfId="32686" xr:uid="{12C88C40-098C-48A7-8117-7AEB71A7C650}"/>
    <cellStyle name="SAPBEXstdItemX 5 6" xfId="6616" xr:uid="{ACFA6943-D1CF-4D0F-85C6-A38A35F4496F}"/>
    <cellStyle name="SAPBEXstdItemX 5 6 2" xfId="17341" xr:uid="{91876BAA-7B6E-4B15-A64B-5C7895B102CA}"/>
    <cellStyle name="SAPBEXstdItemX 5 6 2 2" xfId="43759" xr:uid="{6B5C2B0A-2778-4D6D-9B05-AB10811F2277}"/>
    <cellStyle name="SAPBEXstdItemX 5 6 3" xfId="12054" xr:uid="{71F94BA1-5A8D-42E4-A73D-A03ED67662D1}"/>
    <cellStyle name="SAPBEXstdItemX 5 6 3 2" xfId="38475" xr:uid="{2570C8A3-61E8-4C4B-87FA-D002E228D199}"/>
    <cellStyle name="SAPBEXstdItemX 5 6 4" xfId="33286" xr:uid="{BD442D9B-20FF-435C-9259-816A110ED7A0}"/>
    <cellStyle name="SAPBEXstdItemX 5 7" xfId="7188" xr:uid="{AB1606A2-3B60-466C-8EAC-F888C8BC2D06}"/>
    <cellStyle name="SAPBEXstdItemX 5 7 2" xfId="25444" xr:uid="{BC3D5A90-8C7C-4F3A-9B5C-C931B4A337DF}"/>
    <cellStyle name="SAPBEXstdItemX 5 7 2 2" xfId="51858" xr:uid="{8999D03E-EF7B-42CB-A244-1F81F0CA39BC}"/>
    <cellStyle name="SAPBEXstdItemX 5 7 3" xfId="33858" xr:uid="{28964A01-30EA-4916-850E-A44D13DDDD4F}"/>
    <cellStyle name="SAPBEXstdItemX 5 8" xfId="7747" xr:uid="{2C056210-A1C6-44F9-85C7-D76081499ABD}"/>
    <cellStyle name="SAPBEXstdItemX 5 8 2" xfId="18414" xr:uid="{9BB5A68A-F517-4DA3-8ED0-FB5FE6498FEB}"/>
    <cellStyle name="SAPBEXstdItemX 5 8 2 2" xfId="44830" xr:uid="{351A2353-4CB2-4C27-A368-112BF57C042E}"/>
    <cellStyle name="SAPBEXstdItemX 5 8 3" xfId="24808" xr:uid="{65D5D0D4-02D3-4AB4-975D-6B56AE99ED26}"/>
    <cellStyle name="SAPBEXstdItemX 5 8 3 2" xfId="51222" xr:uid="{BD3AC3F2-121B-43D7-805F-161CAE504F71}"/>
    <cellStyle name="SAPBEXstdItemX 5 8 4" xfId="34417" xr:uid="{EDBAEF6B-984B-4585-A614-EBBD75A59A43}"/>
    <cellStyle name="SAPBEXstdItemX 5 9" xfId="7899" xr:uid="{E35807AE-1483-4B53-B840-6543A4B1777C}"/>
    <cellStyle name="SAPBEXstdItemX 5 9 2" xfId="18566" xr:uid="{B369536E-10D6-4D00-9109-EE613B239427}"/>
    <cellStyle name="SAPBEXstdItemX 5 9 2 2" xfId="44981" xr:uid="{92A2F78E-DC44-451F-BA01-6A00CF437235}"/>
    <cellStyle name="SAPBEXstdItemX 5 9 3" xfId="23795" xr:uid="{D9D8AA63-59B2-486C-9664-25CA1D1E4E6B}"/>
    <cellStyle name="SAPBEXstdItemX 5 9 3 2" xfId="50209" xr:uid="{B756A1F8-9A40-4CD0-B7A8-02E633A7B62B}"/>
    <cellStyle name="SAPBEXstdItemX 5 9 4" xfId="34569" xr:uid="{53B05939-D567-42EE-A002-7349BE47AFC6}"/>
    <cellStyle name="SAPBEXstdItemX 6" xfId="1870" xr:uid="{7806D3B4-90C7-4F05-BF0C-4EA0A5BAB572}"/>
    <cellStyle name="SAPBEXstdItemX 6 10" xfId="9512" xr:uid="{4C38AD4F-6AF7-4BFC-953E-C776ECF472A8}"/>
    <cellStyle name="SAPBEXstdItemX 6 10 2" xfId="20172" xr:uid="{299E093E-7FAF-46B0-8598-D6E9E2ACB5F3}"/>
    <cellStyle name="SAPBEXstdItemX 6 10 2 2" xfId="46586" xr:uid="{C575A5BE-1CB4-44AE-BB2F-2F99E6D4E923}"/>
    <cellStyle name="SAPBEXstdItemX 6 10 3" xfId="28208" xr:uid="{5DF4F210-CE8F-4A56-8A32-987009861138}"/>
    <cellStyle name="SAPBEXstdItemX 6 10 3 2" xfId="54622" xr:uid="{AC5287EE-39CF-4B67-89A8-1EEB6F37DAA9}"/>
    <cellStyle name="SAPBEXstdItemX 6 10 4" xfId="36008" xr:uid="{08C3D0BB-91E2-42FA-8DC2-8E3512B8FC2A}"/>
    <cellStyle name="SAPBEXstdItemX 6 11" xfId="11710" xr:uid="{8E454A9F-B449-4C90-8A55-5CA27CA90420}"/>
    <cellStyle name="SAPBEXstdItemX 6 11 2" xfId="38131" xr:uid="{BA781CEB-E263-4151-8FB9-D1354109D79B}"/>
    <cellStyle name="SAPBEXstdItemX 6 12" xfId="27146" xr:uid="{0E30CC8B-523E-4677-8076-31C812D1F58C}"/>
    <cellStyle name="SAPBEXstdItemX 6 12 2" xfId="53560" xr:uid="{D923E2FC-198B-4F08-8482-813E64C37893}"/>
    <cellStyle name="SAPBEXstdItemX 6 2" xfId="3847" xr:uid="{9BF04D50-6D10-467A-AE46-FD56F843DAF8}"/>
    <cellStyle name="SAPBEXstdItemX 6 2 2" xfId="10753" xr:uid="{93AD21DF-CE6F-4AD9-9F35-09D3E7F7D025}"/>
    <cellStyle name="SAPBEXstdItemX 6 2 2 2" xfId="21398" xr:uid="{CDF7416A-7863-44E0-83F3-8DB55E09E901}"/>
    <cellStyle name="SAPBEXstdItemX 6 2 2 2 2" xfId="47812" xr:uid="{57DED22E-83E3-4370-9148-CF42DC801936}"/>
    <cellStyle name="SAPBEXstdItemX 6 2 2 3" xfId="28492" xr:uid="{6F43ACBB-4537-4C8F-9775-E504EFD50667}"/>
    <cellStyle name="SAPBEXstdItemX 6 2 2 3 2" xfId="54906" xr:uid="{550D2331-33FB-4ABA-B707-40C5892C646A}"/>
    <cellStyle name="SAPBEXstdItemX 6 2 2 4" xfId="37174" xr:uid="{2F2F301C-6D1F-4669-8731-6351E31E2429}"/>
    <cellStyle name="SAPBEXstdItemX 6 2 3" xfId="14630" xr:uid="{0420E10B-DF63-4DF3-B10C-FC9D0F48CF7F}"/>
    <cellStyle name="SAPBEXstdItemX 6 2 3 2" xfId="41050" xr:uid="{A0572331-40F1-465F-9EF2-2AD96D9C9CF2}"/>
    <cellStyle name="SAPBEXstdItemX 6 2 4" xfId="24833" xr:uid="{B045BBAF-2BA0-4055-ADE0-4C6FC39C051B}"/>
    <cellStyle name="SAPBEXstdItemX 6 2 4 2" xfId="51247" xr:uid="{06BEE35C-8881-4EF2-BAF2-8068E879D6DB}"/>
    <cellStyle name="SAPBEXstdItemX 6 2 5" xfId="30517" xr:uid="{60A0AA81-09F3-4CC0-B8DD-CDC584AD8173}"/>
    <cellStyle name="SAPBEXstdItemX 6 3" xfId="4574" xr:uid="{12BAF6B3-B367-46D8-B19C-F1D1436CE0DE}"/>
    <cellStyle name="SAPBEXstdItemX 6 3 2" xfId="15352" xr:uid="{6A3B8C5E-02C6-47C8-BB88-03BAAC0276AB}"/>
    <cellStyle name="SAPBEXstdItemX 6 3 2 2" xfId="41772" xr:uid="{18352611-D569-4385-A8B3-C5B0CD6D70CA}"/>
    <cellStyle name="SAPBEXstdItemX 6 3 3" xfId="24263" xr:uid="{793ED550-EECD-44BB-B42F-05C5BB095949}"/>
    <cellStyle name="SAPBEXstdItemX 6 3 3 2" xfId="50677" xr:uid="{BA601B49-FCAE-48D8-89DD-408577A9744D}"/>
    <cellStyle name="SAPBEXstdItemX 6 3 4" xfId="31244" xr:uid="{745C7DA9-F655-4751-8244-ED606BCDD295}"/>
    <cellStyle name="SAPBEXstdItemX 6 4" xfId="4280" xr:uid="{11D9579A-1605-41DD-A4E4-EBF9701801FB}"/>
    <cellStyle name="SAPBEXstdItemX 6 4 2" xfId="15059" xr:uid="{4242EC42-34ED-4584-9547-BF84C24E7DE1}"/>
    <cellStyle name="SAPBEXstdItemX 6 4 2 2" xfId="41479" xr:uid="{0DB558B4-2CE1-4963-815B-277A1C69F286}"/>
    <cellStyle name="SAPBEXstdItemX 6 4 3" xfId="24752" xr:uid="{6F042A41-5764-4ECC-9BB2-09E941C850E7}"/>
    <cellStyle name="SAPBEXstdItemX 6 4 3 2" xfId="51166" xr:uid="{4859F64E-F56C-47AB-BEA0-BCFF75AF8AE2}"/>
    <cellStyle name="SAPBEXstdItemX 6 4 4" xfId="30950" xr:uid="{4FA7CC2E-C7A6-4B5B-BF6D-822B448732BB}"/>
    <cellStyle name="SAPBEXstdItemX 6 5" xfId="2863" xr:uid="{A9279160-60B0-4029-B1C1-910B5BEAAD1C}"/>
    <cellStyle name="SAPBEXstdItemX 6 5 2" xfId="13655" xr:uid="{2BFD9A5A-FECE-4B64-88CE-7499D28606E3}"/>
    <cellStyle name="SAPBEXstdItemX 6 5 2 2" xfId="40075" xr:uid="{E18DA110-74AE-4AE3-BA3F-565FEEE5D64B}"/>
    <cellStyle name="SAPBEXstdItemX 6 5 3" xfId="25519" xr:uid="{D5EE328C-A567-4232-B2B4-E35B2AE01D98}"/>
    <cellStyle name="SAPBEXstdItemX 6 5 3 2" xfId="51933" xr:uid="{8FD632C8-52CC-40EC-89A4-6AE0FCE5DF65}"/>
    <cellStyle name="SAPBEXstdItemX 6 5 4" xfId="29533" xr:uid="{F259C882-F709-4530-8A07-F720E3DD6126}"/>
    <cellStyle name="SAPBEXstdItemX 6 6" xfId="6027" xr:uid="{D0D174F4-BAA3-4328-9945-E3A452B95EB5}"/>
    <cellStyle name="SAPBEXstdItemX 6 6 2" xfId="16778" xr:uid="{5A961272-B9E9-4869-84ED-59B010F1842F}"/>
    <cellStyle name="SAPBEXstdItemX 6 6 2 2" xfId="43196" xr:uid="{D674AA75-4FD8-435A-8D7E-7C72DD95FFF4}"/>
    <cellStyle name="SAPBEXstdItemX 6 6 3" xfId="23391" xr:uid="{8F2F9873-7C1C-4407-A344-266ECD4555C7}"/>
    <cellStyle name="SAPBEXstdItemX 6 6 3 2" xfId="49805" xr:uid="{59B0C2C6-C749-4194-AAD7-F050E5A1D19E}"/>
    <cellStyle name="SAPBEXstdItemX 6 6 4" xfId="32697" xr:uid="{16C02AC3-96CD-4C2A-98C2-C3858585463A}"/>
    <cellStyle name="SAPBEXstdItemX 6 7" xfId="6986" xr:uid="{C4132563-2FE2-4187-83E1-E8C1EDA9CBC9}"/>
    <cellStyle name="SAPBEXstdItemX 6 7 2" xfId="21897" xr:uid="{65B98569-9D62-4F66-A3C7-B32AAB962BDF}"/>
    <cellStyle name="SAPBEXstdItemX 6 7 2 2" xfId="48311" xr:uid="{FD9A54A7-4AF4-4C76-890C-17DE78071057}"/>
    <cellStyle name="SAPBEXstdItemX 6 7 3" xfId="33656" xr:uid="{DEBCE2D8-9E28-4200-B0E7-99630E3AAC37}"/>
    <cellStyle name="SAPBEXstdItemX 6 8" xfId="7533" xr:uid="{B84AFD2B-A3D8-475B-BAA2-2C8BDB6772C3}"/>
    <cellStyle name="SAPBEXstdItemX 6 8 2" xfId="18200" xr:uid="{3B39789C-8BB3-487D-AFAC-28C9325F43D4}"/>
    <cellStyle name="SAPBEXstdItemX 6 8 2 2" xfId="44616" xr:uid="{721E34E2-F95B-4276-873A-DE6DB85CAE9D}"/>
    <cellStyle name="SAPBEXstdItemX 6 8 3" xfId="25565" xr:uid="{B27E2A91-B153-4D83-8F2D-AB5D87EE228A}"/>
    <cellStyle name="SAPBEXstdItemX 6 8 3 2" xfId="51979" xr:uid="{F1E77D96-F4CF-45F2-B09A-E9A22A4E0FFA}"/>
    <cellStyle name="SAPBEXstdItemX 6 8 4" xfId="34203" xr:uid="{1E0E2F6A-87C1-4189-A938-81B6F1A69306}"/>
    <cellStyle name="SAPBEXstdItemX 6 9" xfId="7754" xr:uid="{36C56DB6-DC70-410B-892A-33C21A1A7080}"/>
    <cellStyle name="SAPBEXstdItemX 6 9 2" xfId="18421" xr:uid="{F9672DC7-55F3-47D2-AEBF-4C516089DEF0}"/>
    <cellStyle name="SAPBEXstdItemX 6 9 2 2" xfId="44837" xr:uid="{5ACEC9CC-09C4-4D3B-8226-7CF4FB5AA6B5}"/>
    <cellStyle name="SAPBEXstdItemX 6 9 3" xfId="21805" xr:uid="{A7E30598-A570-44A1-AD4E-589B226ADAD0}"/>
    <cellStyle name="SAPBEXstdItemX 6 9 3 2" xfId="48219" xr:uid="{536591F8-8BFB-499E-B9CF-1F178247B334}"/>
    <cellStyle name="SAPBEXstdItemX 6 9 4" xfId="34424" xr:uid="{32431AEA-7E2B-498C-9C72-3BD4D38C09F8}"/>
    <cellStyle name="SAPBEXstdItemX 7" xfId="2391" xr:uid="{56E5E8C1-3359-416C-8875-DEEA13FAD1A8}"/>
    <cellStyle name="SAPBEXstdItemX 7 10" xfId="11275" xr:uid="{9DA8BD10-EA0B-4C4C-8935-1910EC4EA7EA}"/>
    <cellStyle name="SAPBEXstdItemX 7 10 2" xfId="37696" xr:uid="{2115B729-FA97-47D4-9A03-EE938D8AD3BF}"/>
    <cellStyle name="SAPBEXstdItemX 7 11" xfId="24442" xr:uid="{C8D2FCBB-61DB-4572-85DE-282EF91495DD}"/>
    <cellStyle name="SAPBEXstdItemX 7 11 2" xfId="50856" xr:uid="{CB32AFA1-65E5-49CF-84CB-52BCE2ADE378}"/>
    <cellStyle name="SAPBEXstdItemX 7 2" xfId="4298" xr:uid="{472B0304-2D0F-4DE2-8E65-CDDC675E540B}"/>
    <cellStyle name="SAPBEXstdItemX 7 2 2" xfId="15077" xr:uid="{34C2A6E5-FB78-4BB2-ABEC-3101A9251990}"/>
    <cellStyle name="SAPBEXstdItemX 7 2 2 2" xfId="41497" xr:uid="{F4DE97D0-3E2C-4312-8438-844710320EA7}"/>
    <cellStyle name="SAPBEXstdItemX 7 2 3" xfId="26262" xr:uid="{92A66BC1-442D-47B5-9C0F-DBD007FB0AC3}"/>
    <cellStyle name="SAPBEXstdItemX 7 2 3 2" xfId="52676" xr:uid="{EE60CEFB-E592-4B9E-A85B-AEC445FF01D3}"/>
    <cellStyle name="SAPBEXstdItemX 7 2 4" xfId="30968" xr:uid="{B51F900B-E079-4409-98F7-0CCCE2D6D69D}"/>
    <cellStyle name="SAPBEXstdItemX 7 3" xfId="5025" xr:uid="{B0DA3B86-06AD-4F15-B782-09F9A9E495B2}"/>
    <cellStyle name="SAPBEXstdItemX 7 3 2" xfId="15802" xr:uid="{80069CAB-B7FC-424F-A14F-319E58FFE00B}"/>
    <cellStyle name="SAPBEXstdItemX 7 3 2 2" xfId="42221" xr:uid="{1CD62ECE-F15C-47D1-BE65-FF2E9EF2FC5E}"/>
    <cellStyle name="SAPBEXstdItemX 7 3 3" xfId="26814" xr:uid="{31A86C99-D2A1-43F0-B1EC-6C8B15756FA0}"/>
    <cellStyle name="SAPBEXstdItemX 7 3 3 2" xfId="53228" xr:uid="{71AF754B-9D6B-4D17-91E3-BB75107E96C1}"/>
    <cellStyle name="SAPBEXstdItemX 7 3 4" xfId="31695" xr:uid="{6361380A-56B3-4313-AFA5-7AD42F358E92}"/>
    <cellStyle name="SAPBEXstdItemX 7 4" xfId="6214" xr:uid="{3AD1E8C2-F605-4BBE-88AF-DC87452A90D9}"/>
    <cellStyle name="SAPBEXstdItemX 7 4 2" xfId="16955" xr:uid="{2E2E00AA-B77A-4C9B-8BE3-B6307A07C22D}"/>
    <cellStyle name="SAPBEXstdItemX 7 4 2 2" xfId="43373" xr:uid="{403A91B3-B9A3-4E29-B956-7551412BD959}"/>
    <cellStyle name="SAPBEXstdItemX 7 4 3" xfId="24905" xr:uid="{FB73545D-0960-423C-9F62-D0A64A129A40}"/>
    <cellStyle name="SAPBEXstdItemX 7 4 3 2" xfId="51319" xr:uid="{FE78AEA7-D5FA-42B1-88D5-4E5D7F4D19FE}"/>
    <cellStyle name="SAPBEXstdItemX 7 4 4" xfId="32884" xr:uid="{C221163D-8EDE-4972-8904-9DADF0C9DCB6}"/>
    <cellStyle name="SAPBEXstdItemX 7 5" xfId="6800" xr:uid="{BB38D97F-255E-4FC1-854C-A260C8630C0F}"/>
    <cellStyle name="SAPBEXstdItemX 7 5 2" xfId="17512" xr:uid="{B4181293-9BD0-4878-ACC8-08F1DF4FE086}"/>
    <cellStyle name="SAPBEXstdItemX 7 5 2 2" xfId="43929" xr:uid="{3EE1764C-A345-40AC-9B73-D6753CDB4726}"/>
    <cellStyle name="SAPBEXstdItemX 7 5 3" xfId="24692" xr:uid="{8168E7FD-EF87-470C-808B-DEF6D42FA1F5}"/>
    <cellStyle name="SAPBEXstdItemX 7 5 3 2" xfId="51106" xr:uid="{0112921A-8EF2-461C-B7B3-AC25D2CC8813}"/>
    <cellStyle name="SAPBEXstdItemX 7 5 4" xfId="33470" xr:uid="{E7723B6E-9841-4B09-BF61-E0719A20DE71}"/>
    <cellStyle name="SAPBEXstdItemX 7 6" xfId="7355" xr:uid="{37B40AD9-CB87-4EB7-902B-4CA9488C2A8A}"/>
    <cellStyle name="SAPBEXstdItemX 7 6 2" xfId="18022" xr:uid="{E2F4F540-9F0F-4760-8771-887F26B1681F}"/>
    <cellStyle name="SAPBEXstdItemX 7 6 2 2" xfId="44438" xr:uid="{1E154926-17E2-44BD-8880-9DD2143FA676}"/>
    <cellStyle name="SAPBEXstdItemX 7 6 3" xfId="27167" xr:uid="{DF7F0E85-DC11-4707-9D51-73C9A1A23FAE}"/>
    <cellStyle name="SAPBEXstdItemX 7 6 3 2" xfId="53581" xr:uid="{FD1135CC-33F3-42D8-B850-B982B9A51D2D}"/>
    <cellStyle name="SAPBEXstdItemX 7 6 4" xfId="34025" xr:uid="{6F0EFFA7-3C0F-4555-A9E7-8F14255121D0}"/>
    <cellStyle name="SAPBEXstdItemX 7 7" xfId="8000" xr:uid="{490FFF25-6881-4BDB-9A06-0560D3DDB88D}"/>
    <cellStyle name="SAPBEXstdItemX 7 7 2" xfId="18667" xr:uid="{AF3893DB-E067-4835-9D86-91E026E08804}"/>
    <cellStyle name="SAPBEXstdItemX 7 7 2 2" xfId="45081" xr:uid="{A9FE8459-052E-4746-A655-015E1AB441E4}"/>
    <cellStyle name="SAPBEXstdItemX 7 7 3" xfId="12165" xr:uid="{D474B383-AF5B-4B99-A86D-00847E67BBF3}"/>
    <cellStyle name="SAPBEXstdItemX 7 7 3 2" xfId="38586" xr:uid="{C9F29D68-1897-4B52-B9DE-1235992D634D}"/>
    <cellStyle name="SAPBEXstdItemX 7 7 4" xfId="34605" xr:uid="{7BE86710-5CCA-44C8-A6EE-AA38274BB389}"/>
    <cellStyle name="SAPBEXstdItemX 7 8" xfId="9634" xr:uid="{B17A0E34-34C8-4CBF-ABA4-61DE5BF75108}"/>
    <cellStyle name="SAPBEXstdItemX 7 8 2" xfId="20294" xr:uid="{C68AEBEB-860A-4001-A7D4-A841E6DA3D73}"/>
    <cellStyle name="SAPBEXstdItemX 7 8 2 2" xfId="46708" xr:uid="{6254E770-19E3-4A8D-BA98-717D3A54337E}"/>
    <cellStyle name="SAPBEXstdItemX 7 8 3" xfId="13348" xr:uid="{FAE4B590-4B1C-4F86-8F99-F3FFE931FFCD}"/>
    <cellStyle name="SAPBEXstdItemX 7 8 3 2" xfId="39768" xr:uid="{7F7645C6-AED3-49F5-9239-2569FD615A61}"/>
    <cellStyle name="SAPBEXstdItemX 7 8 4" xfId="36130" xr:uid="{DDF1295B-164D-4E83-A580-833BFE1B984D}"/>
    <cellStyle name="SAPBEXstdItemX 7 9" xfId="13188" xr:uid="{00390A32-63C3-4D02-9DFF-062092B467AA}"/>
    <cellStyle name="SAPBEXstdItemX 7 9 2" xfId="39608" xr:uid="{E4C0973E-EB7D-46C8-AB29-82C6108E10A0}"/>
    <cellStyle name="SAPBEXstdItemX 8" xfId="3299" xr:uid="{F945D869-9340-47B2-BA61-9846C1DC2145}"/>
    <cellStyle name="SAPBEXstdItemX 8 2" xfId="14089" xr:uid="{26906D0B-FA97-4BE4-93B9-07EAA7A2E75A}"/>
    <cellStyle name="SAPBEXstdItemX 8 2 2" xfId="40509" xr:uid="{7AA788B1-7C65-4A69-AD17-A3B855158402}"/>
    <cellStyle name="SAPBEXstdItemX 8 3" xfId="25513" xr:uid="{A4381846-2FBF-46AE-BB21-A1BB049A5054}"/>
    <cellStyle name="SAPBEXstdItemX 8 3 2" xfId="51927" xr:uid="{BC0B7A52-0965-4DB2-B326-D2EAB37AD3BA}"/>
    <cellStyle name="SAPBEXstdItemX 8 4" xfId="29969" xr:uid="{F1A38900-DBC1-42E1-B8CD-31FCA3812D2B}"/>
    <cellStyle name="SAPBEXstdItemX 9" xfId="4731" xr:uid="{E2A95092-C70B-47EC-816F-974964A417C3}"/>
    <cellStyle name="SAPBEXstdItemX 9 2" xfId="15508" xr:uid="{AD7338CD-E2B6-44ED-B2A0-0B5C1B34BF9D}"/>
    <cellStyle name="SAPBEXstdItemX 9 2 2" xfId="41928" xr:uid="{0AE9D771-6FC4-47AF-9579-8572E89BB6FE}"/>
    <cellStyle name="SAPBEXstdItemX 9 3" xfId="23736" xr:uid="{3B4A7BF1-2E99-4F3C-897E-F6D23CB78FD0}"/>
    <cellStyle name="SAPBEXstdItemX 9 3 2" xfId="50150" xr:uid="{4BEA3081-22BE-4916-81C5-F72A53298FB2}"/>
    <cellStyle name="SAPBEXstdItemX 9 4" xfId="31401" xr:uid="{885F19FD-1CCC-47AD-AB8C-CB2D89ECCE3B}"/>
    <cellStyle name="SAPBEXtitle" xfId="1282" xr:uid="{3CBD0710-5DDA-44E5-ADB6-56DB1B1FC924}"/>
    <cellStyle name="SAPBEXtitle 10" xfId="5309" xr:uid="{BBA0C7FD-A0E9-4525-AD65-D199C299B794}"/>
    <cellStyle name="SAPBEXtitle 10 2" xfId="16083" xr:uid="{D4D3F286-EE72-4DF9-9E39-7B1FE9812B6E}"/>
    <cellStyle name="SAPBEXtitle 10 2 2" xfId="42502" xr:uid="{3AFC6053-BC93-4CEC-A5C8-9967046AF327}"/>
    <cellStyle name="SAPBEXtitle 10 3" xfId="27527" xr:uid="{59C52BEA-2F0E-4A51-9160-443D7C44322D}"/>
    <cellStyle name="SAPBEXtitle 10 3 2" xfId="53941" xr:uid="{DB709967-097B-45D7-BE16-C235C2BD4B3E}"/>
    <cellStyle name="SAPBEXtitle 10 4" xfId="31979" xr:uid="{A840113B-8202-4B21-A53F-DA4A1734F126}"/>
    <cellStyle name="SAPBEXtitle 11" xfId="5599" xr:uid="{E405FD50-9593-4DB2-8815-D7AFC4DF9CE6}"/>
    <cellStyle name="SAPBEXtitle 11 2" xfId="26104" xr:uid="{AC2195D0-26F4-44F9-9991-841AA79594BA}"/>
    <cellStyle name="SAPBEXtitle 11 2 2" xfId="52518" xr:uid="{C69B55EF-788D-41FC-8BF5-63FF908ED9CC}"/>
    <cellStyle name="SAPBEXtitle 11 3" xfId="32269" xr:uid="{9B7F63E5-AC34-46E6-8B2D-AC67B461EEE3}"/>
    <cellStyle name="SAPBEXtitle 12" xfId="7372" xr:uid="{5183E674-FFC9-414C-8034-8D6B4E89ACE3}"/>
    <cellStyle name="SAPBEXtitle 12 2" xfId="18039" xr:uid="{AF0A5A6C-E682-4D3E-A89C-E947161C6976}"/>
    <cellStyle name="SAPBEXtitle 12 2 2" xfId="44455" xr:uid="{F0E3588C-721C-4855-B2DF-E4EEA502C820}"/>
    <cellStyle name="SAPBEXtitle 12 3" xfId="22083" xr:uid="{06AC4771-93C3-48D0-A5E7-7FE53AB8DCA0}"/>
    <cellStyle name="SAPBEXtitle 12 3 2" xfId="48497" xr:uid="{535588D0-522B-437A-8642-D63A890DF440}"/>
    <cellStyle name="SAPBEXtitle 12 4" xfId="34042" xr:uid="{ADDC52A0-F2BD-4E8A-80DE-E0A00C1EC9EB}"/>
    <cellStyle name="SAPBEXtitle 13" xfId="13085" xr:uid="{D1537D8D-59F9-432A-A5B9-3DABA119C9B7}"/>
    <cellStyle name="SAPBEXtitle 13 2" xfId="39506" xr:uid="{34074767-0F18-4CC0-A706-E5BC53A1CFB0}"/>
    <cellStyle name="SAPBEXtitle 14" xfId="26848" xr:uid="{2712AC60-E6B3-47F7-966F-A7D8BCC14AA5}"/>
    <cellStyle name="SAPBEXtitle 14 2" xfId="53262" xr:uid="{0ECAAEC2-127B-49C5-B983-443637D3FF3E}"/>
    <cellStyle name="SAPBEXtitle 2" xfId="1581" xr:uid="{C5D09BF2-A2C4-4DFD-B0C5-1ECDDA2CBA61}"/>
    <cellStyle name="SAPBEXtitle 2 10" xfId="11971" xr:uid="{F203BA43-0530-4B2B-829F-E0DD4FB28A96}"/>
    <cellStyle name="SAPBEXtitle 2 10 2" xfId="38392" xr:uid="{7F35F869-21A3-4F2F-98F1-6ADFCF0936E7}"/>
    <cellStyle name="SAPBEXtitle 2 11" xfId="23197" xr:uid="{4876AD31-321A-42FE-BDD7-B59B7BE52C36}"/>
    <cellStyle name="SAPBEXtitle 2 11 2" xfId="49611" xr:uid="{D4064F6A-6BE0-40F5-A418-C098EB2C1924}"/>
    <cellStyle name="SAPBEXtitle 2 2" xfId="3575" xr:uid="{F5698695-CFC1-4274-8DF0-95D4E89072CD}"/>
    <cellStyle name="SAPBEXtitle 2 2 2" xfId="8950" xr:uid="{3BF1FDFC-C16C-439B-97E0-E1077A81570F}"/>
    <cellStyle name="SAPBEXtitle 2 2 2 2" xfId="19610" xr:uid="{F2D52132-9BC2-45C8-973E-46AF07E54623}"/>
    <cellStyle name="SAPBEXtitle 2 2 2 2 2" xfId="46024" xr:uid="{7507829F-78F6-475F-B3FF-88B390C5F684}"/>
    <cellStyle name="SAPBEXtitle 2 2 2 3" xfId="25977" xr:uid="{FF60B534-7F9A-4A3D-9A98-F5B12557EE1C}"/>
    <cellStyle name="SAPBEXtitle 2 2 2 3 2" xfId="52391" xr:uid="{707EAC59-5790-40D6-9911-38F0BA3B9C55}"/>
    <cellStyle name="SAPBEXtitle 2 2 2 4" xfId="35446" xr:uid="{4ADBF410-6FD2-4258-937F-7235C4E269EE}"/>
    <cellStyle name="SAPBEXtitle 2 2 3" xfId="9908" xr:uid="{B0130ECA-C7B9-4460-BD37-8A4B902C3A57}"/>
    <cellStyle name="SAPBEXtitle 2 2 3 2" xfId="20568" xr:uid="{89311258-4104-4DD3-9A77-781CF3EEE0D8}"/>
    <cellStyle name="SAPBEXtitle 2 2 3 2 2" xfId="46982" xr:uid="{0C53C24B-005F-4ECD-B3BF-372917782529}"/>
    <cellStyle name="SAPBEXtitle 2 2 3 3" xfId="21870" xr:uid="{7ABFF302-2E18-4A5E-96EF-6C7CF0C3C918}"/>
    <cellStyle name="SAPBEXtitle 2 2 3 3 2" xfId="48284" xr:uid="{0460460D-F043-49B6-9C91-DBBD96014C2D}"/>
    <cellStyle name="SAPBEXtitle 2 2 3 4" xfId="36404" xr:uid="{50D02C4A-AF34-4C7F-9412-183076B22FC4}"/>
    <cellStyle name="SAPBEXtitle 2 2 4" xfId="8785" xr:uid="{64A5220E-CB08-4147-A47E-F2F4A609CF84}"/>
    <cellStyle name="SAPBEXtitle 2 2 4 2" xfId="19445" xr:uid="{4C4F6666-00EC-4F4D-93CA-96205C1ADF20}"/>
    <cellStyle name="SAPBEXtitle 2 2 4 2 2" xfId="45859" xr:uid="{5462B5ED-A8F6-4E54-99DA-1FD79535A7F9}"/>
    <cellStyle name="SAPBEXtitle 2 2 4 3" xfId="27570" xr:uid="{E4E835C7-2120-4D1F-8187-345FC0DFE0A9}"/>
    <cellStyle name="SAPBEXtitle 2 2 4 3 2" xfId="53984" xr:uid="{6E6D0397-83C3-4802-B7F4-9280AFC23FB4}"/>
    <cellStyle name="SAPBEXtitle 2 2 4 4" xfId="35281" xr:uid="{12B7F844-66C1-402E-A31E-34DAB48408BC}"/>
    <cellStyle name="SAPBEXtitle 2 2 5" xfId="14360" xr:uid="{7E2F0F74-70D4-465D-AA4C-8CB81D612ED0}"/>
    <cellStyle name="SAPBEXtitle 2 2 5 2" xfId="40780" xr:uid="{FF7E59F2-4C7E-48A2-87FD-F4BB93AAE0CB}"/>
    <cellStyle name="SAPBEXtitle 2 2 6" xfId="24268" xr:uid="{B82A9FBF-062F-4C3F-8075-3D565C24FA8D}"/>
    <cellStyle name="SAPBEXtitle 2 2 6 2" xfId="50682" xr:uid="{4E9AD72C-6647-4A90-9C98-82D4DC29BA04}"/>
    <cellStyle name="SAPBEXtitle 2 2 7" xfId="30245" xr:uid="{9EDC0B22-551F-4BF2-81E0-FBC7C83C4E56}"/>
    <cellStyle name="SAPBEXtitle 2 3" xfId="2743" xr:uid="{A477E2C4-7701-4A4A-8820-80DD10455774}"/>
    <cellStyle name="SAPBEXtitle 2 3 2" xfId="9308" xr:uid="{9B5507A3-9218-450F-91A9-0222B8C44DBD}"/>
    <cellStyle name="SAPBEXtitle 2 3 2 2" xfId="19968" xr:uid="{004EDC5E-A9B2-4403-B992-C97406094CB3}"/>
    <cellStyle name="SAPBEXtitle 2 3 2 2 2" xfId="46382" xr:uid="{A2491025-37E2-4E70-AEAD-29874507D253}"/>
    <cellStyle name="SAPBEXtitle 2 3 2 3" xfId="21199" xr:uid="{0EB0AB70-6AEA-4B71-903D-E2E152240D45}"/>
    <cellStyle name="SAPBEXtitle 2 3 2 3 2" xfId="47613" xr:uid="{6B4C1BA4-423D-4AB7-9B4A-F2F2A76F0455}"/>
    <cellStyle name="SAPBEXtitle 2 3 2 4" xfId="35804" xr:uid="{6787FBD1-E929-41FF-A8B3-86E870F3778B}"/>
    <cellStyle name="SAPBEXtitle 2 3 3" xfId="13535" xr:uid="{858406AC-6F3E-40BC-BB84-E77952950C96}"/>
    <cellStyle name="SAPBEXtitle 2 3 3 2" xfId="39955" xr:uid="{F4BADC1F-5202-4620-85B6-54173303F2D3}"/>
    <cellStyle name="SAPBEXtitle 2 3 4" xfId="22114" xr:uid="{A7EE4CB6-64A7-42AD-AA59-95ADE7E9E455}"/>
    <cellStyle name="SAPBEXtitle 2 3 4 2" xfId="48528" xr:uid="{E35B035E-ACAB-4C29-99FA-E2D8BFF202BD}"/>
    <cellStyle name="SAPBEXtitle 2 3 5" xfId="29413" xr:uid="{1A27CAC5-8C39-4138-998C-ACCCB9D5BEFA}"/>
    <cellStyle name="SAPBEXtitle 2 4" xfId="2838" xr:uid="{A5CD8DFD-D402-4652-980C-84CD1E50F311}"/>
    <cellStyle name="SAPBEXtitle 2 4 2" xfId="10167" xr:uid="{03C7F26E-07FA-4463-90BA-A9C28CDE6C3A}"/>
    <cellStyle name="SAPBEXtitle 2 4 2 2" xfId="20827" xr:uid="{6511A9EF-3CDA-4D0C-A528-49896681E5DF}"/>
    <cellStyle name="SAPBEXtitle 2 4 2 2 2" xfId="47241" xr:uid="{14D3FFFC-9805-4C45-8B10-109E7F257F00}"/>
    <cellStyle name="SAPBEXtitle 2 4 2 3" xfId="17238" xr:uid="{126891E9-1222-4EBB-BF97-51F89175B54A}"/>
    <cellStyle name="SAPBEXtitle 2 4 2 3 2" xfId="43656" xr:uid="{3FF7E022-1CED-4364-94B5-45BDFFA36020}"/>
    <cellStyle name="SAPBEXtitle 2 4 2 4" xfId="36663" xr:uid="{75172C2F-7384-46FF-99B5-19E5EC786966}"/>
    <cellStyle name="SAPBEXtitle 2 4 3" xfId="13630" xr:uid="{17852DE5-5279-47CA-B5C3-42B385C6624D}"/>
    <cellStyle name="SAPBEXtitle 2 4 3 2" xfId="40050" xr:uid="{1BBC98DA-7EAE-479D-97A0-CEF44B3D9B8B}"/>
    <cellStyle name="SAPBEXtitle 2 4 4" xfId="24568" xr:uid="{69538D81-44C7-4784-97B9-4BFE7F6025F1}"/>
    <cellStyle name="SAPBEXtitle 2 4 4 2" xfId="50982" xr:uid="{FBD11BD2-3F85-47EA-8F4C-3FB3AA7D4FC7}"/>
    <cellStyle name="SAPBEXtitle 2 4 5" xfId="29508" xr:uid="{869F19B8-51A6-4375-A3C1-D341B0EF676A}"/>
    <cellStyle name="SAPBEXtitle 2 5" xfId="5258" xr:uid="{F875FAC6-7984-4739-ABFE-5795D83F9E10}"/>
    <cellStyle name="SAPBEXtitle 2 5 2" xfId="16033" xr:uid="{3F232979-E395-41FD-A490-EBBA18A177CE}"/>
    <cellStyle name="SAPBEXtitle 2 5 2 2" xfId="42452" xr:uid="{9F94BB3E-69D6-4C9A-BED6-0C7643CE7C12}"/>
    <cellStyle name="SAPBEXtitle 2 5 3" xfId="28052" xr:uid="{CC9AA890-7846-48CC-A2B0-8527F94109A7}"/>
    <cellStyle name="SAPBEXtitle 2 5 3 2" xfId="54466" xr:uid="{5E4EF865-51E0-4EE1-B9F1-D904E5693EE0}"/>
    <cellStyle name="SAPBEXtitle 2 5 4" xfId="31928" xr:uid="{B3A8FE64-572A-4584-AB1C-96E9069521D2}"/>
    <cellStyle name="SAPBEXtitle 2 6" xfId="2857" xr:uid="{1B873CAF-378A-4EB2-A234-CA27BE92D83F}"/>
    <cellStyle name="SAPBEXtitle 2 6 2" xfId="13649" xr:uid="{4C9D8465-E81E-429E-9C8D-17BC83E2C153}"/>
    <cellStyle name="SAPBEXtitle 2 6 2 2" xfId="40069" xr:uid="{B8A1B9B1-0E94-4625-9BE7-F6E5F2D85AAD}"/>
    <cellStyle name="SAPBEXtitle 2 6 3" xfId="27664" xr:uid="{D2178AB4-1215-4023-9FB1-1A14C32805C4}"/>
    <cellStyle name="SAPBEXtitle 2 6 3 2" xfId="54078" xr:uid="{D19994AA-596C-4FA4-AD99-CAF529707C18}"/>
    <cellStyle name="SAPBEXtitle 2 6 4" xfId="29527" xr:uid="{0E63DB54-1A77-4215-BBA8-2B11AE6C144F}"/>
    <cellStyle name="SAPBEXtitle 2 7" xfId="6107" xr:uid="{06C6874D-0CE5-470C-8DE0-FC7CB87A3FEF}"/>
    <cellStyle name="SAPBEXtitle 2 7 2" xfId="22588" xr:uid="{80ED7E6B-1DAB-4A04-91AB-F76FC3320816}"/>
    <cellStyle name="SAPBEXtitle 2 7 2 2" xfId="49002" xr:uid="{4AA75269-9A85-4A54-BDE4-16FFCF42A16B}"/>
    <cellStyle name="SAPBEXtitle 2 7 3" xfId="32777" xr:uid="{D30B7AAA-4E54-48BB-BFD0-98BCB735696D}"/>
    <cellStyle name="SAPBEXtitle 2 8" xfId="5285" xr:uid="{9C697B4E-38E1-4482-BA77-0603FF0FED30}"/>
    <cellStyle name="SAPBEXtitle 2 8 2" xfId="16060" xr:uid="{CFB191D0-3FE4-4537-88B3-85DA2B7099AC}"/>
    <cellStyle name="SAPBEXtitle 2 8 2 2" xfId="42479" xr:uid="{D7FD8B50-8DC4-40CF-8BE7-41C6E21A4B70}"/>
    <cellStyle name="SAPBEXtitle 2 8 3" xfId="27979" xr:uid="{FA2649E6-505B-4990-9C1D-D6AD95C9AC12}"/>
    <cellStyle name="SAPBEXtitle 2 8 3 2" xfId="54393" xr:uid="{57BBD68D-0398-4D90-AA9C-52BF9001F263}"/>
    <cellStyle name="SAPBEXtitle 2 8 4" xfId="31955" xr:uid="{C1B661D4-FF65-438B-AA94-A3F68A800509}"/>
    <cellStyle name="SAPBEXtitle 2 9" xfId="5008" xr:uid="{C418096C-BCD3-487D-A79F-6DB29831DF8B}"/>
    <cellStyle name="SAPBEXtitle 2 9 2" xfId="15785" xr:uid="{4054B927-F1C2-4223-BEC4-D9EA2F4FF0CE}"/>
    <cellStyle name="SAPBEXtitle 2 9 2 2" xfId="42204" xr:uid="{F1F1B11E-6BEF-4285-A15D-59133C5F9262}"/>
    <cellStyle name="SAPBEXtitle 2 9 3" xfId="25328" xr:uid="{E4A16A69-F995-484A-95D8-3838C565392A}"/>
    <cellStyle name="SAPBEXtitle 2 9 3 2" xfId="51742" xr:uid="{F762881B-F73A-4483-A07B-DABF622D810E}"/>
    <cellStyle name="SAPBEXtitle 2 9 4" xfId="31678" xr:uid="{FA197DC1-16F9-4A73-ABB8-FC91754F7852}"/>
    <cellStyle name="SAPBEXtitle 3" xfId="1692" xr:uid="{DA59000F-350E-4ED1-8C17-7D0AB9AE5089}"/>
    <cellStyle name="SAPBEXtitle 3 10" xfId="11877" xr:uid="{0E3534CF-D65D-425B-9CC3-8D164F9A2F98}"/>
    <cellStyle name="SAPBEXtitle 3 10 2" xfId="38298" xr:uid="{05D9A2B9-B961-41D9-9299-21D6B2E95D58}"/>
    <cellStyle name="SAPBEXtitle 3 11" xfId="26221" xr:uid="{D65118EC-BD26-48EF-B386-C13EAECB5FA4}"/>
    <cellStyle name="SAPBEXtitle 3 11 2" xfId="52635" xr:uid="{4FE54FBA-EE98-40BA-A4FF-63E95521E592}"/>
    <cellStyle name="SAPBEXtitle 3 2" xfId="3685" xr:uid="{EAB2A5A0-6406-4DCB-BD02-3DB073AD12BE}"/>
    <cellStyle name="SAPBEXtitle 3 2 2" xfId="8922" xr:uid="{4EB5ECBB-A40D-4A2D-8105-FE3368D07F5E}"/>
    <cellStyle name="SAPBEXtitle 3 2 2 2" xfId="19582" xr:uid="{D7EEB8B7-A176-4A6B-B9CE-1A29A4698979}"/>
    <cellStyle name="SAPBEXtitle 3 2 2 2 2" xfId="45996" xr:uid="{09D726CF-498F-4D2E-8708-F422DCAB6479}"/>
    <cellStyle name="SAPBEXtitle 3 2 2 3" xfId="12574" xr:uid="{B1E5020C-579D-44D4-A82F-2897F78CE681}"/>
    <cellStyle name="SAPBEXtitle 3 2 2 3 2" xfId="38995" xr:uid="{EF20C82A-7CCE-477A-A1EE-64839EA6E4BE}"/>
    <cellStyle name="SAPBEXtitle 3 2 2 4" xfId="35418" xr:uid="{B101EDDE-E323-47E2-B64F-C4DFFC8B7904}"/>
    <cellStyle name="SAPBEXtitle 3 2 3" xfId="10345" xr:uid="{2A676269-6B71-4E1A-88C6-ED9F6E3C3777}"/>
    <cellStyle name="SAPBEXtitle 3 2 3 2" xfId="21005" xr:uid="{4FA25DDE-491E-4127-8436-2D6CC7C7A4B3}"/>
    <cellStyle name="SAPBEXtitle 3 2 3 2 2" xfId="47419" xr:uid="{65A6A28E-147E-41D6-A01B-6DEE777CE48D}"/>
    <cellStyle name="SAPBEXtitle 3 2 3 3" xfId="28270" xr:uid="{253EF029-450A-456B-B18A-79774A4C9E59}"/>
    <cellStyle name="SAPBEXtitle 3 2 3 3 2" xfId="54684" xr:uid="{66D32466-F1BF-4B41-92AC-4138BCA25A66}"/>
    <cellStyle name="SAPBEXtitle 3 2 3 4" xfId="36841" xr:uid="{16BD75D0-3374-4F1B-AC06-6B9EBF18B69E}"/>
    <cellStyle name="SAPBEXtitle 3 2 4" xfId="8818" xr:uid="{B12F2731-EAF1-4025-9340-8770192D5899}"/>
    <cellStyle name="SAPBEXtitle 3 2 4 2" xfId="19478" xr:uid="{E9C43D9F-C6E6-417E-9B6F-9938CBE5D664}"/>
    <cellStyle name="SAPBEXtitle 3 2 4 2 2" xfId="45892" xr:uid="{B1E7FF5C-F9B8-4C60-83FF-84878F20E8CC}"/>
    <cellStyle name="SAPBEXtitle 3 2 4 3" xfId="25816" xr:uid="{4237878E-A2B4-476D-BE81-1B17ED5AC6CB}"/>
    <cellStyle name="SAPBEXtitle 3 2 4 3 2" xfId="52230" xr:uid="{71943986-179A-4C13-965B-4C79FD71FB84}"/>
    <cellStyle name="SAPBEXtitle 3 2 4 4" xfId="35314" xr:uid="{8DAC909B-CC25-4B47-B8D8-F3AA094A48D7}"/>
    <cellStyle name="SAPBEXtitle 3 2 5" xfId="14470" xr:uid="{799561D2-2FFD-4565-B247-3FF1EC6A6CE7}"/>
    <cellStyle name="SAPBEXtitle 3 2 5 2" xfId="40890" xr:uid="{AA0E3D5A-4C24-4D09-BE45-714B6FEFDF87}"/>
    <cellStyle name="SAPBEXtitle 3 2 6" xfId="25839" xr:uid="{E35F808B-FECD-49D5-84CF-F32FDA7EB544}"/>
    <cellStyle name="SAPBEXtitle 3 2 6 2" xfId="52253" xr:uid="{A556F52F-46B6-4CB5-9DB2-0AC504A19205}"/>
    <cellStyle name="SAPBEXtitle 3 2 7" xfId="30355" xr:uid="{5D3878A5-2D6E-4EB0-9E4E-CDEE99E4EF94}"/>
    <cellStyle name="SAPBEXtitle 3 3" xfId="2650" xr:uid="{3DE91356-1CB6-4485-B955-9DDC028F203E}"/>
    <cellStyle name="SAPBEXtitle 3 3 2" xfId="9282" xr:uid="{B8112FF3-D2A5-4AE5-A9B0-803EAC23D004}"/>
    <cellStyle name="SAPBEXtitle 3 3 2 2" xfId="19942" xr:uid="{48159813-3902-4F82-A58A-F19B6430CAB1}"/>
    <cellStyle name="SAPBEXtitle 3 3 2 2 2" xfId="46356" xr:uid="{3EDC1B9D-A0E1-49FA-994D-2D336C860DF9}"/>
    <cellStyle name="SAPBEXtitle 3 3 2 3" xfId="27873" xr:uid="{FD08B9C2-81E6-42D6-A026-E9804B64E832}"/>
    <cellStyle name="SAPBEXtitle 3 3 2 3 2" xfId="54287" xr:uid="{377F20B4-E6EC-4E62-A594-CFCD008ECC09}"/>
    <cellStyle name="SAPBEXtitle 3 3 2 4" xfId="35778" xr:uid="{0936C04C-DD9C-4950-BBED-D5CAAAA155F4}"/>
    <cellStyle name="SAPBEXtitle 3 3 3" xfId="13442" xr:uid="{27B6490A-0BA6-4604-BC20-D9B1578B210C}"/>
    <cellStyle name="SAPBEXtitle 3 3 3 2" xfId="39862" xr:uid="{EF1F8BFC-F123-4B0F-AD34-9CB47230C5B1}"/>
    <cellStyle name="SAPBEXtitle 3 3 4" xfId="25616" xr:uid="{3C03CBE5-8C86-4F0A-BC2C-231F4FF87780}"/>
    <cellStyle name="SAPBEXtitle 3 3 4 2" xfId="52030" xr:uid="{DA2896ED-A954-4E8D-A224-3C35D280FAB1}"/>
    <cellStyle name="SAPBEXtitle 3 3 5" xfId="29320" xr:uid="{6F9AF898-3D4D-4B78-9916-4CA1D1C48FB2}"/>
    <cellStyle name="SAPBEXtitle 3 4" xfId="3108" xr:uid="{C9474040-48A6-439C-9CF1-4DDCE6D7D850}"/>
    <cellStyle name="SAPBEXtitle 3 4 2" xfId="9943" xr:uid="{CDB02F1D-4D07-40D1-B536-8431BC9F2893}"/>
    <cellStyle name="SAPBEXtitle 3 4 2 2" xfId="20603" xr:uid="{BF8A2EC9-7659-4712-8680-6F1D8D2547D2}"/>
    <cellStyle name="SAPBEXtitle 3 4 2 2 2" xfId="47017" xr:uid="{900E3EC8-1174-4FA1-B1D7-49ED36CEE3EB}"/>
    <cellStyle name="SAPBEXtitle 3 4 2 3" xfId="27534" xr:uid="{40759A87-BFED-46D9-8D93-1C7DB176AA0B}"/>
    <cellStyle name="SAPBEXtitle 3 4 2 3 2" xfId="53948" xr:uid="{0622D466-84A6-4826-AE9C-0B453E90CFC7}"/>
    <cellStyle name="SAPBEXtitle 3 4 2 4" xfId="36439" xr:uid="{B6614D17-1D0E-4F84-8665-DB7208AE58CC}"/>
    <cellStyle name="SAPBEXtitle 3 4 3" xfId="13900" xr:uid="{E6510CC4-8741-4927-9405-AC413998B7AF}"/>
    <cellStyle name="SAPBEXtitle 3 4 3 2" xfId="40320" xr:uid="{4571A006-819F-470C-A388-4C558DA13933}"/>
    <cellStyle name="SAPBEXtitle 3 4 4" xfId="26311" xr:uid="{7564F60B-7329-49AA-B2EC-C58821B13667}"/>
    <cellStyle name="SAPBEXtitle 3 4 4 2" xfId="52725" xr:uid="{BDF6C4EF-C24F-48F5-9162-D88EC3C07D88}"/>
    <cellStyle name="SAPBEXtitle 3 4 5" xfId="29778" xr:uid="{A26B636E-DC9C-4142-B5CF-79A9C8182634}"/>
    <cellStyle name="SAPBEXtitle 3 5" xfId="2849" xr:uid="{CBE2DC07-E576-4631-A6E0-394308270BC6}"/>
    <cellStyle name="SAPBEXtitle 3 5 2" xfId="13641" xr:uid="{6D282112-A3A6-4350-A600-85DC983B6425}"/>
    <cellStyle name="SAPBEXtitle 3 5 2 2" xfId="40061" xr:uid="{5F64AFC4-D27B-4E80-9D58-DABEC0174427}"/>
    <cellStyle name="SAPBEXtitle 3 5 3" xfId="22685" xr:uid="{27EC3ADE-A1A4-4CCF-8DC8-453891938E40}"/>
    <cellStyle name="SAPBEXtitle 3 5 3 2" xfId="49099" xr:uid="{46DFE5A7-5E5B-4794-86CD-C6FFF3AB7F3B}"/>
    <cellStyle name="SAPBEXtitle 3 5 4" xfId="29519" xr:uid="{21EBC23B-9DFB-427B-A797-EAE4883E2992}"/>
    <cellStyle name="SAPBEXtitle 3 6" xfId="5559" xr:uid="{E55A8E08-925D-42A5-8579-1D6D9F5F3555}"/>
    <cellStyle name="SAPBEXtitle 3 6 2" xfId="16330" xr:uid="{67674D46-6A0B-418A-A974-F0EDF0E9EFE4}"/>
    <cellStyle name="SAPBEXtitle 3 6 2 2" xfId="42749" xr:uid="{F1F8AC69-B2F4-4325-9197-3E40DADEA5D8}"/>
    <cellStyle name="SAPBEXtitle 3 6 3" xfId="24733" xr:uid="{8D84939E-71B4-4DE2-8719-2E80FF0992BF}"/>
    <cellStyle name="SAPBEXtitle 3 6 3 2" xfId="51147" xr:uid="{FE1BE29C-9DDC-41BA-94A7-57E74040DEEE}"/>
    <cellStyle name="SAPBEXtitle 3 6 4" xfId="32229" xr:uid="{DB6E46A1-9D4A-4EAB-A6E4-C6A90F33926C}"/>
    <cellStyle name="SAPBEXtitle 3 7" xfId="3031" xr:uid="{ADD6E18F-51EB-4171-9008-2169431BEF7C}"/>
    <cellStyle name="SAPBEXtitle 3 7 2" xfId="23822" xr:uid="{3E8E1E3E-ED75-4276-8DCF-7E3CF4664420}"/>
    <cellStyle name="SAPBEXtitle 3 7 2 2" xfId="50236" xr:uid="{A05BF405-74CD-42CC-8C43-83FF65FCBFB0}"/>
    <cellStyle name="SAPBEXtitle 3 7 3" xfId="29701" xr:uid="{51EDFC88-7334-48F8-8E1B-19DCA5CAFA88}"/>
    <cellStyle name="SAPBEXtitle 3 8" xfId="5920" xr:uid="{6F41B1A0-699C-42BC-B4EC-00C2E3867FE6}"/>
    <cellStyle name="SAPBEXtitle 3 8 2" xfId="16672" xr:uid="{36B491EF-3DF9-47C2-8B0E-B78E0377E446}"/>
    <cellStyle name="SAPBEXtitle 3 8 2 2" xfId="43090" xr:uid="{569D1797-552D-4C50-A3DE-4CAEB4AC2578}"/>
    <cellStyle name="SAPBEXtitle 3 8 3" xfId="26159" xr:uid="{10309642-E85B-48A5-98E2-E4A49742B222}"/>
    <cellStyle name="SAPBEXtitle 3 8 3 2" xfId="52573" xr:uid="{C45575BB-7F93-4B6E-AB94-438391EDD1AE}"/>
    <cellStyle name="SAPBEXtitle 3 8 4" xfId="32590" xr:uid="{66E8B225-AF6E-4284-A01B-197197DE73F2}"/>
    <cellStyle name="SAPBEXtitle 3 9" xfId="7208" xr:uid="{CDD69A73-6A16-4F41-BE6E-F4FED286A34F}"/>
    <cellStyle name="SAPBEXtitle 3 9 2" xfId="17875" xr:uid="{37635456-8B4D-4156-9C8D-B19E1E5B13E0}"/>
    <cellStyle name="SAPBEXtitle 3 9 2 2" xfId="44292" xr:uid="{5C6CD343-CE83-472A-893A-564BB74EE84B}"/>
    <cellStyle name="SAPBEXtitle 3 9 3" xfId="27430" xr:uid="{145695E0-B02B-4116-A7DD-482D3E5545EC}"/>
    <cellStyle name="SAPBEXtitle 3 9 3 2" xfId="53844" xr:uid="{3D4E6C69-52E5-4DE8-8610-5896ABE6713F}"/>
    <cellStyle name="SAPBEXtitle 3 9 4" xfId="33878" xr:uid="{6A97F306-523A-459D-B4B7-A701D74742E4}"/>
    <cellStyle name="SAPBEXtitle 4" xfId="1960" xr:uid="{FFC44753-EB63-4B64-95F8-376139679F66}"/>
    <cellStyle name="SAPBEXtitle 4 10" xfId="11628" xr:uid="{00D62709-B72C-46B4-B590-01AAD2B8A37B}"/>
    <cellStyle name="SAPBEXtitle 4 10 2" xfId="38049" xr:uid="{6AEA5B3C-D21D-41FE-BAEF-9EA315C92294}"/>
    <cellStyle name="SAPBEXtitle 4 11" xfId="21759" xr:uid="{7679F4DB-3FC9-4FCB-B82C-59F0D5CBDD38}"/>
    <cellStyle name="SAPBEXtitle 4 11 2" xfId="48173" xr:uid="{63FD2827-64CC-4555-BA70-A2364DC5C991}"/>
    <cellStyle name="SAPBEXtitle 4 2" xfId="3937" xr:uid="{025DDE10-8FC6-41BA-80FF-4A54AEFC39AE}"/>
    <cellStyle name="SAPBEXtitle 4 2 2" xfId="9779" xr:uid="{F73D7B52-620F-4FC1-931F-E63AA5402521}"/>
    <cellStyle name="SAPBEXtitle 4 2 2 2" xfId="20439" xr:uid="{2ED327F4-170E-4E50-9C37-2231AFA818ED}"/>
    <cellStyle name="SAPBEXtitle 4 2 2 2 2" xfId="46853" xr:uid="{7B3CF668-D36C-4147-9745-79D9FCAF560F}"/>
    <cellStyle name="SAPBEXtitle 4 2 2 3" xfId="27821" xr:uid="{4B26B422-C4D0-4B2D-BF70-C1DDFEDF6820}"/>
    <cellStyle name="SAPBEXtitle 4 2 2 3 2" xfId="54235" xr:uid="{53DFD1D8-6E76-4E44-8C33-1543D2C67390}"/>
    <cellStyle name="SAPBEXtitle 4 2 2 4" xfId="36275" xr:uid="{1AD23684-FF34-4512-838D-211D4B404A55}"/>
    <cellStyle name="SAPBEXtitle 4 2 3" xfId="14720" xr:uid="{8BF5C8CF-FDF7-4C88-B498-79393C01B211}"/>
    <cellStyle name="SAPBEXtitle 4 2 3 2" xfId="41140" xr:uid="{AE8FCF75-6AA1-4211-8B3F-C6CE97F20A83}"/>
    <cellStyle name="SAPBEXtitle 4 2 4" xfId="26496" xr:uid="{EBA45FC6-7508-4075-84E4-2C2DAB0F7AEE}"/>
    <cellStyle name="SAPBEXtitle 4 2 4 2" xfId="52910" xr:uid="{3D93FD22-3CBD-4476-AB4F-584F88275823}"/>
    <cellStyle name="SAPBEXtitle 4 2 5" xfId="30607" xr:uid="{526454AE-F4F5-48BC-ACB6-261D672462EF}"/>
    <cellStyle name="SAPBEXtitle 4 3" xfId="4664" xr:uid="{34278DD3-DA9F-4EF1-B3DD-9AA6790983B1}"/>
    <cellStyle name="SAPBEXtitle 4 3 2" xfId="10064" xr:uid="{CA43FEAD-E052-4313-9FFD-D4045C351373}"/>
    <cellStyle name="SAPBEXtitle 4 3 2 2" xfId="20724" xr:uid="{EF65BF27-6700-4B3D-BCD7-B23EC15BC423}"/>
    <cellStyle name="SAPBEXtitle 4 3 2 2 2" xfId="47138" xr:uid="{5FD062E9-92E9-428D-BA14-876EE0B7D811}"/>
    <cellStyle name="SAPBEXtitle 4 3 2 3" xfId="13065" xr:uid="{B89A2723-881F-4DC5-93D8-D1DDF87D405C}"/>
    <cellStyle name="SAPBEXtitle 4 3 2 3 2" xfId="39486" xr:uid="{78C1528B-B859-44BB-9D66-3D8553AF4872}"/>
    <cellStyle name="SAPBEXtitle 4 3 2 4" xfId="36560" xr:uid="{B9EC7E45-B2D1-4C37-92B4-B300A5B35E8B}"/>
    <cellStyle name="SAPBEXtitle 4 3 3" xfId="15442" xr:uid="{05C99995-B7D2-4CE3-B2D3-7481A5A59D2B}"/>
    <cellStyle name="SAPBEXtitle 4 3 3 2" xfId="41862" xr:uid="{D64AD5D8-F0E9-4EE1-AD2F-E4993633C049}"/>
    <cellStyle name="SAPBEXtitle 4 3 4" xfId="22448" xr:uid="{E3D4CFFE-FEB3-4E49-BC92-80780851483E}"/>
    <cellStyle name="SAPBEXtitle 4 3 4 2" xfId="48862" xr:uid="{E6EEFB16-D8C3-4BBA-A8ED-A62B466190C1}"/>
    <cellStyle name="SAPBEXtitle 4 3 5" xfId="31334" xr:uid="{CB1B6F83-25B4-4F8E-A152-80D1790D4FA6}"/>
    <cellStyle name="SAPBEXtitle 4 4" xfId="5242" xr:uid="{345E0B57-B506-4D4B-BC94-96CE1C32DAA3}"/>
    <cellStyle name="SAPBEXtitle 4 4 2" xfId="16017" xr:uid="{1DFC4613-D64D-4771-8FED-F2DB21C7F008}"/>
    <cellStyle name="SAPBEXtitle 4 4 2 2" xfId="42436" xr:uid="{ADE4B122-0793-460F-801D-1A6E5D2E20D9}"/>
    <cellStyle name="SAPBEXtitle 4 4 3" xfId="22201" xr:uid="{1666D9EB-248D-44C9-827E-F612F5115E32}"/>
    <cellStyle name="SAPBEXtitle 4 4 3 2" xfId="48615" xr:uid="{1735FC72-F43F-4D45-A601-2232F14815E4}"/>
    <cellStyle name="SAPBEXtitle 4 4 4" xfId="31912" xr:uid="{3020A44F-AB80-40C9-BD0D-8D289F38A8AE}"/>
    <cellStyle name="SAPBEXtitle 4 5" xfId="5853" xr:uid="{15237898-2B9A-4B53-9F80-9E7735EEE12A}"/>
    <cellStyle name="SAPBEXtitle 4 5 2" xfId="16609" xr:uid="{27266F2B-E98D-48FE-AF49-4F2A170E9E88}"/>
    <cellStyle name="SAPBEXtitle 4 5 2 2" xfId="43027" xr:uid="{1A8E1455-DAAF-4930-9450-A98091074965}"/>
    <cellStyle name="SAPBEXtitle 4 5 3" xfId="25318" xr:uid="{FE2E0BA3-F9D6-48E4-A2A2-3A0EC9CA74F2}"/>
    <cellStyle name="SAPBEXtitle 4 5 3 2" xfId="51732" xr:uid="{DC6C8DC1-C773-4EF7-9CD6-6EDFA3E015E9}"/>
    <cellStyle name="SAPBEXtitle 4 5 4" xfId="32523" xr:uid="{F7F170E0-39D2-447E-AEC6-3D17D3364F76}"/>
    <cellStyle name="SAPBEXtitle 4 6" xfId="6461" xr:uid="{D9FE3292-D666-4D67-85D1-5BA492E9E9F4}"/>
    <cellStyle name="SAPBEXtitle 4 6 2" xfId="17197" xr:uid="{EE438199-4EA9-4DF5-8AAE-57092059BED7}"/>
    <cellStyle name="SAPBEXtitle 4 6 2 2" xfId="43615" xr:uid="{2A88F1AA-03C4-490A-9B3F-0C169AC15E0A}"/>
    <cellStyle name="SAPBEXtitle 4 6 3" xfId="25768" xr:uid="{227F1EE7-7E87-4BE5-ACF4-5362D8D08424}"/>
    <cellStyle name="SAPBEXtitle 4 6 3 2" xfId="52182" xr:uid="{8BF34C13-B90E-4AA6-9848-2085D9D52FA3}"/>
    <cellStyle name="SAPBEXtitle 4 6 4" xfId="33131" xr:uid="{93D70D32-D0FF-48A2-BE32-A2B4DA040069}"/>
    <cellStyle name="SAPBEXtitle 4 7" xfId="7076" xr:uid="{7E307DBF-81B7-4374-8F15-47FCB075B6C8}"/>
    <cellStyle name="SAPBEXtitle 4 7 2" xfId="27789" xr:uid="{2563463F-B775-4716-A343-F7D3461468E6}"/>
    <cellStyle name="SAPBEXtitle 4 7 2 2" xfId="54203" xr:uid="{5FB67975-0289-4715-A956-B8BEE4D815EB}"/>
    <cellStyle name="SAPBEXtitle 4 7 3" xfId="33746" xr:uid="{30CA2CA1-3952-4F98-8529-F2C3B860CF71}"/>
    <cellStyle name="SAPBEXtitle 4 8" xfId="7623" xr:uid="{06A859C5-F8E6-4500-8E5F-C1F0DBD9572F}"/>
    <cellStyle name="SAPBEXtitle 4 8 2" xfId="18290" xr:uid="{D5C2EA23-CB55-49E9-9888-B5567D54B0F1}"/>
    <cellStyle name="SAPBEXtitle 4 8 2 2" xfId="44706" xr:uid="{BA5F8623-C6D9-4297-AAED-DB5B5F03E271}"/>
    <cellStyle name="SAPBEXtitle 4 8 3" xfId="22374" xr:uid="{7614D5F1-1F72-40D8-BC20-F330B9E65213}"/>
    <cellStyle name="SAPBEXtitle 4 8 3 2" xfId="48788" xr:uid="{047E47DD-9962-426F-AE91-D206DE3DA9CE}"/>
    <cellStyle name="SAPBEXtitle 4 8 4" xfId="34293" xr:uid="{E7032C9B-FA9E-435D-9165-5502AF826756}"/>
    <cellStyle name="SAPBEXtitle 4 9" xfId="6096" xr:uid="{4133F0EE-0715-49D9-B22E-D5749E4FC519}"/>
    <cellStyle name="SAPBEXtitle 4 9 2" xfId="16846" xr:uid="{E475DE6F-7354-4731-BB46-E9A590141F06}"/>
    <cellStyle name="SAPBEXtitle 4 9 2 2" xfId="43264" xr:uid="{C2834E93-28AD-4AD3-BBDC-86031AF6B4ED}"/>
    <cellStyle name="SAPBEXtitle 4 9 3" xfId="13358" xr:uid="{035A83A1-A16D-41A1-9783-F9EFB70F3451}"/>
    <cellStyle name="SAPBEXtitle 4 9 3 2" xfId="39778" xr:uid="{ACF28AC7-2311-4B27-809B-736892260468}"/>
    <cellStyle name="SAPBEXtitle 4 9 4" xfId="32766" xr:uid="{AC8629C9-6AFE-48A7-ABDB-11973173B19A}"/>
    <cellStyle name="SAPBEXtitle 5" xfId="2137" xr:uid="{F3B7D8AF-951A-49FC-AB7E-7CA80689DAEE}"/>
    <cellStyle name="SAPBEXtitle 5 10" xfId="11463" xr:uid="{2B032C5F-15CB-4329-9DB4-E3BEC2011EA7}"/>
    <cellStyle name="SAPBEXtitle 5 10 2" xfId="37884" xr:uid="{023A10DF-3FD0-40FE-A4BA-D0C26C4E422A}"/>
    <cellStyle name="SAPBEXtitle 5 11" xfId="22477" xr:uid="{19A4E27B-D89F-4BF9-9464-D5229A7F3036}"/>
    <cellStyle name="SAPBEXtitle 5 11 2" xfId="48891" xr:uid="{880F153E-9CA8-4214-A3FE-FC418F5EF4D2}"/>
    <cellStyle name="SAPBEXtitle 5 2" xfId="4102" xr:uid="{50F15D5F-4463-402B-82C8-0FF0B481EC60}"/>
    <cellStyle name="SAPBEXtitle 5 2 2" xfId="9822" xr:uid="{34B74626-1770-4E33-AACE-69BC4B913223}"/>
    <cellStyle name="SAPBEXtitle 5 2 2 2" xfId="20482" xr:uid="{271D331B-7523-4A5C-A059-87C421C8CD5B}"/>
    <cellStyle name="SAPBEXtitle 5 2 2 2 2" xfId="46896" xr:uid="{1975EE08-1EAC-473F-9AAC-DC1C35E70EFA}"/>
    <cellStyle name="SAPBEXtitle 5 2 2 3" xfId="28175" xr:uid="{8E024C47-ACCB-47E9-B243-7B9E53436F8D}"/>
    <cellStyle name="SAPBEXtitle 5 2 2 3 2" xfId="54589" xr:uid="{2A3459B4-DF33-4A34-9F21-F39B9FCB6DDC}"/>
    <cellStyle name="SAPBEXtitle 5 2 2 4" xfId="36318" xr:uid="{FED38C4A-D8DC-4BCD-8070-698BE033039B}"/>
    <cellStyle name="SAPBEXtitle 5 2 3" xfId="14884" xr:uid="{48B64DB9-6449-4969-A23D-B68F507FE44B}"/>
    <cellStyle name="SAPBEXtitle 5 2 3 2" xfId="41304" xr:uid="{D9CC1000-27BF-4150-8B78-91EE890CDC96}"/>
    <cellStyle name="SAPBEXtitle 5 2 4" xfId="26088" xr:uid="{201DCED6-3138-42C2-A5D2-39721C65F728}"/>
    <cellStyle name="SAPBEXtitle 5 2 4 2" xfId="52502" xr:uid="{36777652-DFCE-43F4-8EBE-7C55377040DB}"/>
    <cellStyle name="SAPBEXtitle 5 2 5" xfId="30772" xr:uid="{A4BDA6D4-4618-48D7-8E45-80468B02813F}"/>
    <cellStyle name="SAPBEXtitle 5 3" xfId="4830" xr:uid="{5C499A24-1A80-4DF7-8F37-9E32A2C0B622}"/>
    <cellStyle name="SAPBEXtitle 5 3 2" xfId="10123" xr:uid="{5CE3F377-FCB8-44AE-986D-087303C7E8F9}"/>
    <cellStyle name="SAPBEXtitle 5 3 2 2" xfId="20783" xr:uid="{1373E562-028A-4308-8665-2CF3BACB729F}"/>
    <cellStyle name="SAPBEXtitle 5 3 2 2 2" xfId="47197" xr:uid="{5C7B3066-9FDB-43F1-A88F-A9638CBA5CED}"/>
    <cellStyle name="SAPBEXtitle 5 3 2 3" xfId="27779" xr:uid="{E49DFBC8-1887-4E2E-9453-ACA41156B9B3}"/>
    <cellStyle name="SAPBEXtitle 5 3 2 3 2" xfId="54193" xr:uid="{0C23B9F2-622C-4A4A-8CE8-8B0040A9C4A4}"/>
    <cellStyle name="SAPBEXtitle 5 3 2 4" xfId="36619" xr:uid="{2CEA5E2E-3DEC-4D57-833E-C5414032141B}"/>
    <cellStyle name="SAPBEXtitle 5 3 3" xfId="15607" xr:uid="{37C5D7A2-42D7-4033-8771-C292294FF5F8}"/>
    <cellStyle name="SAPBEXtitle 5 3 3 2" xfId="42027" xr:uid="{F5DF8494-FA8C-42DD-B4E5-8D6ECA5B4E91}"/>
    <cellStyle name="SAPBEXtitle 5 3 4" xfId="23407" xr:uid="{5C92713B-A0B4-4F7F-BD09-2C239F3E9FAF}"/>
    <cellStyle name="SAPBEXtitle 5 3 4 2" xfId="49821" xr:uid="{89B80503-9755-466E-9E32-BDA1C28923EB}"/>
    <cellStyle name="SAPBEXtitle 5 3 5" xfId="31500" xr:uid="{F061DBE2-6B24-4554-A4CF-8CE0CAF5BC10}"/>
    <cellStyle name="SAPBEXtitle 5 4" xfId="5410" xr:uid="{9A29A7DA-EFBE-42E1-A403-7FD66FF1079E}"/>
    <cellStyle name="SAPBEXtitle 5 4 2" xfId="16183" xr:uid="{715DC201-8E64-420D-A688-0DADFFE9FD63}"/>
    <cellStyle name="SAPBEXtitle 5 4 2 2" xfId="42602" xr:uid="{8D6475D5-80B1-4E33-9EDF-10B61F7046A6}"/>
    <cellStyle name="SAPBEXtitle 5 4 3" xfId="23027" xr:uid="{DAB493E3-968A-4A79-8D22-627B14922E5F}"/>
    <cellStyle name="SAPBEXtitle 5 4 3 2" xfId="49441" xr:uid="{23EF4B9F-89F2-4F33-A345-ADC254FCCD32}"/>
    <cellStyle name="SAPBEXtitle 5 4 4" xfId="32080" xr:uid="{A843D5CE-AB56-4CDD-808F-D8002CA63E66}"/>
    <cellStyle name="SAPBEXtitle 5 5" xfId="6017" xr:uid="{33F2F815-6949-438B-87A5-6C7206DAC67D}"/>
    <cellStyle name="SAPBEXtitle 5 5 2" xfId="16769" xr:uid="{2DC68C58-9ECD-4D77-86BF-343393968912}"/>
    <cellStyle name="SAPBEXtitle 5 5 2 2" xfId="43187" xr:uid="{7BF96D8D-9005-47CA-B618-313FF80B1D08}"/>
    <cellStyle name="SAPBEXtitle 5 5 3" xfId="27287" xr:uid="{991AD0A0-58A3-4290-A5AA-03091DD31A27}"/>
    <cellStyle name="SAPBEXtitle 5 5 3 2" xfId="53701" xr:uid="{6FB645E6-93CC-42EC-80FB-BA2349B3FB58}"/>
    <cellStyle name="SAPBEXtitle 5 5 4" xfId="32687" xr:uid="{CB2DF9E9-AF9E-4AC5-BADC-64DA6F132003}"/>
    <cellStyle name="SAPBEXtitle 5 6" xfId="6617" xr:uid="{20E22691-6E6D-410A-9B8E-8CEDA39F4F2C}"/>
    <cellStyle name="SAPBEXtitle 5 6 2" xfId="17342" xr:uid="{682B96AF-06AD-430F-BF59-62CA3B6B8623}"/>
    <cellStyle name="SAPBEXtitle 5 6 2 2" xfId="43760" xr:uid="{DFBB9FA1-AB89-4B76-8F11-B5DDEE90D183}"/>
    <cellStyle name="SAPBEXtitle 5 6 3" xfId="25046" xr:uid="{94B814BD-6537-4000-AA8A-A2883235126C}"/>
    <cellStyle name="SAPBEXtitle 5 6 3 2" xfId="51460" xr:uid="{5FB9F566-7555-434F-99F4-9BA809529844}"/>
    <cellStyle name="SAPBEXtitle 5 6 4" xfId="33287" xr:uid="{3ECD86CB-F7C0-41D7-A722-038760435550}"/>
    <cellStyle name="SAPBEXtitle 5 7" xfId="7189" xr:uid="{C1BE774E-6069-4906-B993-675FE6E0F790}"/>
    <cellStyle name="SAPBEXtitle 5 7 2" xfId="11171" xr:uid="{F2056BC4-F2F6-4B4E-8365-55967BB4C1CB}"/>
    <cellStyle name="SAPBEXtitle 5 7 2 2" xfId="37592" xr:uid="{B56C19F5-21B6-40A2-96BA-C7C94E2D3B26}"/>
    <cellStyle name="SAPBEXtitle 5 7 3" xfId="33859" xr:uid="{78E121C3-BD8B-440E-91F4-6BD64F32D1FE}"/>
    <cellStyle name="SAPBEXtitle 5 8" xfId="7748" xr:uid="{CE4A027C-8260-49E3-B252-3C8D3FF3D73B}"/>
    <cellStyle name="SAPBEXtitle 5 8 2" xfId="18415" xr:uid="{BE9F0CE2-D323-4888-8328-8FC3F6FE28CE}"/>
    <cellStyle name="SAPBEXtitle 5 8 2 2" xfId="44831" xr:uid="{F33481C3-1D01-416F-811E-DD5A796027C7}"/>
    <cellStyle name="SAPBEXtitle 5 8 3" xfId="24230" xr:uid="{0E2E8C55-E992-401F-A7A8-E4A3C717C501}"/>
    <cellStyle name="SAPBEXtitle 5 8 3 2" xfId="50644" xr:uid="{66AE6B9C-2964-4055-85DD-99D7719A33D5}"/>
    <cellStyle name="SAPBEXtitle 5 8 4" xfId="34418" xr:uid="{B96230D2-EC0B-4C3F-A07E-F0B1E5D93C99}"/>
    <cellStyle name="SAPBEXtitle 5 9" xfId="7900" xr:uid="{D21E7722-BE80-404A-9C06-52417D2AF708}"/>
    <cellStyle name="SAPBEXtitle 5 9 2" xfId="18567" xr:uid="{C91FE55F-227F-4FF1-9D40-FD09797F485A}"/>
    <cellStyle name="SAPBEXtitle 5 9 2 2" xfId="44982" xr:uid="{6A937137-95F9-4D32-84C5-430DC6CCFF10}"/>
    <cellStyle name="SAPBEXtitle 5 9 3" xfId="22812" xr:uid="{80790C4E-E7DA-4F8F-B1C1-FA501107C2E9}"/>
    <cellStyle name="SAPBEXtitle 5 9 3 2" xfId="49226" xr:uid="{6D75C879-B790-462D-BC48-3CEF0CBC5EDE}"/>
    <cellStyle name="SAPBEXtitle 5 9 4" xfId="34570" xr:uid="{B4ED5922-E983-40F5-885A-E3DDC84D9243}"/>
    <cellStyle name="SAPBEXtitle 6" xfId="1871" xr:uid="{2954BC68-7C24-4ED4-A505-B34068CD186A}"/>
    <cellStyle name="SAPBEXtitle 6 10" xfId="11709" xr:uid="{5E831E1A-A70A-4252-9046-097E310255D7}"/>
    <cellStyle name="SAPBEXtitle 6 10 2" xfId="38130" xr:uid="{DF5D2C4B-0E65-45A7-A7A6-C50DED22A3F7}"/>
    <cellStyle name="SAPBEXtitle 6 11" xfId="23321" xr:uid="{212E264D-35D2-49E4-A4F2-9D15F9210A79}"/>
    <cellStyle name="SAPBEXtitle 6 11 2" xfId="49735" xr:uid="{01489E24-147A-407C-9964-54291290EFC9}"/>
    <cellStyle name="SAPBEXtitle 6 2" xfId="3848" xr:uid="{B6AFEC1B-DE51-4159-9395-09CCB3EF3E36}"/>
    <cellStyle name="SAPBEXtitle 6 2 2" xfId="14631" xr:uid="{A7CF569B-898D-4081-A4A7-191C5E641D20}"/>
    <cellStyle name="SAPBEXtitle 6 2 2 2" xfId="41051" xr:uid="{5894D7FF-49D1-4211-8E1A-1C5166EE90A8}"/>
    <cellStyle name="SAPBEXtitle 6 2 3" xfId="25450" xr:uid="{BEEC44BD-04C4-4D54-B05C-B3E22A99F5D8}"/>
    <cellStyle name="SAPBEXtitle 6 2 3 2" xfId="51864" xr:uid="{6D676F77-CE73-4EAD-867B-DA0E3B3B0C56}"/>
    <cellStyle name="SAPBEXtitle 6 2 4" xfId="30518" xr:uid="{CA9B5C09-9351-407F-B152-5514EE868219}"/>
    <cellStyle name="SAPBEXtitle 6 3" xfId="4575" xr:uid="{55A88819-8418-4AAF-939C-E954C793E36E}"/>
    <cellStyle name="SAPBEXtitle 6 3 2" xfId="15353" xr:uid="{1B1A0837-2F48-4474-AC5F-00095C060B2D}"/>
    <cellStyle name="SAPBEXtitle 6 3 2 2" xfId="41773" xr:uid="{21659A64-AAC8-44F3-934B-8E78FD096041}"/>
    <cellStyle name="SAPBEXtitle 6 3 3" xfId="24424" xr:uid="{C1D2D3CF-DE0D-448B-B875-463D78A0DC63}"/>
    <cellStyle name="SAPBEXtitle 6 3 3 2" xfId="50838" xr:uid="{C511E5F2-E8EC-423F-BAD9-90E3A1C4CBF9}"/>
    <cellStyle name="SAPBEXtitle 6 3 4" xfId="31245" xr:uid="{A6600B8D-5FC5-4EE3-85B3-60EC6B91BED3}"/>
    <cellStyle name="SAPBEXtitle 6 4" xfId="3231" xr:uid="{52252405-8441-41D0-8478-AE16866DD3AD}"/>
    <cellStyle name="SAPBEXtitle 6 4 2" xfId="14021" xr:uid="{7C49877C-7B38-4C90-93BB-00E0B4CA9A4B}"/>
    <cellStyle name="SAPBEXtitle 6 4 2 2" xfId="40441" xr:uid="{F3FB3430-7B75-4270-B350-8AF73F097DBF}"/>
    <cellStyle name="SAPBEXtitle 6 4 3" xfId="24647" xr:uid="{7120E585-FC5F-43D1-ACE6-0E8098F39169}"/>
    <cellStyle name="SAPBEXtitle 6 4 3 2" xfId="51061" xr:uid="{7817484D-65F8-4EF2-8383-1F4F7C44478F}"/>
    <cellStyle name="SAPBEXtitle 6 4 4" xfId="29901" xr:uid="{B3A034EA-F6C8-42E8-BC26-E0522FD251D2}"/>
    <cellStyle name="SAPBEXtitle 6 5" xfId="2862" xr:uid="{E173CD7A-0AD5-49FE-BFF4-AE933750F1C0}"/>
    <cellStyle name="SAPBEXtitle 6 5 2" xfId="13654" xr:uid="{50AAF2C1-A32E-4CFB-A619-79C8E93BD329}"/>
    <cellStyle name="SAPBEXtitle 6 5 2 2" xfId="40074" xr:uid="{D2EACA95-F475-4058-9982-722613C749A4}"/>
    <cellStyle name="SAPBEXtitle 6 5 3" xfId="25299" xr:uid="{F6D8B34F-9A98-44EF-A682-D23CAB89125E}"/>
    <cellStyle name="SAPBEXtitle 6 5 3 2" xfId="51713" xr:uid="{EAC9DF33-8C0B-4E6E-99A0-008E4761D71E}"/>
    <cellStyle name="SAPBEXtitle 6 5 4" xfId="29532" xr:uid="{EE926166-5FB9-46EF-9A1D-1456FA9A9543}"/>
    <cellStyle name="SAPBEXtitle 6 6" xfId="6372" xr:uid="{691C0864-8276-4D3E-B4C7-41D18969A425}"/>
    <cellStyle name="SAPBEXtitle 6 6 2" xfId="17108" xr:uid="{4702F4D4-F917-4751-B5E9-DA556B031632}"/>
    <cellStyle name="SAPBEXtitle 6 6 2 2" xfId="43526" xr:uid="{6BD560D7-FBF0-4FFB-B72E-A3965976BE75}"/>
    <cellStyle name="SAPBEXtitle 6 6 3" xfId="12041" xr:uid="{F955A923-403D-4973-9AA8-BEB54D6A4074}"/>
    <cellStyle name="SAPBEXtitle 6 6 3 2" xfId="38462" xr:uid="{26AD815B-B03A-404B-B3E1-761F2E9D9688}"/>
    <cellStyle name="SAPBEXtitle 6 6 4" xfId="33042" xr:uid="{204A4688-7524-4914-9D7B-82B955F13CD8}"/>
    <cellStyle name="SAPBEXtitle 6 7" xfId="6987" xr:uid="{2F59E6F8-DE78-42CD-9AF6-8E92A629B36F}"/>
    <cellStyle name="SAPBEXtitle 6 7 2" xfId="24108" xr:uid="{84558310-8031-4C3E-9CD5-A3EAB0931DEE}"/>
    <cellStyle name="SAPBEXtitle 6 7 2 2" xfId="50522" xr:uid="{D6034FF2-E47D-4C44-9944-C1A9B82B100D}"/>
    <cellStyle name="SAPBEXtitle 6 7 3" xfId="33657" xr:uid="{E1B0E7F4-9DA6-4EC3-92AB-E6A79AAFB10A}"/>
    <cellStyle name="SAPBEXtitle 6 8" xfId="7534" xr:uid="{B46928C2-E6BA-4797-8EC7-772EEB7339FF}"/>
    <cellStyle name="SAPBEXtitle 6 8 2" xfId="18201" xr:uid="{B415C9F2-6B6A-4882-BB04-3702B6DD2DFA}"/>
    <cellStyle name="SAPBEXtitle 6 8 2 2" xfId="44617" xr:uid="{7ADEC8BE-1329-4591-8227-093C6AD4A164}"/>
    <cellStyle name="SAPBEXtitle 6 8 3" xfId="24965" xr:uid="{C908E6BF-1134-4EEC-A10E-5A4D10B9328E}"/>
    <cellStyle name="SAPBEXtitle 6 8 3 2" xfId="51379" xr:uid="{10170837-DE42-4435-9F7A-9519BD3D52C7}"/>
    <cellStyle name="SAPBEXtitle 6 8 4" xfId="34204" xr:uid="{94B96590-3233-4EB4-9115-983D142D842E}"/>
    <cellStyle name="SAPBEXtitle 6 9" xfId="7753" xr:uid="{A236A2A5-898C-42C3-99D1-9F789BA63CA6}"/>
    <cellStyle name="SAPBEXtitle 6 9 2" xfId="18420" xr:uid="{52E11D0F-1916-4665-BAC9-15475463BFF5}"/>
    <cellStyle name="SAPBEXtitle 6 9 2 2" xfId="44836" xr:uid="{AC315C55-E173-4ACE-81EF-81AFADA62E24}"/>
    <cellStyle name="SAPBEXtitle 6 9 3" xfId="26940" xr:uid="{4CE3A457-C4CA-46E6-9348-2678D8CE95EC}"/>
    <cellStyle name="SAPBEXtitle 6 9 3 2" xfId="53354" xr:uid="{53BC81A2-82E4-4EB3-947D-D267AB758982}"/>
    <cellStyle name="SAPBEXtitle 6 9 4" xfId="34423" xr:uid="{6F649838-A0BC-43CC-8F1C-6639391200D1}"/>
    <cellStyle name="SAPBEXtitle 7" xfId="2392" xr:uid="{0347F9A0-39D2-461B-8791-273845D71735}"/>
    <cellStyle name="SAPBEXtitle 7 10" xfId="29157" xr:uid="{15ACBD03-30D1-4804-BA7A-2ECD8DC1B9B3}"/>
    <cellStyle name="SAPBEXtitle 7 2" xfId="4299" xr:uid="{35FFC605-53D6-4CA9-9497-A98E6EE9273E}"/>
    <cellStyle name="SAPBEXtitle 7 2 2" xfId="15078" xr:uid="{C819D169-E9AC-4797-A0C5-C1D2DDAF6D8C}"/>
    <cellStyle name="SAPBEXtitle 7 2 2 2" xfId="41498" xr:uid="{FE00F5C2-2FDB-4968-868E-4B639CCA9DA0}"/>
    <cellStyle name="SAPBEXtitle 7 2 3" xfId="25227" xr:uid="{05DE623E-EDF3-4C63-86F2-80BFF7B3841C}"/>
    <cellStyle name="SAPBEXtitle 7 2 3 2" xfId="51641" xr:uid="{C8EC6224-D5ED-465C-AAB1-C454B2A2C979}"/>
    <cellStyle name="SAPBEXtitle 7 2 4" xfId="30969" xr:uid="{0E0139B3-E1CD-4374-B6FD-C4080538EEC5}"/>
    <cellStyle name="SAPBEXtitle 7 3" xfId="5026" xr:uid="{5DA59317-0A02-47A2-B604-49CDAAA8CA24}"/>
    <cellStyle name="SAPBEXtitle 7 3 2" xfId="15803" xr:uid="{2CE4F8EE-613B-460A-B015-BDF0F18BF582}"/>
    <cellStyle name="SAPBEXtitle 7 3 2 2" xfId="42222" xr:uid="{E1BB76BF-F478-47A5-8561-BB3A8E993F79}"/>
    <cellStyle name="SAPBEXtitle 7 3 3" xfId="22845" xr:uid="{CCCA005A-23DE-4B78-BA01-44227A49155F}"/>
    <cellStyle name="SAPBEXtitle 7 3 3 2" xfId="49259" xr:uid="{45F47B7B-7BED-40F9-AADA-30D2249BE33F}"/>
    <cellStyle name="SAPBEXtitle 7 3 4" xfId="31696" xr:uid="{9F529418-AB56-4532-8112-E457870C2848}"/>
    <cellStyle name="SAPBEXtitle 7 4" xfId="6215" xr:uid="{B5750CE0-0380-41AF-BE91-751186A3B800}"/>
    <cellStyle name="SAPBEXtitle 7 4 2" xfId="16956" xr:uid="{88A9738C-FECB-40DD-B3EF-78282D872226}"/>
    <cellStyle name="SAPBEXtitle 7 4 2 2" xfId="43374" xr:uid="{700578F3-0FFF-472C-AF06-884BA4EDD817}"/>
    <cellStyle name="SAPBEXtitle 7 4 3" xfId="23578" xr:uid="{85783E8D-9D96-46CE-A1B1-85E50FBD56CA}"/>
    <cellStyle name="SAPBEXtitle 7 4 3 2" xfId="49992" xr:uid="{911B8184-CA63-4D5D-B513-08C2FE5B5902}"/>
    <cellStyle name="SAPBEXtitle 7 4 4" xfId="32885" xr:uid="{BD272E15-673D-4845-B798-55B5325DCA0C}"/>
    <cellStyle name="SAPBEXtitle 7 5" xfId="6801" xr:uid="{9569F575-5ECC-4046-B926-AEE1FE03C604}"/>
    <cellStyle name="SAPBEXtitle 7 5 2" xfId="21992" xr:uid="{593DDB13-A0B9-4C5C-8BEF-A5A458E59837}"/>
    <cellStyle name="SAPBEXtitle 7 5 2 2" xfId="48406" xr:uid="{EDE1354B-7B9A-4732-BB81-11572B20F72E}"/>
    <cellStyle name="SAPBEXtitle 7 5 3" xfId="33471" xr:uid="{04D7002F-B0D5-43BD-9806-9DB2B06DC142}"/>
    <cellStyle name="SAPBEXtitle 7 6" xfId="7356" xr:uid="{F0EA6F0C-9E42-4353-A488-E953997B0CF6}"/>
    <cellStyle name="SAPBEXtitle 7 6 2" xfId="18023" xr:uid="{D1E10248-576D-4502-B826-9878455751D3}"/>
    <cellStyle name="SAPBEXtitle 7 6 2 2" xfId="44439" xr:uid="{58264A0E-A316-4653-AE9D-7F18F9A5E8EB}"/>
    <cellStyle name="SAPBEXtitle 7 6 3" xfId="22167" xr:uid="{3D604C3F-5E05-4CE0-A771-D84E1356F635}"/>
    <cellStyle name="SAPBEXtitle 7 6 3 2" xfId="48581" xr:uid="{EA53342C-EF85-4902-B731-FA767ACE12CA}"/>
    <cellStyle name="SAPBEXtitle 7 6 4" xfId="34026" xr:uid="{2ACD1864-3B2F-4185-83E7-45FE07781BBE}"/>
    <cellStyle name="SAPBEXtitle 7 7" xfId="8001" xr:uid="{4AC30084-0436-4625-AB5C-2019634A5C98}"/>
    <cellStyle name="SAPBEXtitle 7 7 2" xfId="18668" xr:uid="{DF5CFA05-9B32-48E7-AD69-46E4F6F568AC}"/>
    <cellStyle name="SAPBEXtitle 7 7 2 2" xfId="45082" xr:uid="{C05BD5A1-A01C-4AF1-B0A6-593C8615B25A}"/>
    <cellStyle name="SAPBEXtitle 7 7 3" xfId="12166" xr:uid="{33C64325-D953-441F-A035-1A8087D86965}"/>
    <cellStyle name="SAPBEXtitle 7 7 3 2" xfId="38587" xr:uid="{0C28270B-8D02-4191-9582-D7BF1CCE968A}"/>
    <cellStyle name="SAPBEXtitle 7 7 4" xfId="34606" xr:uid="{D11C0851-4DBC-47BF-93BE-0DDD6A027757}"/>
    <cellStyle name="SAPBEXtitle 7 8" xfId="9693" xr:uid="{B664A251-8949-4E96-80DB-8D2AE6F73572}"/>
    <cellStyle name="SAPBEXtitle 7 8 2" xfId="20353" xr:uid="{2EE7DCE2-E6AA-4DD3-81C7-85B5D092A180}"/>
    <cellStyle name="SAPBEXtitle 7 8 2 2" xfId="46767" xr:uid="{30774BC8-8FF6-48AA-8E75-9932F913F3E7}"/>
    <cellStyle name="SAPBEXtitle 7 8 3" xfId="17843" xr:uid="{BD4B02A4-62FD-4E58-B640-A6EEDB1C6333}"/>
    <cellStyle name="SAPBEXtitle 7 8 3 2" xfId="44260" xr:uid="{B0D4B27E-E282-4E28-9547-39B32FD16183}"/>
    <cellStyle name="SAPBEXtitle 7 8 4" xfId="36189" xr:uid="{DEE4AF4D-9050-474F-A6EA-048ABE49AF7F}"/>
    <cellStyle name="SAPBEXtitle 7 9" xfId="23988" xr:uid="{FC174147-659D-49DD-B6D3-ED98AF1AA77D}"/>
    <cellStyle name="SAPBEXtitle 7 9 2" xfId="50402" xr:uid="{B1D2CFAC-FF12-4B6B-894F-CE56A24B9CB1}"/>
    <cellStyle name="SAPBEXtitle 8" xfId="3300" xr:uid="{3F832E13-7C74-4350-99C7-35C93524395A}"/>
    <cellStyle name="SAPBEXtitle 8 2" xfId="14090" xr:uid="{6E16CA93-3B3F-46FE-8D17-D7D9BB7E4362}"/>
    <cellStyle name="SAPBEXtitle 8 2 2" xfId="40510" xr:uid="{E2D03996-833F-4B59-8DBC-DA5E246C0579}"/>
    <cellStyle name="SAPBEXtitle 8 3" xfId="25116" xr:uid="{A618ACE9-BC68-4849-BC9C-13C429D31A84}"/>
    <cellStyle name="SAPBEXtitle 8 3 2" xfId="51530" xr:uid="{3E474906-7F8C-4C5D-AE0F-E63214E03E33}"/>
    <cellStyle name="SAPBEXtitle 8 4" xfId="29970" xr:uid="{3A99D506-B987-4ADA-8F64-B4611539125D}"/>
    <cellStyle name="SAPBEXtitle 9" xfId="4317" xr:uid="{B25821FA-0B14-4BA7-BBED-FEEB4AA7FAF6}"/>
    <cellStyle name="SAPBEXtitle 9 2" xfId="15096" xr:uid="{88E65AEA-6B45-49EB-BE33-9D772099BF35}"/>
    <cellStyle name="SAPBEXtitle 9 2 2" xfId="41516" xr:uid="{600FCA36-8538-4069-B460-960E0287BBAB}"/>
    <cellStyle name="SAPBEXtitle 9 3" xfId="24060" xr:uid="{721FD2E9-8AFC-4C9D-A6F4-781F3D26C5D5}"/>
    <cellStyle name="SAPBEXtitle 9 3 2" xfId="50474" xr:uid="{1BB44264-A3CC-47E7-A318-41C30034277C}"/>
    <cellStyle name="SAPBEXtitle 9 4" xfId="30987" xr:uid="{34EBB525-D5CE-4736-97D4-D649269BB5B0}"/>
    <cellStyle name="SAPBEXunassignedItem" xfId="1283" xr:uid="{1343CF4C-B987-4320-AE1F-2F8B8A35C60D}"/>
    <cellStyle name="SAPBEXunassignedItem 2" xfId="1582" xr:uid="{7B2E5CA8-8088-4458-929A-B7DA0C12EC0B}"/>
    <cellStyle name="SAPBEXunassignedItem 2 2" xfId="3576" xr:uid="{AAD1F195-BCAE-487F-8352-1ECA8225A95A}"/>
    <cellStyle name="SAPBEXunassignedItem 2 2 2" xfId="14361" xr:uid="{486A547B-CCC5-4E70-9492-B160BB6803F3}"/>
    <cellStyle name="SAPBEXunassignedItem 2 2 2 2" xfId="40781" xr:uid="{78BB268B-BE37-4736-A6E0-585668B90AF9}"/>
    <cellStyle name="SAPBEXunassignedItem 2 2 3" xfId="21981" xr:uid="{293CF462-44AA-4A6B-9D21-72DC1868FD65}"/>
    <cellStyle name="SAPBEXunassignedItem 2 2 3 2" xfId="48395" xr:uid="{FD1B2729-5DA5-4603-B683-2377DAE5ADC3}"/>
    <cellStyle name="SAPBEXunassignedItem 2 2 4" xfId="30246" xr:uid="{BE7DA640-D800-4121-9501-BAA3AC53B65A}"/>
    <cellStyle name="SAPBEXunassignedItem 2 3" xfId="3069" xr:uid="{A9A1E580-10ED-491E-ACE9-CEE69C9E9E7F}"/>
    <cellStyle name="SAPBEXunassignedItem 2 3 2" xfId="13861" xr:uid="{D68D4B77-EEC9-4867-ACB8-978E98568264}"/>
    <cellStyle name="SAPBEXunassignedItem 2 3 2 2" xfId="40281" xr:uid="{72936628-5D67-4660-81FF-9DF9C798B82C}"/>
    <cellStyle name="SAPBEXunassignedItem 2 3 3" xfId="25065" xr:uid="{0A1F6512-E6AF-4EBC-9A2C-395C00F7D5D4}"/>
    <cellStyle name="SAPBEXunassignedItem 2 3 3 2" xfId="51479" xr:uid="{E0621634-3816-4E2B-B5B4-131E146EE9ED}"/>
    <cellStyle name="SAPBEXunassignedItem 2 3 4" xfId="29739" xr:uid="{0E3338C2-4E50-4E66-920A-A73818BBC9B5}"/>
    <cellStyle name="SAPBEXunassignedItem 2 4" xfId="4480" xr:uid="{7B79338D-5B2E-44D8-82F6-3B8E86CB6852}"/>
    <cellStyle name="SAPBEXunassignedItem 2 4 2" xfId="15258" xr:uid="{A5FC1798-1B42-40FC-97E5-4A072CA8643D}"/>
    <cellStyle name="SAPBEXunassignedItem 2 4 2 2" xfId="41678" xr:uid="{20B35277-56DD-4AF5-A13C-03234BA77F1E}"/>
    <cellStyle name="SAPBEXunassignedItem 2 4 3" xfId="27615" xr:uid="{FCF90844-1DDE-442A-B81A-9581A4D7C70D}"/>
    <cellStyle name="SAPBEXunassignedItem 2 4 3 2" xfId="54029" xr:uid="{8903EE27-FA38-4740-ACF4-6AC49C6557AD}"/>
    <cellStyle name="SAPBEXunassignedItem 2 4 4" xfId="31150" xr:uid="{2CED2839-2C56-42D1-8CA7-F0DE53ADE303}"/>
    <cellStyle name="SAPBEXunassignedItem 2 5" xfId="6367" xr:uid="{7F578319-929D-4137-943C-3953AE92CACD}"/>
    <cellStyle name="SAPBEXunassignedItem 2 5 2" xfId="24687" xr:uid="{3ADF9D23-37ED-46D3-B4F7-AEE3971E6C41}"/>
    <cellStyle name="SAPBEXunassignedItem 2 5 2 2" xfId="51101" xr:uid="{9B11EBBC-B2FC-4361-A974-7C612CF15DEC}"/>
    <cellStyle name="SAPBEXunassignedItem 2 5 3" xfId="33037" xr:uid="{CA962D25-B28C-46AA-93BA-9380BB503183}"/>
    <cellStyle name="SAPBEXunassignedItem 2 6" xfId="6109" xr:uid="{FD9BFB2F-6DCF-47B9-8190-46455CDC262F}"/>
    <cellStyle name="SAPBEXunassignedItem 2 6 2" xfId="22429" xr:uid="{7B7F728D-5285-47D2-8012-9CAEAAE6E18F}"/>
    <cellStyle name="SAPBEXunassignedItem 2 6 2 2" xfId="48843" xr:uid="{B4CB238B-E2BB-45C1-8710-D826D2FC684F}"/>
    <cellStyle name="SAPBEXunassignedItem 2 6 3" xfId="32779" xr:uid="{5522F08C-96FF-4DC7-8A60-042215EE3D8D}"/>
    <cellStyle name="SAPBEXunassignedItem 2 7" xfId="6712" xr:uid="{C4147A62-DC5E-45BC-A766-6BD8F2B8A798}"/>
    <cellStyle name="SAPBEXunassignedItem 2 7 2" xfId="17424" xr:uid="{1651F4D3-1C98-4E2A-9D47-BC48F83ED5EE}"/>
    <cellStyle name="SAPBEXunassignedItem 2 7 2 2" xfId="43842" xr:uid="{6C40D724-5B72-4494-80D1-DC545CE6E263}"/>
    <cellStyle name="SAPBEXunassignedItem 2 7 3" xfId="22395" xr:uid="{604D5C3F-14AB-4EB3-B35E-566C964EC88B}"/>
    <cellStyle name="SAPBEXunassignedItem 2 7 3 2" xfId="48809" xr:uid="{C1D4ECED-1978-4FB3-A849-D7D01583D5A7}"/>
    <cellStyle name="SAPBEXunassignedItem 2 7 4" xfId="33382" xr:uid="{0C9CBD71-5452-4ADD-9AE2-7E8E66D9D0DA}"/>
    <cellStyle name="SAPBEXunassignedItem 2 8" xfId="22189" xr:uid="{E47AA470-F77A-4220-B59D-EA4AD5CA57FA}"/>
    <cellStyle name="SAPBEXunassignedItem 2 8 2" xfId="48603" xr:uid="{2D7C9D28-7540-477A-8C16-F5573358C189}"/>
    <cellStyle name="SAPBEXunassignedItem 3" xfId="2536" xr:uid="{FF1C279C-6670-4D09-BECF-13AD4C25A212}"/>
    <cellStyle name="SAPBEXunassignedItem 3 2" xfId="4431" xr:uid="{9275C0BF-89D3-44FA-A62E-ECFDEAD65B82}"/>
    <cellStyle name="SAPBEXunassignedItem 3 2 2" xfId="15209" xr:uid="{4F8E6DBD-01A7-415C-B445-D02352BF11EA}"/>
    <cellStyle name="SAPBEXunassignedItem 3 2 2 2" xfId="41629" xr:uid="{C197F2B9-DE41-4D92-B0FD-7FB98B5D77B7}"/>
    <cellStyle name="SAPBEXunassignedItem 3 2 3" xfId="23335" xr:uid="{8B66AB7A-5514-4445-A8DE-93660FA71BA1}"/>
    <cellStyle name="SAPBEXunassignedItem 3 2 3 2" xfId="49749" xr:uid="{F19A515C-CCA2-4BFF-AC43-08E54EBBF8E4}"/>
    <cellStyle name="SAPBEXunassignedItem 3 2 4" xfId="31101" xr:uid="{03AD8BC3-AD34-43C5-849D-D0DE574BC15B}"/>
    <cellStyle name="SAPBEXunassignedItem 3 3" xfId="5164" xr:uid="{9A349776-15DC-406C-81F8-DC2FB4B3B155}"/>
    <cellStyle name="SAPBEXunassignedItem 3 3 2" xfId="15941" xr:uid="{E9B3B4C9-7F90-43C3-92B9-517E75884293}"/>
    <cellStyle name="SAPBEXunassignedItem 3 3 2 2" xfId="42360" xr:uid="{CE8DC1F7-0141-4D87-A1D8-F34F5947A7B2}"/>
    <cellStyle name="SAPBEXunassignedItem 3 3 3" xfId="26509" xr:uid="{77E788B7-4136-47A4-831D-2A401CD99EA7}"/>
    <cellStyle name="SAPBEXunassignedItem 3 3 3 2" xfId="52923" xr:uid="{D5377FEC-2AC6-4A4E-A5AF-179D5BED7178}"/>
    <cellStyle name="SAPBEXunassignedItem 3 3 4" xfId="31834" xr:uid="{2E228838-EB5B-4235-B3F9-7D3FFE867085}"/>
    <cellStyle name="SAPBEXunassignedItem 3 4" xfId="6922" xr:uid="{8D7EC179-3DF8-43F5-9C66-A5D38ADB68F4}"/>
    <cellStyle name="SAPBEXunassignedItem 3 4 2" xfId="17627" xr:uid="{001C77EC-49A1-47BF-BAED-EFF9A845378F}"/>
    <cellStyle name="SAPBEXunassignedItem 3 4 2 2" xfId="44044" xr:uid="{B2E8CAE6-488B-45A8-989F-27A5A5E210B2}"/>
    <cellStyle name="SAPBEXunassignedItem 3 4 3" xfId="24857" xr:uid="{DD7A239C-AF70-44A2-8092-DB1CB067019F}"/>
    <cellStyle name="SAPBEXunassignedItem 3 4 3 2" xfId="51271" xr:uid="{E12A42CA-81F6-42E6-9319-111D8923BD21}"/>
    <cellStyle name="SAPBEXunassignedItem 3 4 4" xfId="33592" xr:uid="{ECD25C77-CB25-43C4-BBE8-1B9FD5F5D992}"/>
    <cellStyle name="SAPBEXunassignedItem 3 5" xfId="8069" xr:uid="{9FC887FE-92B7-40ED-A80E-86B60CE00C82}"/>
    <cellStyle name="SAPBEXunassignedItem 3 5 2" xfId="18736" xr:uid="{C03A1072-3D51-46A8-92C2-6459FCEC4E10}"/>
    <cellStyle name="SAPBEXunassignedItem 3 5 2 2" xfId="45150" xr:uid="{CAC9FDF1-B0D7-4064-94F2-B1E6901C4384}"/>
    <cellStyle name="SAPBEXunassignedItem 3 5 3" xfId="11182" xr:uid="{73F55D39-6900-44FE-88B6-AA43C7DFB202}"/>
    <cellStyle name="SAPBEXunassignedItem 3 5 3 2" xfId="37603" xr:uid="{CEF2F3B5-DCBC-446C-A27B-9BBE6BB473AF}"/>
    <cellStyle name="SAPBEXunassignedItem 3 6" xfId="13332" xr:uid="{99F8D317-DE9C-422C-A594-7BDC9A325320}"/>
    <cellStyle name="SAPBEXunassignedItem 3 6 2" xfId="39752" xr:uid="{CD5882A6-71B1-4200-BC19-D56E598DB7BD}"/>
    <cellStyle name="SAPBEXunassignedItem 3 7" xfId="26994" xr:uid="{21D05AFE-37E5-44BE-8F87-B55D6D9F21F2}"/>
    <cellStyle name="SAPBEXunassignedItem 3 7 2" xfId="53408" xr:uid="{0DE23435-7556-49C6-AA23-F5FDDD177AD9}"/>
    <cellStyle name="SAPBEXunassignedItem 4" xfId="8279" xr:uid="{682C9B19-7A6F-4A3D-ABB5-CB26077E2BA1}"/>
    <cellStyle name="SAPBEXunassignedItem 4 2" xfId="18940" xr:uid="{FD77698A-0C21-4658-A5C1-00AFA26457FB}"/>
    <cellStyle name="SAPBEXunassignedItem 4 2 2" xfId="45354" xr:uid="{41DAFF1E-049C-4D7B-A465-D40A329D56CA}"/>
    <cellStyle name="SAPBEXunassignedItem 4 3" xfId="26047" xr:uid="{E5E09BA7-5F3C-4845-9BA7-2CAC094BB182}"/>
    <cellStyle name="SAPBEXunassignedItem 4 3 2" xfId="52461" xr:uid="{F97F4DE8-4FA2-4EBE-A276-098536CFC616}"/>
    <cellStyle name="SAPBEXundefined" xfId="1284" xr:uid="{E01EA681-0BEC-4D43-A19F-C39A546353EC}"/>
    <cellStyle name="SAPBEXundefined 10" xfId="6253" xr:uid="{7DF3D790-703B-40C2-8ED3-2391A2264089}"/>
    <cellStyle name="SAPBEXundefined 10 2" xfId="23369" xr:uid="{C00C5C53-5F96-4F3F-9B5F-6E9C795179CF}"/>
    <cellStyle name="SAPBEXundefined 10 2 2" xfId="49783" xr:uid="{D018E179-A0CF-4B92-BF6A-718F60C7B7CC}"/>
    <cellStyle name="SAPBEXundefined 10 3" xfId="32923" xr:uid="{CBE920DF-0D79-402F-A4F4-E61AB11A1128}"/>
    <cellStyle name="SAPBEXundefined 11" xfId="7105" xr:uid="{22BEC4A5-7031-43CB-A8AF-0191E1F8E767}"/>
    <cellStyle name="SAPBEXundefined 11 2" xfId="17793" xr:uid="{C2887120-7416-4168-A730-84B79DA5F991}"/>
    <cellStyle name="SAPBEXundefined 11 2 2" xfId="44210" xr:uid="{1CBA4647-B6E5-454D-A808-A3D8FE9C9077}"/>
    <cellStyle name="SAPBEXundefined 11 3" xfId="25672" xr:uid="{E0D518C9-CABA-4004-8CDA-A0DA1F8E4C12}"/>
    <cellStyle name="SAPBEXundefined 11 3 2" xfId="52086" xr:uid="{A0F081E7-EA6D-4DD0-8645-B60A95755FA3}"/>
    <cellStyle name="SAPBEXundefined 11 4" xfId="33775" xr:uid="{A136108B-6B5D-40AD-85E8-63CCC1A9D16B}"/>
    <cellStyle name="SAPBEXundefined 12" xfId="8280" xr:uid="{59EC7752-D9A4-471E-838B-73AAB309FF3B}"/>
    <cellStyle name="SAPBEXundefined 12 2" xfId="18941" xr:uid="{6A3E15AB-7ECC-49CD-A4A4-E6FB7C50C982}"/>
    <cellStyle name="SAPBEXundefined 12 2 2" xfId="45355" xr:uid="{3E39C458-D15E-4EAC-9A58-69AF3FAEC4CF}"/>
    <cellStyle name="SAPBEXundefined 12 3" xfId="17698" xr:uid="{69226004-38C4-4E8B-9F59-FA70079AF201}"/>
    <cellStyle name="SAPBEXundefined 12 3 2" xfId="44115" xr:uid="{26348153-2EEA-48D8-8F4A-DCA33B41D918}"/>
    <cellStyle name="SAPBEXundefined 12 4" xfId="34790" xr:uid="{4547EA60-C08A-470B-9101-AD27C685AFA0}"/>
    <cellStyle name="SAPBEXundefined 13" xfId="12105" xr:uid="{EE1F3907-F888-46E7-AFFC-FE426791C0B5}"/>
    <cellStyle name="SAPBEXundefined 13 2" xfId="38526" xr:uid="{96197ACE-D900-4F85-8647-7DFE269EB5B1}"/>
    <cellStyle name="SAPBEXundefined 14" xfId="26449" xr:uid="{A0C541DD-5CC4-48B9-B136-7D79C53D617A}"/>
    <cellStyle name="SAPBEXundefined 14 2" xfId="52863" xr:uid="{117457BC-8C67-4AA4-B148-AD947A8EFE5A}"/>
    <cellStyle name="SAPBEXundefined 2" xfId="1583" xr:uid="{108210FC-8F71-406D-A1D5-EB2429212515}"/>
    <cellStyle name="SAPBEXundefined 2 10" xfId="8472" xr:uid="{AF87C310-89BB-4828-910A-CD993E1FE977}"/>
    <cellStyle name="SAPBEXundefined 2 10 2" xfId="19132" xr:uid="{980C909A-E3DD-4764-8497-1919D5089DCC}"/>
    <cellStyle name="SAPBEXundefined 2 10 2 2" xfId="45546" xr:uid="{E6D8858A-1722-4514-9351-EAD8B4D460C1}"/>
    <cellStyle name="SAPBEXundefined 2 10 3" xfId="16654" xr:uid="{241130E6-35C3-47F2-AB12-C64DF80A5928}"/>
    <cellStyle name="SAPBEXundefined 2 10 3 2" xfId="43072" xr:uid="{1D6938D7-2C28-4220-8433-8BFD740E42AB}"/>
    <cellStyle name="SAPBEXundefined 2 10 4" xfId="34968" xr:uid="{E429D82E-6F6F-43F5-ACDA-8D6BA3F5A748}"/>
    <cellStyle name="SAPBEXundefined 2 11" xfId="11970" xr:uid="{77E3D002-0355-4B0E-A0F5-690EC4517D3F}"/>
    <cellStyle name="SAPBEXundefined 2 11 2" xfId="38391" xr:uid="{A54E8A2A-DC37-43FD-AE1B-0315DB8C0525}"/>
    <cellStyle name="SAPBEXundefined 2 12" xfId="23264" xr:uid="{77547816-C622-4801-BCBF-80F4FC3784C6}"/>
    <cellStyle name="SAPBEXundefined 2 12 2" xfId="49678" xr:uid="{B539C7CC-143D-48EE-9318-74B83EBC2165}"/>
    <cellStyle name="SAPBEXundefined 2 2" xfId="3577" xr:uid="{B11D844B-783C-45A3-9077-C86048EF7B23}"/>
    <cellStyle name="SAPBEXundefined 2 2 2" xfId="8949" xr:uid="{14002D44-6430-40D0-AE22-2650F2770962}"/>
    <cellStyle name="SAPBEXundefined 2 2 2 2" xfId="19609" xr:uid="{3CC3F936-948E-4DE5-907D-3314FC86B4B6}"/>
    <cellStyle name="SAPBEXundefined 2 2 2 2 2" xfId="46023" xr:uid="{E1448100-2C8F-4459-85BC-5E57DB8D3AE2}"/>
    <cellStyle name="SAPBEXundefined 2 2 2 3" xfId="12261" xr:uid="{42B5441F-DF06-4DD1-86B2-DA2BC6B22123}"/>
    <cellStyle name="SAPBEXundefined 2 2 2 3 2" xfId="38682" xr:uid="{4C2FBDC2-CB66-4630-8F71-7927A3E2FA4C}"/>
    <cellStyle name="SAPBEXundefined 2 2 2 4" xfId="35445" xr:uid="{7E32750D-4B51-405D-A85E-082DEA483EA3}"/>
    <cellStyle name="SAPBEXundefined 2 2 3" xfId="9951" xr:uid="{A45A8209-CE5D-4869-A469-9A317C9F136A}"/>
    <cellStyle name="SAPBEXundefined 2 2 3 2" xfId="20611" xr:uid="{B52C6FA4-29F7-456B-B8EA-9F02F8627A72}"/>
    <cellStyle name="SAPBEXundefined 2 2 3 2 2" xfId="47025" xr:uid="{F58CA530-901F-4E0D-AAD1-5946E578D272}"/>
    <cellStyle name="SAPBEXundefined 2 2 3 3" xfId="23065" xr:uid="{A75BAB22-9446-4D1B-823D-6F14A644FC70}"/>
    <cellStyle name="SAPBEXundefined 2 2 3 3 2" xfId="49479" xr:uid="{287159F2-2F19-4FB7-8A74-94A0EC2E2BAD}"/>
    <cellStyle name="SAPBEXundefined 2 2 3 4" xfId="36447" xr:uid="{F5C582D5-ED56-4C83-A9CB-B26005472786}"/>
    <cellStyle name="SAPBEXundefined 2 2 4" xfId="10954" xr:uid="{1A6696C5-5329-4150-B171-D343BD7C0505}"/>
    <cellStyle name="SAPBEXundefined 2 2 4 2" xfId="21599" xr:uid="{1BA431D4-65B1-47DC-9C8E-A917210ED3C9}"/>
    <cellStyle name="SAPBEXundefined 2 2 4 2 2" xfId="48013" xr:uid="{D20B5CE1-888C-442A-B299-AFD66037AE6D}"/>
    <cellStyle name="SAPBEXundefined 2 2 4 3" xfId="28688" xr:uid="{DBE9220F-9789-4E68-AB0F-C96598BCF446}"/>
    <cellStyle name="SAPBEXundefined 2 2 4 3 2" xfId="55102" xr:uid="{632505B5-7D04-4224-BD69-74BBBB332684}"/>
    <cellStyle name="SAPBEXundefined 2 2 4 4" xfId="37375" xr:uid="{14F6DEB5-4F45-4CDF-B3C1-6F21E00FF36A}"/>
    <cellStyle name="SAPBEXundefined 2 2 5" xfId="8786" xr:uid="{FFBF5EC8-9325-4BE6-A2F9-784C98C0C80F}"/>
    <cellStyle name="SAPBEXundefined 2 2 5 2" xfId="19446" xr:uid="{C9284D41-88A6-4691-9F87-A6BC87378ECE}"/>
    <cellStyle name="SAPBEXundefined 2 2 5 2 2" xfId="45860" xr:uid="{C6F201FB-7E48-4703-925A-3ABAE13FA512}"/>
    <cellStyle name="SAPBEXundefined 2 2 5 3" xfId="23643" xr:uid="{9B410F9E-A549-4219-8775-90264E0DD4D2}"/>
    <cellStyle name="SAPBEXundefined 2 2 5 3 2" xfId="50057" xr:uid="{39C7603E-590E-44AE-A394-7784B21D1C68}"/>
    <cellStyle name="SAPBEXundefined 2 2 5 4" xfId="35282" xr:uid="{0AB27FB6-82F7-4461-AA40-8CD35C5AC453}"/>
    <cellStyle name="SAPBEXundefined 2 2 6" xfId="14362" xr:uid="{64FA81FF-8D7A-432D-A6F9-092DA0C2D950}"/>
    <cellStyle name="SAPBEXundefined 2 2 6 2" xfId="40782" xr:uid="{99EBA09C-3A10-4891-89FC-CBD68CBA9895}"/>
    <cellStyle name="SAPBEXundefined 2 2 7" xfId="24433" xr:uid="{66FF95DA-EACD-47A2-97BE-6BB9B9A25FCD}"/>
    <cellStyle name="SAPBEXundefined 2 2 7 2" xfId="50847" xr:uid="{09A0F65D-5E4F-40D6-AFAB-4BFFD18839C6}"/>
    <cellStyle name="SAPBEXundefined 2 2 8" xfId="30247" xr:uid="{BF3773C5-FE12-4662-BF36-B6FDCA1E233C}"/>
    <cellStyle name="SAPBEXundefined 2 3" xfId="2741" xr:uid="{79AFD7CE-5497-46ED-85A8-CB3EAD1D97D4}"/>
    <cellStyle name="SAPBEXundefined 2 3 2" xfId="9307" xr:uid="{9D1D181E-8294-43FA-996C-6FC7755442DD}"/>
    <cellStyle name="SAPBEXundefined 2 3 2 2" xfId="19967" xr:uid="{5CD46851-863B-45D8-919C-103B23F191C3}"/>
    <cellStyle name="SAPBEXundefined 2 3 2 2 2" xfId="46381" xr:uid="{2557E17C-AE6B-42F2-BFB8-2489AEA85D68}"/>
    <cellStyle name="SAPBEXundefined 2 3 2 3" xfId="28230" xr:uid="{7C208A76-EFEB-4FBE-99B1-4F6981B5F9D1}"/>
    <cellStyle name="SAPBEXundefined 2 3 2 3 2" xfId="54644" xr:uid="{5D4C041A-0ECD-48B1-9E86-07C211CB5ED6}"/>
    <cellStyle name="SAPBEXundefined 2 3 2 4" xfId="35803" xr:uid="{76506D87-A6ED-40B3-84C9-6F8E98687642}"/>
    <cellStyle name="SAPBEXundefined 2 3 3" xfId="13533" xr:uid="{483C3AF6-53C2-487B-A44C-A0F1C52752CA}"/>
    <cellStyle name="SAPBEXundefined 2 3 3 2" xfId="39953" xr:uid="{058A50D9-6E24-4231-A599-6BB08D178852}"/>
    <cellStyle name="SAPBEXundefined 2 3 4" xfId="24817" xr:uid="{C00EB044-EDCA-4823-A0A8-2BFB892759E8}"/>
    <cellStyle name="SAPBEXundefined 2 3 4 2" xfId="51231" xr:uid="{EF4513E2-B35B-46FB-AE2A-ED9F7AE6507D}"/>
    <cellStyle name="SAPBEXundefined 2 3 5" xfId="29411" xr:uid="{1615D31F-7379-4A87-83DC-406B807A2DD1}"/>
    <cellStyle name="SAPBEXundefined 2 4" xfId="5040" xr:uid="{431C68A3-CE20-42AC-8ABC-1CD16CBF2B84}"/>
    <cellStyle name="SAPBEXundefined 2 4 2" xfId="10433" xr:uid="{5727FCFC-3669-4223-B455-D813DBCD15DF}"/>
    <cellStyle name="SAPBEXundefined 2 4 2 2" xfId="21093" xr:uid="{422EC808-4B03-42D0-B480-628A7F74F613}"/>
    <cellStyle name="SAPBEXundefined 2 4 2 2 2" xfId="47507" xr:uid="{13B277E8-7CF5-497C-AD85-D11D2106DF88}"/>
    <cellStyle name="SAPBEXundefined 2 4 2 3" xfId="28357" xr:uid="{1A608CDE-B8C7-4A5A-8735-79F9D218FCFE}"/>
    <cellStyle name="SAPBEXundefined 2 4 2 3 2" xfId="54771" xr:uid="{408A1553-9C66-471C-8BF2-41C33DF7A3D8}"/>
    <cellStyle name="SAPBEXundefined 2 4 2 4" xfId="36929" xr:uid="{96E2D3D2-CA0F-41B0-99EE-F3AC3F80CC7F}"/>
    <cellStyle name="SAPBEXundefined 2 4 3" xfId="15817" xr:uid="{364E11F3-4E0F-44BD-84E1-F1AF251A4E96}"/>
    <cellStyle name="SAPBEXundefined 2 4 3 2" xfId="42236" xr:uid="{258A761B-2BF0-4A04-BE17-689EE4544062}"/>
    <cellStyle name="SAPBEXundefined 2 4 4" xfId="27011" xr:uid="{64B0304F-7350-4F96-99AD-CA74D6875D9E}"/>
    <cellStyle name="SAPBEXundefined 2 4 4 2" xfId="53425" xr:uid="{9CBF76E9-0683-4ACB-8EAF-59CA47C392BF}"/>
    <cellStyle name="SAPBEXundefined 2 4 5" xfId="31710" xr:uid="{6063F7BB-5318-4B2E-AD08-E995FE419838}"/>
    <cellStyle name="SAPBEXundefined 2 5" xfId="2850" xr:uid="{14004116-696A-42A0-97A4-7278D33E047C}"/>
    <cellStyle name="SAPBEXundefined 2 5 2" xfId="10743" xr:uid="{A95A0002-E1CA-4096-864F-4D1E2FCFE5F8}"/>
    <cellStyle name="SAPBEXundefined 2 5 2 2" xfId="21388" xr:uid="{39144DA1-A06B-41E6-8B4C-3D1FC782D38B}"/>
    <cellStyle name="SAPBEXundefined 2 5 2 2 2" xfId="47802" xr:uid="{F6748CD3-0B77-4520-8346-0F42C855026D}"/>
    <cellStyle name="SAPBEXundefined 2 5 2 3" xfId="28483" xr:uid="{CBBA9EDD-442A-411F-9A43-030A92B7D17D}"/>
    <cellStyle name="SAPBEXundefined 2 5 2 3 2" xfId="54897" xr:uid="{95E5A0C1-98C4-4219-8367-00770F7823A9}"/>
    <cellStyle name="SAPBEXundefined 2 5 2 4" xfId="37164" xr:uid="{77B1B52B-CF41-461F-B541-6319734BDBBF}"/>
    <cellStyle name="SAPBEXundefined 2 5 3" xfId="13642" xr:uid="{C01A2AB7-770D-4DFC-B2E3-7675FA2ADD29}"/>
    <cellStyle name="SAPBEXundefined 2 5 3 2" xfId="40062" xr:uid="{10FA8203-B652-437B-856D-5D19D4C2A049}"/>
    <cellStyle name="SAPBEXundefined 2 5 4" xfId="27028" xr:uid="{0A5536B4-65D0-4117-BE95-F1F5508897AC}"/>
    <cellStyle name="SAPBEXundefined 2 5 4 2" xfId="53442" xr:uid="{09C87272-1048-4482-94D9-2419A457DF78}"/>
    <cellStyle name="SAPBEXundefined 2 5 5" xfId="29520" xr:uid="{3BE29EE3-EA21-4A21-AFAB-115DB8E0B7EA}"/>
    <cellStyle name="SAPBEXundefined 2 6" xfId="6349" xr:uid="{84BD35CD-7CFF-4356-A4A3-9F9FF54CB08B}"/>
    <cellStyle name="SAPBEXundefined 2 6 2" xfId="17086" xr:uid="{88AD04AF-B4F6-442D-BF39-D96E3EF10262}"/>
    <cellStyle name="SAPBEXundefined 2 6 2 2" xfId="43504" xr:uid="{3B95C9E0-51EF-4328-997B-BB77B7D5FE74}"/>
    <cellStyle name="SAPBEXundefined 2 6 3" xfId="23567" xr:uid="{407C7DDC-8419-4E5B-8521-FD7546045B37}"/>
    <cellStyle name="SAPBEXundefined 2 6 3 2" xfId="49981" xr:uid="{E1F42E90-D424-407B-8729-3C6E8D7814EE}"/>
    <cellStyle name="SAPBEXundefined 2 6 4" xfId="33019" xr:uid="{954350BF-CFE3-4D1E-B48E-CFD97DA7081A}"/>
    <cellStyle name="SAPBEXundefined 2 7" xfId="3033" xr:uid="{1343D6D9-A317-435A-955B-E51EFA8950F1}"/>
    <cellStyle name="SAPBEXundefined 2 7 2" xfId="23087" xr:uid="{56FB878C-E55D-41F8-BA9E-3686CC33FC61}"/>
    <cellStyle name="SAPBEXundefined 2 7 2 2" xfId="49501" xr:uid="{51D8212D-8B6D-4500-A1F1-6E68C88D6624}"/>
    <cellStyle name="SAPBEXundefined 2 7 3" xfId="29703" xr:uid="{E5BB4550-3F54-4F2C-9196-0B6471DAB8B7}"/>
    <cellStyle name="SAPBEXundefined 2 8" xfId="6711" xr:uid="{0DC7C6E5-280F-4A69-8BA6-81BD737DB5D5}"/>
    <cellStyle name="SAPBEXundefined 2 8 2" xfId="17423" xr:uid="{97E18B74-49C3-4DEB-8A95-44F12C1FF97B}"/>
    <cellStyle name="SAPBEXundefined 2 8 2 2" xfId="43841" xr:uid="{952445C9-0DBB-4CA5-8202-9907930EDC0D}"/>
    <cellStyle name="SAPBEXundefined 2 8 3" xfId="22055" xr:uid="{ABE82397-2955-4729-BDC4-B0082D04A2D4}"/>
    <cellStyle name="SAPBEXundefined 2 8 3 2" xfId="48469" xr:uid="{2CB33C6E-9484-4575-B52A-865A90E4A663}"/>
    <cellStyle name="SAPBEXundefined 2 8 4" xfId="33381" xr:uid="{0339AE22-DF35-429A-98E5-1BA5B7DB895F}"/>
    <cellStyle name="SAPBEXundefined 2 9" xfId="6828" xr:uid="{DE6CCC9F-B08E-4626-83B2-ACE5C3B098C6}"/>
    <cellStyle name="SAPBEXundefined 2 9 2" xfId="17536" xr:uid="{4D00D2A8-4A85-400A-AD11-7F90C9949A5F}"/>
    <cellStyle name="SAPBEXundefined 2 9 2 2" xfId="43953" xr:uid="{D5731C73-65AD-4F3C-9CE9-176EFDB939BD}"/>
    <cellStyle name="SAPBEXundefined 2 9 3" xfId="24863" xr:uid="{8E4FD283-40CF-4F57-BBB4-BFCD038F225F}"/>
    <cellStyle name="SAPBEXundefined 2 9 3 2" xfId="51277" xr:uid="{98E79F0E-8C95-44AC-8098-EF25F03333BC}"/>
    <cellStyle name="SAPBEXundefined 2 9 4" xfId="33498" xr:uid="{05262158-AE3D-4B72-AEC3-4567DE457082}"/>
    <cellStyle name="SAPBEXundefined 3" xfId="1693" xr:uid="{F7F93EC3-5198-4453-8237-3F3D879D85D4}"/>
    <cellStyle name="SAPBEXundefined 3 10" xfId="8502" xr:uid="{E43629AF-B1E5-4200-8902-72E05096FD3C}"/>
    <cellStyle name="SAPBEXundefined 3 10 2" xfId="19162" xr:uid="{9947447F-5721-4912-B605-363A5FF42AE0}"/>
    <cellStyle name="SAPBEXundefined 3 10 2 2" xfId="45576" xr:uid="{0ACC123E-F44A-4FE8-965C-6AA7221B0157}"/>
    <cellStyle name="SAPBEXundefined 3 10 3" xfId="17659" xr:uid="{20446D0D-E407-458D-BF3B-480EFBDB5DF1}"/>
    <cellStyle name="SAPBEXundefined 3 10 3 2" xfId="44076" xr:uid="{482EDAB0-E0C0-4214-AFE2-5D566A0D7843}"/>
    <cellStyle name="SAPBEXundefined 3 10 4" xfId="34998" xr:uid="{DB0753E3-BCD1-4D39-93A6-D47DE8D5CE96}"/>
    <cellStyle name="SAPBEXundefined 3 11" xfId="11876" xr:uid="{67C96D47-5ACA-4981-A1C4-0934D48DB300}"/>
    <cellStyle name="SAPBEXundefined 3 11 2" xfId="38297" xr:uid="{658D6578-2E06-4B06-8CAB-856C2D055BC1}"/>
    <cellStyle name="SAPBEXundefined 3 12" xfId="25655" xr:uid="{9D92ABDD-AFBE-47BE-867C-E73C1242BDC0}"/>
    <cellStyle name="SAPBEXundefined 3 12 2" xfId="52069" xr:uid="{CA08501C-73F9-4CF7-8FBF-56FC9AFED6D8}"/>
    <cellStyle name="SAPBEXundefined 3 2" xfId="3686" xr:uid="{B82341B0-024D-44D5-9AF4-FD7759403E1D}"/>
    <cellStyle name="SAPBEXundefined 3 2 2" xfId="9796" xr:uid="{D5672416-D41C-407A-B805-4BD0C62EF49C}"/>
    <cellStyle name="SAPBEXundefined 3 2 2 2" xfId="20456" xr:uid="{DD46ACF2-8DD5-40FA-AA08-0B9A124AB516}"/>
    <cellStyle name="SAPBEXundefined 3 2 2 2 2" xfId="46870" xr:uid="{2D6F6300-F66C-4CD7-8640-51B31797C86A}"/>
    <cellStyle name="SAPBEXundefined 3 2 2 3" xfId="28174" xr:uid="{EF1FFC13-91F3-4584-97C8-0B0F125AB861}"/>
    <cellStyle name="SAPBEXundefined 3 2 2 3 2" xfId="54588" xr:uid="{77082B17-46A4-4229-9771-8EF35D0CDEF5}"/>
    <cellStyle name="SAPBEXundefined 3 2 2 4" xfId="36292" xr:uid="{D4AE68F4-EE6F-4192-914E-B220C51B6262}"/>
    <cellStyle name="SAPBEXundefined 3 2 3" xfId="10120" xr:uid="{C57E1B12-F5AC-453C-B154-2ADBB52352DD}"/>
    <cellStyle name="SAPBEXundefined 3 2 3 2" xfId="20780" xr:uid="{8687CF12-745C-42B9-B0C0-B08026718A89}"/>
    <cellStyle name="SAPBEXundefined 3 2 3 2 2" xfId="47194" xr:uid="{8446FC43-7D50-402A-AECB-73F90F2DFEFB}"/>
    <cellStyle name="SAPBEXundefined 3 2 3 3" xfId="12757" xr:uid="{8E3C1328-7262-416C-9663-5744B7052DA8}"/>
    <cellStyle name="SAPBEXundefined 3 2 3 3 2" xfId="39178" xr:uid="{D1A87373-B70F-4A89-9FFF-4F307B1FBFB4}"/>
    <cellStyle name="SAPBEXundefined 3 2 3 4" xfId="36616" xr:uid="{99F5BE33-2739-45C8-8682-6202A67151AF}"/>
    <cellStyle name="SAPBEXundefined 3 2 4" xfId="10964" xr:uid="{C69F59F1-1929-468F-9CC4-753A65FF7955}"/>
    <cellStyle name="SAPBEXundefined 3 2 4 2" xfId="21609" xr:uid="{2E3ECA4E-E8A2-4D32-9F9C-BDF6C0B3F265}"/>
    <cellStyle name="SAPBEXundefined 3 2 4 2 2" xfId="48023" xr:uid="{B8BD4AE8-CA05-4AD8-B4BE-43E3CBBDDB55}"/>
    <cellStyle name="SAPBEXundefined 3 2 4 3" xfId="28698" xr:uid="{5C561603-A76B-4B97-B86D-ED58B61EAD95}"/>
    <cellStyle name="SAPBEXundefined 3 2 4 3 2" xfId="55112" xr:uid="{622A6997-559A-47B7-9A96-D5D854438F39}"/>
    <cellStyle name="SAPBEXundefined 3 2 4 4" xfId="37385" xr:uid="{5BC42635-02DB-4C65-A436-AC653CD1DAE3}"/>
    <cellStyle name="SAPBEXundefined 3 2 5" xfId="8819" xr:uid="{2E690A0F-3660-48AB-9166-A23447C31384}"/>
    <cellStyle name="SAPBEXundefined 3 2 5 2" xfId="19479" xr:uid="{BB3D2E89-0C16-474C-8D03-65AC99A80E8A}"/>
    <cellStyle name="SAPBEXundefined 3 2 5 2 2" xfId="45893" xr:uid="{8A25387B-2E59-434E-A07B-5C276D4EBB2B}"/>
    <cellStyle name="SAPBEXundefined 3 2 5 3" xfId="25358" xr:uid="{F65A8088-5B55-40BE-8C76-2B3D63B61978}"/>
    <cellStyle name="SAPBEXundefined 3 2 5 3 2" xfId="51772" xr:uid="{8FC4247A-29FD-452E-B119-CF39AF7F9CC9}"/>
    <cellStyle name="SAPBEXundefined 3 2 5 4" xfId="35315" xr:uid="{8342BAAF-EADA-467B-93E2-D7E0927F5DFA}"/>
    <cellStyle name="SAPBEXundefined 3 2 6" xfId="14471" xr:uid="{197502B6-F189-48B2-8969-5D8CAC4BEA0E}"/>
    <cellStyle name="SAPBEXundefined 3 2 6 2" xfId="40891" xr:uid="{C5F95E64-F011-4F4D-B2E2-96AAE4B01B1C}"/>
    <cellStyle name="SAPBEXundefined 3 2 7" xfId="25382" xr:uid="{4E9F5DEF-5D7C-4152-A854-AAE03E770E8C}"/>
    <cellStyle name="SAPBEXundefined 3 2 7 2" xfId="51796" xr:uid="{EF66CA44-650E-49DA-BBE3-9FE017FC89BB}"/>
    <cellStyle name="SAPBEXundefined 3 2 8" xfId="30356" xr:uid="{B80996C4-3AB5-4BBB-A6E9-507BCE558131}"/>
    <cellStyle name="SAPBEXundefined 3 3" xfId="2649" xr:uid="{13289144-F862-43EE-8D41-92AB9A16151F}"/>
    <cellStyle name="SAPBEXundefined 3 3 2" xfId="9281" xr:uid="{1843400E-7E64-4170-9A9F-9E2AB6455AFE}"/>
    <cellStyle name="SAPBEXundefined 3 3 2 2" xfId="19941" xr:uid="{D560FDF7-3684-4BC9-B22B-DCCA41982DEB}"/>
    <cellStyle name="SAPBEXundefined 3 3 2 2 2" xfId="46355" xr:uid="{E3DA0F83-8065-4778-A1D9-7BD9ED8795A0}"/>
    <cellStyle name="SAPBEXundefined 3 3 2 3" xfId="11250" xr:uid="{70DA8289-B37B-418E-B70A-DAFB564A3E04}"/>
    <cellStyle name="SAPBEXundefined 3 3 2 3 2" xfId="37671" xr:uid="{92B008E6-4669-44BA-854A-CD1EEE707A30}"/>
    <cellStyle name="SAPBEXundefined 3 3 2 4" xfId="35777" xr:uid="{6B59A481-06CE-4725-AA9F-68F63D619401}"/>
    <cellStyle name="SAPBEXundefined 3 3 3" xfId="13441" xr:uid="{D41550AC-56C5-4104-B8B0-DE59C8073B42}"/>
    <cellStyle name="SAPBEXundefined 3 3 3 2" xfId="39861" xr:uid="{7D4644CB-415A-4457-AA75-325923FBBD9D}"/>
    <cellStyle name="SAPBEXundefined 3 3 4" xfId="25719" xr:uid="{B68AAAEF-A055-4947-95B5-58BCCE9BD414}"/>
    <cellStyle name="SAPBEXundefined 3 3 4 2" xfId="52133" xr:uid="{F97D8FD7-7AA9-4C25-A9BE-B0802D0EE4DF}"/>
    <cellStyle name="SAPBEXundefined 3 3 5" xfId="29319" xr:uid="{12D13DC1-C0EF-4A44-9CAE-7CEBB0CF9E6D}"/>
    <cellStyle name="SAPBEXundefined 3 4" xfId="3109" xr:uid="{982B448D-35E2-4D81-B561-E0951F9025CB}"/>
    <cellStyle name="SAPBEXundefined 3 4 2" xfId="9751" xr:uid="{004AC80D-DF52-4E00-9A3A-11D97C9E4EBF}"/>
    <cellStyle name="SAPBEXundefined 3 4 2 2" xfId="20411" xr:uid="{2326F5D5-A600-454C-9939-69D80785A02B}"/>
    <cellStyle name="SAPBEXundefined 3 4 2 2 2" xfId="46825" xr:uid="{82484C4E-8518-4B6B-B17C-46FF2C6FE6E4}"/>
    <cellStyle name="SAPBEXundefined 3 4 2 3" xfId="27824" xr:uid="{0AC5ED8A-855C-4FA2-A4FA-FEBEE61F645A}"/>
    <cellStyle name="SAPBEXundefined 3 4 2 3 2" xfId="54238" xr:uid="{4A763FD1-D164-48A2-AD6F-3BA1F55358C2}"/>
    <cellStyle name="SAPBEXundefined 3 4 2 4" xfId="36247" xr:uid="{270BE185-FE77-4A93-91AB-57323004F0FA}"/>
    <cellStyle name="SAPBEXundefined 3 4 3" xfId="13901" xr:uid="{618B4B84-7ADE-41CD-A875-088BA9440428}"/>
    <cellStyle name="SAPBEXundefined 3 4 3 2" xfId="40321" xr:uid="{810A16A9-92C9-4574-828C-9FBD54D1FF0C}"/>
    <cellStyle name="SAPBEXundefined 3 4 4" xfId="27675" xr:uid="{7C3BD7DD-3FD2-4B9E-8F94-2581C75D6CCE}"/>
    <cellStyle name="SAPBEXundefined 3 4 4 2" xfId="54089" xr:uid="{FCD3A6C6-F015-468A-B6DD-C1B1AE3C6758}"/>
    <cellStyle name="SAPBEXundefined 3 4 5" xfId="29779" xr:uid="{77A58D2B-771F-4389-BD36-8180C30A67E1}"/>
    <cellStyle name="SAPBEXundefined 3 5" xfId="2725" xr:uid="{4A099F97-1693-434D-949E-B32F016E666E}"/>
    <cellStyle name="SAPBEXundefined 3 5 2" xfId="10827" xr:uid="{13203ED1-6C45-45C8-B7DE-C53A062567F0}"/>
    <cellStyle name="SAPBEXundefined 3 5 2 2" xfId="21472" xr:uid="{BC7E149F-1519-4B33-BA89-8DAD643F27AF}"/>
    <cellStyle name="SAPBEXundefined 3 5 2 2 2" xfId="47886" xr:uid="{F6BBDDB1-2E1A-45EB-B760-DA7B49AD3F58}"/>
    <cellStyle name="SAPBEXundefined 3 5 2 3" xfId="28561" xr:uid="{17AFE930-0994-4A1F-AD63-150B7220CBEA}"/>
    <cellStyle name="SAPBEXundefined 3 5 2 3 2" xfId="54975" xr:uid="{9475BCE1-199E-4E47-8009-8CCDEC05FECD}"/>
    <cellStyle name="SAPBEXundefined 3 5 2 4" xfId="37248" xr:uid="{52456280-C5FF-4FFE-8873-36708190F743}"/>
    <cellStyle name="SAPBEXundefined 3 5 3" xfId="13517" xr:uid="{DBA99C58-54F8-4B2B-B895-4B3DC45ABCE2}"/>
    <cellStyle name="SAPBEXundefined 3 5 3 2" xfId="39937" xr:uid="{2A216CB5-3F36-4F62-A82C-308B1A665146}"/>
    <cellStyle name="SAPBEXundefined 3 5 4" xfId="25541" xr:uid="{9F58D4BA-B85B-4A3B-93C5-00509B482336}"/>
    <cellStyle name="SAPBEXundefined 3 5 4 2" xfId="51955" xr:uid="{A5A7BD39-BD6F-4BDE-8930-2EFCC58F2B51}"/>
    <cellStyle name="SAPBEXundefined 3 5 5" xfId="29395" xr:uid="{9D7E44AD-2171-4477-8EF6-E67073577BF4}"/>
    <cellStyle name="SAPBEXundefined 3 6" xfId="5558" xr:uid="{2AA97A6E-B563-4D10-864C-E4ACBC3DD4D3}"/>
    <cellStyle name="SAPBEXundefined 3 6 2" xfId="16329" xr:uid="{C8943673-727F-4DAE-BBB5-1BC999694EA5}"/>
    <cellStyle name="SAPBEXundefined 3 6 2 2" xfId="42748" xr:uid="{626C2869-F871-4FF8-BA0F-E6BE9790F314}"/>
    <cellStyle name="SAPBEXundefined 3 6 3" xfId="25166" xr:uid="{1E7E688B-D7BB-4D23-920B-8F6DDF3C8B44}"/>
    <cellStyle name="SAPBEXundefined 3 6 3 2" xfId="51580" xr:uid="{598CBF97-3B99-430A-858E-C20C965307F6}"/>
    <cellStyle name="SAPBEXundefined 3 6 4" xfId="32228" xr:uid="{A4CE7C37-B870-4FA9-A59C-F1E26B7CE3EE}"/>
    <cellStyle name="SAPBEXundefined 3 7" xfId="3421" xr:uid="{DC9B355A-834A-4213-9303-A0DA94C796B0}"/>
    <cellStyle name="SAPBEXundefined 3 7 2" xfId="24228" xr:uid="{9FB8467A-CB46-4B0C-A7A3-3984841E7552}"/>
    <cellStyle name="SAPBEXundefined 3 7 2 2" xfId="50642" xr:uid="{24ECA175-7864-4A9B-815F-0F3AB6780009}"/>
    <cellStyle name="SAPBEXundefined 3 7 3" xfId="30091" xr:uid="{FF217FEB-BD74-4CCF-87D5-46C9C9227747}"/>
    <cellStyle name="SAPBEXundefined 3 8" xfId="4013" xr:uid="{636B4F55-475C-4881-810C-A704CAC0ADD2}"/>
    <cellStyle name="SAPBEXundefined 3 8 2" xfId="14796" xr:uid="{FFEDF51C-62CB-4BDB-B883-27ECCABEBF0F}"/>
    <cellStyle name="SAPBEXundefined 3 8 2 2" xfId="41216" xr:uid="{FF06CF89-2EC8-4731-BEEF-85F205A50FD7}"/>
    <cellStyle name="SAPBEXundefined 3 8 3" xfId="23149" xr:uid="{B4DF4A73-B3B3-4C89-A8B0-71A401F5D027}"/>
    <cellStyle name="SAPBEXundefined 3 8 3 2" xfId="49563" xr:uid="{7FC83968-5DE9-4410-AE72-A0498EA7D93B}"/>
    <cellStyle name="SAPBEXundefined 3 8 4" xfId="30683" xr:uid="{B5DE509A-6912-4A72-8136-CA57D3949663}"/>
    <cellStyle name="SAPBEXundefined 3 9" xfId="7633" xr:uid="{B3156BC7-976C-48F8-BE7F-375E0B0123FA}"/>
    <cellStyle name="SAPBEXundefined 3 9 2" xfId="18300" xr:uid="{9116DE92-32ED-4F5D-B6D0-1B60680EF034}"/>
    <cellStyle name="SAPBEXundefined 3 9 2 2" xfId="44716" xr:uid="{294F728B-5C60-4567-B4D3-B45117EE7EDE}"/>
    <cellStyle name="SAPBEXundefined 3 9 3" xfId="25364" xr:uid="{13EFB805-4187-422B-A50B-4067CFD35D12}"/>
    <cellStyle name="SAPBEXundefined 3 9 3 2" xfId="51778" xr:uid="{6514FE69-C7E6-4B8C-B641-65CDF5E4D8AE}"/>
    <cellStyle name="SAPBEXundefined 3 9 4" xfId="34303" xr:uid="{35AB8CE9-B8BE-4E75-B39A-27F933113E6A}"/>
    <cellStyle name="SAPBEXundefined 4" xfId="1961" xr:uid="{41D7AE73-B330-4154-8F86-B12B8837C292}"/>
    <cellStyle name="SAPBEXundefined 4 10" xfId="8511" xr:uid="{00189F4D-FA75-49E3-B0AA-C6A725B80D95}"/>
    <cellStyle name="SAPBEXundefined 4 10 2" xfId="19171" xr:uid="{C818EBEA-7642-4843-B7BA-2397081512F6}"/>
    <cellStyle name="SAPBEXundefined 4 10 2 2" xfId="45585" xr:uid="{4089AFEE-BA21-44D0-88F2-2589FE034BB2}"/>
    <cellStyle name="SAPBEXundefined 4 10 3" xfId="17660" xr:uid="{1829D6CD-24FE-4810-A162-CDA1A98EFE67}"/>
    <cellStyle name="SAPBEXundefined 4 10 3 2" xfId="44077" xr:uid="{F944395C-3555-4275-9922-C8B03B888861}"/>
    <cellStyle name="SAPBEXundefined 4 10 4" xfId="35007" xr:uid="{EAD1D83A-B5EB-41EB-B150-674C15536600}"/>
    <cellStyle name="SAPBEXundefined 4 11" xfId="11627" xr:uid="{A329E585-BC01-4442-B3D5-E2FAAD614F8E}"/>
    <cellStyle name="SAPBEXundefined 4 11 2" xfId="38048" xr:uid="{BD004C76-2B3E-4A4D-A3CC-BF1263EF9CBC}"/>
    <cellStyle name="SAPBEXundefined 4 12" xfId="26299" xr:uid="{BFFF04E0-F614-49C6-A258-FF0525573AFF}"/>
    <cellStyle name="SAPBEXundefined 4 12 2" xfId="52713" xr:uid="{D807692E-627C-4BFE-BD4A-C209E41D9F03}"/>
    <cellStyle name="SAPBEXundefined 4 2" xfId="3938" xr:uid="{A2088864-FD4A-40F0-BE56-BADD5B639D25}"/>
    <cellStyle name="SAPBEXundefined 4 2 2" xfId="9807" xr:uid="{2A2193A5-DC33-4FC2-B6BC-E6DDB71205E9}"/>
    <cellStyle name="SAPBEXundefined 4 2 2 2" xfId="20467" xr:uid="{7396CB74-1D63-499B-9654-D913F3ED007A}"/>
    <cellStyle name="SAPBEXundefined 4 2 2 2 2" xfId="46881" xr:uid="{875ADF88-97AB-46D3-9895-E1E63F537E65}"/>
    <cellStyle name="SAPBEXundefined 4 2 2 3" xfId="11851" xr:uid="{7FC0B9AD-68F6-4DDC-A323-8C6B19A44043}"/>
    <cellStyle name="SAPBEXundefined 4 2 2 3 2" xfId="38272" xr:uid="{F885384D-4AE4-4AD6-AFA2-D1565DC53528}"/>
    <cellStyle name="SAPBEXundefined 4 2 2 4" xfId="36303" xr:uid="{F3BEB316-3A3E-49D6-BDAF-70B96B6799AF}"/>
    <cellStyle name="SAPBEXundefined 4 2 3" xfId="10376" xr:uid="{03457933-558A-4219-B464-7FC50DE4FA87}"/>
    <cellStyle name="SAPBEXundefined 4 2 3 2" xfId="21036" xr:uid="{69E0380B-577C-4A88-8E82-008ABC2B719F}"/>
    <cellStyle name="SAPBEXundefined 4 2 3 2 2" xfId="47450" xr:uid="{BB3CF511-6AE3-44DA-9D4A-10F088FC9C8F}"/>
    <cellStyle name="SAPBEXundefined 4 2 3 3" xfId="28301" xr:uid="{3DBE4336-2F0D-4D6F-91A2-9DB02137FED3}"/>
    <cellStyle name="SAPBEXundefined 4 2 3 3 2" xfId="54715" xr:uid="{7D21FD0D-43BB-470B-B462-D37DF3215305}"/>
    <cellStyle name="SAPBEXundefined 4 2 3 4" xfId="36872" xr:uid="{38BA620D-40EE-4012-8270-7FFBED5F6C65}"/>
    <cellStyle name="SAPBEXundefined 4 2 4" xfId="10971" xr:uid="{3B406F61-7941-4C8D-8AB9-38D5A4EABFBE}"/>
    <cellStyle name="SAPBEXundefined 4 2 4 2" xfId="21616" xr:uid="{06AD5825-AD44-46C0-A4F2-97C2D3F9651A}"/>
    <cellStyle name="SAPBEXundefined 4 2 4 2 2" xfId="48030" xr:uid="{775B7ADF-04A1-41B6-BF67-A6CFDF052B75}"/>
    <cellStyle name="SAPBEXundefined 4 2 4 3" xfId="28705" xr:uid="{8EA54D1A-E48D-4166-BE8B-96D0F90A8829}"/>
    <cellStyle name="SAPBEXundefined 4 2 4 3 2" xfId="55119" xr:uid="{015589DE-12A3-439C-8BEA-F3AA23A5F4A4}"/>
    <cellStyle name="SAPBEXundefined 4 2 4 4" xfId="37392" xr:uid="{24E4D4EB-4BB9-4070-A61D-A9F446AB1F3A}"/>
    <cellStyle name="SAPBEXundefined 4 2 5" xfId="8830" xr:uid="{18B7C2A7-74C7-4293-BEE1-0534A235FEEC}"/>
    <cellStyle name="SAPBEXundefined 4 2 5 2" xfId="19490" xr:uid="{7663586E-80E5-49E6-AC37-2A571D882430}"/>
    <cellStyle name="SAPBEXundefined 4 2 5 2 2" xfId="45904" xr:uid="{B6B933F0-4675-489A-9661-44EB552F7920}"/>
    <cellStyle name="SAPBEXundefined 4 2 5 3" xfId="24126" xr:uid="{F432B4A8-9BD6-41A1-BF1C-95776A5222FA}"/>
    <cellStyle name="SAPBEXundefined 4 2 5 3 2" xfId="50540" xr:uid="{8A811066-EE7A-44D8-AE86-306E4B014E0B}"/>
    <cellStyle name="SAPBEXundefined 4 2 5 4" xfId="35326" xr:uid="{CFF4E460-7087-485E-9C7B-B30D97191E4A}"/>
    <cellStyle name="SAPBEXundefined 4 2 6" xfId="14721" xr:uid="{A79069D9-0E30-4E3B-A0F7-7739993C9682}"/>
    <cellStyle name="SAPBEXundefined 4 2 6 2" xfId="41141" xr:uid="{C344306C-3AE0-4BA8-8675-79F20AAA191A}"/>
    <cellStyle name="SAPBEXundefined 4 2 7" xfId="22266" xr:uid="{D30C57A1-8015-4248-BEB4-C691D562CC6D}"/>
    <cellStyle name="SAPBEXundefined 4 2 7 2" xfId="48680" xr:uid="{F24762F3-0C34-4618-A8C9-AF49CA072C9B}"/>
    <cellStyle name="SAPBEXundefined 4 2 8" xfId="30608" xr:uid="{B36D22CA-B8F0-43AE-A6B2-A2475AF1DDED}"/>
    <cellStyle name="SAPBEXundefined 4 3" xfId="4665" xr:uid="{40E41415-02CB-4127-8ACB-1F15D8AA2B18}"/>
    <cellStyle name="SAPBEXundefined 4 3 2" xfId="9741" xr:uid="{3FD8C7D6-A4F4-435E-B5E7-085ACD90724F}"/>
    <cellStyle name="SAPBEXundefined 4 3 2 2" xfId="20401" xr:uid="{0CD07B8E-54A2-41B4-ACB4-B43FA204F808}"/>
    <cellStyle name="SAPBEXundefined 4 3 2 2 2" xfId="46815" xr:uid="{E9D68F9F-BD2E-414F-AC33-19537978ADC5}"/>
    <cellStyle name="SAPBEXundefined 4 3 2 3" xfId="13018" xr:uid="{CCD5A785-C533-4048-9DAC-161630511F42}"/>
    <cellStyle name="SAPBEXundefined 4 3 2 3 2" xfId="39439" xr:uid="{19F00D14-7A7A-4034-86E4-3E9FB3D6C111}"/>
    <cellStyle name="SAPBEXundefined 4 3 2 4" xfId="36237" xr:uid="{CDCD0F50-FCA8-4B6D-9135-1B8FFDA1D6AF}"/>
    <cellStyle name="SAPBEXundefined 4 3 3" xfId="15443" xr:uid="{F614E765-E252-4A23-BA9A-0FAFA83F6976}"/>
    <cellStyle name="SAPBEXundefined 4 3 3 2" xfId="41863" xr:uid="{9E18CFEF-9E0D-4549-A13F-90EDB9A693CA}"/>
    <cellStyle name="SAPBEXundefined 4 3 4" xfId="12295" xr:uid="{30BA7D03-DA67-4D85-AE33-B92E1A0F34F4}"/>
    <cellStyle name="SAPBEXundefined 4 3 4 2" xfId="38716" xr:uid="{55B0CD29-E785-4066-90BB-E920906B7A80}"/>
    <cellStyle name="SAPBEXundefined 4 3 5" xfId="31335" xr:uid="{DC7D1AF8-B7D8-4DD9-AE17-CEF860E33724}"/>
    <cellStyle name="SAPBEXundefined 4 4" xfId="5243" xr:uid="{0232C1F4-6AD7-4697-843A-523921501E2C}"/>
    <cellStyle name="SAPBEXundefined 4 4 2" xfId="9650" xr:uid="{B607AEC1-A746-4BB0-BBFE-4ABAAB35277A}"/>
    <cellStyle name="SAPBEXundefined 4 4 2 2" xfId="20310" xr:uid="{407DAE75-0965-4BF4-B7B2-6E19FD81A3B8}"/>
    <cellStyle name="SAPBEXundefined 4 4 2 2 2" xfId="46724" xr:uid="{57D9911A-C756-4F64-B6E9-B336B4621957}"/>
    <cellStyle name="SAPBEXundefined 4 4 2 3" xfId="11266" xr:uid="{8A01CF70-21D4-4B75-8A57-32A763163278}"/>
    <cellStyle name="SAPBEXundefined 4 4 2 3 2" xfId="37687" xr:uid="{7FDFC751-9D3E-4164-9587-E28865E9440F}"/>
    <cellStyle name="SAPBEXundefined 4 4 2 4" xfId="36146" xr:uid="{2623131C-2719-4559-AA62-5B3CBFE714B4}"/>
    <cellStyle name="SAPBEXundefined 4 4 3" xfId="16018" xr:uid="{A675ABBF-9194-4FAE-8FEF-634B2089931F}"/>
    <cellStyle name="SAPBEXundefined 4 4 3 2" xfId="42437" xr:uid="{EA425670-C23B-4D1B-9F96-ED897148078B}"/>
    <cellStyle name="SAPBEXundefined 4 4 4" xfId="26510" xr:uid="{4E70EA6C-02D9-4A69-BF4D-50F257C107DA}"/>
    <cellStyle name="SAPBEXundefined 4 4 4 2" xfId="52924" xr:uid="{83F5C3B3-9536-4248-B7CE-1EF10FAC1D6F}"/>
    <cellStyle name="SAPBEXundefined 4 4 5" xfId="31913" xr:uid="{51F88093-F421-4A44-A155-EBA93A18E5B6}"/>
    <cellStyle name="SAPBEXundefined 4 5" xfId="5854" xr:uid="{E973B8F5-E21B-4265-BCCF-061F378D8F0A}"/>
    <cellStyle name="SAPBEXundefined 4 5 2" xfId="10835" xr:uid="{8902187F-A0E1-4536-99F7-64ECEDAECE67}"/>
    <cellStyle name="SAPBEXundefined 4 5 2 2" xfId="21480" xr:uid="{CA71A0FB-2905-4F69-BAC8-A4A1AE137B8B}"/>
    <cellStyle name="SAPBEXundefined 4 5 2 2 2" xfId="47894" xr:uid="{7DBD9DA7-8558-4341-98CA-D4CB336DEEC1}"/>
    <cellStyle name="SAPBEXundefined 4 5 2 3" xfId="28569" xr:uid="{32884E16-53D0-42BD-B9E2-42700B881D64}"/>
    <cellStyle name="SAPBEXundefined 4 5 2 3 2" xfId="54983" xr:uid="{F6B6CAE6-D724-414A-81CE-EE898FE9AB0E}"/>
    <cellStyle name="SAPBEXundefined 4 5 2 4" xfId="37256" xr:uid="{D720AE68-E4F2-4544-A94B-36F7F432CB11}"/>
    <cellStyle name="SAPBEXundefined 4 5 3" xfId="16610" xr:uid="{CAD6C109-4DD0-49D9-B6DD-7504CE9A56A0}"/>
    <cellStyle name="SAPBEXundefined 4 5 3 2" xfId="43028" xr:uid="{8DC03421-A185-408D-8F0F-542055237485}"/>
    <cellStyle name="SAPBEXundefined 4 5 4" xfId="24915" xr:uid="{A049D102-8E29-4E87-8666-95536AFC6057}"/>
    <cellStyle name="SAPBEXundefined 4 5 4 2" xfId="51329" xr:uid="{AB6BC238-9CEA-4A6A-99CF-318A5C7C5907}"/>
    <cellStyle name="SAPBEXundefined 4 5 5" xfId="32524" xr:uid="{0D5954CC-534F-422B-8C73-2AA40C3A1941}"/>
    <cellStyle name="SAPBEXundefined 4 6" xfId="6462" xr:uid="{703AFD9D-1187-4895-B21B-96D18354F317}"/>
    <cellStyle name="SAPBEXundefined 4 6 2" xfId="17198" xr:uid="{5A56C61A-5D8A-46D1-A334-7D448917BFF0}"/>
    <cellStyle name="SAPBEXundefined 4 6 2 2" xfId="43616" xr:uid="{24FD8234-A13D-495C-87AA-75CF1FA4EA02}"/>
    <cellStyle name="SAPBEXundefined 4 6 3" xfId="24889" xr:uid="{F721A83F-D9E4-466C-8F29-405B68206097}"/>
    <cellStyle name="SAPBEXundefined 4 6 3 2" xfId="51303" xr:uid="{910E0B3E-3BDD-4786-BE2A-FBC4AF68A3C7}"/>
    <cellStyle name="SAPBEXundefined 4 6 4" xfId="33132" xr:uid="{57DE7D0C-15E7-4C86-AF18-15D59C337BB2}"/>
    <cellStyle name="SAPBEXundefined 4 7" xfId="7077" xr:uid="{FA2DF8DB-9BAE-4703-B973-DB51060B065E}"/>
    <cellStyle name="SAPBEXundefined 4 7 2" xfId="21298" xr:uid="{5BF639CD-EBFE-4507-A369-E46D8CF84648}"/>
    <cellStyle name="SAPBEXundefined 4 7 2 2" xfId="47712" xr:uid="{89295313-377F-4AB1-A54E-3C18D1565C36}"/>
    <cellStyle name="SAPBEXundefined 4 7 3" xfId="33747" xr:uid="{8A0B4CAC-FE6B-4C9E-8FEF-7FDC968024A2}"/>
    <cellStyle name="SAPBEXundefined 4 8" xfId="7624" xr:uid="{836930FD-D7C5-4BFE-9057-D343DEC1E9CF}"/>
    <cellStyle name="SAPBEXundefined 4 8 2" xfId="18291" xr:uid="{0095838D-5380-4434-BB66-480238F0FE58}"/>
    <cellStyle name="SAPBEXundefined 4 8 2 2" xfId="44707" xr:uid="{B62C3B38-0B31-4A82-9856-BEECA5B37A34}"/>
    <cellStyle name="SAPBEXundefined 4 8 3" xfId="26139" xr:uid="{CC4B61B8-D397-4DA5-AC27-B1C322316F79}"/>
    <cellStyle name="SAPBEXundefined 4 8 3 2" xfId="52553" xr:uid="{2D79071A-DC77-40B1-B502-8CB4AC9431E4}"/>
    <cellStyle name="SAPBEXundefined 4 8 4" xfId="34294" xr:uid="{E1976BD6-C209-4BCF-A0E3-FBED4FC940FF}"/>
    <cellStyle name="SAPBEXundefined 4 9" xfId="7756" xr:uid="{39083010-4EEF-4B3D-ACDF-D8492EE05A96}"/>
    <cellStyle name="SAPBEXundefined 4 9 2" xfId="18423" xr:uid="{CBBE9947-9ED1-4ABE-A872-5781A55E4845}"/>
    <cellStyle name="SAPBEXundefined 4 9 2 2" xfId="44839" xr:uid="{895B4348-DAA3-49AB-82AE-0674823EAFF6}"/>
    <cellStyle name="SAPBEXundefined 4 9 3" xfId="28083" xr:uid="{04F26171-DFB5-4287-A2BF-1006D8DBD4BE}"/>
    <cellStyle name="SAPBEXundefined 4 9 3 2" xfId="54497" xr:uid="{C182E208-5401-4E77-8BE7-E66AC48A5CD6}"/>
    <cellStyle name="SAPBEXundefined 4 9 4" xfId="34426" xr:uid="{25762563-F822-4A6F-9A1D-7296C75EF194}"/>
    <cellStyle name="SAPBEXundefined 5" xfId="2138" xr:uid="{B56CC91D-7E2C-4147-922D-8970FA6EEAA4}"/>
    <cellStyle name="SAPBEXundefined 5 10" xfId="8598" xr:uid="{8C3CC92B-3DAD-4DCC-A59E-EC422E4926FF}"/>
    <cellStyle name="SAPBEXundefined 5 10 2" xfId="19258" xr:uid="{F49AFB62-7A4C-4520-BA87-B4B2350E78FA}"/>
    <cellStyle name="SAPBEXundefined 5 10 2 2" xfId="45672" xr:uid="{5E6F9294-F38B-401D-8D93-91E5D043E260}"/>
    <cellStyle name="SAPBEXundefined 5 10 3" xfId="16349" xr:uid="{8AB4D152-9117-47CD-BB46-6DA94BD8471E}"/>
    <cellStyle name="SAPBEXundefined 5 10 3 2" xfId="42768" xr:uid="{F7C1703E-019E-4048-A9B6-07DAA98AD0FF}"/>
    <cellStyle name="SAPBEXundefined 5 10 4" xfId="35094" xr:uid="{8EDC7431-1E86-4AB2-BFA0-68F4404C7250}"/>
    <cellStyle name="SAPBEXundefined 5 11" xfId="11462" xr:uid="{4DBDBDFE-9BEB-4AA5-92FF-80D034958F1B}"/>
    <cellStyle name="SAPBEXundefined 5 11 2" xfId="37883" xr:uid="{3219E00D-0F74-4EA1-BC49-3668A462984F}"/>
    <cellStyle name="SAPBEXundefined 5 12" xfId="26198" xr:uid="{E7D23D89-CED3-4E13-A6B2-58D2DA9D57D3}"/>
    <cellStyle name="SAPBEXundefined 5 12 2" xfId="52612" xr:uid="{7500F50A-870B-473F-93EC-96B1C5CB298B}"/>
    <cellStyle name="SAPBEXundefined 5 2" xfId="4103" xr:uid="{76696B39-9AE6-432C-A01D-13FC3A80A45D}"/>
    <cellStyle name="SAPBEXundefined 5 2 2" xfId="9718" xr:uid="{B5E83A90-D060-4522-95C8-EE4848CD5AB0}"/>
    <cellStyle name="SAPBEXundefined 5 2 2 2" xfId="20378" xr:uid="{51893A3C-A457-4B20-93D0-B4CCE70B51F9}"/>
    <cellStyle name="SAPBEXundefined 5 2 2 2 2" xfId="46792" xr:uid="{C3891265-ADCC-4F4B-A451-DF53695A7FDD}"/>
    <cellStyle name="SAPBEXundefined 5 2 2 3" xfId="11607" xr:uid="{C39DEDAF-E634-4945-8C1A-47318802DB01}"/>
    <cellStyle name="SAPBEXundefined 5 2 2 3 2" xfId="38028" xr:uid="{D0C36D3C-ED13-4359-A66F-47521094A32E}"/>
    <cellStyle name="SAPBEXundefined 5 2 2 4" xfId="36214" xr:uid="{2BF0F75D-ACB4-4651-893F-D3056BBF1842}"/>
    <cellStyle name="SAPBEXundefined 5 2 3" xfId="14885" xr:uid="{DBA9E27D-60EA-4BA1-8CD9-FB785534D009}"/>
    <cellStyle name="SAPBEXundefined 5 2 3 2" xfId="41305" xr:uid="{647DA710-3A49-4AFF-893B-438DE76AE310}"/>
    <cellStyle name="SAPBEXundefined 5 2 4" xfId="22809" xr:uid="{F1559A44-0859-456A-9BD4-51427BA38DF5}"/>
    <cellStyle name="SAPBEXundefined 5 2 4 2" xfId="49223" xr:uid="{34C068FD-323C-4331-9946-8D9A25580D03}"/>
    <cellStyle name="SAPBEXundefined 5 2 5" xfId="30773" xr:uid="{28BB5C52-60DF-470E-82E8-213BC8770B97}"/>
    <cellStyle name="SAPBEXundefined 5 3" xfId="4831" xr:uid="{A1007093-0C83-49E8-BFBE-C55528CDB9CE}"/>
    <cellStyle name="SAPBEXundefined 5 3 2" xfId="10320" xr:uid="{56E095D6-8B3C-4A9C-AC59-CFCC8C937074}"/>
    <cellStyle name="SAPBEXundefined 5 3 2 2" xfId="20980" xr:uid="{AA04DE89-B3FC-4BCB-9555-4FECD5484BF2}"/>
    <cellStyle name="SAPBEXundefined 5 3 2 2 2" xfId="47394" xr:uid="{01AE5466-A951-4C4D-A72B-4A4D3B251F67}"/>
    <cellStyle name="SAPBEXundefined 5 3 2 3" xfId="12252" xr:uid="{9EE2E2E6-E2D0-4894-A769-466F8A322AF8}"/>
    <cellStyle name="SAPBEXundefined 5 3 2 3 2" xfId="38673" xr:uid="{9CEA6EE8-32F4-418A-AE8C-BCA2C74728E2}"/>
    <cellStyle name="SAPBEXundefined 5 3 2 4" xfId="36816" xr:uid="{903D7A64-67B9-4CB3-99C9-661F84CF4EB2}"/>
    <cellStyle name="SAPBEXundefined 5 3 3" xfId="15608" xr:uid="{AF74072D-6015-490C-8AFE-3728BA6DCBEA}"/>
    <cellStyle name="SAPBEXundefined 5 3 3 2" xfId="42028" xr:uid="{BE7B0F73-1E71-4D1D-B007-8303FB187A60}"/>
    <cellStyle name="SAPBEXundefined 5 3 4" xfId="27271" xr:uid="{FDB1D9DE-DB0D-423A-80CA-F04CD9EB0946}"/>
    <cellStyle name="SAPBEXundefined 5 3 4 2" xfId="53685" xr:uid="{15139671-1578-411F-974E-2932B9F8AA18}"/>
    <cellStyle name="SAPBEXundefined 5 3 5" xfId="31501" xr:uid="{4149456E-68DE-425B-8708-3405B0AC9771}"/>
    <cellStyle name="SAPBEXundefined 5 4" xfId="5411" xr:uid="{F2E83FD8-6460-4DA6-8956-6EC3984C9DA4}"/>
    <cellStyle name="SAPBEXundefined 5 4 2" xfId="10869" xr:uid="{18F5A037-C67B-448A-B2CA-250D93C28695}"/>
    <cellStyle name="SAPBEXundefined 5 4 2 2" xfId="21514" xr:uid="{783AFBA8-FFC7-49B3-B250-3ED73AB55378}"/>
    <cellStyle name="SAPBEXundefined 5 4 2 2 2" xfId="47928" xr:uid="{C5FD9FB2-C121-468E-932A-611709F4F6E3}"/>
    <cellStyle name="SAPBEXundefined 5 4 2 3" xfId="28603" xr:uid="{4646C1D6-566D-46D3-8D2E-20739DA4FA4F}"/>
    <cellStyle name="SAPBEXundefined 5 4 2 3 2" xfId="55017" xr:uid="{7F3E03B1-7FD8-40F2-BDCF-1EF6E129A7E5}"/>
    <cellStyle name="SAPBEXundefined 5 4 2 4" xfId="37290" xr:uid="{AA24FD8B-3123-459E-ACF8-E6626E4C2811}"/>
    <cellStyle name="SAPBEXundefined 5 4 3" xfId="16184" xr:uid="{3DC869A5-D09C-4B20-A793-4A4E4FB56476}"/>
    <cellStyle name="SAPBEXundefined 5 4 3 2" xfId="42603" xr:uid="{8F695BF0-485B-4B99-9DC3-CB1B171321A1}"/>
    <cellStyle name="SAPBEXundefined 5 4 4" xfId="25681" xr:uid="{1A366065-4026-407A-872F-523685E72F74}"/>
    <cellStyle name="SAPBEXundefined 5 4 4 2" xfId="52095" xr:uid="{89178D0F-CD06-4F33-8BD5-400F9B3DB4B5}"/>
    <cellStyle name="SAPBEXundefined 5 4 5" xfId="32081" xr:uid="{D9DBA0C5-33D8-472A-9093-EC5F076C1FF5}"/>
    <cellStyle name="SAPBEXundefined 5 5" xfId="6018" xr:uid="{E7876C06-A2C5-42A6-BF21-61B8BB7C6C5E}"/>
    <cellStyle name="SAPBEXundefined 5 5 2" xfId="16770" xr:uid="{BD51612B-90A1-4D6A-83CC-EF033DDE915C}"/>
    <cellStyle name="SAPBEXundefined 5 5 2 2" xfId="43188" xr:uid="{D872D2D1-29B8-4E22-B84F-753BD18469F6}"/>
    <cellStyle name="SAPBEXundefined 5 5 3" xfId="23020" xr:uid="{56D67D24-D588-4A0B-BD0E-61D455F578FC}"/>
    <cellStyle name="SAPBEXundefined 5 5 3 2" xfId="49434" xr:uid="{52630918-84B1-4504-B7A3-4734F3BA95A0}"/>
    <cellStyle name="SAPBEXundefined 5 5 4" xfId="32688" xr:uid="{5E8C226F-4BB3-4473-9E7E-D0DAEDB54F1B}"/>
    <cellStyle name="SAPBEXundefined 5 6" xfId="6618" xr:uid="{7A108933-2BF0-4B6D-9F34-56F53CF53387}"/>
    <cellStyle name="SAPBEXundefined 5 6 2" xfId="17343" xr:uid="{B193EAB1-E47C-4049-90FC-7D68CF4F49CD}"/>
    <cellStyle name="SAPBEXundefined 5 6 2 2" xfId="43761" xr:uid="{51297F80-9A37-4D41-8759-4E82B03BE5FE}"/>
    <cellStyle name="SAPBEXundefined 5 6 3" xfId="23723" xr:uid="{4AB0988B-4D09-47E4-B506-B58F8942A1BF}"/>
    <cellStyle name="SAPBEXundefined 5 6 3 2" xfId="50137" xr:uid="{375072E7-A9FC-4886-A1D6-625410605C50}"/>
    <cellStyle name="SAPBEXundefined 5 6 4" xfId="33288" xr:uid="{ACBB94EC-120F-4FFA-8CC5-4671DA3CED53}"/>
    <cellStyle name="SAPBEXundefined 5 7" xfId="7190" xr:uid="{6C3D41D7-CB43-47A8-8622-B78CB5F9D4CF}"/>
    <cellStyle name="SAPBEXundefined 5 7 2" xfId="24145" xr:uid="{5044B513-0652-4FF8-A56F-ECF90AF3DA8B}"/>
    <cellStyle name="SAPBEXundefined 5 7 2 2" xfId="50559" xr:uid="{E7659121-4D1C-461F-BFE5-95FDA806708B}"/>
    <cellStyle name="SAPBEXundefined 5 7 3" xfId="33860" xr:uid="{9E06F478-7782-4919-AB34-01170CA76BF5}"/>
    <cellStyle name="SAPBEXundefined 5 8" xfId="7749" xr:uid="{811A7A49-1DC4-489F-AC5A-549CF3725AB2}"/>
    <cellStyle name="SAPBEXundefined 5 8 2" xfId="18416" xr:uid="{22B8475B-27A1-4BFD-B340-DA7470C6FA21}"/>
    <cellStyle name="SAPBEXundefined 5 8 2 2" xfId="44832" xr:uid="{7E8EB534-50E7-4B38-893B-FFA9DE16B6B8}"/>
    <cellStyle name="SAPBEXundefined 5 8 3" xfId="27994" xr:uid="{5FE0FE76-87BB-4112-9B91-1EE2D1B55EE0}"/>
    <cellStyle name="SAPBEXundefined 5 8 3 2" xfId="54408" xr:uid="{86EE71CC-FD33-4DB7-9568-CC1B7566D235}"/>
    <cellStyle name="SAPBEXundefined 5 8 4" xfId="34419" xr:uid="{4D685DFA-68AA-45D6-8571-709FCCCE35A0}"/>
    <cellStyle name="SAPBEXundefined 5 9" xfId="7901" xr:uid="{1F4E4D41-99C3-4DE0-9D1B-AA9797E9530E}"/>
    <cellStyle name="SAPBEXundefined 5 9 2" xfId="18568" xr:uid="{E6403E06-6B32-4E61-BA45-43CD0E5CFF1A}"/>
    <cellStyle name="SAPBEXundefined 5 9 2 2" xfId="44983" xr:uid="{9A011E7D-B849-4906-BC16-E3C7A993E683}"/>
    <cellStyle name="SAPBEXundefined 5 9 3" xfId="27905" xr:uid="{72B447EC-169F-423F-8711-070C872AA3FD}"/>
    <cellStyle name="SAPBEXundefined 5 9 3 2" xfId="54319" xr:uid="{FE1997AD-3CE3-4502-86CA-7502FA0A22EE}"/>
    <cellStyle name="SAPBEXundefined 5 9 4" xfId="34571" xr:uid="{309AA608-36E0-4E98-86C0-8CDC0B8DC165}"/>
    <cellStyle name="SAPBEXundefined 6" xfId="2393" xr:uid="{22D4F519-775C-4626-BB80-E16DE30200D6}"/>
    <cellStyle name="SAPBEXundefined 6 10" xfId="11274" xr:uid="{FC65784E-4CE2-4EE6-B9CE-AA4AA7511141}"/>
    <cellStyle name="SAPBEXundefined 6 10 2" xfId="37695" xr:uid="{040680DF-A671-49C9-A8F2-22B0D26855A7}"/>
    <cellStyle name="SAPBEXundefined 6 11" xfId="23907" xr:uid="{18885650-D336-474C-9A62-BE583813A9F3}"/>
    <cellStyle name="SAPBEXundefined 6 11 2" xfId="50321" xr:uid="{67B00B84-3632-483C-B4C7-084313953D41}"/>
    <cellStyle name="SAPBEXundefined 6 2" xfId="4300" xr:uid="{D44CAC3B-45AD-468F-9816-2281758337B1}"/>
    <cellStyle name="SAPBEXundefined 6 2 2" xfId="9821" xr:uid="{AEA254E8-9C0F-4B97-8CF4-B0E2A9D5FD38}"/>
    <cellStyle name="SAPBEXundefined 6 2 2 2" xfId="20481" xr:uid="{42B436CB-6E26-4E4C-AB2A-793BD818118D}"/>
    <cellStyle name="SAPBEXundefined 6 2 2 2 2" xfId="46895" xr:uid="{298DA675-DD89-4C1C-84B0-154E4284EC56}"/>
    <cellStyle name="SAPBEXundefined 6 2 2 3" xfId="25899" xr:uid="{EFF72192-7795-4649-8191-9056EC914BAB}"/>
    <cellStyle name="SAPBEXundefined 6 2 2 3 2" xfId="52313" xr:uid="{962E6891-AEBA-49B8-B53C-2D00092ED7E5}"/>
    <cellStyle name="SAPBEXundefined 6 2 2 4" xfId="36317" xr:uid="{A2AA8EB3-423E-40F3-8850-2253063C4DC2}"/>
    <cellStyle name="SAPBEXundefined 6 2 3" xfId="15079" xr:uid="{6F128B48-9B5D-4029-9428-D5F7BF58C759}"/>
    <cellStyle name="SAPBEXundefined 6 2 3 2" xfId="41499" xr:uid="{A665B895-A2D8-4EF0-8219-534D3D511139}"/>
    <cellStyle name="SAPBEXundefined 6 2 4" xfId="22635" xr:uid="{11A297E7-096A-419C-A50B-2B4B2680CE09}"/>
    <cellStyle name="SAPBEXundefined 6 2 4 2" xfId="49049" xr:uid="{FB4AA33B-6692-4560-9D95-9C042D1B9447}"/>
    <cellStyle name="SAPBEXundefined 6 2 5" xfId="30970" xr:uid="{81207499-45DC-4766-A2F0-544142605E6F}"/>
    <cellStyle name="SAPBEXundefined 6 3" xfId="5027" xr:uid="{A8FF230C-7D5B-42F8-B4E0-CD13D0CEDD0B}"/>
    <cellStyle name="SAPBEXundefined 6 3 2" xfId="10348" xr:uid="{EFF3C99C-B19A-4DB1-B203-FC116CA8D753}"/>
    <cellStyle name="SAPBEXundefined 6 3 2 2" xfId="21008" xr:uid="{E1A0AD59-6B49-43D6-B307-7F4338C18C6A}"/>
    <cellStyle name="SAPBEXundefined 6 3 2 2 2" xfId="47422" xr:uid="{3BA2F0F8-27F4-4FBB-9BFC-F11538612D35}"/>
    <cellStyle name="SAPBEXundefined 6 3 2 3" xfId="28273" xr:uid="{1E77C46C-729E-4EC7-9C75-AFE03664B305}"/>
    <cellStyle name="SAPBEXundefined 6 3 2 3 2" xfId="54687" xr:uid="{3DCE659E-732F-4B23-B512-BD9B3B9842B8}"/>
    <cellStyle name="SAPBEXundefined 6 3 2 4" xfId="36844" xr:uid="{76F60B93-016F-4428-A4D8-43441754A40E}"/>
    <cellStyle name="SAPBEXundefined 6 3 3" xfId="15804" xr:uid="{1767127C-6A4D-4A3B-8825-6BE039052D28}"/>
    <cellStyle name="SAPBEXundefined 6 3 3 2" xfId="42223" xr:uid="{2B40CA96-17FD-4E76-9020-545184F23B46}"/>
    <cellStyle name="SAPBEXundefined 6 3 4" xfId="26255" xr:uid="{F20AB188-286E-4204-8C7F-48E577EEFB96}"/>
    <cellStyle name="SAPBEXundefined 6 3 4 2" xfId="52669" xr:uid="{1F0B7A3A-6F37-4BDF-BBE4-D282C81E0ABA}"/>
    <cellStyle name="SAPBEXundefined 6 3 5" xfId="31697" xr:uid="{909DB760-F294-4F5B-9E93-2DC386A10E0A}"/>
    <cellStyle name="SAPBEXundefined 6 4" xfId="6216" xr:uid="{D2E20BF6-0C72-4A3D-B038-A76AE16F7AD6}"/>
    <cellStyle name="SAPBEXundefined 6 4 2" xfId="10975" xr:uid="{6368BADB-53A5-47BD-836D-5584500F7D39}"/>
    <cellStyle name="SAPBEXundefined 6 4 2 2" xfId="21620" xr:uid="{6B31196A-C914-4604-97A1-B0ED00BE55DE}"/>
    <cellStyle name="SAPBEXundefined 6 4 2 2 2" xfId="48034" xr:uid="{D187D240-FA89-401C-B83A-C083D787632F}"/>
    <cellStyle name="SAPBEXundefined 6 4 2 3" xfId="28709" xr:uid="{BD6E23BE-8EF3-47E8-861C-32B1253B7324}"/>
    <cellStyle name="SAPBEXundefined 6 4 2 3 2" xfId="55123" xr:uid="{F87DD86D-DF75-4224-8E13-EEB33DD7711D}"/>
    <cellStyle name="SAPBEXundefined 6 4 2 4" xfId="37396" xr:uid="{51E8E876-F51E-4CEF-A665-60AE532698DB}"/>
    <cellStyle name="SAPBEXundefined 6 4 3" xfId="16957" xr:uid="{E22A64F4-8E76-4BC1-AC76-DBECAA7D4800}"/>
    <cellStyle name="SAPBEXundefined 6 4 3 2" xfId="43375" xr:uid="{76C19BD4-A060-4258-95C9-FEB8DE7AC77E}"/>
    <cellStyle name="SAPBEXundefined 6 4 4" xfId="23013" xr:uid="{DBC89DDF-3F68-4A72-B601-F519985D19FF}"/>
    <cellStyle name="SAPBEXundefined 6 4 4 2" xfId="49427" xr:uid="{C72C12A6-832B-42BB-96F6-2D299F02B450}"/>
    <cellStyle name="SAPBEXundefined 6 4 5" xfId="32886" xr:uid="{21971146-B22A-4DFE-897F-C005982F77FD}"/>
    <cellStyle name="SAPBEXundefined 6 5" xfId="6802" xr:uid="{5DC307C3-4D9C-48F9-A9E0-407A5105E8E9}"/>
    <cellStyle name="SAPBEXundefined 6 5 2" xfId="17514" xr:uid="{EB6C260F-FAD9-40E4-9BB3-37DBC6A55E08}"/>
    <cellStyle name="SAPBEXundefined 6 5 2 2" xfId="43931" xr:uid="{2E5E6519-3E4C-4134-AB71-77E3AF28A5A9}"/>
    <cellStyle name="SAPBEXundefined 6 5 3" xfId="22133" xr:uid="{91CB31AC-C931-425B-BE7B-DD16F59B7293}"/>
    <cellStyle name="SAPBEXundefined 6 5 3 2" xfId="48547" xr:uid="{73FF3298-20A2-408F-AF57-A744102D55AC}"/>
    <cellStyle name="SAPBEXundefined 6 5 4" xfId="33472" xr:uid="{27D4AB0C-EC5F-452E-8B70-828D2ACFEA6D}"/>
    <cellStyle name="SAPBEXundefined 6 6" xfId="7357" xr:uid="{27BFBB43-CED6-48F5-A41E-CFCF52377B8E}"/>
    <cellStyle name="SAPBEXundefined 6 6 2" xfId="18024" xr:uid="{93603878-95B5-4B8F-88DD-7EC44FE2265B}"/>
    <cellStyle name="SAPBEXundefined 6 6 2 2" xfId="44440" xr:uid="{F58348CC-63FB-4C4C-B55E-01D4BB73195A}"/>
    <cellStyle name="SAPBEXundefined 6 6 3" xfId="26923" xr:uid="{1BE68E5F-A42F-4649-BD00-9B31F39422D3}"/>
    <cellStyle name="SAPBEXundefined 6 6 3 2" xfId="53337" xr:uid="{94612CBC-B2DD-4337-97F2-AF0D97D6E049}"/>
    <cellStyle name="SAPBEXundefined 6 6 4" xfId="34027" xr:uid="{5CB920EB-FC09-46DA-A684-37B05D29F50D}"/>
    <cellStyle name="SAPBEXundefined 6 7" xfId="8002" xr:uid="{865CDE1A-FE92-42ED-A342-DEF203BF3ECF}"/>
    <cellStyle name="SAPBEXundefined 6 7 2" xfId="18669" xr:uid="{963FC7BB-EE67-4146-9871-578DF46E69F2}"/>
    <cellStyle name="SAPBEXundefined 6 7 2 2" xfId="45083" xr:uid="{FA997D48-8590-49E7-BE04-3282CAA971D8}"/>
    <cellStyle name="SAPBEXundefined 6 7 3" xfId="12439" xr:uid="{381ADCC5-AD64-4CEE-885F-0E7AD069349D}"/>
    <cellStyle name="SAPBEXundefined 6 7 3 2" xfId="38860" xr:uid="{50B77B92-D267-483C-837A-44EEBB92D387}"/>
    <cellStyle name="SAPBEXundefined 6 7 4" xfId="34607" xr:uid="{A119CA73-02B3-4EB8-AC72-D787C3F44945}"/>
    <cellStyle name="SAPBEXundefined 6 8" xfId="8840" xr:uid="{5A057626-74F4-497E-B300-AFF9302E0E4B}"/>
    <cellStyle name="SAPBEXundefined 6 8 2" xfId="19500" xr:uid="{67B809C6-FF62-4814-AA6C-397DDFA55E69}"/>
    <cellStyle name="SAPBEXundefined 6 8 2 2" xfId="45914" xr:uid="{1D2919E2-1B06-4B33-AA28-FF9C5FF25C29}"/>
    <cellStyle name="SAPBEXundefined 6 8 3" xfId="25419" xr:uid="{74B6E2EE-977B-43E3-B69F-77366688DD4C}"/>
    <cellStyle name="SAPBEXundefined 6 8 3 2" xfId="51833" xr:uid="{D8719F94-7C89-4A4D-9558-280589476DC8}"/>
    <cellStyle name="SAPBEXundefined 6 8 4" xfId="35336" xr:uid="{A40B1357-65A6-4ACF-83EC-714867C20A60}"/>
    <cellStyle name="SAPBEXundefined 6 9" xfId="13190" xr:uid="{9B472DCB-B1E6-415E-8BE8-093020B0B487}"/>
    <cellStyle name="SAPBEXundefined 6 9 2" xfId="39610" xr:uid="{7894C711-184B-476E-9DF3-5DA2299E836E}"/>
    <cellStyle name="SAPBEXundefined 7" xfId="3302" xr:uid="{D710D75B-EF61-4470-A975-8ED116C35D3F}"/>
    <cellStyle name="SAPBEXundefined 7 2" xfId="9511" xr:uid="{1B75D023-C66F-4F4D-ABB6-06D437F727FC}"/>
    <cellStyle name="SAPBEXundefined 7 2 2" xfId="20171" xr:uid="{111CC7E4-4DB3-4869-B39B-543A63C09691}"/>
    <cellStyle name="SAPBEXundefined 7 2 2 2" xfId="46585" xr:uid="{8E514387-924A-450A-AEB5-6FF7ED9A6B3D}"/>
    <cellStyle name="SAPBEXundefined 7 2 3" xfId="25932" xr:uid="{B1EC48DD-F8B2-49B2-970A-1225A7ABA4E7}"/>
    <cellStyle name="SAPBEXundefined 7 2 3 2" xfId="52346" xr:uid="{ACD9A19C-C120-4A51-A41F-5993F3BA6B9A}"/>
    <cellStyle name="SAPBEXundefined 7 2 4" xfId="36007" xr:uid="{251E1DA6-14BB-42BB-AC22-5730F47A6790}"/>
    <cellStyle name="SAPBEXundefined 7 3" xfId="14092" xr:uid="{52C26DE3-CDE2-440E-9906-000FAE70AC37}"/>
    <cellStyle name="SAPBEXundefined 7 3 2" xfId="40512" xr:uid="{1CCDCD15-B30B-4EE4-A876-62244A389DC8}"/>
    <cellStyle name="SAPBEXundefined 7 4" xfId="24200" xr:uid="{DC8F4BB2-B17B-4E08-B82D-08D95DB48A9B}"/>
    <cellStyle name="SAPBEXundefined 7 4 2" xfId="50614" xr:uid="{82333365-3E97-4D8C-9BFD-71DE3AED8622}"/>
    <cellStyle name="SAPBEXundefined 7 5" xfId="29972" xr:uid="{552D075B-66BA-4332-978C-4AE17E541D43}"/>
    <cellStyle name="SAPBEXundefined 8" xfId="4489" xr:uid="{B92CD92E-5CC7-40B2-A576-A4DDACB8123E}"/>
    <cellStyle name="SAPBEXundefined 8 2" xfId="9947" xr:uid="{E7F4A779-F826-4AA7-8435-A53899ABD283}"/>
    <cellStyle name="SAPBEXundefined 8 2 2" xfId="20607" xr:uid="{D06F070E-7110-498D-896A-D59C19EF0CB5}"/>
    <cellStyle name="SAPBEXundefined 8 2 2 2" xfId="47021" xr:uid="{C80B0F01-8D20-4DB4-AB31-E9E307EF123B}"/>
    <cellStyle name="SAPBEXundefined 8 2 3" xfId="24400" xr:uid="{5F42FE11-BD5A-4DD6-9872-7B8F1B747C96}"/>
    <cellStyle name="SAPBEXundefined 8 2 3 2" xfId="50814" xr:uid="{A5C91D81-6FC5-4ABD-AA8C-27489DBEF116}"/>
    <cellStyle name="SAPBEXundefined 8 2 4" xfId="36443" xr:uid="{CFA0A164-7B4F-4781-A5C4-C093854A9F5C}"/>
    <cellStyle name="SAPBEXundefined 8 3" xfId="15267" xr:uid="{32261BF2-1CBE-498E-82AB-4EF0C0BEBC16}"/>
    <cellStyle name="SAPBEXundefined 8 3 2" xfId="41687" xr:uid="{E3FA71EB-1291-4132-B118-CC65A2377A17}"/>
    <cellStyle name="SAPBEXundefined 8 4" xfId="28021" xr:uid="{28D38AF7-2425-4EBD-BB1D-8FD81A37B349}"/>
    <cellStyle name="SAPBEXundefined 8 4 2" xfId="54435" xr:uid="{8745CA2D-27DC-4BAD-B248-90F490923F81}"/>
    <cellStyle name="SAPBEXundefined 8 5" xfId="31159" xr:uid="{5A12AF8C-D293-49A7-A7A5-FE93557864E5}"/>
    <cellStyle name="SAPBEXundefined 9" xfId="4914" xr:uid="{1CC52EB0-7C38-47C5-9B4B-4B3DDEC50707}"/>
    <cellStyle name="SAPBEXundefined 9 2" xfId="10482" xr:uid="{DE242F98-1DFF-4CF0-ACA8-71CF8EFC6213}"/>
    <cellStyle name="SAPBEXundefined 9 2 2" xfId="21142" xr:uid="{3DCA62AA-BC4D-4A99-B5C3-F8D53BFF0753}"/>
    <cellStyle name="SAPBEXundefined 9 2 2 2" xfId="47556" xr:uid="{E8874255-0085-4829-8AC0-9D6031E3E424}"/>
    <cellStyle name="SAPBEXundefined 9 2 3" xfId="28402" xr:uid="{85D78B41-869C-43EE-8FC0-D889ED2EB3CF}"/>
    <cellStyle name="SAPBEXundefined 9 2 3 2" xfId="54816" xr:uid="{9D76E5BE-D375-4DF2-95B9-9657FBAE4052}"/>
    <cellStyle name="SAPBEXundefined 9 2 4" xfId="36978" xr:uid="{C74B1963-BA60-4D4E-9AE1-03D80BECFFC4}"/>
    <cellStyle name="SAPBEXundefined 9 3" xfId="15691" xr:uid="{8BDBFAE3-C9CE-4165-9940-95E14B253E12}"/>
    <cellStyle name="SAPBEXundefined 9 3 2" xfId="42111" xr:uid="{C7470A58-5DE0-4BE1-94F8-9DDCFAB4FEF6}"/>
    <cellStyle name="SAPBEXundefined 9 4" xfId="27520" xr:uid="{DD803775-3F1B-4743-B4E4-6CAE141CEFC3}"/>
    <cellStyle name="SAPBEXundefined 9 4 2" xfId="53934" xr:uid="{66879930-585C-4061-B7B5-6FE4E43E0E4D}"/>
    <cellStyle name="SAPBEXundefined 9 5" xfId="31584" xr:uid="{0D8002B6-B82A-47C7-87E2-A542149F155D}"/>
    <cellStyle name="Sheet Title" xfId="1285" xr:uid="{84AA86BF-1D8E-48CF-AF5A-FD918B3E0427}"/>
    <cellStyle name="Sheet Title 2" xfId="2394" xr:uid="{A9C594C4-8330-402C-B206-B8DCECD0C02B}"/>
    <cellStyle name="Standard_Anpassen der Amortisation" xfId="1286" xr:uid="{FBAE393A-8456-4F2B-8991-228A4AECD7BB}"/>
    <cellStyle name="Style 1" xfId="1287" xr:uid="{C0888701-0874-42DC-8155-B0FE26D9B069}"/>
    <cellStyle name="Style 1 2" xfId="2396" xr:uid="{AA9A151D-8CE5-4BB1-A094-41611CB19F5F}"/>
    <cellStyle name="Style 1 3" xfId="2395" xr:uid="{32792001-20B0-4319-8EF3-5DF26527B936}"/>
    <cellStyle name="Style 2" xfId="2057" xr:uid="{F72862B5-7CB1-4D1E-BB86-3A859352F532}"/>
    <cellStyle name="Sub-total" xfId="1288" xr:uid="{26A071E5-202D-44A1-B437-FFEB8D878F43}"/>
    <cellStyle name="Sub-total 10" xfId="5070" xr:uid="{C0F93266-221B-4802-A94F-230E83FD66A0}"/>
    <cellStyle name="Sub-total 10 2" xfId="15847" xr:uid="{28C1E130-C05E-4B0A-AE9B-CB7444AB6F34}"/>
    <cellStyle name="Sub-total 10 2 2" xfId="42266" xr:uid="{62C2E776-10ED-459A-A8AE-80F0C923142E}"/>
    <cellStyle name="Sub-total 10 3" xfId="26410" xr:uid="{DCA6A7C0-4B09-48AC-84D1-9C842BC3BFEF}"/>
    <cellStyle name="Sub-total 10 3 2" xfId="52824" xr:uid="{39BC271C-8C89-47BB-B607-A4B8F7C14A88}"/>
    <cellStyle name="Sub-total 10 4" xfId="31740" xr:uid="{88A11B75-1B85-47EE-9878-BC039AD824CD}"/>
    <cellStyle name="Sub-total 11" xfId="6507" xr:uid="{2620B473-75B9-45F1-9459-C33703F293C3}"/>
    <cellStyle name="Sub-total 11 2" xfId="22995" xr:uid="{99FB3AFA-5D4A-4DF4-9ED5-CFD3FCAF655A}"/>
    <cellStyle name="Sub-total 11 2 2" xfId="49409" xr:uid="{5397F26A-9AFB-43E2-8D69-ED5DA30E01DC}"/>
    <cellStyle name="Sub-total 11 3" xfId="33177" xr:uid="{109506D0-FB00-48AA-BA9B-A35D0C03D975}"/>
    <cellStyle name="Sub-total 12" xfId="11105" xr:uid="{A9C48751-AE06-4267-A23F-210AB06A12C7}"/>
    <cellStyle name="Sub-total 12 2" xfId="37526" xr:uid="{DCCD4D2B-A40C-4CBA-824E-1BCE0AAC1A44}"/>
    <cellStyle name="Sub-total 13" xfId="26203" xr:uid="{33F17B1B-234D-4DE9-AE80-5D457F81AD3A}"/>
    <cellStyle name="Sub-total 13 2" xfId="52617" xr:uid="{07DD6258-6D16-4576-9744-41A6B1FA6116}"/>
    <cellStyle name="Sub-total 2" xfId="1584" xr:uid="{BD651139-0E2A-4ED2-B26C-4E6691BDFB39}"/>
    <cellStyle name="Sub-total 2 10" xfId="8473" xr:uid="{BBA465EF-A4F3-4FE0-8363-AB0050A381BE}"/>
    <cellStyle name="Sub-total 2 10 2" xfId="19133" xr:uid="{84BB3B39-7886-48E2-AAA7-D12817992C3D}"/>
    <cellStyle name="Sub-total 2 10 2 2" xfId="45547" xr:uid="{77B190C5-FA93-4595-BF36-42CE5220AEB4}"/>
    <cellStyle name="Sub-total 2 10 3" xfId="12554" xr:uid="{6D9C43F4-2510-4AF6-B3E0-9D43A9F4ED5C}"/>
    <cellStyle name="Sub-total 2 10 3 2" xfId="38975" xr:uid="{32BD382B-8855-4BE9-9083-F80F2878F4AD}"/>
    <cellStyle name="Sub-total 2 10 4" xfId="34969" xr:uid="{89AD5E11-B3CF-4CE3-B1B9-C46D3F1F1C5F}"/>
    <cellStyle name="Sub-total 2 11" xfId="11969" xr:uid="{872EEA0B-B794-4E96-B9C8-E490DBC7583B}"/>
    <cellStyle name="Sub-total 2 11 2" xfId="38390" xr:uid="{8B7FC82C-32F1-4D87-832D-ED8ECC8DB7C9}"/>
    <cellStyle name="Sub-total 2 12" xfId="27907" xr:uid="{D94A6E1F-CC6A-4A48-ACD8-BB23650D3CE5}"/>
    <cellStyle name="Sub-total 2 12 2" xfId="54321" xr:uid="{EFEAB5E1-E2CF-4C62-88DD-007437587ACC}"/>
    <cellStyle name="Sub-total 2 2" xfId="3578" xr:uid="{345A9D95-2444-4157-91F7-35B0621A3395}"/>
    <cellStyle name="Sub-total 2 2 2" xfId="8948" xr:uid="{AA4A158C-E144-4EA9-BEE5-901BAFD280F2}"/>
    <cellStyle name="Sub-total 2 2 2 2" xfId="19608" xr:uid="{C601CCCD-33E5-46A7-8ACA-9A61EAA82854}"/>
    <cellStyle name="Sub-total 2 2 2 2 2" xfId="46022" xr:uid="{DAB4C993-B55F-4B03-A42E-42825F6ABDFF}"/>
    <cellStyle name="Sub-total 2 2 2 3" xfId="11127" xr:uid="{766B801B-52B5-4E76-87D1-30DC1095235F}"/>
    <cellStyle name="Sub-total 2 2 2 3 2" xfId="37548" xr:uid="{87581F50-7108-46F4-B803-69501449A803}"/>
    <cellStyle name="Sub-total 2 2 2 4" xfId="35444" xr:uid="{82E7758B-97CB-43A4-B075-C260A8152E34}"/>
    <cellStyle name="Sub-total 2 2 3" xfId="9909" xr:uid="{82BCEF1C-8174-4278-AC1E-B2A677887110}"/>
    <cellStyle name="Sub-total 2 2 3 2" xfId="20569" xr:uid="{06A3596B-DCFB-4460-8C62-979857DE7C88}"/>
    <cellStyle name="Sub-total 2 2 3 2 2" xfId="46983" xr:uid="{2FA9B9C4-6CF9-4C9C-9FD3-4654B6C49C90}"/>
    <cellStyle name="Sub-total 2 2 3 3" xfId="26456" xr:uid="{E294EAE9-846B-4B7A-8BEA-18337E2185F8}"/>
    <cellStyle name="Sub-total 2 2 3 3 2" xfId="52870" xr:uid="{57BAB44C-50FF-4D43-8B56-40CEB48D6962}"/>
    <cellStyle name="Sub-total 2 2 3 4" xfId="36405" xr:uid="{EC4300D0-E3F3-4C94-BF82-9006A6E54C84}"/>
    <cellStyle name="Sub-total 2 2 4" xfId="8787" xr:uid="{3CBBC60A-8F02-4F12-B94F-28DE6728124C}"/>
    <cellStyle name="Sub-total 2 2 4 2" xfId="19447" xr:uid="{8CB4764F-E971-436E-B685-9EB0BBAB82FD}"/>
    <cellStyle name="Sub-total 2 2 4 2 2" xfId="45861" xr:uid="{6414DCAF-AF24-41B5-BBFE-FF00DE696362}"/>
    <cellStyle name="Sub-total 2 2 4 3" xfId="26931" xr:uid="{0263632E-CA6E-4965-A9BE-1D3D1D94141C}"/>
    <cellStyle name="Sub-total 2 2 4 3 2" xfId="53345" xr:uid="{DF7195F8-324D-4DBB-A16C-498B0AB30950}"/>
    <cellStyle name="Sub-total 2 2 4 4" xfId="35283" xr:uid="{BE3EEE57-A842-4E01-819D-BDAB4D0AEE60}"/>
    <cellStyle name="Sub-total 2 2 5" xfId="14363" xr:uid="{79E0E7A0-80A7-4385-A368-6B46565A35E1}"/>
    <cellStyle name="Sub-total 2 2 5 2" xfId="40783" xr:uid="{F0054420-C9A2-4072-8A51-7F55E41AD3EA}"/>
    <cellStyle name="Sub-total 2 2 6" xfId="24363" xr:uid="{D5AD1483-8037-498A-B9EF-EFBBADB1EA20}"/>
    <cellStyle name="Sub-total 2 2 6 2" xfId="50777" xr:uid="{4EDC345A-98E7-4360-842B-2FBC77D41DE9}"/>
    <cellStyle name="Sub-total 2 2 7" xfId="30248" xr:uid="{768C6C2D-D41B-44F7-8D8C-F583B9652F80}"/>
    <cellStyle name="Sub-total 2 3" xfId="2740" xr:uid="{FF8F388C-82DD-4764-80B0-4851F8220E02}"/>
    <cellStyle name="Sub-total 2 3 2" xfId="10816" xr:uid="{00393AA6-74C6-4757-951B-AF576F4C671D}"/>
    <cellStyle name="Sub-total 2 3 2 2" xfId="21461" xr:uid="{253546E9-B6C2-461F-8E57-B59ED3A57CA4}"/>
    <cellStyle name="Sub-total 2 3 2 2 2" xfId="47875" xr:uid="{A3CDACC6-1047-498D-99E9-F70541B2E1B9}"/>
    <cellStyle name="Sub-total 2 3 2 3" xfId="28550" xr:uid="{35CA2715-F29F-40EA-8861-022903D571D6}"/>
    <cellStyle name="Sub-total 2 3 2 3 2" xfId="54964" xr:uid="{2C457B4A-3604-43A7-B6CD-3D5888D0692D}"/>
    <cellStyle name="Sub-total 2 3 2 4" xfId="37237" xr:uid="{0FFD55D0-9E2F-4517-9E47-808D41C38CB1}"/>
    <cellStyle name="Sub-total 2 3 3" xfId="9306" xr:uid="{F2725778-5A29-4C54-A0B3-D2DD6D4A67F8}"/>
    <cellStyle name="Sub-total 2 3 3 2" xfId="19966" xr:uid="{167160E7-2217-4765-8F57-2FB105B34CA0}"/>
    <cellStyle name="Sub-total 2 3 3 2 2" xfId="46380" xr:uid="{A2D5BD9E-3B05-4819-9A0C-EF1FFD99DFDE}"/>
    <cellStyle name="Sub-total 2 3 3 3" xfId="25954" xr:uid="{2C08E210-54B8-4CC2-9A43-874C37D5624A}"/>
    <cellStyle name="Sub-total 2 3 3 3 2" xfId="52368" xr:uid="{5216E8C9-122F-49BC-8A2E-E9538716C58B}"/>
    <cellStyle name="Sub-total 2 3 3 4" xfId="35802" xr:uid="{9BB37C29-B2B3-44D4-AA3D-12064F87BEB9}"/>
    <cellStyle name="Sub-total 2 3 4" xfId="13532" xr:uid="{3B6EC3CB-C8C2-473F-BD38-6CE5AC67EBEF}"/>
    <cellStyle name="Sub-total 2 3 4 2" xfId="39952" xr:uid="{74751119-72D3-4053-98CD-9386D34C801A}"/>
    <cellStyle name="Sub-total 2 3 5" xfId="25238" xr:uid="{38809997-A3AE-4009-A583-19E3092CE4FF}"/>
    <cellStyle name="Sub-total 2 3 5 2" xfId="51652" xr:uid="{E9CE060B-1E71-4583-B8EC-1AFF3393F365}"/>
    <cellStyle name="Sub-total 2 3 6" xfId="29410" xr:uid="{DD0D47EB-A280-4C8E-B26B-CC2364B4D760}"/>
    <cellStyle name="Sub-total 2 4" xfId="2617" xr:uid="{90BB096E-4308-4955-817E-3CF1CD19CAC0}"/>
    <cellStyle name="Sub-total 2 4 2" xfId="9639" xr:uid="{ADC0B4F7-2899-47C8-8BCB-273D4FE128D1}"/>
    <cellStyle name="Sub-total 2 4 2 2" xfId="20299" xr:uid="{E95FDA3F-2A56-4946-A6C7-C62B5E929262}"/>
    <cellStyle name="Sub-total 2 4 2 2 2" xfId="46713" xr:uid="{83C4C113-22AE-4E72-B6BA-959525730F33}"/>
    <cellStyle name="Sub-total 2 4 2 3" xfId="25920" xr:uid="{7AE16158-EDB6-46B9-B64C-B12EF94C8554}"/>
    <cellStyle name="Sub-total 2 4 2 3 2" xfId="52334" xr:uid="{2B4C1D79-8F45-40BF-B246-7637BC0885DD}"/>
    <cellStyle name="Sub-total 2 4 2 4" xfId="36135" xr:uid="{7E5A0B87-9AD7-46A0-99D4-C001A0B55328}"/>
    <cellStyle name="Sub-total 2 4 3" xfId="13409" xr:uid="{01D40B92-6C0F-4AC9-B475-28DA5A030F96}"/>
    <cellStyle name="Sub-total 2 4 3 2" xfId="39829" xr:uid="{AEDC3DAD-4FF6-43A0-8111-D80649F5A175}"/>
    <cellStyle name="Sub-total 2 4 4" xfId="23653" xr:uid="{DF1F3100-B7F7-46C5-B545-2C94EC0B6AF1}"/>
    <cellStyle name="Sub-total 2 4 4 2" xfId="50067" xr:uid="{C6F2F4EC-D701-4D77-ABAB-458DF32ADC87}"/>
    <cellStyle name="Sub-total 2 4 5" xfId="29287" xr:uid="{6E2B643B-2DF6-48F8-BD97-AF752D1A0994}"/>
    <cellStyle name="Sub-total 2 5" xfId="5635" xr:uid="{39910DD8-600A-4E4F-8D35-FF40B7E9947C}"/>
    <cellStyle name="Sub-total 2 5 2" xfId="16399" xr:uid="{8BD41070-DABA-4FFB-B60F-94CA7478F0D9}"/>
    <cellStyle name="Sub-total 2 5 2 2" xfId="42817" xr:uid="{9DA8ADA2-2426-4A4C-B9F6-0917A1E9381B}"/>
    <cellStyle name="Sub-total 2 5 3" xfId="25678" xr:uid="{2C5260E1-3997-424B-9082-D6FE74D929CA}"/>
    <cellStyle name="Sub-total 2 5 3 2" xfId="52092" xr:uid="{3636FD41-99BB-427F-9298-2A2290702519}"/>
    <cellStyle name="Sub-total 2 5 4" xfId="32305" xr:uid="{10C0561D-045E-46C7-B1E1-003EA7BB3811}"/>
    <cellStyle name="Sub-total 2 6" xfId="6065" xr:uid="{D4301244-3A3F-4A1E-9D11-22F45499F0BE}"/>
    <cellStyle name="Sub-total 2 6 2" xfId="16816" xr:uid="{A1F0B194-CEBF-4FF3-B3F9-AA501BC36BC8}"/>
    <cellStyle name="Sub-total 2 6 2 2" xfId="43234" xr:uid="{6943BC35-614E-4B4F-866E-CDDCF60E28CA}"/>
    <cellStyle name="Sub-total 2 6 3" xfId="24951" xr:uid="{29447ED2-11DD-40BD-82CF-184E1058542A}"/>
    <cellStyle name="Sub-total 2 6 3 2" xfId="51365" xr:uid="{EBB20C2E-EBAB-461F-9860-61257DDBC262}"/>
    <cellStyle name="Sub-total 2 6 4" xfId="32735" xr:uid="{10BB3BA3-FE52-4F11-9016-BAE913344213}"/>
    <cellStyle name="Sub-total 2 7" xfId="2899" xr:uid="{9CF9267E-CC6E-442E-A499-1CC6AF4FDDA4}"/>
    <cellStyle name="Sub-total 2 7 2" xfId="22474" xr:uid="{86082A21-6E3C-4B52-8BFE-28B441938396}"/>
    <cellStyle name="Sub-total 2 7 2 2" xfId="48888" xr:uid="{DA02AB74-9C39-492D-B2EE-856D5611759C}"/>
    <cellStyle name="Sub-total 2 7 3" xfId="29569" xr:uid="{CFA2C7FE-1D5E-4EB2-926C-5397C4E66E31}"/>
    <cellStyle name="Sub-total 2 8" xfId="4172" xr:uid="{017820B8-42CE-412A-9C9F-FDE92EDE5F1F}"/>
    <cellStyle name="Sub-total 2 8 2" xfId="14952" xr:uid="{BAEEFBC5-9A9E-4BF4-A2CA-35BA481AE2AA}"/>
    <cellStyle name="Sub-total 2 8 2 2" xfId="41372" xr:uid="{FA6BA8A6-8833-4F5C-9039-87EF91AAD63F}"/>
    <cellStyle name="Sub-total 2 8 3" xfId="26089" xr:uid="{4EBB78D6-2CF8-48C7-9CBA-322E9367BC51}"/>
    <cellStyle name="Sub-total 2 8 3 2" xfId="52503" xr:uid="{31ED60CF-96B7-4D34-9AF9-8ED299830DC3}"/>
    <cellStyle name="Sub-total 2 8 4" xfId="30842" xr:uid="{572C1AB7-5450-441D-BC9E-BB9DD6D5D866}"/>
    <cellStyle name="Sub-total 2 9" xfId="6683" xr:uid="{31764666-0FC9-4CFF-AD97-CC65E2A5B666}"/>
    <cellStyle name="Sub-total 2 9 2" xfId="17395" xr:uid="{C85737C1-B383-4178-9BCF-D3D35DF54491}"/>
    <cellStyle name="Sub-total 2 9 2 2" xfId="43813" xr:uid="{CD727C9B-4BE8-475E-BABB-4D7DDF3F0B6E}"/>
    <cellStyle name="Sub-total 2 9 3" xfId="11343" xr:uid="{ED9ABEB6-797B-4900-BE18-2D0A3E328C1E}"/>
    <cellStyle name="Sub-total 2 9 3 2" xfId="37764" xr:uid="{2BCF86D3-8D50-428A-93A5-60A17A6EEC5D}"/>
    <cellStyle name="Sub-total 2 9 4" xfId="33353" xr:uid="{724223F9-CA04-407C-A743-84AD9820178D}"/>
    <cellStyle name="Sub-total 3" xfId="1694" xr:uid="{487F7EBB-D719-4139-AF48-DD386ED09981}"/>
    <cellStyle name="Sub-total 3 10" xfId="8503" xr:uid="{59DA8123-BD90-4833-96D5-CC5779EA882B}"/>
    <cellStyle name="Sub-total 3 10 2" xfId="19163" xr:uid="{4BA23E40-99F2-46C4-8B93-0A84A097C545}"/>
    <cellStyle name="Sub-total 3 10 2 2" xfId="45577" xr:uid="{743F9668-5F9C-4D4F-B0B6-9D70F1B0174A}"/>
    <cellStyle name="Sub-total 3 10 3" xfId="12193" xr:uid="{5824EF0E-B540-4B82-8E65-20A6BDD4FC14}"/>
    <cellStyle name="Sub-total 3 10 3 2" xfId="38614" xr:uid="{65D101EB-8584-43A1-ABA9-74935D4EF7E3}"/>
    <cellStyle name="Sub-total 3 10 4" xfId="34999" xr:uid="{65B3200A-7019-4EE3-B202-5F43FD494D59}"/>
    <cellStyle name="Sub-total 3 11" xfId="11875" xr:uid="{DFDBBFD2-2307-4A44-A51D-CFFCC0A91FB1}"/>
    <cellStyle name="Sub-total 3 11 2" xfId="38296" xr:uid="{84EFBA84-C1B7-410D-B2F6-1E222915F0B0}"/>
    <cellStyle name="Sub-total 3 12" xfId="24074" xr:uid="{D61783BA-42C9-47D5-B196-6B4103AAA3B5}"/>
    <cellStyle name="Sub-total 3 12 2" xfId="50488" xr:uid="{367C709A-1F0F-4D48-B4DD-34F27261545B}"/>
    <cellStyle name="Sub-total 3 2" xfId="3687" xr:uid="{19008B96-AEDE-4840-9033-91ADEAD9B53A}"/>
    <cellStyle name="Sub-total 3 2 2" xfId="9797" xr:uid="{EA81A22F-7647-464E-BC25-5B584E6CA291}"/>
    <cellStyle name="Sub-total 3 2 2 2" xfId="20457" xr:uid="{1C246E59-55E2-4063-B49F-493AD7298133}"/>
    <cellStyle name="Sub-total 3 2 2 2 2" xfId="46871" xr:uid="{11082B03-DDAC-402B-AC5F-C3B97AE6B5C2}"/>
    <cellStyle name="Sub-total 3 2 2 3" xfId="11872" xr:uid="{C6C90C4B-2B1B-45D9-9CD3-75A89F86334C}"/>
    <cellStyle name="Sub-total 3 2 2 3 2" xfId="38293" xr:uid="{3C1D9EC5-229B-4E12-BA7A-E0FDFBE265D7}"/>
    <cellStyle name="Sub-total 3 2 2 4" xfId="36293" xr:uid="{E5ABB4CD-349E-4A6A-9B4D-E1D57045A9BF}"/>
    <cellStyle name="Sub-total 3 2 3" xfId="10375" xr:uid="{67EC128C-F816-4A3E-BC14-1D1688587D5E}"/>
    <cellStyle name="Sub-total 3 2 3 2" xfId="21035" xr:uid="{D6F90375-D2A1-46B3-ABF3-4E362E508517}"/>
    <cellStyle name="Sub-total 3 2 3 2 2" xfId="47449" xr:uid="{92459946-B9E4-44B4-B16D-04E344E66D65}"/>
    <cellStyle name="Sub-total 3 2 3 3" xfId="28300" xr:uid="{ABB7C2F0-3F8D-455E-B1BC-B1B03543A6A4}"/>
    <cellStyle name="Sub-total 3 2 3 3 2" xfId="54714" xr:uid="{674FCC13-68CF-4160-897D-C670693CFB3F}"/>
    <cellStyle name="Sub-total 3 2 3 4" xfId="36871" xr:uid="{BDB832FC-F711-4F4E-B12E-06CB3AA60315}"/>
    <cellStyle name="Sub-total 3 2 4" xfId="8820" xr:uid="{3CC81223-0393-4226-A490-BAE6DD7B4A22}"/>
    <cellStyle name="Sub-total 3 2 4 2" xfId="19480" xr:uid="{3E19FEAF-3DF0-4656-9603-8AF196703EBD}"/>
    <cellStyle name="Sub-total 3 2 4 2 2" xfId="45894" xr:uid="{6DC664F5-7B8E-43C0-B5A7-F1966FC4C12E}"/>
    <cellStyle name="Sub-total 3 2 4 3" xfId="24985" xr:uid="{BA3DE984-739A-458A-AD87-B1F68EA4E2A3}"/>
    <cellStyle name="Sub-total 3 2 4 3 2" xfId="51399" xr:uid="{799654DE-7D83-4AA9-8D42-A7523ACB12DC}"/>
    <cellStyle name="Sub-total 3 2 4 4" xfId="35316" xr:uid="{B5316EC6-D0E1-43B2-BE45-8B5FD65A7F5F}"/>
    <cellStyle name="Sub-total 3 2 5" xfId="14472" xr:uid="{49FA56CE-37AB-4391-B959-120E519E94E3}"/>
    <cellStyle name="Sub-total 3 2 5 2" xfId="40892" xr:uid="{003B1B02-F06A-440A-828F-6C7A9A0A8B7E}"/>
    <cellStyle name="Sub-total 3 2 6" xfId="25011" xr:uid="{BB42F536-B93B-4B6A-80D6-080FED6E88AA}"/>
    <cellStyle name="Sub-total 3 2 6 2" xfId="51425" xr:uid="{CCC32308-E626-49BC-A458-F16AED0EA574}"/>
    <cellStyle name="Sub-total 3 2 7" xfId="30357" xr:uid="{AB16B3F2-BD09-4417-B9E3-1E1AD1FA2AAF}"/>
    <cellStyle name="Sub-total 3 3" xfId="2648" xr:uid="{461C63DC-D8BD-44AD-847B-726BD1AD35CC}"/>
    <cellStyle name="Sub-total 3 3 2" xfId="9280" xr:uid="{E1A90E43-1766-46DD-928D-6AFCAA590C38}"/>
    <cellStyle name="Sub-total 3 3 2 2" xfId="19940" xr:uid="{7A10683F-7434-49E1-BCFD-507AA5F3421D}"/>
    <cellStyle name="Sub-total 3 3 2 2 2" xfId="46354" xr:uid="{F54BFAC7-BDEF-42BE-8F63-F7E0A858D838}"/>
    <cellStyle name="Sub-total 3 3 2 3" xfId="28233" xr:uid="{B30D43B0-7A51-47FC-9D12-D77550C694B1}"/>
    <cellStyle name="Sub-total 3 3 2 3 2" xfId="54647" xr:uid="{388FDF0E-3622-480E-A2D2-A2F71B90BB84}"/>
    <cellStyle name="Sub-total 3 3 2 4" xfId="35776" xr:uid="{D593794D-BA83-4FA9-9870-23C55D2BBC4E}"/>
    <cellStyle name="Sub-total 3 3 3" xfId="13440" xr:uid="{0F521DE9-6952-44AE-BB99-10E18F578F9B}"/>
    <cellStyle name="Sub-total 3 3 3 2" xfId="39860" xr:uid="{6D47C84F-DCF2-49A2-B0EA-189987787AD8}"/>
    <cellStyle name="Sub-total 3 3 4" xfId="27025" xr:uid="{8C31B50E-CD96-4F3D-98D6-0D0B43E57CFF}"/>
    <cellStyle name="Sub-total 3 3 4 2" xfId="53439" xr:uid="{34906D94-6973-4C3E-B09A-5F4E69EE5C6A}"/>
    <cellStyle name="Sub-total 3 3 5" xfId="29318" xr:uid="{8F5312BE-69F3-4474-8441-D130B1C56464}"/>
    <cellStyle name="Sub-total 3 4" xfId="3110" xr:uid="{707CB333-7801-497F-BBD4-44F9542FEE1A}"/>
    <cellStyle name="Sub-total 3 4 2" xfId="9941" xr:uid="{CA87D826-F07C-4867-8F4C-146D0FCA1570}"/>
    <cellStyle name="Sub-total 3 4 2 2" xfId="20601" xr:uid="{A28F0256-2B2E-4041-823B-09AA7907A560}"/>
    <cellStyle name="Sub-total 3 4 2 2 2" xfId="47015" xr:uid="{26BCEE21-42B4-400F-9A6A-6E72EC3C5CE0}"/>
    <cellStyle name="Sub-total 3 4 2 3" xfId="28147" xr:uid="{E6666F1D-83CC-424D-BAA1-9D31355A8B2E}"/>
    <cellStyle name="Sub-total 3 4 2 3 2" xfId="54561" xr:uid="{58111758-1874-40FE-B28A-AD75619640EE}"/>
    <cellStyle name="Sub-total 3 4 2 4" xfId="36437" xr:uid="{91CA15B3-CE8C-4CB6-86C1-4A32AAAC6B45}"/>
    <cellStyle name="Sub-total 3 4 3" xfId="13902" xr:uid="{57D1DB71-4299-49F0-831A-1E9A3170BEE5}"/>
    <cellStyle name="Sub-total 3 4 3 2" xfId="40322" xr:uid="{F42A099B-B704-416F-B13D-53AE281AAC36}"/>
    <cellStyle name="Sub-total 3 4 4" xfId="26685" xr:uid="{CC7BACDD-EF95-42E0-B5B4-837F44A7E1DF}"/>
    <cellStyle name="Sub-total 3 4 4 2" xfId="53099" xr:uid="{1799450C-28E7-4ADA-BE7E-F3BAB83036C8}"/>
    <cellStyle name="Sub-total 3 4 5" xfId="29780" xr:uid="{1713461D-F509-4270-B210-AC4EDA681DD7}"/>
    <cellStyle name="Sub-total 3 5" xfId="3710" xr:uid="{1E37DF70-3C7F-4EED-9825-00C4C75DC801}"/>
    <cellStyle name="Sub-total 3 5 2" xfId="14494" xr:uid="{A42F3AA4-8C1E-43C1-8558-C3F5B54595E7}"/>
    <cellStyle name="Sub-total 3 5 2 2" xfId="40914" xr:uid="{5E3210BE-6370-4395-AEB1-ECC2B154ADDB}"/>
    <cellStyle name="Sub-total 3 5 3" xfId="22865" xr:uid="{A6C62C52-BB1D-4D91-8BC8-000AA8A6B7FA}"/>
    <cellStyle name="Sub-total 3 5 3 2" xfId="49279" xr:uid="{531D2CE0-D6B5-46F6-BE59-BBC0F47A31CE}"/>
    <cellStyle name="Sub-total 3 5 4" xfId="30380" xr:uid="{59B91359-F91D-4C92-B013-A5500BB5B6AA}"/>
    <cellStyle name="Sub-total 3 6" xfId="5560" xr:uid="{DBDFEA09-28B7-4A52-B0C8-A50B4EBBC7E4}"/>
    <cellStyle name="Sub-total 3 6 2" xfId="16331" xr:uid="{2DB9759E-6709-424A-A712-0029E3299AC8}"/>
    <cellStyle name="Sub-total 3 6 2 2" xfId="42750" xr:uid="{930882DF-8D97-4E77-B5FB-749AB1A76639}"/>
    <cellStyle name="Sub-total 3 6 3" xfId="24291" xr:uid="{D70D825A-AD6D-46C9-9F82-2E928848BE2B}"/>
    <cellStyle name="Sub-total 3 6 3 2" xfId="50705" xr:uid="{1BBCB501-7A04-4297-9329-D0EC46D07A12}"/>
    <cellStyle name="Sub-total 3 6 4" xfId="32230" xr:uid="{87BAC651-5A10-4D20-B939-BF72FB34F4D0}"/>
    <cellStyle name="Sub-total 3 7" xfId="6165" xr:uid="{E1DBD9B4-588F-4269-BF58-08319F5B12EC}"/>
    <cellStyle name="Sub-total 3 7 2" xfId="22639" xr:uid="{5469578E-C7B0-4F35-9330-917EACD4E443}"/>
    <cellStyle name="Sub-total 3 7 2 2" xfId="49053" xr:uid="{C1D07309-9C53-4ACE-8F7A-1988725764AB}"/>
    <cellStyle name="Sub-total 3 7 3" xfId="32835" xr:uid="{2CB3AB30-99B3-45ED-9DBA-70E54472366B}"/>
    <cellStyle name="Sub-total 3 8" xfId="5776" xr:uid="{6F3213C2-E9D3-4688-8A0D-8357FFF970BD}"/>
    <cellStyle name="Sub-total 3 8 2" xfId="16535" xr:uid="{FB8C5BB9-E1C5-42DD-9E9E-7B13D3E2850D}"/>
    <cellStyle name="Sub-total 3 8 2 2" xfId="42953" xr:uid="{1E8823AC-C83C-4085-A219-6AFB6D066293}"/>
    <cellStyle name="Sub-total 3 8 3" xfId="25319" xr:uid="{21429A63-E537-48AE-9110-7D1EAF6DA791}"/>
    <cellStyle name="Sub-total 3 8 3 2" xfId="51733" xr:uid="{AC3A31E5-E7C6-4D2C-B042-BB5B965D1C26}"/>
    <cellStyle name="Sub-total 3 8 4" xfId="32446" xr:uid="{B2C613A2-2F20-4E67-A892-E4BB85048DFC}"/>
    <cellStyle name="Sub-total 3 9" xfId="7102" xr:uid="{D61492B2-896C-4B7A-8363-B426BEDD8B5D}"/>
    <cellStyle name="Sub-total 3 9 2" xfId="17790" xr:uid="{6BF9E713-D9DF-4763-B5EA-03E64B348794}"/>
    <cellStyle name="Sub-total 3 9 2 2" xfId="44207" xr:uid="{7B0D2D69-49C9-47B3-8963-569E5D5906F7}"/>
    <cellStyle name="Sub-total 3 9 3" xfId="27939" xr:uid="{FCAD3E98-7D67-4393-8C56-3CC96134886B}"/>
    <cellStyle name="Sub-total 3 9 3 2" xfId="54353" xr:uid="{1DD5F67D-8BB9-4507-804A-A073C86AA685}"/>
    <cellStyle name="Sub-total 3 9 4" xfId="33772" xr:uid="{B94C674C-E13C-43ED-BC6B-85064CBC1956}"/>
    <cellStyle name="Sub-total 4" xfId="1963" xr:uid="{C5B13619-A40E-4C44-ADC6-26FF69A25A60}"/>
    <cellStyle name="Sub-total 4 10" xfId="8599" xr:uid="{297B74AD-CE7C-48DB-9411-AD357344119E}"/>
    <cellStyle name="Sub-total 4 10 2" xfId="19259" xr:uid="{5B5C26E9-B7BC-434C-8C07-E4052DCD2B03}"/>
    <cellStyle name="Sub-total 4 10 2 2" xfId="45673" xr:uid="{E77B304F-ED1F-4075-A214-C326A93808FB}"/>
    <cellStyle name="Sub-total 4 10 3" xfId="12463" xr:uid="{F3120EA2-9E5F-484A-BF2A-8DCDBC5878E0}"/>
    <cellStyle name="Sub-total 4 10 3 2" xfId="38884" xr:uid="{4EB2AD53-50E9-4931-A31B-FA7127072876}"/>
    <cellStyle name="Sub-total 4 10 4" xfId="35095" xr:uid="{196937AA-0038-4C25-A623-36968FF13F03}"/>
    <cellStyle name="Sub-total 4 11" xfId="11625" xr:uid="{6065DAF6-6F63-4E1E-A871-A14DA2661714}"/>
    <cellStyle name="Sub-total 4 11 2" xfId="38046" xr:uid="{90D6D12A-438F-422F-B660-48F8F0D9A19B}"/>
    <cellStyle name="Sub-total 4 12" xfId="27349" xr:uid="{D96F7303-CE69-460C-9116-22D75C00A00C}"/>
    <cellStyle name="Sub-total 4 12 2" xfId="53763" xr:uid="{40ADFCA0-0FC6-46AF-BABE-147FA2EA0BA4}"/>
    <cellStyle name="Sub-total 4 2" xfId="3940" xr:uid="{7BA2D7E2-6493-4C00-B9FC-3FB90E016948}"/>
    <cellStyle name="Sub-total 4 2 2" xfId="9773" xr:uid="{32E6928B-C719-4EF0-86C3-CBC95BD058C6}"/>
    <cellStyle name="Sub-total 4 2 2 2" xfId="20433" xr:uid="{A2365182-A9BA-4816-9C99-22F4C31E5684}"/>
    <cellStyle name="Sub-total 4 2 2 2 2" xfId="46847" xr:uid="{8E4FBB8F-221A-4C2F-A92F-91C06F3361E1}"/>
    <cellStyle name="Sub-total 4 2 2 3" xfId="11613" xr:uid="{46B42762-7AB6-4CEB-9FBC-3AB730C8B52A}"/>
    <cellStyle name="Sub-total 4 2 2 3 2" xfId="38034" xr:uid="{EF15847A-FDC0-4218-94D6-EBE7796C794C}"/>
    <cellStyle name="Sub-total 4 2 2 4" xfId="36269" xr:uid="{60C4AE6C-7534-44DB-851C-19536CA2BA43}"/>
    <cellStyle name="Sub-total 4 2 3" xfId="14723" xr:uid="{2AE913C0-ABF7-4373-8349-E5E2E52A16E5}"/>
    <cellStyle name="Sub-total 4 2 3 2" xfId="41143" xr:uid="{1233D671-BCA1-4CE7-96DA-A9FDBACA2F89}"/>
    <cellStyle name="Sub-total 4 2 4" xfId="25107" xr:uid="{087D4440-F772-4F96-8ED5-17B996D5348C}"/>
    <cellStyle name="Sub-total 4 2 4 2" xfId="51521" xr:uid="{9AFC1143-B3C0-408C-8AD4-BD63A5168B4D}"/>
    <cellStyle name="Sub-total 4 2 5" xfId="30610" xr:uid="{9114AAC9-1BC4-4BFC-84CE-F017BD46D689}"/>
    <cellStyle name="Sub-total 4 3" xfId="4667" xr:uid="{34E90844-8E27-4742-BF2B-624E21D7DD71}"/>
    <cellStyle name="Sub-total 4 3 2" xfId="9971" xr:uid="{14073F9A-09EA-4628-AE97-A635D8D6CAB4}"/>
    <cellStyle name="Sub-total 4 3 2 2" xfId="20631" xr:uid="{DA7E8B9A-1C71-4083-BA74-DC82AA47777E}"/>
    <cellStyle name="Sub-total 4 3 2 2 2" xfId="47045" xr:uid="{DF242A3E-3820-423B-8F76-3F979C9E857E}"/>
    <cellStyle name="Sub-total 4 3 2 3" xfId="27325" xr:uid="{3F48CB5A-6608-4840-8F10-8DEB17B85899}"/>
    <cellStyle name="Sub-total 4 3 2 3 2" xfId="53739" xr:uid="{A86FECF9-400E-4025-933E-E02FE31315C2}"/>
    <cellStyle name="Sub-total 4 3 2 4" xfId="36467" xr:uid="{C44560C2-30B3-442E-B56B-1D9B95FE58F3}"/>
    <cellStyle name="Sub-total 4 3 3" xfId="15445" xr:uid="{4AF953FC-9EAA-42D1-8E28-47B0AB4562B4}"/>
    <cellStyle name="Sub-total 4 3 3 2" xfId="41865" xr:uid="{D5B39DB9-6B41-4410-A2A3-8F07606048B6}"/>
    <cellStyle name="Sub-total 4 3 4" xfId="24823" xr:uid="{73D25EDE-3B61-43BA-BDEC-42838106D4D7}"/>
    <cellStyle name="Sub-total 4 3 4 2" xfId="51237" xr:uid="{1E21C26E-684D-4479-8EF4-5B0B7720EC87}"/>
    <cellStyle name="Sub-total 4 3 5" xfId="31337" xr:uid="{205B9E48-7C7B-4567-AC3A-65E9CFD6B409}"/>
    <cellStyle name="Sub-total 4 4" xfId="5245" xr:uid="{A896367B-D462-48C9-B0BA-F672A1D987A3}"/>
    <cellStyle name="Sub-total 4 4 2" xfId="16020" xr:uid="{D5230BC7-D484-4B0F-A16E-0883699C1BD9}"/>
    <cellStyle name="Sub-total 4 4 2 2" xfId="42439" xr:uid="{80B337FA-0743-479E-A8C9-804B1C07E70B}"/>
    <cellStyle name="Sub-total 4 4 3" xfId="25325" xr:uid="{D111EE46-B4D5-4A42-82A7-BF01A7BC7289}"/>
    <cellStyle name="Sub-total 4 4 3 2" xfId="51739" xr:uid="{080CDA7C-0678-4EF0-AEC7-D0338962F69B}"/>
    <cellStyle name="Sub-total 4 4 4" xfId="31915" xr:uid="{C80AF2CB-0DEF-47A9-93F2-F47431E0AD83}"/>
    <cellStyle name="Sub-total 4 5" xfId="5856" xr:uid="{2FC8F4CF-1553-4544-9EA9-FBBBBA1DAE7E}"/>
    <cellStyle name="Sub-total 4 5 2" xfId="16612" xr:uid="{17C4CDED-C7B5-4494-8F3E-53770FB41CB2}"/>
    <cellStyle name="Sub-total 4 5 2 2" xfId="43030" xr:uid="{4DE66035-C90C-46F1-9C2D-66ED41BBC683}"/>
    <cellStyle name="Sub-total 4 5 3" xfId="24462" xr:uid="{36507BB3-87B6-4FF0-8420-41B114CC6785}"/>
    <cellStyle name="Sub-total 4 5 3 2" xfId="50876" xr:uid="{E20E1E5D-E826-43B9-80D4-049F30838A19}"/>
    <cellStyle name="Sub-total 4 5 4" xfId="32526" xr:uid="{508EF2D5-3DDF-475F-A135-ADA10F78917E}"/>
    <cellStyle name="Sub-total 4 6" xfId="6464" xr:uid="{BA12F0F0-6C9A-4718-B6A1-151A5FD27D8B}"/>
    <cellStyle name="Sub-total 4 6 2" xfId="17200" xr:uid="{AC10D846-CC81-4950-9596-39BE7DAA1D68}"/>
    <cellStyle name="Sub-total 4 6 2 2" xfId="43618" xr:uid="{FA3547D8-F624-43F2-AB42-4C8F06BD8A78}"/>
    <cellStyle name="Sub-total 4 6 3" xfId="22997" xr:uid="{6D6901D9-7E89-4C2A-BFD5-D0BEB00BDC11}"/>
    <cellStyle name="Sub-total 4 6 3 2" xfId="49411" xr:uid="{D95B08CF-D75C-4D32-BF31-8BD18764E428}"/>
    <cellStyle name="Sub-total 4 6 4" xfId="33134" xr:uid="{52D98A08-7809-48C4-882B-F0571BBC37EC}"/>
    <cellStyle name="Sub-total 4 7" xfId="7079" xr:uid="{AA41B362-B71E-40F6-B772-909E4D42D502}"/>
    <cellStyle name="Sub-total 4 7 2" xfId="14523" xr:uid="{C5C83E39-8111-47AA-A500-A040E5C856DB}"/>
    <cellStyle name="Sub-total 4 7 2 2" xfId="40943" xr:uid="{D7F741C2-1352-408C-9C23-8F414B0C226B}"/>
    <cellStyle name="Sub-total 4 7 3" xfId="33749" xr:uid="{4C5159D4-3E9A-42DD-8F13-733FD1AED143}"/>
    <cellStyle name="Sub-total 4 8" xfId="7626" xr:uid="{5C658460-4B07-4B77-8C02-DF8295CB445F}"/>
    <cellStyle name="Sub-total 4 8 2" xfId="18293" xr:uid="{6F8EF759-48DF-4F00-86E2-44DCB08AF27F}"/>
    <cellStyle name="Sub-total 4 8 2 2" xfId="44709" xr:uid="{2A0A6FB8-66ED-488A-895F-CEC5DD5A7CE6}"/>
    <cellStyle name="Sub-total 4 8 3" xfId="27107" xr:uid="{7848BF41-165F-42BA-A94D-BDECEC3C99F0}"/>
    <cellStyle name="Sub-total 4 8 3 2" xfId="53521" xr:uid="{09FF166D-F7EE-4C8A-AD3C-332BDAA645AE}"/>
    <cellStyle name="Sub-total 4 8 4" xfId="34296" xr:uid="{10A44673-D02C-4199-A2E5-1723231AF0F3}"/>
    <cellStyle name="Sub-total 4 9" xfId="7319" xr:uid="{E916598F-7689-4CF3-A78C-E11A0CF96A9F}"/>
    <cellStyle name="Sub-total 4 9 2" xfId="17986" xr:uid="{1218D149-2351-4108-B2CD-897E94B79C5C}"/>
    <cellStyle name="Sub-total 4 9 2 2" xfId="44403" xr:uid="{A7A7C1DD-121D-4658-98D5-17643627DF38}"/>
    <cellStyle name="Sub-total 4 9 3" xfId="22378" xr:uid="{0AFEF882-0BCE-4F45-B79B-17DC8E8685AB}"/>
    <cellStyle name="Sub-total 4 9 3 2" xfId="48792" xr:uid="{ACB3FD6A-765B-451C-838B-EFC54F7AEBFA}"/>
    <cellStyle name="Sub-total 4 9 4" xfId="33989" xr:uid="{F0029414-A601-4777-893D-2377B4DFAC7C}"/>
    <cellStyle name="Sub-total 5" xfId="2139" xr:uid="{86154470-303B-49B4-BB67-0721124DD344}"/>
    <cellStyle name="Sub-total 5 10" xfId="8839" xr:uid="{FA74A7B1-3074-4588-9838-5D40BF92B852}"/>
    <cellStyle name="Sub-total 5 10 2" xfId="19499" xr:uid="{6DFE432D-DCB7-4365-A4FB-1CA9766FD822}"/>
    <cellStyle name="Sub-total 5 10 2 2" xfId="45913" xr:uid="{5DF4F9ED-5115-4F0B-BF5F-3FDC49B7EF20}"/>
    <cellStyle name="Sub-total 5 10 3" xfId="25414" xr:uid="{B345BAD4-97AA-4F1F-9230-28E273243F51}"/>
    <cellStyle name="Sub-total 5 10 3 2" xfId="51828" xr:uid="{0D4A6945-21EF-437F-8E35-2D619B523495}"/>
    <cellStyle name="Sub-total 5 10 4" xfId="35335" xr:uid="{B70BF8F8-C902-46DD-911C-E619748873A4}"/>
    <cellStyle name="Sub-total 5 11" xfId="11461" xr:uid="{55979376-1056-4E19-9A96-EEF04465952F}"/>
    <cellStyle name="Sub-total 5 11 2" xfId="37882" xr:uid="{0AD7E63C-96FF-4824-B21C-C0FDA9D7B93B}"/>
    <cellStyle name="Sub-total 5 12" xfId="23202" xr:uid="{65C28311-7A31-4853-8D59-AC3EEC160892}"/>
    <cellStyle name="Sub-total 5 12 2" xfId="49616" xr:uid="{1521E51A-BBE1-4824-AD45-3C0060C58EBF}"/>
    <cellStyle name="Sub-total 5 2" xfId="4104" xr:uid="{A745F920-E43E-4B9F-8D5B-4FC806C38B6D}"/>
    <cellStyle name="Sub-total 5 2 2" xfId="9820" xr:uid="{CBC0DDDC-244E-4A4C-A9F1-7906C0D35CA2}"/>
    <cellStyle name="Sub-total 5 2 2 2" xfId="20480" xr:uid="{08912F66-D5AC-4689-8368-C4D6822EE84F}"/>
    <cellStyle name="Sub-total 5 2 2 2 2" xfId="46894" xr:uid="{A0C5D329-45D7-42AE-A27B-E928EDFCC94A}"/>
    <cellStyle name="Sub-total 5 2 2 3" xfId="12753" xr:uid="{F4F9D100-E095-44F2-8CAB-3E06FE535CAC}"/>
    <cellStyle name="Sub-total 5 2 2 3 2" xfId="39174" xr:uid="{C7410133-B29B-44C4-B5B8-5B2AE5A65066}"/>
    <cellStyle name="Sub-total 5 2 2 4" xfId="36316" xr:uid="{5477F936-AB79-402B-AB65-2A6179937E9B}"/>
    <cellStyle name="Sub-total 5 2 3" xfId="14886" xr:uid="{0BB6F885-1556-4A0F-B15A-3A9651AF4278}"/>
    <cellStyle name="Sub-total 5 2 3 2" xfId="41306" xr:uid="{C2A38F52-FB11-4CD0-B530-A4DBD12CC5C0}"/>
    <cellStyle name="Sub-total 5 2 4" xfId="22267" xr:uid="{56851EA2-3DF0-40B1-B97D-B7ADD35C32FC}"/>
    <cellStyle name="Sub-total 5 2 4 2" xfId="48681" xr:uid="{FE09AD2C-6D67-4E74-AA85-B39BE9C79019}"/>
    <cellStyle name="Sub-total 5 2 5" xfId="30774" xr:uid="{DA5040DB-AA99-40CA-9DE7-74AF714FE00F}"/>
    <cellStyle name="Sub-total 5 3" xfId="4832" xr:uid="{7D34CED9-200C-414A-9132-BAE0EC7FD452}"/>
    <cellStyle name="Sub-total 5 3 2" xfId="10092" xr:uid="{075E55D2-688B-4714-B3C9-F06D3CA0C0A1}"/>
    <cellStyle name="Sub-total 5 3 2 2" xfId="20752" xr:uid="{446F1718-7D46-46F6-9009-274BBFA0B1E5}"/>
    <cellStyle name="Sub-total 5 3 2 2 2" xfId="47166" xr:uid="{DE3C5B1F-3B17-4D0B-A371-E2A0A4048FA6}"/>
    <cellStyle name="Sub-total 5 3 2 3" xfId="27747" xr:uid="{A862BF8D-43FB-46FB-ACF5-FFEB57A86DF8}"/>
    <cellStyle name="Sub-total 5 3 2 3 2" xfId="54161" xr:uid="{77BC58AB-1E56-4BA6-BE24-68206B2933DA}"/>
    <cellStyle name="Sub-total 5 3 2 4" xfId="36588" xr:uid="{ACE66D5E-8F10-4052-85A3-A0C0AA9088C7}"/>
    <cellStyle name="Sub-total 5 3 3" xfId="15609" xr:uid="{B9BB2953-EF2E-499A-8E48-3EF8DDDE39C4}"/>
    <cellStyle name="Sub-total 5 3 3 2" xfId="42029" xr:uid="{9851C8A2-7AD3-40E1-8A21-4CD07A74739A}"/>
    <cellStyle name="Sub-total 5 3 4" xfId="22848" xr:uid="{E30CFF31-1BEC-4D22-BB23-4ADB330CF238}"/>
    <cellStyle name="Sub-total 5 3 4 2" xfId="49262" xr:uid="{1A4CC414-2E3F-4024-9234-C3016926A5ED}"/>
    <cellStyle name="Sub-total 5 3 5" xfId="31502" xr:uid="{C3C27E61-9832-4864-9B83-9F5BFF6BF709}"/>
    <cellStyle name="Sub-total 5 4" xfId="5412" xr:uid="{15D1F98B-624F-4F99-9D1C-B14A4B72E58B}"/>
    <cellStyle name="Sub-total 5 4 2" xfId="16185" xr:uid="{683E2085-1BB1-4329-8BF0-0DAB2CC95CBC}"/>
    <cellStyle name="Sub-total 5 4 2 2" xfId="42604" xr:uid="{39F23770-84AC-47CE-9EEB-C194D89CEF69}"/>
    <cellStyle name="Sub-total 5 4 3" xfId="25577" xr:uid="{6D72245F-D1C8-4994-8E4E-2D5802AB515C}"/>
    <cellStyle name="Sub-total 5 4 3 2" xfId="51991" xr:uid="{3293EE29-68A0-4F0E-8029-663245258EF9}"/>
    <cellStyle name="Sub-total 5 4 4" xfId="32082" xr:uid="{EF957C71-6EC5-4E96-B781-F6DBCF7C160D}"/>
    <cellStyle name="Sub-total 5 5" xfId="6019" xr:uid="{1C32440A-2CCC-4853-9CDD-599278A50B70}"/>
    <cellStyle name="Sub-total 5 5 2" xfId="16771" xr:uid="{BF6049B6-223C-4598-ADB9-16C4E6271044}"/>
    <cellStyle name="Sub-total 5 5 2 2" xfId="43189" xr:uid="{97BE2918-A79B-4DD5-BC5D-7ABDC5CF3247}"/>
    <cellStyle name="Sub-total 5 5 3" xfId="25673" xr:uid="{E6437A4E-40D8-4281-B9FF-049269D7D0CF}"/>
    <cellStyle name="Sub-total 5 5 3 2" xfId="52087" xr:uid="{8CCCE12C-C4F3-43CF-B550-7F5D3DDB72FA}"/>
    <cellStyle name="Sub-total 5 5 4" xfId="32689" xr:uid="{D67B55D5-592C-43F8-9157-216E9A93ABFF}"/>
    <cellStyle name="Sub-total 5 6" xfId="6619" xr:uid="{4F697CF1-1B1E-49F4-8645-01B9A9E55B8D}"/>
    <cellStyle name="Sub-total 5 6 2" xfId="17344" xr:uid="{71F872AF-DF56-4DBC-8B22-A873EF6D7396}"/>
    <cellStyle name="Sub-total 5 6 2 2" xfId="43762" xr:uid="{ABD81A69-7082-4DCA-B2B0-392968F267E2}"/>
    <cellStyle name="Sub-total 5 6 3" xfId="25757" xr:uid="{A07C4CAD-6FC6-408F-A0B1-A249B5765685}"/>
    <cellStyle name="Sub-total 5 6 3 2" xfId="52171" xr:uid="{83A112D4-8F54-4F2D-9F7C-66B02D75C838}"/>
    <cellStyle name="Sub-total 5 6 4" xfId="33289" xr:uid="{1A325F29-A162-4BC6-8823-4E54EE59D15F}"/>
    <cellStyle name="Sub-total 5 7" xfId="7191" xr:uid="{FCA244F7-F915-4064-BAF1-9E860F653B7A}"/>
    <cellStyle name="Sub-total 5 7 2" xfId="23074" xr:uid="{60E88D12-E483-4A83-AFCA-08A73E1404BB}"/>
    <cellStyle name="Sub-total 5 7 2 2" xfId="49488" xr:uid="{D331EBD2-D072-48A8-87CE-DE3C2FCF3375}"/>
    <cellStyle name="Sub-total 5 7 3" xfId="33861" xr:uid="{A4177FBE-CB2A-4DC6-9906-16393412435D}"/>
    <cellStyle name="Sub-total 5 8" xfId="7750" xr:uid="{18EEE6F3-3DC8-4C36-AEB2-3D200187F6AA}"/>
    <cellStyle name="Sub-total 5 8 2" xfId="18417" xr:uid="{2773BDA0-15FB-4406-ADF8-4234FEB625C9}"/>
    <cellStyle name="Sub-total 5 8 2 2" xfId="44833" xr:uid="{2100D716-9E90-4DF5-94E0-64ED1D069451}"/>
    <cellStyle name="Sub-total 5 8 3" xfId="22352" xr:uid="{E5B79620-C1CA-4908-9390-0159366F1ACB}"/>
    <cellStyle name="Sub-total 5 8 3 2" xfId="48766" xr:uid="{EE183700-CF24-47CE-95DE-46CE6D74568D}"/>
    <cellStyle name="Sub-total 5 8 4" xfId="34420" xr:uid="{A05AE492-335D-4DA2-B70D-033BC6CC9680}"/>
    <cellStyle name="Sub-total 5 9" xfId="7902" xr:uid="{F7FC87D8-C0A8-4F15-B567-153D5C20C178}"/>
    <cellStyle name="Sub-total 5 9 2" xfId="18569" xr:uid="{FD2595D6-BC31-48D6-8244-D5A904C970C2}"/>
    <cellStyle name="Sub-total 5 9 2 2" xfId="44984" xr:uid="{8CB82CDA-46F5-4F78-A303-C7C49FCEBF2B}"/>
    <cellStyle name="Sub-total 5 9 3" xfId="24068" xr:uid="{BDBFA36B-AD50-49C5-8F8C-A1BA240D7931}"/>
    <cellStyle name="Sub-total 5 9 3 2" xfId="50482" xr:uid="{735AA989-67FD-49AA-8223-A3149CEA897E}"/>
    <cellStyle name="Sub-total 5 9 4" xfId="34572" xr:uid="{78A631CC-4C56-4202-8782-A6C27BA987EB}"/>
    <cellStyle name="Sub-total 6" xfId="1872" xr:uid="{6F0DC34B-CE90-4049-AACA-1399BDB1FB05}"/>
    <cellStyle name="Sub-total 6 10" xfId="9508" xr:uid="{9754B275-0818-4937-ABA3-EF6AC7209BC0}"/>
    <cellStyle name="Sub-total 6 10 2" xfId="20168" xr:uid="{2784BBC9-C81E-40A0-8CBD-DB15B47FF3FA}"/>
    <cellStyle name="Sub-total 6 10 2 2" xfId="46582" xr:uid="{3191373B-8270-40E1-8BFA-E078DAA43BBE}"/>
    <cellStyle name="Sub-total 6 10 3" xfId="11586" xr:uid="{803BC3A0-F424-49C0-A065-50AFEAC00E20}"/>
    <cellStyle name="Sub-total 6 10 3 2" xfId="38007" xr:uid="{DACD233E-FA21-4B1A-BDF7-1392DDB29F55}"/>
    <cellStyle name="Sub-total 6 10 4" xfId="36004" xr:uid="{B58314E3-F735-4882-8926-8858F790A0F7}"/>
    <cellStyle name="Sub-total 6 11" xfId="11708" xr:uid="{BD85392B-E082-4D82-9D32-53BD5D60B8AC}"/>
    <cellStyle name="Sub-total 6 11 2" xfId="38129" xr:uid="{3C9450E1-880E-4112-B182-3338A50DDD04}"/>
    <cellStyle name="Sub-total 6 12" xfId="26700" xr:uid="{42DF146A-E65B-4DA0-8935-570BC5747392}"/>
    <cellStyle name="Sub-total 6 12 2" xfId="53114" xr:uid="{0CB1E9C6-0A98-431F-A4EC-4EFE1D54EBBF}"/>
    <cellStyle name="Sub-total 6 2" xfId="3849" xr:uid="{4F77A12B-5147-4C4A-8500-C82BFEC39879}"/>
    <cellStyle name="Sub-total 6 2 2" xfId="10754" xr:uid="{E3794ED5-392D-45A1-B34E-F73454B1B2BD}"/>
    <cellStyle name="Sub-total 6 2 2 2" xfId="21399" xr:uid="{4E32F25B-43FC-4B43-8643-34D13C529918}"/>
    <cellStyle name="Sub-total 6 2 2 2 2" xfId="47813" xr:uid="{6E046BD0-F298-4F4B-A9AC-1D4F10810B9F}"/>
    <cellStyle name="Sub-total 6 2 2 3" xfId="28493" xr:uid="{2F449EF6-8705-42E9-8867-9C890C902BB4}"/>
    <cellStyle name="Sub-total 6 2 2 3 2" xfId="54907" xr:uid="{57269BC6-FBCF-48B1-97A4-B63532A6AEB9}"/>
    <cellStyle name="Sub-total 6 2 2 4" xfId="37175" xr:uid="{470BD9AB-7D00-4F4F-B26E-DBBB9972F26C}"/>
    <cellStyle name="Sub-total 6 2 3" xfId="14632" xr:uid="{8365F74F-40CC-4C82-8441-80EBD4FE25E1}"/>
    <cellStyle name="Sub-total 6 2 3 2" xfId="41052" xr:uid="{E5B47514-2EA5-4D2B-86E5-8C68398D3177}"/>
    <cellStyle name="Sub-total 6 2 4" xfId="25056" xr:uid="{AE82552B-04AA-4D6B-8035-5B3D14D1895E}"/>
    <cellStyle name="Sub-total 6 2 4 2" xfId="51470" xr:uid="{705111AF-8CB9-4858-AE81-992C5E11C7DF}"/>
    <cellStyle name="Sub-total 6 2 5" xfId="30519" xr:uid="{EAD0362B-B730-486A-B488-4DDB87C58CB6}"/>
    <cellStyle name="Sub-total 6 3" xfId="4576" xr:uid="{28641AB2-F67E-4DC4-B110-13EA612630FF}"/>
    <cellStyle name="Sub-total 6 3 2" xfId="15354" xr:uid="{756CDCB8-F1BF-4215-99BC-955FC604FA14}"/>
    <cellStyle name="Sub-total 6 3 2 2" xfId="41774" xr:uid="{1B2BA764-7D80-4B43-B1D8-8C2E15E29496}"/>
    <cellStyle name="Sub-total 6 3 3" xfId="24368" xr:uid="{85E84BC3-3CE0-4BFC-B136-D7DEDE26A68C}"/>
    <cellStyle name="Sub-total 6 3 3 2" xfId="50782" xr:uid="{3CA7670F-1FFA-44DF-B125-1B9DF61F2169}"/>
    <cellStyle name="Sub-total 6 3 4" xfId="31246" xr:uid="{B3DC9501-1B03-46B4-908F-43301E662A63}"/>
    <cellStyle name="Sub-total 6 4" xfId="4281" xr:uid="{12F19179-6D7C-4197-9824-230BEE5C2AFF}"/>
    <cellStyle name="Sub-total 6 4 2" xfId="15060" xr:uid="{63920754-0773-48D6-BB06-DF010789F11C}"/>
    <cellStyle name="Sub-total 6 4 2 2" xfId="41480" xr:uid="{BEB1F429-95E6-4214-BA59-6EF7B15DFA78}"/>
    <cellStyle name="Sub-total 6 4 3" xfId="24310" xr:uid="{376684F9-C86F-4371-854E-709F20497CDB}"/>
    <cellStyle name="Sub-total 6 4 3 2" xfId="50724" xr:uid="{DF537D20-4358-4D70-9ED5-4667E0AFD74C}"/>
    <cellStyle name="Sub-total 6 4 4" xfId="30951" xr:uid="{6153A963-CE22-48F1-AF05-3CE5CF860336}"/>
    <cellStyle name="Sub-total 6 5" xfId="3722" xr:uid="{01123BE5-6BF9-4AB4-A6BF-D3589F5C5895}"/>
    <cellStyle name="Sub-total 6 5 2" xfId="14506" xr:uid="{3A71B905-FAD5-4CAF-BE91-6B4C7BBA49E1}"/>
    <cellStyle name="Sub-total 6 5 2 2" xfId="40926" xr:uid="{C3449F23-7318-4875-8CD3-5D93CC9BBC63}"/>
    <cellStyle name="Sub-total 6 5 3" xfId="26270" xr:uid="{CAD64436-D151-4324-9983-F175DC8B8201}"/>
    <cellStyle name="Sub-total 6 5 3 2" xfId="52684" xr:uid="{B0C51634-571D-42A8-8878-5BB94BB983EE}"/>
    <cellStyle name="Sub-total 6 5 4" xfId="30392" xr:uid="{5A3A07C8-CD60-4EDD-955B-EC8E0FF4B796}"/>
    <cellStyle name="Sub-total 6 6" xfId="6373" xr:uid="{73C1BA00-7AF1-4320-99C4-8C62FD3395AE}"/>
    <cellStyle name="Sub-total 6 6 2" xfId="17109" xr:uid="{559B732B-BDF5-4903-B20E-04F46A8F59F1}"/>
    <cellStyle name="Sub-total 6 6 2 2" xfId="43527" xr:uid="{613371C0-DE9D-4E96-A9E0-27D670E4BB09}"/>
    <cellStyle name="Sub-total 6 6 3" xfId="16357" xr:uid="{EE01106C-8646-4B6C-B1FE-6E31674FA13F}"/>
    <cellStyle name="Sub-total 6 6 3 2" xfId="42776" xr:uid="{4F9D2BF5-D794-49C7-9BC9-AE494230B27E}"/>
    <cellStyle name="Sub-total 6 6 4" xfId="33043" xr:uid="{F7033553-8657-4957-B7E2-CD1044B3CCBE}"/>
    <cellStyle name="Sub-total 6 7" xfId="6988" xr:uid="{D5C18177-05F7-41F5-A9FC-C14704584380}"/>
    <cellStyle name="Sub-total 6 7 2" xfId="23789" xr:uid="{158B92F7-0E45-47F2-812D-497E60CE2C4F}"/>
    <cellStyle name="Sub-total 6 7 2 2" xfId="50203" xr:uid="{7C81B0C6-E33A-4C99-AB52-FC79A9FB903B}"/>
    <cellStyle name="Sub-total 6 7 3" xfId="33658" xr:uid="{A7E10EC7-1B96-4966-ADEC-E8B6B8D4C09C}"/>
    <cellStyle name="Sub-total 6 8" xfId="7535" xr:uid="{C6F1467F-472D-422C-BB42-36F23E8E19C9}"/>
    <cellStyle name="Sub-total 6 8 2" xfId="18202" xr:uid="{31775270-6806-47E5-A51A-D02B0333D9A0}"/>
    <cellStyle name="Sub-total 6 8 2 2" xfId="44618" xr:uid="{06F13311-9309-4559-AD11-3502BB149635}"/>
    <cellStyle name="Sub-total 6 8 3" xfId="23739" xr:uid="{95ACBAD6-599E-4C24-86D6-CD3DC76F45B0}"/>
    <cellStyle name="Sub-total 6 8 3 2" xfId="50153" xr:uid="{DC120606-0191-4251-AA53-7BD6C0D564EB}"/>
    <cellStyle name="Sub-total 6 8 4" xfId="34205" xr:uid="{757B7243-4E6F-4E6F-AF64-37B21BF07CF7}"/>
    <cellStyle name="Sub-total 6 9" xfId="7628" xr:uid="{D3988AF3-65A3-4B47-9688-041E6BC4C016}"/>
    <cellStyle name="Sub-total 6 9 2" xfId="18295" xr:uid="{474971BB-37C1-4A9D-8175-E8D6745FD9A1}"/>
    <cellStyle name="Sub-total 6 9 2 2" xfId="44711" xr:uid="{6E3BBCF2-8612-4763-B222-31FD576C7B2A}"/>
    <cellStyle name="Sub-total 6 9 3" xfId="27224" xr:uid="{C7090DFA-262E-4B5F-A759-A520E6B7C6BF}"/>
    <cellStyle name="Sub-total 6 9 3 2" xfId="53638" xr:uid="{6FE73225-C724-4B1C-A008-D5281C0D119D}"/>
    <cellStyle name="Sub-total 6 9 4" xfId="34298" xr:uid="{B39EA00F-C43E-48D8-9841-C854ECDF5CA0}"/>
    <cellStyle name="Sub-total 7" xfId="2537" xr:uid="{D6796F06-EC74-4676-9598-A98F174D4FC9}"/>
    <cellStyle name="Sub-total 7 10" xfId="21762" xr:uid="{3848BC07-28D3-4BCE-9BE3-CFE30DEC5A78}"/>
    <cellStyle name="Sub-total 7 10 2" xfId="48176" xr:uid="{E6C7AE3E-AB8D-4078-98A3-9CA548527703}"/>
    <cellStyle name="Sub-total 7 2" xfId="4432" xr:uid="{637A40B2-EEA3-47B8-8852-1511F6C05688}"/>
    <cellStyle name="Sub-total 7 2 2" xfId="15210" xr:uid="{C834A9E2-8AFF-4717-9089-103864FB1B95}"/>
    <cellStyle name="Sub-total 7 2 2 2" xfId="41630" xr:uid="{D40A87DE-31D5-4979-9871-A79CB74D1382}"/>
    <cellStyle name="Sub-total 7 2 3" xfId="26970" xr:uid="{08BBCE6F-81A2-47AB-A9B6-D61FCD0BE266}"/>
    <cellStyle name="Sub-total 7 2 3 2" xfId="53384" xr:uid="{994DF7AC-C9AC-46E6-AA03-91FB934936A0}"/>
    <cellStyle name="Sub-total 7 2 4" xfId="31102" xr:uid="{4907C876-C256-4665-94C9-CE6E61A832A1}"/>
    <cellStyle name="Sub-total 7 3" xfId="5165" xr:uid="{97AF455C-6B88-4816-94B9-BED25D05780F}"/>
    <cellStyle name="Sub-total 7 3 2" xfId="15942" xr:uid="{0088F85B-24C8-4242-877B-D7F6DD031C85}"/>
    <cellStyle name="Sub-total 7 3 2 2" xfId="42361" xr:uid="{7A8B484F-2C9D-4C8E-8896-1682F41E213A}"/>
    <cellStyle name="Sub-total 7 3 3" xfId="25801" xr:uid="{BEFCEA6D-23AC-4152-8A3D-ECB5E3306108}"/>
    <cellStyle name="Sub-total 7 3 3 2" xfId="52215" xr:uid="{0EE981BC-9DA0-4922-9E14-62AB0A53B1EE}"/>
    <cellStyle name="Sub-total 7 3 4" xfId="31835" xr:uid="{AB3DB3D6-B8FE-49E0-9653-10C9236E131D}"/>
    <cellStyle name="Sub-total 7 4" xfId="6341" xr:uid="{7C456908-CA7D-4E7B-AFFB-7209D861BE24}"/>
    <cellStyle name="Sub-total 7 4 2" xfId="17079" xr:uid="{D80E9D0B-DBF7-4BA6-BBA2-734AB14BD787}"/>
    <cellStyle name="Sub-total 7 4 2 2" xfId="43497" xr:uid="{188853C9-BC1F-4734-8B77-181B138776CD}"/>
    <cellStyle name="Sub-total 7 4 3" xfId="11961" xr:uid="{360C2BEE-9A5B-4C37-A28D-DB37B54C59C5}"/>
    <cellStyle name="Sub-total 7 4 3 2" xfId="38382" xr:uid="{A5379539-ECF1-4FEF-B7F6-6EE2A862312F}"/>
    <cellStyle name="Sub-total 7 4 4" xfId="33011" xr:uid="{897B1E64-0BDD-4E51-9417-14325905CDBE}"/>
    <cellStyle name="Sub-total 7 5" xfId="6923" xr:uid="{5C002AA2-26B9-4B1C-A7E3-404C37FDF4D1}"/>
    <cellStyle name="Sub-total 7 5 2" xfId="17628" xr:uid="{7EA87D9B-E240-46C2-A84D-30AA483D7B9B}"/>
    <cellStyle name="Sub-total 7 5 2 2" xfId="44045" xr:uid="{A3CA10A3-B61E-46E3-9923-D689971336AA}"/>
    <cellStyle name="Sub-total 7 5 3" xfId="23527" xr:uid="{CB9AB98E-A0EE-441F-AA61-41C03C1C7FD0}"/>
    <cellStyle name="Sub-total 7 5 3 2" xfId="49941" xr:uid="{E4B5EA94-B1D1-4712-8568-65AD17AB4688}"/>
    <cellStyle name="Sub-total 7 5 4" xfId="33593" xr:uid="{22AEBA72-3DCF-414E-B066-200F682A970A}"/>
    <cellStyle name="Sub-total 7 6" xfId="7445" xr:uid="{090EC6C6-216E-4466-9614-AA7B027F3193}"/>
    <cellStyle name="Sub-total 7 6 2" xfId="18112" xr:uid="{F487164B-FE5F-4F98-8D7B-F0E0D5DDF1F3}"/>
    <cellStyle name="Sub-total 7 6 2 2" xfId="44528" xr:uid="{027DE371-BE5B-41AA-952D-DFBE5060A274}"/>
    <cellStyle name="Sub-total 7 6 3" xfId="27990" xr:uid="{895589EE-499D-4D2F-8DD3-D1882EA70F57}"/>
    <cellStyle name="Sub-total 7 6 3 2" xfId="54404" xr:uid="{2368D5A3-FC97-4C29-AA28-4AC1977851FD}"/>
    <cellStyle name="Sub-total 7 6 4" xfId="34115" xr:uid="{66CE212C-72FD-45C0-AA09-BA2F2A0AF713}"/>
    <cellStyle name="Sub-total 7 7" xfId="8070" xr:uid="{090CC29D-FDAA-4D6D-90F1-D26E33746B69}"/>
    <cellStyle name="Sub-total 7 7 2" xfId="18737" xr:uid="{1DBDCCE1-5474-4743-85E8-43BBAFFDD6EA}"/>
    <cellStyle name="Sub-total 7 7 2 2" xfId="45151" xr:uid="{E185B460-65BA-4C02-A3E5-FCC60843EFFA}"/>
    <cellStyle name="Sub-total 7 7 3" xfId="11202" xr:uid="{6AEDF4E3-6C91-483D-9665-4C0820C62089}"/>
    <cellStyle name="Sub-total 7 7 3 2" xfId="37623" xr:uid="{E7F88C5C-E868-4224-9AD0-CAAA0F6C6013}"/>
    <cellStyle name="Sub-total 7 7 4" xfId="34672" xr:uid="{D44D4AAF-08D2-4608-9F4D-A06DE88F85F2}"/>
    <cellStyle name="Sub-total 7 8" xfId="13333" xr:uid="{9DF1BCCA-8B29-4CA9-B18C-89A1DD79D97F}"/>
    <cellStyle name="Sub-total 7 8 2" xfId="39753" xr:uid="{F07FC8F4-7369-4E75-A339-86143A4FD8F2}"/>
    <cellStyle name="Sub-total 7 9" xfId="11204" xr:uid="{991D22E8-6516-42EF-9531-0A66F391B2E4}"/>
    <cellStyle name="Sub-total 7 9 2" xfId="37625" xr:uid="{1A31DFD3-27DC-48F9-9057-5E48D0C2EE68}"/>
    <cellStyle name="Sub-total 8" xfId="3306" xr:uid="{45AA2B59-5DAA-4DD5-8025-2B7FC3753AC1}"/>
    <cellStyle name="Sub-total 8 2" xfId="14096" xr:uid="{CE5FF65A-A808-468E-83AD-1FC831B6055E}"/>
    <cellStyle name="Sub-total 8 2 2" xfId="40516" xr:uid="{541A4197-89D4-454B-92DA-FCB0A3E8BE1F}"/>
    <cellStyle name="Sub-total 8 3" xfId="26740" xr:uid="{0859EE30-BECC-4015-AAA3-3DA81F957FE7}"/>
    <cellStyle name="Sub-total 8 3 2" xfId="53154" xr:uid="{C59AC9FC-FF4E-4C74-BE78-23DD1F4749C1}"/>
    <cellStyle name="Sub-total 8 4" xfId="29976" xr:uid="{A45CF84B-915E-48D2-AA28-0452C4377D9A}"/>
    <cellStyle name="Sub-total 9" xfId="3011" xr:uid="{A676D2DA-7C8C-4FEE-AD79-657C6F51AD91}"/>
    <cellStyle name="Sub-total 9 2" xfId="13803" xr:uid="{2B6C400E-7CC4-418E-9822-8DCA20B5B0FE}"/>
    <cellStyle name="Sub-total 9 2 2" xfId="40223" xr:uid="{8F6B52BB-9020-4269-8AAF-4CECB00BFD91}"/>
    <cellStyle name="Sub-total 9 3" xfId="24328" xr:uid="{D20B18CB-6ADF-40D9-A338-2DC116779E6F}"/>
    <cellStyle name="Sub-total 9 3 2" xfId="50742" xr:uid="{AC6A5F2A-4315-47FA-8ABE-B4EDAA5D99BC}"/>
    <cellStyle name="Sub-total 9 4" xfId="29681" xr:uid="{B5524C13-78EC-4B0A-950C-F1BC762ACC03}"/>
    <cellStyle name="swpBody01" xfId="1289" xr:uid="{151F86C6-0256-4071-A826-51DD7D68AC71}"/>
    <cellStyle name="Title" xfId="55154" builtinId="15" customBuiltin="1"/>
    <cellStyle name="Title 2" xfId="1290" xr:uid="{0F192A48-33C2-4623-8C3D-9C395FE07AAE}"/>
    <cellStyle name="Title 2 2" xfId="55209" xr:uid="{106C284B-F596-4965-B73B-C1072ED8DBC0}"/>
    <cellStyle name="Title 3" xfId="1291" xr:uid="{9AAE5078-87AC-4290-9528-10951092209B}"/>
    <cellStyle name="Title 3 2" xfId="55210" xr:uid="{C8277DAE-B414-4882-A86B-E721F45632C0}"/>
    <cellStyle name="Title 4" xfId="10484" xr:uid="{E16CD129-7488-412D-847F-4E65BF87AE9F}"/>
    <cellStyle name="Total" xfId="8093" builtinId="25" customBuiltin="1"/>
    <cellStyle name="Total 1" xfId="1292" xr:uid="{42FBBEA1-5775-4ED4-99E4-7A67F376C0AD}"/>
    <cellStyle name="Total 1 2" xfId="1586" xr:uid="{56ACE88D-FD69-4CCA-B9A5-7538D9790489}"/>
    <cellStyle name="Total 1 2 10" xfId="27017" xr:uid="{C21945F3-3E13-4A09-AA54-60897A4A00D8}"/>
    <cellStyle name="Total 1 2 10 2" xfId="53431" xr:uid="{13087282-7A65-4258-9035-08FDAD2B3B70}"/>
    <cellStyle name="Total 1 2 2" xfId="3580" xr:uid="{BDD3558D-6481-454E-A81D-F8B258ABC5BB}"/>
    <cellStyle name="Total 1 2 2 2" xfId="8799" xr:uid="{44567380-5689-48D5-95D4-ED3C4727A5E6}"/>
    <cellStyle name="Total 1 2 2 2 2" xfId="8938" xr:uid="{305A4636-B621-4E60-93B6-B3A693A05CAD}"/>
    <cellStyle name="Total 1 2 2 2 2 2" xfId="19598" xr:uid="{D9092A49-E2AA-4F92-B584-94BB25D72663}"/>
    <cellStyle name="Total 1 2 2 2 2 2 2" xfId="46012" xr:uid="{91DF7082-1E19-496A-8A79-332D2191DFB9}"/>
    <cellStyle name="Total 1 2 2 2 2 3" xfId="26546" xr:uid="{8F6F3724-7C86-475C-A902-4F68A317E492}"/>
    <cellStyle name="Total 1 2 2 2 2 3 2" xfId="52960" xr:uid="{902E1C99-DDA9-4084-8E3D-B1F84D58C5A7}"/>
    <cellStyle name="Total 1 2 2 2 2 4" xfId="35434" xr:uid="{8395B73D-C45E-455A-9ED1-C826AB4B79D2}"/>
    <cellStyle name="Total 1 2 2 2 3" xfId="9957" xr:uid="{15E05191-FD3B-4554-BBF0-84042DCE2C41}"/>
    <cellStyle name="Total 1 2 2 2 3 2" xfId="20617" xr:uid="{E0C19228-4AEB-4B5E-B4CF-8E631FBC35D1}"/>
    <cellStyle name="Total 1 2 2 2 3 2 2" xfId="47031" xr:uid="{A61FBA44-0BEE-48F3-885D-5EF63A3C14A1}"/>
    <cellStyle name="Total 1 2 2 2 3 3" xfId="27337" xr:uid="{DEA02C01-FD37-4F3F-90F2-B33739327504}"/>
    <cellStyle name="Total 1 2 2 2 3 3 2" xfId="53751" xr:uid="{AD5A3D2C-B413-4ECB-BE63-920AEDA69564}"/>
    <cellStyle name="Total 1 2 2 2 3 4" xfId="36453" xr:uid="{4083C511-3561-48F8-893F-506AC6C6B52A}"/>
    <cellStyle name="Total 1 2 2 2 4" xfId="19459" xr:uid="{7F802BE1-8641-47BC-8E8A-FA7809182C13}"/>
    <cellStyle name="Total 1 2 2 2 4 2" xfId="45873" xr:uid="{E5188D39-62A7-4D22-A812-3FE132938CC4}"/>
    <cellStyle name="Total 1 2 2 2 5" xfId="26461" xr:uid="{639C6E6C-E010-4137-8A8B-E7A83AB7E7B5}"/>
    <cellStyle name="Total 1 2 2 2 5 2" xfId="52875" xr:uid="{83558901-BCF0-4E9B-A416-4EE3FF87FC52}"/>
    <cellStyle name="Total 1 2 2 2 6" xfId="35295" xr:uid="{5AE27F1E-5B4C-42CE-9D65-4E554317DD9F}"/>
    <cellStyle name="Total 1 2 2 3" xfId="9294" xr:uid="{212AAB1C-2F4D-423D-8FC4-C54795FBA70A}"/>
    <cellStyle name="Total 1 2 2 3 2" xfId="19954" xr:uid="{48E435F8-5BF7-42D6-BC5D-E984E18CBACE}"/>
    <cellStyle name="Total 1 2 2 3 2 2" xfId="46368" xr:uid="{BA99BE45-E4FA-4A8A-9D2E-60FD27EA2445}"/>
    <cellStyle name="Total 1 2 2 3 3" xfId="26835" xr:uid="{1131D7C6-9CFD-44B6-80A4-8A4BA076F646}"/>
    <cellStyle name="Total 1 2 2 3 3 2" xfId="53249" xr:uid="{4544E8B3-49BF-4B58-8159-D3404A983FC5}"/>
    <cellStyle name="Total 1 2 2 3 4" xfId="35790" xr:uid="{39279D73-A5F2-4092-8DF3-1C242E24C8E4}"/>
    <cellStyle name="Total 1 2 2 4" xfId="10249" xr:uid="{9BCDF848-C868-4848-B076-67868A24F4D0}"/>
    <cellStyle name="Total 1 2 2 4 2" xfId="20909" xr:uid="{FF095F62-F372-49A7-8B5C-F72CF504C41E}"/>
    <cellStyle name="Total 1 2 2 4 2 2" xfId="47323" xr:uid="{7AEF424B-65F2-42DD-92E2-4AF5A0031331}"/>
    <cellStyle name="Total 1 2 2 4 3" xfId="27562" xr:uid="{4AA605B1-2BD6-4110-BBE2-F77F361909C8}"/>
    <cellStyle name="Total 1 2 2 4 3 2" xfId="53976" xr:uid="{A4B93A72-62F6-4CAE-B240-0F75CCF85282}"/>
    <cellStyle name="Total 1 2 2 4 4" xfId="36745" xr:uid="{D6DC576C-AEC0-4DEC-B4ED-5FB3958A2D71}"/>
    <cellStyle name="Total 1 2 2 5" xfId="8483" xr:uid="{955F058A-DFAC-494F-8940-7C1675D9295C}"/>
    <cellStyle name="Total 1 2 2 5 2" xfId="19143" xr:uid="{0B91AF9D-57BF-44B5-B20E-EBDF96CD19CB}"/>
    <cellStyle name="Total 1 2 2 5 2 2" xfId="45557" xr:uid="{6E2A6A3E-5787-4D8E-9D85-987A0B8D0BCD}"/>
    <cellStyle name="Total 1 2 2 5 3" xfId="26217" xr:uid="{6F631FE2-2896-4FE5-9D1B-B63E3581A33C}"/>
    <cellStyle name="Total 1 2 2 5 3 2" xfId="52631" xr:uid="{67290777-0FE2-4E09-A26B-A3CD15314140}"/>
    <cellStyle name="Total 1 2 2 5 4" xfId="34979" xr:uid="{76D5E5D6-A5F2-42FC-BD32-C325C9BA5BFE}"/>
    <cellStyle name="Total 1 2 2 6" xfId="14365" xr:uid="{ECD8CB00-5F83-40AF-8627-CFD1C4740E21}"/>
    <cellStyle name="Total 1 2 2 6 2" xfId="40785" xr:uid="{141AABBE-9D9C-4B15-8A58-BA73CAD408D4}"/>
    <cellStyle name="Total 1 2 2 7" xfId="27456" xr:uid="{B7E6E092-B3E3-4766-BB13-8A4F8315ECBA}"/>
    <cellStyle name="Total 1 2 2 7 2" xfId="53870" xr:uid="{8BF44D65-5823-41D2-B735-8ADC0C9AB297}"/>
    <cellStyle name="Total 1 2 2 8" xfId="30250" xr:uid="{ADF408F9-5519-4FA6-BC78-6C411180B4A4}"/>
    <cellStyle name="Total 1 2 3" xfId="2839" xr:uid="{EB37116E-2FBC-4C27-8915-09D4E7FCA4ED}"/>
    <cellStyle name="Total 1 2 3 2" xfId="8826" xr:uid="{AB0A647D-3836-4B90-BFF7-C69294113CE1}"/>
    <cellStyle name="Total 1 2 3 2 2" xfId="9803" xr:uid="{5816B482-3700-492B-9B05-4153F9E3583D}"/>
    <cellStyle name="Total 1 2 3 2 2 2" xfId="20463" xr:uid="{A27A0A7D-4EEE-492A-ABB7-668C7D6A7590}"/>
    <cellStyle name="Total 1 2 3 2 2 2 2" xfId="46877" xr:uid="{87CA1CF4-0F97-4620-A033-9476B1E593C2}"/>
    <cellStyle name="Total 1 2 3 2 2 3" xfId="27231" xr:uid="{2B14DFC2-E33A-48CB-865B-F9B0EF0E7A22}"/>
    <cellStyle name="Total 1 2 3 2 2 3 2" xfId="53645" xr:uid="{757346AE-D254-409D-B282-F1E35C291A0A}"/>
    <cellStyle name="Total 1 2 3 2 2 4" xfId="36299" xr:uid="{BF833C09-63F1-4EDB-9C78-B5EF5C902858}"/>
    <cellStyle name="Total 1 2 3 2 3" xfId="9919" xr:uid="{D0FB39A8-6028-4CC1-B7DC-8FC2F5ECA987}"/>
    <cellStyle name="Total 1 2 3 2 3 2" xfId="20579" xr:uid="{F21B3323-CB7B-4238-B5B9-982F0D64FCFD}"/>
    <cellStyle name="Total 1 2 3 2 3 2 2" xfId="46993" xr:uid="{28652733-12AB-45EB-B08C-E7E7CA3D71ED}"/>
    <cellStyle name="Total 1 2 3 2 3 3" xfId="27311" xr:uid="{5CC6BCC5-6F28-4A9E-B6E1-E7078BC52717}"/>
    <cellStyle name="Total 1 2 3 2 3 3 2" xfId="53725" xr:uid="{AFED353A-1E54-4967-992C-EEEDF8C9E34E}"/>
    <cellStyle name="Total 1 2 3 2 3 4" xfId="36415" xr:uid="{0C728618-0B6C-4012-8386-E57F970D9A8F}"/>
    <cellStyle name="Total 1 2 3 2 4" xfId="19486" xr:uid="{20AF766F-3D3C-4588-850E-6A59EA578148}"/>
    <cellStyle name="Total 1 2 3 2 4 2" xfId="45900" xr:uid="{D6F155AB-7447-46E6-985D-F850DDE03735}"/>
    <cellStyle name="Total 1 2 3 2 5" xfId="26471" xr:uid="{6F30D5F9-3A22-47E4-B2E1-BD2DF11F7235}"/>
    <cellStyle name="Total 1 2 3 2 5 2" xfId="52885" xr:uid="{16A37A57-BC15-4F7B-82A0-E02552EF39D5}"/>
    <cellStyle name="Total 1 2 3 2 6" xfId="35322" xr:uid="{DDFD76A0-4727-4D9C-AD55-EA2AD6901F14}"/>
    <cellStyle name="Total 1 2 3 3" xfId="8908" xr:uid="{D04FDCDD-0360-49E6-A932-384DCC77147A}"/>
    <cellStyle name="Total 1 2 3 3 2" xfId="19568" xr:uid="{0E615A96-AD7D-4E6A-94CA-0706D6DAD9A5}"/>
    <cellStyle name="Total 1 2 3 3 2 2" xfId="45982" xr:uid="{FDBDB185-B2A4-48F1-B2CA-002FB80ABAB4}"/>
    <cellStyle name="Total 1 2 3 3 3" xfId="26527" xr:uid="{AC42410D-13B8-4EE1-95A1-7B40771DF675}"/>
    <cellStyle name="Total 1 2 3 3 3 2" xfId="52941" xr:uid="{1BB02F79-DB7C-4D9F-9B40-204D8F681D9C}"/>
    <cellStyle name="Total 1 2 3 3 4" xfId="35404" xr:uid="{975DF9DD-2CC1-4A7A-AB3B-45AF68F42AED}"/>
    <cellStyle name="Total 1 2 3 4" xfId="10055" xr:uid="{8C66DA7D-648F-4A38-86E7-A1E4C51C3E6D}"/>
    <cellStyle name="Total 1 2 3 4 2" xfId="20715" xr:uid="{63DAF320-B35C-4747-9A5C-411A426596A9}"/>
    <cellStyle name="Total 1 2 3 4 2 2" xfId="47129" xr:uid="{D22B3356-2FA1-41B5-9122-50369B067409}"/>
    <cellStyle name="Total 1 2 3 4 3" xfId="27414" xr:uid="{D6B79F82-34A0-43A9-8D26-7CC25B302328}"/>
    <cellStyle name="Total 1 2 3 4 3 2" xfId="53828" xr:uid="{4A3A4CD4-C2F9-41D2-995F-EF8DD9A945C4}"/>
    <cellStyle name="Total 1 2 3 4 4" xfId="36551" xr:uid="{683BE985-D74D-4203-AEAA-804A06B50733}"/>
    <cellStyle name="Total 1 2 3 5" xfId="8507" xr:uid="{F524A71F-A3E6-40A0-9FA8-1720905C2573}"/>
    <cellStyle name="Total 1 2 3 5 2" xfId="19167" xr:uid="{E008C4E7-BE69-4C20-B38D-8D77EBA41E0F}"/>
    <cellStyle name="Total 1 2 3 5 2 2" xfId="45581" xr:uid="{9E16056C-1718-47EE-AA8A-C88EA57B1427}"/>
    <cellStyle name="Total 1 2 3 5 3" xfId="26227" xr:uid="{9D8EC781-0A15-4955-A3EC-40C1D265028F}"/>
    <cellStyle name="Total 1 2 3 5 3 2" xfId="52641" xr:uid="{D6E0A21F-E7B1-4935-8576-F6713A26DDF4}"/>
    <cellStyle name="Total 1 2 3 5 4" xfId="35003" xr:uid="{83ABE282-1046-40EF-9EA2-9D25BB43BA05}"/>
    <cellStyle name="Total 1 2 3 6" xfId="13631" xr:uid="{B4E65988-8A54-4F68-90CD-57A74547F6EB}"/>
    <cellStyle name="Total 1 2 3 6 2" xfId="40051" xr:uid="{DCCD20BB-344C-4D3E-A76D-00D37E9B0D39}"/>
    <cellStyle name="Total 1 2 3 7" xfId="23701" xr:uid="{56B73882-D045-4230-A944-E4934B32B357}"/>
    <cellStyle name="Total 1 2 3 7 2" xfId="50115" xr:uid="{5F7372D0-1687-47EB-8AD6-EF720274D203}"/>
    <cellStyle name="Total 1 2 3 8" xfId="29509" xr:uid="{B00DC3B2-21F3-4BB8-B7AE-CA811A626E27}"/>
    <cellStyle name="Total 1 2 4" xfId="5257" xr:uid="{5353FBE9-582F-48F0-A2BD-386A4F06DD22}"/>
    <cellStyle name="Total 1 2 4 2" xfId="9700" xr:uid="{4B2A8965-182F-450E-AA89-C2E997FBA87A}"/>
    <cellStyle name="Total 1 2 4 2 2" xfId="20360" xr:uid="{20E9C0C1-8D38-4595-B322-57E6E99BC5D2}"/>
    <cellStyle name="Total 1 2 4 2 2 2" xfId="46774" xr:uid="{7F61D7AD-FD78-4D68-8712-F46512CBFF8C}"/>
    <cellStyle name="Total 1 2 4 2 3" xfId="27163" xr:uid="{32773EF5-5598-40EE-8BCB-70FF30174DF8}"/>
    <cellStyle name="Total 1 2 4 2 3 2" xfId="53577" xr:uid="{957B3189-04DD-4C92-AC7E-0B308B9EEBB2}"/>
    <cellStyle name="Total 1 2 4 2 4" xfId="36196" xr:uid="{3629549A-64A9-44D0-B15F-A51F375E2C84}"/>
    <cellStyle name="Total 1 2 4 3" xfId="10422" xr:uid="{68117F24-CB3C-478C-8D59-3C0F784E25F6}"/>
    <cellStyle name="Total 1 2 4 3 2" xfId="21082" xr:uid="{3D86225E-6817-4354-8586-3ACBD350247B}"/>
    <cellStyle name="Total 1 2 4 3 2 2" xfId="47496" xr:uid="{B0F4E15A-647A-4130-882B-E357D4EB34C9}"/>
    <cellStyle name="Total 1 2 4 3 3" xfId="27696" xr:uid="{DB04A027-CB07-4447-9964-DF7E891A8F25}"/>
    <cellStyle name="Total 1 2 4 3 3 2" xfId="54110" xr:uid="{7C9A6022-7CF4-42B0-A2D9-092E24C626B6}"/>
    <cellStyle name="Total 1 2 4 3 4" xfId="36918" xr:uid="{79548A23-007B-457E-BA13-AAFA29C9C5F5}"/>
    <cellStyle name="Total 1 2 4 4" xfId="8600" xr:uid="{96565855-2188-4621-A266-70C1384BAB60}"/>
    <cellStyle name="Total 1 2 4 4 2" xfId="19260" xr:uid="{15BC8847-EC10-4947-97C9-34AD074FC065}"/>
    <cellStyle name="Total 1 2 4 4 2 2" xfId="45674" xr:uid="{C927D76E-F3C5-4289-B5DA-7F5D5C8CD055}"/>
    <cellStyle name="Total 1 2 4 4 3" xfId="26297" xr:uid="{4F1989C5-97B5-4C47-B3E0-F72F7E1C9803}"/>
    <cellStyle name="Total 1 2 4 4 3 2" xfId="52711" xr:uid="{DC7D3A6A-E6AD-47BA-8132-000906CE6186}"/>
    <cellStyle name="Total 1 2 4 4 4" xfId="35096" xr:uid="{401A11FC-684F-4644-9EAA-935FFEAE49FC}"/>
    <cellStyle name="Total 1 2 4 5" xfId="16032" xr:uid="{4A6EE06C-35B7-4285-92BC-AEAEE24C1558}"/>
    <cellStyle name="Total 1 2 4 5 2" xfId="42451" xr:uid="{02ED89C5-435D-405C-BBBF-FC2CE59DC941}"/>
    <cellStyle name="Total 1 2 4 6" xfId="24295" xr:uid="{8D0138FA-9E09-4CB0-B765-C4A733FCCE34}"/>
    <cellStyle name="Total 1 2 4 6 2" xfId="50709" xr:uid="{343C07F2-0535-401E-A0F3-84888459E1A2}"/>
    <cellStyle name="Total 1 2 4 7" xfId="31927" xr:uid="{4D9AB98A-3316-4E06-AD36-DC67532DA21B}"/>
    <cellStyle name="Total 1 2 5" xfId="6110" xr:uid="{0529CEF9-E266-4B5F-9BFC-074E5634965A}"/>
    <cellStyle name="Total 1 2 5 2" xfId="10760" xr:uid="{0DA35090-1741-485E-8B78-81B03442DAA3}"/>
    <cellStyle name="Total 1 2 5 2 2" xfId="21405" xr:uid="{CBF1A044-BF20-4FE8-9A5D-51731922F71F}"/>
    <cellStyle name="Total 1 2 5 2 2 2" xfId="47819" xr:uid="{47AF6D7C-9241-4F7E-B3C6-04A6D854BC20}"/>
    <cellStyle name="Total 1 2 5 2 3" xfId="27970" xr:uid="{5790914B-78E8-4574-B055-F02059FA4A91}"/>
    <cellStyle name="Total 1 2 5 2 3 2" xfId="54384" xr:uid="{901D7975-7D09-4661-98FD-E55D7197B895}"/>
    <cellStyle name="Total 1 2 5 2 4" xfId="37181" xr:uid="{3DD09B75-2C0C-4D82-8AD1-01534D404352}"/>
    <cellStyle name="Total 1 2 5 3" xfId="9492" xr:uid="{343B6AA0-BDD8-4E58-AA7B-4E3743ECB762}"/>
    <cellStyle name="Total 1 2 5 3 2" xfId="20152" xr:uid="{5E8778BD-0437-4CEE-99CC-006BA6D2DFCB}"/>
    <cellStyle name="Total 1 2 5 3 2 2" xfId="46566" xr:uid="{AB2DEE51-009A-49FE-8B0A-220CA0A970AB}"/>
    <cellStyle name="Total 1 2 5 3 3" xfId="26998" xr:uid="{23DEDD02-ABCE-4087-A9EC-232989470536}"/>
    <cellStyle name="Total 1 2 5 3 3 2" xfId="53412" xr:uid="{CA25A56B-A743-45C3-AF47-2D137920A69F}"/>
    <cellStyle name="Total 1 2 5 3 4" xfId="35988" xr:uid="{C6FA8795-8BB0-4604-BCD8-AC968242B6A4}"/>
    <cellStyle name="Total 1 2 5 4" xfId="13079" xr:uid="{B2763A0F-2403-44B2-951B-EA0AF0B951FD}"/>
    <cellStyle name="Total 1 2 5 4 2" xfId="39500" xr:uid="{E50AAFA6-8974-4044-BA9A-C86D298252F5}"/>
    <cellStyle name="Total 1 2 5 5" xfId="32780" xr:uid="{AF9293D7-48C6-43D4-9BED-7B87B5F1A0A0}"/>
    <cellStyle name="Total 1 2 6" xfId="5862" xr:uid="{4A935C84-F178-4D6A-AF45-BF8467D3F711}"/>
    <cellStyle name="Total 1 2 6 2" xfId="10020" xr:uid="{198D7D85-4413-451B-A92D-90374B91008D}"/>
    <cellStyle name="Total 1 2 6 2 2" xfId="20680" xr:uid="{B2E52227-0664-4B5A-9AF1-E1F636C253F1}"/>
    <cellStyle name="Total 1 2 6 2 2 2" xfId="47094" xr:uid="{EC08E48A-9ECF-4DEB-A0E3-DC357F8E232F}"/>
    <cellStyle name="Total 1 2 6 2 3" xfId="27387" xr:uid="{A7F4601B-FEF8-48BF-8738-D6794518265C}"/>
    <cellStyle name="Total 1 2 6 2 3 2" xfId="53801" xr:uid="{A29FA7D6-926B-473F-8104-669F1674297F}"/>
    <cellStyle name="Total 1 2 6 2 4" xfId="36516" xr:uid="{7140F4B0-627F-4970-BE18-8DC169E00646}"/>
    <cellStyle name="Total 1 2 6 3" xfId="16618" xr:uid="{0880F8BD-C14C-4C2F-A29D-B41C49610F4B}"/>
    <cellStyle name="Total 1 2 6 3 2" xfId="43036" xr:uid="{7B710C26-E367-49D1-8119-0B59E288E2A3}"/>
    <cellStyle name="Total 1 2 6 4" xfId="25571" xr:uid="{A27E4A26-4CE7-4376-B957-02699E115E7E}"/>
    <cellStyle name="Total 1 2 6 4 2" xfId="51985" xr:uid="{4CF45BC8-CD82-476A-A7CB-DA928C5BD50D}"/>
    <cellStyle name="Total 1 2 6 5" xfId="32532" xr:uid="{F71D1522-C5DD-4F6E-B4A5-E2C31766C974}"/>
    <cellStyle name="Total 1 2 7" xfId="10744" xr:uid="{C12CA94F-D17D-49B6-96A0-3FD99344FE02}"/>
    <cellStyle name="Total 1 2 7 2" xfId="21389" xr:uid="{B36EEEA8-449B-4615-97DC-A175514DB064}"/>
    <cellStyle name="Total 1 2 7 2 2" xfId="47803" xr:uid="{BBC65819-BD31-484E-A03E-7DB50B78D5C7}"/>
    <cellStyle name="Total 1 2 7 3" xfId="27964" xr:uid="{D289985A-B869-4A45-A219-14A425543764}"/>
    <cellStyle name="Total 1 2 7 3 2" xfId="54378" xr:uid="{CC127722-2C98-43B2-8B6D-6ECC00A5398D}"/>
    <cellStyle name="Total 1 2 7 4" xfId="37165" xr:uid="{5DA37B67-BA92-4BE0-8A55-D1D642CFDCCF}"/>
    <cellStyle name="Total 1 2 8" xfId="8297" xr:uid="{CFA592E1-E512-4483-BC1E-365D90C6D34A}"/>
    <cellStyle name="Total 1 2 8 2" xfId="18958" xr:uid="{FBC6326B-04D8-4DF8-A0E0-AEE170DC5285}"/>
    <cellStyle name="Total 1 2 8 2 2" xfId="45372" xr:uid="{BBE987E4-72B8-49FD-8B61-7F29590EE937}"/>
    <cellStyle name="Total 1 2 8 3" xfId="26064" xr:uid="{3B69FBF1-26CF-4338-AFC7-C363A2FA69F7}"/>
    <cellStyle name="Total 1 2 8 3 2" xfId="52478" xr:uid="{545C1715-904B-4A90-879D-FD5D4BC24906}"/>
    <cellStyle name="Total 1 2 8 4" xfId="34795" xr:uid="{5D7A2558-D268-430E-A183-892864DAFC3C}"/>
    <cellStyle name="Total 1 2 9" xfId="12510" xr:uid="{A8CBD0DD-DB64-4829-9CA0-4FFE68168DDB}"/>
    <cellStyle name="Total 1 2 9 2" xfId="38931" xr:uid="{AD1079E9-DE42-4ACB-AF25-C9BD0A878EEB}"/>
    <cellStyle name="Total 1 3" xfId="1695" xr:uid="{C163F3FD-EC11-4120-BD8A-86B7A3D12BD8}"/>
    <cellStyle name="Total 1 3 10" xfId="28941" xr:uid="{C653C5E2-3AAA-4EB5-AC4B-1A32A353E284}"/>
    <cellStyle name="Total 1 3 2" xfId="2647" xr:uid="{93F1E010-A855-4CCE-A4BB-A2516D892472}"/>
    <cellStyle name="Total 1 3 2 2" xfId="13439" xr:uid="{CB508DE5-D87A-4F40-976A-3824E750C305}"/>
    <cellStyle name="Total 1 3 2 2 2" xfId="39859" xr:uid="{7C541F81-327F-4FE9-B418-41DC9E06E6D7}"/>
    <cellStyle name="Total 1 3 2 3" xfId="22687" xr:uid="{DF1F0949-6B3C-4779-B9EA-603542A3C05A}"/>
    <cellStyle name="Total 1 3 2 3 2" xfId="49101" xr:uid="{534C5087-312E-43AF-8381-11174FFCB892}"/>
    <cellStyle name="Total 1 3 2 4" xfId="29317" xr:uid="{678E1E80-C744-4520-82A3-1FB24DD3F24B}"/>
    <cellStyle name="Total 1 3 3" xfId="4864" xr:uid="{E7486FDA-9BEF-4FBE-83B1-4D4A1CF041B4}"/>
    <cellStyle name="Total 1 3 3 2" xfId="15641" xr:uid="{A9749CA8-6D3A-4869-AFC8-13CA652EF61F}"/>
    <cellStyle name="Total 1 3 3 2 2" xfId="42061" xr:uid="{F5B7B328-DADD-4F8D-B803-411CBBAC3F61}"/>
    <cellStyle name="Total 1 3 3 3" xfId="21845" xr:uid="{E728FBD7-C5AE-4D86-8399-79D9191A23CF}"/>
    <cellStyle name="Total 1 3 3 3 2" xfId="48259" xr:uid="{B978C702-E7F7-4E16-AFED-32AF606D2A8D}"/>
    <cellStyle name="Total 1 3 3 4" xfId="31534" xr:uid="{E0DB0FCD-341C-45A0-9B0C-3418A418E2AA}"/>
    <cellStyle name="Total 1 3 4" xfId="4153" xr:uid="{5E617FC5-8463-440B-933F-0B76299DC276}"/>
    <cellStyle name="Total 1 3 4 2" xfId="14934" xr:uid="{E55E2C77-8B3A-4EC3-BE5D-FF9AEB9D303A}"/>
    <cellStyle name="Total 1 3 4 2 2" xfId="41354" xr:uid="{CE3F1AC9-AF74-4D83-851D-7893DF0553C9}"/>
    <cellStyle name="Total 1 3 4 3" xfId="22256" xr:uid="{63D011EC-E3F7-423C-947B-5FEFB02F83C6}"/>
    <cellStyle name="Total 1 3 4 3 2" xfId="48670" xr:uid="{F9072A93-C6AE-4968-B167-0FE54F178249}"/>
    <cellStyle name="Total 1 3 4 4" xfId="30823" xr:uid="{9ADDFEF2-2178-491E-AED5-76A785F76C5F}"/>
    <cellStyle name="Total 1 3 5" xfId="3013" xr:uid="{63A9920C-09F7-4322-9725-6ECFBC6E67C1}"/>
    <cellStyle name="Total 1 3 5 2" xfId="27479" xr:uid="{AB4351DC-24F2-4EF6-8B69-C633BA1EF6C7}"/>
    <cellStyle name="Total 1 3 5 2 2" xfId="53893" xr:uid="{C492A363-DB72-483A-8A4C-ED4104DC375C}"/>
    <cellStyle name="Total 1 3 5 3" xfId="29683" xr:uid="{B433780F-D8D3-4385-82F6-49102472B7C1}"/>
    <cellStyle name="Total 1 3 6" xfId="5675" xr:uid="{1CACA474-29BF-4DD5-AF91-0228AAEB127C}"/>
    <cellStyle name="Total 1 3 6 2" xfId="16439" xr:uid="{55ED0D35-2D64-4908-9C22-82EF2D4EBE5A}"/>
    <cellStyle name="Total 1 3 6 2 2" xfId="42857" xr:uid="{F37EA323-7337-4E04-820C-0F473AF212D7}"/>
    <cellStyle name="Total 1 3 6 3" xfId="27429" xr:uid="{D990FD1C-A229-423D-AE7E-0B4B07B32521}"/>
    <cellStyle name="Total 1 3 6 3 2" xfId="53843" xr:uid="{82986C9D-1932-4CFA-A291-E3E87BBE6CED}"/>
    <cellStyle name="Total 1 3 6 4" xfId="32345" xr:uid="{FC3818D3-018B-4F7F-9CC9-7D983A04A941}"/>
    <cellStyle name="Total 1 3 7" xfId="6283" xr:uid="{CBD5BE2F-40EB-4844-9B6E-3D07B90F64BD}"/>
    <cellStyle name="Total 1 3 7 2" xfId="17022" xr:uid="{D08341A4-7C4F-455F-BA56-B28B564DE6ED}"/>
    <cellStyle name="Total 1 3 7 2 2" xfId="43440" xr:uid="{204FE7BA-1DAD-45C3-9B8F-E42090C675BB}"/>
    <cellStyle name="Total 1 3 7 3" xfId="11153" xr:uid="{10A7C861-4E24-4A4F-8318-25391A167AE5}"/>
    <cellStyle name="Total 1 3 7 3 2" xfId="37574" xr:uid="{FFDAFE69-D0B4-4E2A-B7FD-F5CE6415B33E}"/>
    <cellStyle name="Total 1 3 7 4" xfId="32953" xr:uid="{1CE0C89F-04B9-4DB9-8087-87D3475C19F5}"/>
    <cellStyle name="Total 1 3 8" xfId="12598" xr:uid="{1F8D75EC-69AF-4A04-A367-3B69E893F5EB}"/>
    <cellStyle name="Total 1 3 8 2" xfId="39019" xr:uid="{E067593C-321C-4286-993B-2B35565941B7}"/>
    <cellStyle name="Total 1 3 9" xfId="23656" xr:uid="{6F120610-1D80-4EFB-8225-D572FE7BF5CB}"/>
    <cellStyle name="Total 1 3 9 2" xfId="50070" xr:uid="{B78DD8B1-E782-46D2-9BDA-FE9B4C7A70AD}"/>
    <cellStyle name="Total 1 4" xfId="2538" xr:uid="{5B1E540C-1328-4423-B95C-725114105B6B}"/>
    <cellStyle name="Total 1 4 10" xfId="26303" xr:uid="{CFB2233B-AF40-4EEC-89AB-7A3A062B7810}"/>
    <cellStyle name="Total 1 4 10 2" xfId="52717" xr:uid="{7D8073E8-2E43-461D-BBB5-8C3BA52F33C7}"/>
    <cellStyle name="Total 1 4 11" xfId="29235" xr:uid="{3AD79A7F-62BF-409C-9920-F905AF42C866}"/>
    <cellStyle name="Total 1 4 2" xfId="4433" xr:uid="{0AD8E694-A5ED-47C3-90E6-64735D55040A}"/>
    <cellStyle name="Total 1 4 2 2" xfId="15211" xr:uid="{895D6F18-8C36-484D-975D-7FA4796A7065}"/>
    <cellStyle name="Total 1 4 2 2 2" xfId="41631" xr:uid="{07AEB092-4DCA-4D0A-9432-D7D6C25D6D52}"/>
    <cellStyle name="Total 1 4 2 3" xfId="22487" xr:uid="{59D6FD69-3E92-4862-8577-9C0B5B27902F}"/>
    <cellStyle name="Total 1 4 2 3 2" xfId="48901" xr:uid="{0D4E185B-432F-4A9A-8295-8FEC06F747F5}"/>
    <cellStyle name="Total 1 4 2 4" xfId="31103" xr:uid="{2E4A8BE9-5821-4A91-B68E-C7BA0C543BF7}"/>
    <cellStyle name="Total 1 4 3" xfId="5166" xr:uid="{8C2F6B08-D531-47BC-9B82-0B86888F1906}"/>
    <cellStyle name="Total 1 4 3 2" xfId="15943" xr:uid="{5451BB1E-9663-407F-84CD-10E20244AEDD}"/>
    <cellStyle name="Total 1 4 3 2 2" xfId="42362" xr:uid="{5307E897-DF5A-49CD-992E-DDC4025101DA}"/>
    <cellStyle name="Total 1 4 3 3" xfId="25326" xr:uid="{E66C5BF4-F377-477A-A197-46D1B4C83940}"/>
    <cellStyle name="Total 1 4 3 3 2" xfId="51740" xr:uid="{C492F9DD-A91A-416D-AF7D-BEA2E8074FD9}"/>
    <cellStyle name="Total 1 4 3 4" xfId="31836" xr:uid="{CB147A51-69F9-4A7F-90CF-18CC8FBD7AB3}"/>
    <cellStyle name="Total 1 4 4" xfId="5759" xr:uid="{92A84C68-C3F1-46B9-9B59-14B6CBF3F9EF}"/>
    <cellStyle name="Total 1 4 4 2" xfId="16520" xr:uid="{C4A799DB-FF19-4CBA-854E-B478F7DD0736}"/>
    <cellStyle name="Total 1 4 4 2 2" xfId="42938" xr:uid="{4EE10961-11F2-4C90-8965-5EBB95DBE9BF}"/>
    <cellStyle name="Total 1 4 4 3" xfId="27364" xr:uid="{516C3B8E-B3C6-488D-9F0D-CF492C96EB1D}"/>
    <cellStyle name="Total 1 4 4 3 2" xfId="53778" xr:uid="{EA637241-0550-477D-9C60-DE3B22513176}"/>
    <cellStyle name="Total 1 4 4 4" xfId="32429" xr:uid="{399BF609-012F-4483-9BBC-1EA0F478100C}"/>
    <cellStyle name="Total 1 4 5" xfId="6342" xr:uid="{B547C823-2F2E-42B6-B4F2-B1668A9D0DE9}"/>
    <cellStyle name="Total 1 4 5 2" xfId="17080" xr:uid="{1368F61C-2A8C-4CB6-9E28-C8AE36675FD2}"/>
    <cellStyle name="Total 1 4 5 2 2" xfId="43498" xr:uid="{A98BA959-669D-4DE1-98E1-27B8DB07C769}"/>
    <cellStyle name="Total 1 4 5 3" xfId="12610" xr:uid="{5014E6D0-781B-4BD6-B267-2628DF18B4CF}"/>
    <cellStyle name="Total 1 4 5 3 2" xfId="39031" xr:uid="{E376A563-6BCC-4029-9490-6B83FE5B49DF}"/>
    <cellStyle name="Total 1 4 5 4" xfId="33012" xr:uid="{A3E44730-41D1-4C64-84B5-D9C0F5E06156}"/>
    <cellStyle name="Total 1 4 6" xfId="6924" xr:uid="{F8CB6184-43D1-49C0-A6AE-D200AFB2B9FF}"/>
    <cellStyle name="Total 1 4 6 2" xfId="22963" xr:uid="{F096FE2E-7681-4F39-8659-9C9E4AB63FAF}"/>
    <cellStyle name="Total 1 4 6 2 2" xfId="49377" xr:uid="{E5F1E922-3AF7-4303-A8AF-DE4AC8B8940E}"/>
    <cellStyle name="Total 1 4 6 3" xfId="33594" xr:uid="{2968C222-3AE1-473A-B183-B304CF4D0FAC}"/>
    <cellStyle name="Total 1 4 7" xfId="7446" xr:uid="{42BF7452-AA2A-4E42-AE75-97AD67150012}"/>
    <cellStyle name="Total 1 4 7 2" xfId="18113" xr:uid="{E0D73D5B-8216-4259-87B9-59ADBC5ED217}"/>
    <cellStyle name="Total 1 4 7 2 2" xfId="44529" xr:uid="{CB83F997-8FF0-4AE3-B117-5B5931E40E21}"/>
    <cellStyle name="Total 1 4 7 3" xfId="21876" xr:uid="{CD65BA97-DA80-4CAC-B172-9B19884BDFEA}"/>
    <cellStyle name="Total 1 4 7 3 2" xfId="48290" xr:uid="{FC347833-3DA2-43CD-B206-BB1CC93A3E51}"/>
    <cellStyle name="Total 1 4 7 4" xfId="34116" xr:uid="{A9330F98-4825-4BC3-98ED-6EFB4726AE84}"/>
    <cellStyle name="Total 1 4 8" xfId="8071" xr:uid="{DE75D316-7233-4F11-96BE-606AD1E2ABD0}"/>
    <cellStyle name="Total 1 4 8 2" xfId="18738" xr:uid="{5A533DBF-33C7-49EE-856F-AB7712548ED3}"/>
    <cellStyle name="Total 1 4 8 2 2" xfId="45152" xr:uid="{D9EB64AE-F97A-4B4E-B1F2-710DCC5F59A8}"/>
    <cellStyle name="Total 1 4 8 3" xfId="11203" xr:uid="{603B7F9F-C3D3-4A80-853A-8028002ACE60}"/>
    <cellStyle name="Total 1 4 8 3 2" xfId="37624" xr:uid="{F8DFFD04-03D3-4172-8DED-36BA425A9580}"/>
    <cellStyle name="Total 1 4 8 4" xfId="34673" xr:uid="{721BC622-1BDE-4951-BB03-0A7CC2E4ED16}"/>
    <cellStyle name="Total 1 4 9" xfId="13334" xr:uid="{C5386E59-69DA-4A68-94B9-4C9284079D84}"/>
    <cellStyle name="Total 1 4 9 2" xfId="39754" xr:uid="{E594AC7D-DDD1-4E91-8789-7596AB9BC69F}"/>
    <cellStyle name="Total 1 5" xfId="8281" xr:uid="{43285865-6502-417B-85FC-D9DD712E793C}"/>
    <cellStyle name="Total 1 5 2" xfId="18942" xr:uid="{2276261F-9389-43DC-A2FD-DD97580AB24C}"/>
    <cellStyle name="Total 1 5 2 2" xfId="45356" xr:uid="{D7B52D15-F9E1-48EF-A82C-6CDBEA1EB34E}"/>
    <cellStyle name="Total 1 5 3" xfId="26048" xr:uid="{8AA414D1-BBA5-4D90-9A13-27129C56D271}"/>
    <cellStyle name="Total 1 5 3 2" xfId="52462" xr:uid="{384A863C-28B1-4C14-8154-8693751DFF5E}"/>
    <cellStyle name="Total 1 5 4" xfId="34791" xr:uid="{CFFDC78D-F827-44A5-896E-87772058263D}"/>
    <cellStyle name="Total 1 6" xfId="12251" xr:uid="{1F46ADDA-52BF-4B0B-B954-86BC2C41810E}"/>
    <cellStyle name="Total 1 6 2" xfId="38672" xr:uid="{1EDA339F-6669-40D2-A8C3-21586D694790}"/>
    <cellStyle name="Total 2" xfId="1293" xr:uid="{CACDB731-67E2-46F5-A08D-EA26A05B3CDA}"/>
    <cellStyle name="Total 2 10" xfId="6506" xr:uid="{7A3F4801-E085-4DEF-A479-478367E82C35}"/>
    <cellStyle name="Total 2 10 2" xfId="23560" xr:uid="{4D0416EA-8616-4FAC-BF19-A775F4481514}"/>
    <cellStyle name="Total 2 10 2 2" xfId="49974" xr:uid="{1304FF9F-79AE-4550-A306-EF6DAE5E9476}"/>
    <cellStyle name="Total 2 10 3" xfId="33176" xr:uid="{3F603296-0D8D-4B7F-86BF-8CE1E4A0B262}"/>
    <cellStyle name="Total 2 11" xfId="6178" xr:uid="{9E5AFB8A-CA01-4963-8841-4E2A4F15B925}"/>
    <cellStyle name="Total 2 11 2" xfId="16919" xr:uid="{7A8A5E2F-71E7-4B5F-BF8C-EC8DBAF54DA8}"/>
    <cellStyle name="Total 2 11 2 2" xfId="43337" xr:uid="{413EFDDA-B74F-433D-A528-CDA14E1F8ADC}"/>
    <cellStyle name="Total 2 11 3" xfId="21965" xr:uid="{AD2EDB69-19D5-4294-867D-2237BE6479A0}"/>
    <cellStyle name="Total 2 11 3 2" xfId="48379" xr:uid="{AF5E4572-DC6D-451F-B084-625068403E98}"/>
    <cellStyle name="Total 2 11 4" xfId="32848" xr:uid="{ED80A4C8-5D41-47E7-9A81-F7B0221D033B}"/>
    <cellStyle name="Total 2 12" xfId="12930" xr:uid="{74B64911-11A4-4827-B50A-4F98C9F03BEC}"/>
    <cellStyle name="Total 2 12 2" xfId="39351" xr:uid="{CEF45F5A-6470-4B73-92A8-316A1231CDCE}"/>
    <cellStyle name="Total 2 13" xfId="25030" xr:uid="{296A3C7B-99AD-4C0B-BE3E-919C3CC68FEE}"/>
    <cellStyle name="Total 2 13 2" xfId="51444" xr:uid="{2956D62A-965C-4E5E-B654-4A550EB4338C}"/>
    <cellStyle name="Total 2 2" xfId="1587" xr:uid="{14D7A3AB-53CB-4886-A5A4-056163AB08BF}"/>
    <cellStyle name="Total 2 2 10" xfId="11967" xr:uid="{9204EE5D-BFAF-4873-A347-9D2A9FDB638B}"/>
    <cellStyle name="Total 2 2 10 2" xfId="38388" xr:uid="{3F94F32A-4282-4D4A-96A9-0DE1855A9253}"/>
    <cellStyle name="Total 2 2 11" xfId="25726" xr:uid="{61B904CC-E6DB-47AB-927F-FE725E31801E}"/>
    <cellStyle name="Total 2 2 11 2" xfId="52140" xr:uid="{6E7AE4D6-7322-4C52-B85F-19D43EEC80D1}"/>
    <cellStyle name="Total 2 2 2" xfId="3581" xr:uid="{AA97FA05-8A7C-40B9-A854-FE0ABBEA912D}"/>
    <cellStyle name="Total 2 2 2 2" xfId="8947" xr:uid="{03956989-F24B-4737-9F9F-0F49B283616B}"/>
    <cellStyle name="Total 2 2 2 2 2" xfId="19607" xr:uid="{406AFD47-6098-45D6-BDD0-07D8CA512191}"/>
    <cellStyle name="Total 2 2 2 2 2 2" xfId="46021" xr:uid="{79EA9A25-F435-415C-AE32-FE4D110B8F35}"/>
    <cellStyle name="Total 2 2 2 2 3" xfId="11179" xr:uid="{AD719F85-8F94-471A-9E92-E484E0A05196}"/>
    <cellStyle name="Total 2 2 2 2 3 2" xfId="37600" xr:uid="{E7456EE3-DE38-4FBE-B995-DCEBF5C1C5D0}"/>
    <cellStyle name="Total 2 2 2 2 4" xfId="35443" xr:uid="{CA7ED91B-B5C1-4100-B8F4-90FACADD70F3}"/>
    <cellStyle name="Total 2 2 2 3" xfId="9952" xr:uid="{FF9A20AB-6B50-4BB8-B900-359962E920BE}"/>
    <cellStyle name="Total 2 2 2 3 2" xfId="20612" xr:uid="{20B38622-FC19-4934-AA9B-D3A03AC65B40}"/>
    <cellStyle name="Total 2 2 2 3 2 2" xfId="47026" xr:uid="{A0C4A55C-0594-4B06-AB11-4D12EA1CC569}"/>
    <cellStyle name="Total 2 2 2 3 3" xfId="28031" xr:uid="{60CC9A01-FDF4-496B-B12E-A64FC1D75C03}"/>
    <cellStyle name="Total 2 2 2 3 3 2" xfId="54445" xr:uid="{EDA150D4-9C60-4638-A6DF-5488582DE50E}"/>
    <cellStyle name="Total 2 2 2 3 4" xfId="36448" xr:uid="{1C62B65A-58BD-4478-8F50-40040CC80E61}"/>
    <cellStyle name="Total 2 2 2 4" xfId="8788" xr:uid="{D9126628-6083-46D3-A882-5B55A24B4994}"/>
    <cellStyle name="Total 2 2 2 4 2" xfId="19448" xr:uid="{04157FFD-2F09-49D4-84AF-EE3C33261700}"/>
    <cellStyle name="Total 2 2 2 4 2 2" xfId="45862" xr:uid="{4AD2FF20-FFD9-4453-ACED-82662A4A5C5C}"/>
    <cellStyle name="Total 2 2 2 4 3" xfId="22780" xr:uid="{190DFD00-026E-478F-9E45-53D2AA8396EF}"/>
    <cellStyle name="Total 2 2 2 4 3 2" xfId="49194" xr:uid="{C47B0CC9-BA61-41A7-BB3A-122704380660}"/>
    <cellStyle name="Total 2 2 2 4 4" xfId="35284" xr:uid="{75C35C97-2118-4CBB-8530-F2EF1C2D5AFF}"/>
    <cellStyle name="Total 2 2 2 5" xfId="14366" xr:uid="{FCABF2D7-5283-4767-A826-93A95A2A12D2}"/>
    <cellStyle name="Total 2 2 2 5 2" xfId="40786" xr:uid="{210BBD70-F956-4C7D-BF25-47A38C4DAEDF}"/>
    <cellStyle name="Total 2 2 2 6" xfId="22893" xr:uid="{D9F1CB7D-A3D5-467F-9B14-8B43E36EAFCA}"/>
    <cellStyle name="Total 2 2 2 6 2" xfId="49307" xr:uid="{0D0946B8-FB23-44E6-A960-C16A9275B22B}"/>
    <cellStyle name="Total 2 2 2 7" xfId="30251" xr:uid="{149AA323-1DDF-485D-A409-6B570CD1DCEF}"/>
    <cellStyle name="Total 2 2 3" xfId="2737" xr:uid="{EADC87C3-13B1-4240-A330-B731870787E7}"/>
    <cellStyle name="Total 2 2 3 2" xfId="10817" xr:uid="{B7620324-C0CD-4C77-BC0B-86ABEBEC39E9}"/>
    <cellStyle name="Total 2 2 3 2 2" xfId="21462" xr:uid="{1DD03D6D-8264-4A49-A7CB-F92C0C266344}"/>
    <cellStyle name="Total 2 2 3 2 2 2" xfId="47876" xr:uid="{8A02062D-C436-4295-8E96-07A2123F7071}"/>
    <cellStyle name="Total 2 2 3 2 3" xfId="28551" xr:uid="{D752715B-17C1-4271-B17A-F4DBCF4CD43E}"/>
    <cellStyle name="Total 2 2 3 2 3 2" xfId="54965" xr:uid="{00387C0B-9342-4197-B440-A48DECF06DF8}"/>
    <cellStyle name="Total 2 2 3 2 4" xfId="37238" xr:uid="{81EA182D-34D2-47A0-B039-BE888FC52354}"/>
    <cellStyle name="Total 2 2 3 3" xfId="9305" xr:uid="{201D1759-9765-4A10-8EA2-50BFCC1A40DD}"/>
    <cellStyle name="Total 2 2 3 3 2" xfId="19965" xr:uid="{02AB57F5-E56A-4CC4-A77C-404E252B084A}"/>
    <cellStyle name="Total 2 2 3 3 2 2" xfId="46379" xr:uid="{CC63F596-D2A8-4762-88CB-86B7E130AA6C}"/>
    <cellStyle name="Total 2 2 3 3 3" xfId="16898" xr:uid="{83B39527-DDEF-4D40-9980-FAF0C9F4E70D}"/>
    <cellStyle name="Total 2 2 3 3 3 2" xfId="43316" xr:uid="{2D52E353-D70A-480C-A1DF-BA5F488A85F9}"/>
    <cellStyle name="Total 2 2 3 3 4" xfId="35801" xr:uid="{0BDA3624-43F0-42FA-AA04-6924689A7ED0}"/>
    <cellStyle name="Total 2 2 3 4" xfId="13529" xr:uid="{A4703410-B876-4589-BE9C-CA988BDCDEE7}"/>
    <cellStyle name="Total 2 2 3 4 2" xfId="39949" xr:uid="{E4F8FAB5-A04B-4467-B923-E5F983541D21}"/>
    <cellStyle name="Total 2 2 3 5" xfId="22557" xr:uid="{886702EA-4465-49ED-A0F8-8831731C9349}"/>
    <cellStyle name="Total 2 2 3 5 2" xfId="48971" xr:uid="{A3BC1D7F-753A-4F55-8290-C7B4CB394265}"/>
    <cellStyle name="Total 2 2 3 6" xfId="29407" xr:uid="{175A5DC8-A995-4356-8B66-ECAD2AFB32D5}"/>
    <cellStyle name="Total 2 2 4" xfId="3070" xr:uid="{F64EC66E-C1BD-44B2-9655-3528A8FD84DC}"/>
    <cellStyle name="Total 2 2 4 2" xfId="10051" xr:uid="{6907DF58-2153-4849-BB9E-CA0137B9B6A4}"/>
    <cellStyle name="Total 2 2 4 2 2" xfId="20711" xr:uid="{7757C227-4764-4237-A6BF-F6E1A4168D53}"/>
    <cellStyle name="Total 2 2 4 2 2 2" xfId="47125" xr:uid="{EC564FBD-5B9D-4042-968E-2E81E17DDB17}"/>
    <cellStyle name="Total 2 2 4 2 3" xfId="27811" xr:uid="{E253329B-618C-413B-ACB7-C5D7147B802F}"/>
    <cellStyle name="Total 2 2 4 2 3 2" xfId="54225" xr:uid="{D6A4EF82-A1CD-4A78-9859-A76F42595C8D}"/>
    <cellStyle name="Total 2 2 4 2 4" xfId="36547" xr:uid="{AC3C4BF5-FC3B-4B54-AAD2-E250CEFF08B3}"/>
    <cellStyle name="Total 2 2 4 3" xfId="13862" xr:uid="{1364BCF2-07C5-46B6-A413-7D8368F91E1C}"/>
    <cellStyle name="Total 2 2 4 3 2" xfId="40282" xr:uid="{84989AEC-6893-459F-AB10-61502282EB5D}"/>
    <cellStyle name="Total 2 2 4 4" xfId="24047" xr:uid="{A8E6A355-2741-4E8D-9E5F-D44A64FE2BDA}"/>
    <cellStyle name="Total 2 2 4 4 2" xfId="50461" xr:uid="{CAB0198C-BCAA-47AC-B524-1EB91FFE7BA9}"/>
    <cellStyle name="Total 2 2 4 5" xfId="29740" xr:uid="{B66A68E3-7DD4-4473-BD4C-7731A9BBD576}"/>
    <cellStyle name="Total 2 2 5" xfId="5079" xr:uid="{7B5D6336-F73E-44E3-951F-C1C629B7A44E}"/>
    <cellStyle name="Total 2 2 5 2" xfId="15856" xr:uid="{807800C0-F9A5-4649-81DC-C3B85AD4637C}"/>
    <cellStyle name="Total 2 2 5 2 2" xfId="42275" xr:uid="{0FAC43CA-C837-4840-A0C9-CA0A07CA3F62}"/>
    <cellStyle name="Total 2 2 5 3" xfId="27065" xr:uid="{EEA10A43-137A-493F-BE71-B04659FFF3AC}"/>
    <cellStyle name="Total 2 2 5 3 2" xfId="53479" xr:uid="{F4157861-E7B7-44A2-8872-D2EFEF160DC9}"/>
    <cellStyle name="Total 2 2 5 4" xfId="31749" xr:uid="{B79B7A82-1492-4B02-B25E-1D8D2899C783}"/>
    <cellStyle name="Total 2 2 6" xfId="3353" xr:uid="{CDB111DA-46F1-47D1-B6A6-17BF4F65CD58}"/>
    <cellStyle name="Total 2 2 6 2" xfId="14140" xr:uid="{F286DD54-ED45-4890-8BBD-EC475FC3D87D}"/>
    <cellStyle name="Total 2 2 6 2 2" xfId="40560" xr:uid="{57F8D3EC-8068-4CFC-9D29-FE8894BA6A11}"/>
    <cellStyle name="Total 2 2 6 3" xfId="23250" xr:uid="{C2A3395B-7724-4F70-B8C1-1A4993274EFC}"/>
    <cellStyle name="Total 2 2 6 3 2" xfId="49664" xr:uid="{E60CF10F-C0C4-4F7F-8662-B569D900E507}"/>
    <cellStyle name="Total 2 2 6 4" xfId="30023" xr:uid="{282FB2CD-317E-42CD-8C79-951072F1B038}"/>
    <cellStyle name="Total 2 2 7" xfId="6112" xr:uid="{F74C507A-EA5D-4FD6-B5B1-740686938862}"/>
    <cellStyle name="Total 2 2 7 2" xfId="23658" xr:uid="{CE69ED86-871E-42D8-ABC6-D469688ACA75}"/>
    <cellStyle name="Total 2 2 7 2 2" xfId="50072" xr:uid="{8D63E2F5-A63F-493A-BABC-AAA782C82ED1}"/>
    <cellStyle name="Total 2 2 7 3" xfId="32782" xr:uid="{4CE90EA0-CAEF-4BA4-8CB0-2355C79D15EE}"/>
    <cellStyle name="Total 2 2 8" xfId="5301" xr:uid="{55060039-9B0E-4599-8F94-626CEB69A486}"/>
    <cellStyle name="Total 2 2 8 2" xfId="16075" xr:uid="{343CDF6B-CF81-4563-BA02-450855ECF03D}"/>
    <cellStyle name="Total 2 2 8 2 2" xfId="42494" xr:uid="{950B6226-AB2C-4EFB-A30B-F8D8B100383F}"/>
    <cellStyle name="Total 2 2 8 3" xfId="27957" xr:uid="{5CE8CE65-4747-4789-BE5D-B15C1985EFE3}"/>
    <cellStyle name="Total 2 2 8 3 2" xfId="54371" xr:uid="{95E68715-ABE9-4F64-B5B0-C55E7CCE460B}"/>
    <cellStyle name="Total 2 2 8 4" xfId="31971" xr:uid="{F120DE6E-8509-4586-B6DF-A6F0A47AD445}"/>
    <cellStyle name="Total 2 2 9" xfId="2904" xr:uid="{8E59783A-0FEB-4575-839C-0120B8E7AB1C}"/>
    <cellStyle name="Total 2 2 9 2" xfId="13696" xr:uid="{A7316945-516B-4EA5-BDE1-EC458D47AEFC}"/>
    <cellStyle name="Total 2 2 9 2 2" xfId="40116" xr:uid="{5BC78F8E-87DF-4DC3-91D3-A0D831F2FAFC}"/>
    <cellStyle name="Total 2 2 9 3" xfId="21936" xr:uid="{AC16E457-6E3A-42AF-8123-D209CBEBB464}"/>
    <cellStyle name="Total 2 2 9 3 2" xfId="48350" xr:uid="{593E3D9B-AFB5-47B0-BEF5-B3CF53762DE2}"/>
    <cellStyle name="Total 2 2 9 4" xfId="29574" xr:uid="{1B5AD2BE-780C-4DEE-A92F-8369E1F6CB84}"/>
    <cellStyle name="Total 2 3" xfId="1696" xr:uid="{5D1BBC8E-3566-4B22-A702-2CDB00550530}"/>
    <cellStyle name="Total 2 3 10" xfId="11874" xr:uid="{ED7EC190-D845-464D-B589-492E55E95B90}"/>
    <cellStyle name="Total 2 3 10 2" xfId="38295" xr:uid="{E478B645-F075-42E2-BC7B-D2C0C322B9FC}"/>
    <cellStyle name="Total 2 3 11" xfId="24164" xr:uid="{8FBEC54A-9FC0-4003-A32B-1F1048968523}"/>
    <cellStyle name="Total 2 3 11 2" xfId="50578" xr:uid="{AAC9449B-9F7C-4BD2-8548-A7A3A81A1F13}"/>
    <cellStyle name="Total 2 3 2" xfId="3688" xr:uid="{D5C6DC7B-9CD7-4D43-B317-50CB41AEC76E}"/>
    <cellStyle name="Total 2 3 2 2" xfId="9798" xr:uid="{5443D636-7E33-4D6C-ACC2-4B29F8322C55}"/>
    <cellStyle name="Total 2 3 2 2 2" xfId="20458" xr:uid="{62DC2911-551E-46D8-922A-22A1213ACCE0}"/>
    <cellStyle name="Total 2 3 2 2 2 2" xfId="46872" xr:uid="{993A049D-31CB-48C9-AD08-7BD196D95DB7}"/>
    <cellStyle name="Total 2 3 2 2 3" xfId="28258" xr:uid="{799B4101-7F37-441C-A71C-8AE9D2B65A38}"/>
    <cellStyle name="Total 2 3 2 2 3 2" xfId="54672" xr:uid="{C1EB023B-B6A7-4D4D-BCE7-D4BA952897B2}"/>
    <cellStyle name="Total 2 3 2 2 4" xfId="36294" xr:uid="{23B83D50-1DAF-4587-AE5B-EFB0435262E9}"/>
    <cellStyle name="Total 2 3 2 3" xfId="10206" xr:uid="{36A22444-B079-4D4B-93A5-362F9D269F03}"/>
    <cellStyle name="Total 2 3 2 3 2" xfId="20866" xr:uid="{6D3D6CD1-E6D6-4A9A-9778-B582AB8A8CD0}"/>
    <cellStyle name="Total 2 3 2 3 2 2" xfId="47280" xr:uid="{036BB9CA-0549-48D4-A598-F24D228173FA}"/>
    <cellStyle name="Total 2 3 2 3 3" xfId="11623" xr:uid="{821F7A33-D31B-4ED8-AB63-13E3A56B042D}"/>
    <cellStyle name="Total 2 3 2 3 3 2" xfId="38044" xr:uid="{50DD89C2-0BFB-400A-8C9C-C4F329002CE2}"/>
    <cellStyle name="Total 2 3 2 3 4" xfId="36702" xr:uid="{5A51B27F-9121-4E69-80BE-7E4D9F1CEACC}"/>
    <cellStyle name="Total 2 3 2 4" xfId="8821" xr:uid="{D013DFF4-7A33-48F8-BA8E-803D55166202}"/>
    <cellStyle name="Total 2 3 2 4 2" xfId="19481" xr:uid="{908301D8-53F8-4CCB-8C07-D82E2C525FA8}"/>
    <cellStyle name="Total 2 3 2 4 2 2" xfId="45895" xr:uid="{560AD9F9-3352-4D12-8E70-15EF38C33F18}"/>
    <cellStyle name="Total 2 3 2 4 3" xfId="28170" xr:uid="{15FE1D62-7670-45DE-A71E-E56945E33508}"/>
    <cellStyle name="Total 2 3 2 4 3 2" xfId="54584" xr:uid="{8B146D73-74A9-4AE5-A320-6CB5FDCB0A12}"/>
    <cellStyle name="Total 2 3 2 4 4" xfId="35317" xr:uid="{054D547D-5FC6-44C0-B968-A3A53E0801AF}"/>
    <cellStyle name="Total 2 3 2 5" xfId="14473" xr:uid="{F045734B-4585-440F-8ABB-EB90CD5F60FB}"/>
    <cellStyle name="Total 2 3 2 5 2" xfId="40893" xr:uid="{B0D976C7-C16C-4CBA-B207-10637856A699}"/>
    <cellStyle name="Total 2 3 2 6" xfId="24558" xr:uid="{E54D0A02-D63C-4394-88A3-D0F004F388A5}"/>
    <cellStyle name="Total 2 3 2 6 2" xfId="50972" xr:uid="{54DC4E08-C2CD-46B0-9BA4-8961C1E1C23D}"/>
    <cellStyle name="Total 2 3 2 7" xfId="30358" xr:uid="{4300431F-030F-4567-9793-3E78E5565180}"/>
    <cellStyle name="Total 2 3 3" xfId="2646" xr:uid="{27115B77-AA58-4B39-A70A-344DFFFA2480}"/>
    <cellStyle name="Total 2 3 3 2" xfId="10828" xr:uid="{E9F97F34-31C5-44D1-B223-736EAB522C84}"/>
    <cellStyle name="Total 2 3 3 2 2" xfId="21473" xr:uid="{C612F8F6-9FCC-4048-8D33-CFB7D04DBB53}"/>
    <cellStyle name="Total 2 3 3 2 2 2" xfId="47887" xr:uid="{EA1F1221-53A3-479D-B958-40C7BA761EAE}"/>
    <cellStyle name="Total 2 3 3 2 3" xfId="28562" xr:uid="{BE7AD572-3C92-46BD-AEB6-4512436928AB}"/>
    <cellStyle name="Total 2 3 3 2 3 2" xfId="54976" xr:uid="{9D9D3A5E-A3ED-465C-9D99-DFE3E9F9DF88}"/>
    <cellStyle name="Total 2 3 3 2 4" xfId="37249" xr:uid="{8748189F-2AE9-4641-BB5E-9EAC83D6678F}"/>
    <cellStyle name="Total 2 3 3 3" xfId="9279" xr:uid="{9B99BE68-B2F1-42F4-969C-E50A7DA79A71}"/>
    <cellStyle name="Total 2 3 3 3 2" xfId="19939" xr:uid="{3D82656B-7242-4B56-A8F3-7A38552CBF45}"/>
    <cellStyle name="Total 2 3 3 3 2 2" xfId="46353" xr:uid="{9CB334D9-5A9B-4ABF-B16F-2CE92A5190D2}"/>
    <cellStyle name="Total 2 3 3 3 3" xfId="25957" xr:uid="{0189CC79-1B49-4550-A70E-EFB5E712E983}"/>
    <cellStyle name="Total 2 3 3 3 3 2" xfId="52371" xr:uid="{B6E33ECE-1E3C-4B9B-A5D2-FAA094057AFF}"/>
    <cellStyle name="Total 2 3 3 3 4" xfId="35775" xr:uid="{5C7A8068-F17F-439B-95F6-8A30FD7A5C16}"/>
    <cellStyle name="Total 2 3 3 4" xfId="13438" xr:uid="{560C58C9-5ADE-4E41-AFE1-EBFC149E859C}"/>
    <cellStyle name="Total 2 3 3 4 2" xfId="39858" xr:uid="{0FD4AEAC-224A-4106-B397-E7EA62F3FC7C}"/>
    <cellStyle name="Total 2 3 3 5" xfId="27912" xr:uid="{E63D38B9-1D32-4CFF-ACC0-EEEAD25AFE3C}"/>
    <cellStyle name="Total 2 3 3 5 2" xfId="54326" xr:uid="{D2D88A4B-BC79-4B8C-94EB-9C28454CBFB1}"/>
    <cellStyle name="Total 2 3 3 6" xfId="29316" xr:uid="{9BCDE276-50F8-4435-99B5-8B962BB5F5EA}"/>
    <cellStyle name="Total 2 3 4" xfId="3111" xr:uid="{52E18E16-AF8A-438B-AAE7-6E862AD6759C}"/>
    <cellStyle name="Total 2 3 4 2" xfId="9627" xr:uid="{5278E8AE-35B3-4D0E-BB3B-0A9A843341DB}"/>
    <cellStyle name="Total 2 3 4 2 2" xfId="20287" xr:uid="{D2E290E8-D4B9-4528-9BDD-4D0CD9AE3FDA}"/>
    <cellStyle name="Total 2 3 4 2 2 2" xfId="46701" xr:uid="{4118CA1E-474C-45BA-97D5-240BB6D9DE98}"/>
    <cellStyle name="Total 2 3 4 2 3" xfId="11597" xr:uid="{31FCECCF-8991-4843-8DB5-1539AD13B06A}"/>
    <cellStyle name="Total 2 3 4 2 3 2" xfId="38018" xr:uid="{67263C84-51F0-4536-A9A6-CF63013462F2}"/>
    <cellStyle name="Total 2 3 4 2 4" xfId="36123" xr:uid="{E1DCE8DD-5226-4D47-9648-AC4FB445BDB7}"/>
    <cellStyle name="Total 2 3 4 3" xfId="13903" xr:uid="{D14B468F-AF7B-4D58-8ABB-DA1F4EA8A12B}"/>
    <cellStyle name="Total 2 3 4 3 2" xfId="40323" xr:uid="{14C5B100-4C29-4D52-AF93-48539EEC5EA3}"/>
    <cellStyle name="Total 2 3 4 4" xfId="22552" xr:uid="{DA41DCF8-F655-411C-BF13-F1E276C1905C}"/>
    <cellStyle name="Total 2 3 4 4 2" xfId="48966" xr:uid="{D0E9B140-EFF8-40E8-ADC8-BBC6267EFDCA}"/>
    <cellStyle name="Total 2 3 4 5" xfId="29781" xr:uid="{2F268D2B-A9EB-4EBA-9764-D8E870DF5EDE}"/>
    <cellStyle name="Total 2 3 5" xfId="2885" xr:uid="{049A87E1-1C59-4FD4-A396-80C3F1705219}"/>
    <cellStyle name="Total 2 3 5 2" xfId="13677" xr:uid="{7835106C-9688-4C16-980E-1C3B86E0EC7E}"/>
    <cellStyle name="Total 2 3 5 2 2" xfId="40097" xr:uid="{6F88159B-CD42-45C3-93E1-9077281EDBA5}"/>
    <cellStyle name="Total 2 3 5 3" xfId="22555" xr:uid="{3C88ABBA-C3EE-4692-98E4-93E5EAFC72DC}"/>
    <cellStyle name="Total 2 3 5 3 2" xfId="48969" xr:uid="{297C20BE-B1CA-4607-9D0D-C3B1F3E38284}"/>
    <cellStyle name="Total 2 3 5 4" xfId="29555" xr:uid="{DD82552D-C0EE-4CB5-8265-58E5AA5F91CA}"/>
    <cellStyle name="Total 2 3 6" xfId="5562" xr:uid="{57D2655D-A28A-4846-B5E9-63C54D517A0F}"/>
    <cellStyle name="Total 2 3 6 2" xfId="16333" xr:uid="{05F77AE7-A671-451F-896B-DDE0782C1252}"/>
    <cellStyle name="Total 2 3 6 2 2" xfId="42752" xr:uid="{7951E727-B056-4EB0-ABA1-0D1002775E98}"/>
    <cellStyle name="Total 2 3 6 3" xfId="23835" xr:uid="{621BE342-E812-4221-A63C-40B1E172A87D}"/>
    <cellStyle name="Total 2 3 6 3 2" xfId="50249" xr:uid="{511CBED5-81F7-48F9-8188-5A931ADB1454}"/>
    <cellStyle name="Total 2 3 6 4" xfId="32232" xr:uid="{163D4CFC-E734-46BF-9FB3-81FB19F735F3}"/>
    <cellStyle name="Total 2 3 7" xfId="6166" xr:uid="{BBBD13EE-26FC-4F9E-98CE-1B71E0018C5A}"/>
    <cellStyle name="Total 2 3 7 2" xfId="24244" xr:uid="{0EC6D9B9-3036-4858-BE2D-65AC1FBEEF00}"/>
    <cellStyle name="Total 2 3 7 2 2" xfId="50658" xr:uid="{217A1BCF-E5E6-4E9D-A869-3B3D5F4044EA}"/>
    <cellStyle name="Total 2 3 7 3" xfId="32836" xr:uid="{BBC4DE19-1DC3-48B9-899F-92290D63CC3A}"/>
    <cellStyle name="Total 2 3 8" xfId="2878" xr:uid="{9002C636-F3B4-4AAA-A6BE-6051745E61BD}"/>
    <cellStyle name="Total 2 3 8 2" xfId="13670" xr:uid="{D4E133C6-4D15-4109-B052-291119C82794}"/>
    <cellStyle name="Total 2 3 8 2 2" xfId="40090" xr:uid="{592B5D6B-7A99-4F8E-97F9-96FDE964B73A}"/>
    <cellStyle name="Total 2 3 8 3" xfId="27577" xr:uid="{C86DE5E4-9EE2-4811-9DA0-B88A292A8058}"/>
    <cellStyle name="Total 2 3 8 3 2" xfId="53991" xr:uid="{C54259C9-7117-4AED-A874-5C7E8F4EE182}"/>
    <cellStyle name="Total 2 3 8 4" xfId="29548" xr:uid="{D6826910-74B2-41D6-BF51-5DD1EF4D312D}"/>
    <cellStyle name="Total 2 3 9" xfId="7772" xr:uid="{BA27EC14-129C-4D98-AE29-FD19701EB3CA}"/>
    <cellStyle name="Total 2 3 9 2" xfId="18439" xr:uid="{63AD2AAF-FF69-4ED5-BF39-2FC77F9696D7}"/>
    <cellStyle name="Total 2 3 9 2 2" xfId="44854" xr:uid="{8B213B0D-CB4D-4BFB-8DF3-40B115819ECE}"/>
    <cellStyle name="Total 2 3 9 3" xfId="28103" xr:uid="{DE536867-1054-47FA-9DAF-6C66303392D9}"/>
    <cellStyle name="Total 2 3 9 3 2" xfId="54517" xr:uid="{369F2F4F-875F-4274-A802-24630CD72243}"/>
    <cellStyle name="Total 2 3 9 4" xfId="34442" xr:uid="{BBD27068-0A05-441D-ACF9-A4101FE3DD46}"/>
    <cellStyle name="Total 2 4" xfId="1966" xr:uid="{0F0A8189-1C01-4F2F-9A9E-8ECBC0275200}"/>
    <cellStyle name="Total 2 4 10" xfId="11622" xr:uid="{F3DF87DF-5857-479C-86B2-4FAD629B11C8}"/>
    <cellStyle name="Total 2 4 10 2" xfId="38043" xr:uid="{0B0D8CA0-1E56-4A22-B306-E045C7C5AEC1}"/>
    <cellStyle name="Total 2 4 11" xfId="26068" xr:uid="{5F3254F2-4902-49D8-8013-98B6798D9317}"/>
    <cellStyle name="Total 2 4 11 2" xfId="52482" xr:uid="{203D2278-1B9C-4E19-A47C-70DAD6731141}"/>
    <cellStyle name="Total 2 4 2" xfId="3943" xr:uid="{6C91FC35-BF73-416A-9518-34702E7106E4}"/>
    <cellStyle name="Total 2 4 2 2" xfId="9713" xr:uid="{E28777AA-CB8F-4BA7-AE71-DB6C2B5DD81F}"/>
    <cellStyle name="Total 2 4 2 2 2" xfId="20373" xr:uid="{A46BA1FD-161A-4EC2-AD42-3D2DC5B71674}"/>
    <cellStyle name="Total 2 4 2 2 2 2" xfId="46787" xr:uid="{0AE3ADF4-062E-49EE-89F5-2489A4D4B486}"/>
    <cellStyle name="Total 2 4 2 2 3" xfId="28187" xr:uid="{B2E0FDA1-CD3D-4165-874E-C32730BCF8EC}"/>
    <cellStyle name="Total 2 4 2 2 3 2" xfId="54601" xr:uid="{58EDD25A-9ED6-4E03-B1FF-E4A1F667CA38}"/>
    <cellStyle name="Total 2 4 2 2 4" xfId="36209" xr:uid="{207B5564-C280-43C6-84E7-9C3BEF9A8693}"/>
    <cellStyle name="Total 2 4 2 3" xfId="14726" xr:uid="{C61E83BE-2826-42D2-8DD4-435181ED5C55}"/>
    <cellStyle name="Total 2 4 2 3 2" xfId="41146" xr:uid="{28068776-F5F9-491A-BBAC-CF964D9884D8}"/>
    <cellStyle name="Total 2 4 2 4" xfId="23458" xr:uid="{2D485766-BED9-4380-A81C-CDE6B866BC76}"/>
    <cellStyle name="Total 2 4 2 4 2" xfId="49872" xr:uid="{B2E3B265-84B2-42AE-90C7-4B0554C6373A}"/>
    <cellStyle name="Total 2 4 2 5" xfId="30613" xr:uid="{79E566D8-C24F-4EF1-BC0A-C5ED59080518}"/>
    <cellStyle name="Total 2 4 3" xfId="4670" xr:uid="{B023EAC8-0457-4683-9CD8-856A8F217756}"/>
    <cellStyle name="Total 2 4 3 2" xfId="10229" xr:uid="{85E519E7-B517-48CD-A57A-55D49432A566}"/>
    <cellStyle name="Total 2 4 3 2 2" xfId="20889" xr:uid="{6C8C8F7C-8CAD-4412-91ED-7B8AB660C2A5}"/>
    <cellStyle name="Total 2 4 3 2 2 2" xfId="47303" xr:uid="{3CD361C1-5F8F-4299-B68C-219107D82C25}"/>
    <cellStyle name="Total 2 4 3 2 3" xfId="12987" xr:uid="{1DC88701-A766-4E15-8655-441FA034E8DB}"/>
    <cellStyle name="Total 2 4 3 2 3 2" xfId="39408" xr:uid="{09E6E0F9-E261-4B86-A228-298B2C109CAC}"/>
    <cellStyle name="Total 2 4 3 2 4" xfId="36725" xr:uid="{C86C96F5-5A8F-4EE1-BDC3-ACD6AB852B1A}"/>
    <cellStyle name="Total 2 4 3 3" xfId="15448" xr:uid="{106BD229-BA30-47CC-B749-CEC33E3E79F2}"/>
    <cellStyle name="Total 2 4 3 3 2" xfId="41868" xr:uid="{1482FC6C-26A7-4D2B-BE67-7244B0B4A00A}"/>
    <cellStyle name="Total 2 4 3 4" xfId="22209" xr:uid="{B983C363-7379-43F9-8463-F08D99B79944}"/>
    <cellStyle name="Total 2 4 3 4 2" xfId="48623" xr:uid="{91DA8894-89CA-4442-A381-72030D08A254}"/>
    <cellStyle name="Total 2 4 3 5" xfId="31340" xr:uid="{600E8934-100E-4E92-89F8-3F579615DD45}"/>
    <cellStyle name="Total 2 4 4" xfId="5248" xr:uid="{D58AB9E3-BA6E-4F64-9250-A0A5E0546CEA}"/>
    <cellStyle name="Total 2 4 4 2" xfId="16023" xr:uid="{A9E4E56B-F035-41AD-9DE0-B120E2BE1E5D}"/>
    <cellStyle name="Total 2 4 4 2 2" xfId="42442" xr:uid="{B28302C7-C940-4858-BB8B-555A660A16C1}"/>
    <cellStyle name="Total 2 4 4 3" xfId="24470" xr:uid="{E63988F9-CBEE-481B-B63A-7679F5DA5EF7}"/>
    <cellStyle name="Total 2 4 4 3 2" xfId="50884" xr:uid="{AD88AD11-2B73-41DD-9F73-496E6ACD2521}"/>
    <cellStyle name="Total 2 4 4 4" xfId="31918" xr:uid="{36462234-63AE-4B26-870B-F13521427742}"/>
    <cellStyle name="Total 2 4 5" xfId="5858" xr:uid="{EF7C7D1C-127B-42FD-AEC2-20E0EFD819AA}"/>
    <cellStyle name="Total 2 4 5 2" xfId="16614" xr:uid="{3EBDC111-C685-4DCA-BE38-1D9AC9C0D334}"/>
    <cellStyle name="Total 2 4 5 2 2" xfId="43032" xr:uid="{FC3854E6-2D53-4898-A990-D7FC4B862675}"/>
    <cellStyle name="Total 2 4 5 3" xfId="23588" xr:uid="{3428310B-2457-4B0D-8F4D-66A41B3A950E}"/>
    <cellStyle name="Total 2 4 5 3 2" xfId="50002" xr:uid="{BAA19907-DC3B-4CFA-8109-E0FC3A6B9202}"/>
    <cellStyle name="Total 2 4 5 4" xfId="32528" xr:uid="{759A31FA-4A27-4C70-9365-05397B0E648D}"/>
    <cellStyle name="Total 2 4 6" xfId="6467" xr:uid="{8C1CF034-5DCF-44C5-BBD9-FE30D19466C0}"/>
    <cellStyle name="Total 2 4 6 2" xfId="17203" xr:uid="{A5AA2BA8-36BB-42AC-8DEA-CB45E633887A}"/>
    <cellStyle name="Total 2 4 6 2 2" xfId="43621" xr:uid="{E1A0D11A-9641-4D2D-B85B-3FD1B79D04C1}"/>
    <cellStyle name="Total 2 4 6 3" xfId="24811" xr:uid="{ACC5FD01-2DA4-479B-B878-341FB322E323}"/>
    <cellStyle name="Total 2 4 6 3 2" xfId="51225" xr:uid="{49E261C4-53C7-4A06-A545-01F020DFAA2C}"/>
    <cellStyle name="Total 2 4 6 4" xfId="33137" xr:uid="{C121B22A-94F5-485A-A524-54B05FA9490E}"/>
    <cellStyle name="Total 2 4 7" xfId="7082" xr:uid="{B13E7568-C81A-43D4-99F0-D1FC853BC049}"/>
    <cellStyle name="Total 2 4 7 2" xfId="13011" xr:uid="{AA33077C-10C3-48F6-ACB5-1D90D171CC22}"/>
    <cellStyle name="Total 2 4 7 2 2" xfId="39432" xr:uid="{CF65A27C-EE18-4D68-8746-726DE3651D77}"/>
    <cellStyle name="Total 2 4 7 3" xfId="33752" xr:uid="{9C4B0C33-E81E-4BC6-957A-D2EC6D1D9F41}"/>
    <cellStyle name="Total 2 4 8" xfId="7629" xr:uid="{312B3A8E-4566-40AA-9771-49C41A5D49BF}"/>
    <cellStyle name="Total 2 4 8 2" xfId="18296" xr:uid="{A8918785-076B-4BFB-A557-94E41C92E426}"/>
    <cellStyle name="Total 2 4 8 2 2" xfId="44712" xr:uid="{4B184F82-8D22-4548-9B73-0769391A61E5}"/>
    <cellStyle name="Total 2 4 8 3" xfId="23508" xr:uid="{34096339-E18F-4213-AA9E-837E8543482A}"/>
    <cellStyle name="Total 2 4 8 3 2" xfId="49922" xr:uid="{E50035EB-ACEA-4354-9A7A-6F02334F1995}"/>
    <cellStyle name="Total 2 4 8 4" xfId="34299" xr:uid="{9DC8FA13-1FA6-471E-A82A-2204B4C052B2}"/>
    <cellStyle name="Total 2 4 9" xfId="7308" xr:uid="{0397386A-4AD9-4E72-8EA9-9134C7BD0EB9}"/>
    <cellStyle name="Total 2 4 9 2" xfId="17975" xr:uid="{34200AAD-FAF4-45F1-B0D0-A3984FFF4B3D}"/>
    <cellStyle name="Total 2 4 9 2 2" xfId="44392" xr:uid="{19D65605-8BC6-4238-8569-985AAC98D378}"/>
    <cellStyle name="Total 2 4 9 3" xfId="24106" xr:uid="{62317FE2-5F5A-42CB-BDD6-4A7EBF05A06D}"/>
    <cellStyle name="Total 2 4 9 3 2" xfId="50520" xr:uid="{C428587D-626A-4D88-B49E-51FDA9B48DC4}"/>
    <cellStyle name="Total 2 4 9 4" xfId="33978" xr:uid="{495C26BD-14FD-4EB7-BFF7-B8EA538D478F}"/>
    <cellStyle name="Total 2 5" xfId="2140" xr:uid="{FF0BEDDE-6111-48ED-A45F-8A8657F61C46}"/>
    <cellStyle name="Total 2 5 10" xfId="11460" xr:uid="{D37A21D9-E7EF-49E5-817F-AD59B211D6FA}"/>
    <cellStyle name="Total 2 5 10 2" xfId="37881" xr:uid="{61F20DB7-A372-43F2-BD24-277C349B6997}"/>
    <cellStyle name="Total 2 5 11" xfId="22242" xr:uid="{722D5496-679E-424B-B4D7-91869D8CE811}"/>
    <cellStyle name="Total 2 5 11 2" xfId="48656" xr:uid="{777A18A9-72FC-4A52-B5D7-922B8BCCFCCF}"/>
    <cellStyle name="Total 2 5 2" xfId="4105" xr:uid="{18632549-6A7D-4E02-AD29-7D2FC1397DEE}"/>
    <cellStyle name="Total 2 5 2 2" xfId="9819" xr:uid="{8411A2C2-9214-4EF1-B880-BE79904AA6A4}"/>
    <cellStyle name="Total 2 5 2 2 2" xfId="20479" xr:uid="{A78FAD7D-5EC6-4987-A7FC-048DE553FAEB}"/>
    <cellStyle name="Total 2 5 2 2 2 2" xfId="46893" xr:uid="{7F5B03DB-D40F-4297-9DDE-3C0ACED2519E}"/>
    <cellStyle name="Total 2 5 2 2 3" xfId="17352" xr:uid="{A79AFE4C-9D2E-4EA2-A7BE-3958FBBE8402}"/>
    <cellStyle name="Total 2 5 2 2 3 2" xfId="43770" xr:uid="{548DCA33-D4AF-4A85-8E87-221504B4CA7E}"/>
    <cellStyle name="Total 2 5 2 2 4" xfId="36315" xr:uid="{15E6DFEA-1981-4AD9-9646-C6C7270EAEB1}"/>
    <cellStyle name="Total 2 5 2 3" xfId="14887" xr:uid="{8139DEFF-37F0-48E3-9DA3-B6FE0D439675}"/>
    <cellStyle name="Total 2 5 2 3 2" xfId="41307" xr:uid="{8B2D16C5-E62E-4868-8E53-A4F4992B53FB}"/>
    <cellStyle name="Total 2 5 2 4" xfId="23092" xr:uid="{D0CC3E67-E8D2-4CDF-AAEC-D53F6CE363BC}"/>
    <cellStyle name="Total 2 5 2 4 2" xfId="49506" xr:uid="{7804A9BC-F6CB-49B0-A87E-2A0F1AE2DD57}"/>
    <cellStyle name="Total 2 5 2 5" xfId="30775" xr:uid="{774A6C07-7C60-40F1-8344-9FBE96362793}"/>
    <cellStyle name="Total 2 5 3" xfId="4833" xr:uid="{3F984CF3-C69D-4F84-BF26-EC12C70FB382}"/>
    <cellStyle name="Total 2 5 3 2" xfId="9921" xr:uid="{42C4B293-F743-47B4-A1AA-09F21B72B4DC}"/>
    <cellStyle name="Total 2 5 3 2 2" xfId="20581" xr:uid="{613E1F44-E334-4D10-B992-B14F31D89E91}"/>
    <cellStyle name="Total 2 5 3 2 2 2" xfId="46995" xr:uid="{B4BE7A6C-014E-4DFE-A671-814ABA62A216}"/>
    <cellStyle name="Total 2 5 3 2 3" xfId="27714" xr:uid="{1CA58E31-303F-41AB-8A26-4204F7B19D80}"/>
    <cellStyle name="Total 2 5 3 2 3 2" xfId="54128" xr:uid="{FB10CE39-A0B3-40F9-A296-98F24D1C47C4}"/>
    <cellStyle name="Total 2 5 3 2 4" xfId="36417" xr:uid="{2F3BE5BA-3024-4ADD-AE16-61BA8EC66AF1}"/>
    <cellStyle name="Total 2 5 3 3" xfId="15610" xr:uid="{93C686CC-CEF3-47FE-AF99-0967CD96B2F9}"/>
    <cellStyle name="Total 2 5 3 3 2" xfId="42030" xr:uid="{C70943DD-2632-425F-B2FF-1656499BB719}"/>
    <cellStyle name="Total 2 5 3 4" xfId="25279" xr:uid="{9720EBBA-DB02-429F-80F5-D03FBD149094}"/>
    <cellStyle name="Total 2 5 3 4 2" xfId="51693" xr:uid="{C3E8D9DE-0604-4439-B3AD-1A43746138D4}"/>
    <cellStyle name="Total 2 5 3 5" xfId="31503" xr:uid="{643C77B2-B3E8-4BB7-AD2D-6CD00621EEBD}"/>
    <cellStyle name="Total 2 5 4" xfId="5413" xr:uid="{F749C77D-9642-4E2B-B164-669BF55D8B54}"/>
    <cellStyle name="Total 2 5 4 2" xfId="16186" xr:uid="{F5BA4425-C2AE-4D81-9C25-73B6B90A9918}"/>
    <cellStyle name="Total 2 5 4 2 2" xfId="42605" xr:uid="{A704AB22-1DA7-44C2-936F-CFE2C6E47EF8}"/>
    <cellStyle name="Total 2 5 4 3" xfId="25168" xr:uid="{8D935D1D-383C-4C3A-94C0-DE9D71B951A4}"/>
    <cellStyle name="Total 2 5 4 3 2" xfId="51582" xr:uid="{0D8D66D3-A8D8-48AB-85BA-984F350B64C4}"/>
    <cellStyle name="Total 2 5 4 4" xfId="32083" xr:uid="{F3A88F8B-D2BD-4080-8671-9BDB1340C987}"/>
    <cellStyle name="Total 2 5 5" xfId="6020" xr:uid="{343E92D9-3278-4D0D-801B-CC2ED47304A9}"/>
    <cellStyle name="Total 2 5 5 2" xfId="16772" xr:uid="{2A195F40-E635-4D64-A2FD-5E95FE5896DA}"/>
    <cellStyle name="Total 2 5 5 2 2" xfId="43190" xr:uid="{7BF924BA-5F7B-447B-ABDB-2D187B374732}"/>
    <cellStyle name="Total 2 5 5 3" xfId="25569" xr:uid="{0468530A-7EC3-4021-9AE1-74B09FDEC711}"/>
    <cellStyle name="Total 2 5 5 3 2" xfId="51983" xr:uid="{8C3D015E-A02E-4458-B902-B398D44406EB}"/>
    <cellStyle name="Total 2 5 5 4" xfId="32690" xr:uid="{F05D0080-A685-47F5-ACF6-B554E5AC79BA}"/>
    <cellStyle name="Total 2 5 6" xfId="6620" xr:uid="{0E0F942A-E848-4E55-A076-C7AA7A77FF30}"/>
    <cellStyle name="Total 2 5 6 2" xfId="17345" xr:uid="{1470554C-396F-46D2-85F2-EEEE718992B2}"/>
    <cellStyle name="Total 2 5 6 2 2" xfId="43763" xr:uid="{53FD6DEB-2FE7-4AF3-A98A-5B5CBB728F8A}"/>
    <cellStyle name="Total 2 5 6 3" xfId="24878" xr:uid="{B103CEDB-1FA4-4FD7-AE0F-8950C23EFDEE}"/>
    <cellStyle name="Total 2 5 6 3 2" xfId="51292" xr:uid="{C64EC162-6E8F-42D8-83B3-938383DC4B8A}"/>
    <cellStyle name="Total 2 5 6 4" xfId="33290" xr:uid="{BFDC6748-6271-47AE-A9B8-42158C7C4927}"/>
    <cellStyle name="Total 2 5 7" xfId="7192" xr:uid="{DBDEB2FE-CC38-49D0-83E8-6D1DB6F233B1}"/>
    <cellStyle name="Total 2 5 7 2" xfId="22169" xr:uid="{8B1CA690-BA8E-424D-AD19-9011449539A5}"/>
    <cellStyle name="Total 2 5 7 2 2" xfId="48583" xr:uid="{A4F2E8DF-4C9D-4438-A3E9-4AE86D4A6BBF}"/>
    <cellStyle name="Total 2 5 7 3" xfId="33862" xr:uid="{1A8D9AEB-6B40-4259-938A-259E3928B110}"/>
    <cellStyle name="Total 2 5 8" xfId="7751" xr:uid="{8C632D22-8277-4395-B019-7C6B14D45543}"/>
    <cellStyle name="Total 2 5 8 2" xfId="18418" xr:uid="{02E6EBC7-35E4-41DA-9ED1-94E08491586C}"/>
    <cellStyle name="Total 2 5 8 2 2" xfId="44834" xr:uid="{D0F97110-6B89-4A91-926D-ADF5362F0547}"/>
    <cellStyle name="Total 2 5 8 3" xfId="27571" xr:uid="{8AA09151-1EC7-4D0D-8530-14F7BA2C9B4F}"/>
    <cellStyle name="Total 2 5 8 3 2" xfId="53985" xr:uid="{815D017D-222C-45C0-87B9-9DFACF352AD7}"/>
    <cellStyle name="Total 2 5 8 4" xfId="34421" xr:uid="{1356E5DB-DFB0-4E22-859B-6469E2DF93B1}"/>
    <cellStyle name="Total 2 5 9" xfId="7903" xr:uid="{FC40FC3E-E579-4726-8D38-8ABD367F5030}"/>
    <cellStyle name="Total 2 5 9 2" xfId="18570" xr:uid="{E5723FA4-8AD1-4CE2-88E8-BB3DFD54CEEE}"/>
    <cellStyle name="Total 2 5 9 2 2" xfId="44985" xr:uid="{94BFBCFF-F000-408F-B41B-12465BF8EA2A}"/>
    <cellStyle name="Total 2 5 9 3" xfId="27600" xr:uid="{66F866AD-E491-41D1-8CA9-06F1F1C75841}"/>
    <cellStyle name="Total 2 5 9 3 2" xfId="54014" xr:uid="{F2B08EC8-553F-4C03-8F6B-B347D76E62DA}"/>
    <cellStyle name="Total 2 5 9 4" xfId="34573" xr:uid="{AA8B1C85-BCC8-4D5F-8675-6E0235887708}"/>
    <cellStyle name="Total 2 6" xfId="1873" xr:uid="{8CE12782-1918-46F1-ABB4-5B36F8F417B8}"/>
    <cellStyle name="Total 2 6 10" xfId="11707" xr:uid="{4856F3C8-AE4A-4869-97A2-62EE818EDF4F}"/>
    <cellStyle name="Total 2 6 10 2" xfId="38128" xr:uid="{C5068E13-A2D5-46C0-BDF0-63286C00A62E}"/>
    <cellStyle name="Total 2 6 11" xfId="22748" xr:uid="{7E578976-E846-44F3-9F4C-3414C51857A2}"/>
    <cellStyle name="Total 2 6 11 2" xfId="49162" xr:uid="{A62E1964-C7D3-4095-BAFE-48B07FE7CBDE}"/>
    <cellStyle name="Total 2 6 2" xfId="3850" xr:uid="{D2D7313A-1CF1-490A-A246-695E1264D783}"/>
    <cellStyle name="Total 2 6 2 2" xfId="10755" xr:uid="{D5C8C4B4-92F8-44F5-B469-9C4A22C1C27A}"/>
    <cellStyle name="Total 2 6 2 2 2" xfId="21400" xr:uid="{C419A9E5-B7BF-40BF-849A-F8988718BEEF}"/>
    <cellStyle name="Total 2 6 2 2 2 2" xfId="47814" xr:uid="{4F11816F-DDD1-4271-B45F-5FBBAD04EBFD}"/>
    <cellStyle name="Total 2 6 2 2 3" xfId="28494" xr:uid="{A9506ADF-BB40-4FB7-83AE-2F9B68546F43}"/>
    <cellStyle name="Total 2 6 2 2 3 2" xfId="54908" xr:uid="{3CA7418D-C25D-4575-AE8E-45ACEA44BA61}"/>
    <cellStyle name="Total 2 6 2 2 4" xfId="37176" xr:uid="{451F7E01-F82E-4CA7-9E5C-C888EA8D2636}"/>
    <cellStyle name="Total 2 6 2 3" xfId="14633" xr:uid="{F3F4D735-200C-42A5-B2CD-446073E13178}"/>
    <cellStyle name="Total 2 6 2 3 2" xfId="41053" xr:uid="{A319A6FD-E4F0-449E-A66A-67D762D6111D}"/>
    <cellStyle name="Total 2 6 2 4" xfId="24148" xr:uid="{20329319-ECBE-4FCA-B2D4-3F1EB9937263}"/>
    <cellStyle name="Total 2 6 2 4 2" xfId="50562" xr:uid="{5EBF118B-1971-47AD-98CF-EBD35EE34C5C}"/>
    <cellStyle name="Total 2 6 2 5" xfId="30520" xr:uid="{AE51777B-4A9A-4331-8C1F-CA0F1EBA1389}"/>
    <cellStyle name="Total 2 6 3" xfId="4577" xr:uid="{C2240956-310D-4967-9C1D-E69DA0C7E503}"/>
    <cellStyle name="Total 2 6 3 2" xfId="15355" xr:uid="{EC6F54C2-EBF6-4497-BD66-4521D3AD1BED}"/>
    <cellStyle name="Total 2 6 3 2 2" xfId="41775" xr:uid="{A75E1130-62F0-4704-98F2-D68C401D3E0A}"/>
    <cellStyle name="Total 2 6 3 3" xfId="24053" xr:uid="{7361B9AE-B0ED-4C6A-B6FB-CAD28B1F5401}"/>
    <cellStyle name="Total 2 6 3 3 2" xfId="50467" xr:uid="{5F3CDA26-34EE-4874-ABB4-DF48389E15E5}"/>
    <cellStyle name="Total 2 6 3 4" xfId="31247" xr:uid="{C0D78ECB-2CD3-4EA9-9442-77F38C927AB0}"/>
    <cellStyle name="Total 2 6 4" xfId="3280" xr:uid="{DBC78EA8-D728-4D85-9178-AF5582CC109D}"/>
    <cellStyle name="Total 2 6 4 2" xfId="14070" xr:uid="{479EEF4B-9D2A-43B1-B42B-9CC127311CAF}"/>
    <cellStyle name="Total 2 6 4 2 2" xfId="40490" xr:uid="{A08EA2D6-3B4A-4644-AE46-27C28E332188}"/>
    <cellStyle name="Total 2 6 4 3" xfId="24150" xr:uid="{6A962F3C-21D7-4DBF-98AF-4413685ED220}"/>
    <cellStyle name="Total 2 6 4 3 2" xfId="50564" xr:uid="{70EE54D9-EF5B-43CA-ADEE-7F972763955F}"/>
    <cellStyle name="Total 2 6 4 4" xfId="29950" xr:uid="{413CBACE-4DBF-4E39-A2BF-5BE884A0C900}"/>
    <cellStyle name="Total 2 6 5" xfId="3961" xr:uid="{3FD84601-76EF-44F6-A042-ED72C76A739E}"/>
    <cellStyle name="Total 2 6 5 2" xfId="14744" xr:uid="{20AB0D52-58EB-4BA0-AE72-A7BF98C13362}"/>
    <cellStyle name="Total 2 6 5 2 2" xfId="41164" xr:uid="{70B787C5-EB6D-4FFE-A046-4A0CFBA7A152}"/>
    <cellStyle name="Total 2 6 5 3" xfId="22540" xr:uid="{5C8EE2C8-0087-44CD-AB01-296D229942F6}"/>
    <cellStyle name="Total 2 6 5 3 2" xfId="48954" xr:uid="{41A289F0-3E3C-4838-951B-8EB9D01FAB9F}"/>
    <cellStyle name="Total 2 6 5 4" xfId="30631" xr:uid="{14CA916A-F9DC-417C-A4AB-6E86FE9956E3}"/>
    <cellStyle name="Total 2 6 6" xfId="6374" xr:uid="{2B301ABF-BC6F-4A9B-99EC-ADC6AD759A32}"/>
    <cellStyle name="Total 2 6 6 2" xfId="17110" xr:uid="{FE7AE671-F94A-4F09-BFCE-C649F9812FFE}"/>
    <cellStyle name="Total 2 6 6 2 2" xfId="43528" xr:uid="{98EC7DA6-2F61-4153-BC5B-F7CF802371BB}"/>
    <cellStyle name="Total 2 6 6 3" xfId="12137" xr:uid="{7FBC5A94-C54D-4C8B-B22D-159D80357DD4}"/>
    <cellStyle name="Total 2 6 6 3 2" xfId="38558" xr:uid="{F21CD9EE-66D2-435F-BD08-040E8CB9850A}"/>
    <cellStyle name="Total 2 6 6 4" xfId="33044" xr:uid="{811218F4-54AD-402B-BDD2-0D99F62442FF}"/>
    <cellStyle name="Total 2 6 7" xfId="6989" xr:uid="{B5C44367-3E8F-44B1-8469-2473C5128F62}"/>
    <cellStyle name="Total 2 6 7 2" xfId="21878" xr:uid="{2F3BC5C9-31B1-4A4B-9D34-04163F62EC94}"/>
    <cellStyle name="Total 2 6 7 2 2" xfId="48292" xr:uid="{95C3308D-94D4-4C9C-8530-5AF9716C2A4E}"/>
    <cellStyle name="Total 2 6 7 3" xfId="33659" xr:uid="{51ED3843-88C7-4881-AC6E-E8190586BF14}"/>
    <cellStyle name="Total 2 6 8" xfId="7536" xr:uid="{E094BC4F-E512-409D-B4C9-1AFEE0B1AC12}"/>
    <cellStyle name="Total 2 6 8 2" xfId="18203" xr:uid="{754072E6-0040-4E9A-AF3A-C3E9E0FB4255}"/>
    <cellStyle name="Total 2 6 8 2 2" xfId="44619" xr:uid="{7C75DACF-101A-4279-8FCE-E599F3FFF221}"/>
    <cellStyle name="Total 2 6 8 3" xfId="22623" xr:uid="{58293E03-24C9-4C49-8593-43CA82D70FF6}"/>
    <cellStyle name="Total 2 6 8 3 2" xfId="49037" xr:uid="{E85C2FE9-E3F8-4D10-82EA-749DCD9CAC9D}"/>
    <cellStyle name="Total 2 6 8 4" xfId="34206" xr:uid="{06846E56-42C3-4C65-BEF5-47B82D42EB9C}"/>
    <cellStyle name="Total 2 6 9" xfId="4347" xr:uid="{793DFE96-5064-4C10-AE24-89E2609E98F9}"/>
    <cellStyle name="Total 2 6 9 2" xfId="15125" xr:uid="{3DE79141-3623-4028-9F80-19C1F4ADDA10}"/>
    <cellStyle name="Total 2 6 9 2 2" xfId="41545" xr:uid="{69F9B91C-5EBD-4FE5-8B8A-C21FA7AAB69C}"/>
    <cellStyle name="Total 2 6 9 3" xfId="22658" xr:uid="{0C125B75-A58A-44DA-90C4-0AB2D72C70F8}"/>
    <cellStyle name="Total 2 6 9 3 2" xfId="49072" xr:uid="{6FF8E9AB-78FC-45AC-9F68-A96F494A2176}"/>
    <cellStyle name="Total 2 6 9 4" xfId="31017" xr:uid="{71864277-AEA6-485C-8BAD-42FE0AE8D3F4}"/>
    <cellStyle name="Total 2 7" xfId="3309" xr:uid="{CF6FA34D-5461-433E-A66E-6BAAE65BDD6D}"/>
    <cellStyle name="Total 2 7 2" xfId="9635" xr:uid="{1FD80F2A-CBF7-4A7E-8E01-BE67B5A4AD6E}"/>
    <cellStyle name="Total 2 7 2 2" xfId="20295" xr:uid="{3449578F-4638-4334-84B9-5B9ADE00E62C}"/>
    <cellStyle name="Total 2 7 2 2 2" xfId="46709" xr:uid="{BD37D27A-259A-42D5-ADA3-62DE0EE50008}"/>
    <cellStyle name="Total 2 7 2 3" xfId="26722" xr:uid="{E9734CF3-E832-494F-B2CD-3C44A3E7D707}"/>
    <cellStyle name="Total 2 7 2 3 2" xfId="53136" xr:uid="{217E3630-AEBA-4AFC-A31F-4F7B32C40E4A}"/>
    <cellStyle name="Total 2 7 2 4" xfId="36131" xr:uid="{848EC880-C284-40AC-BEB5-39DCA6BFA590}"/>
    <cellStyle name="Total 2 7 3" xfId="14099" xr:uid="{E64EC2CE-D542-49DA-BAC1-9FA2A51B4B91}"/>
    <cellStyle name="Total 2 7 3 2" xfId="40519" xr:uid="{E0575FD8-6659-4673-A76E-F88034874F53}"/>
    <cellStyle name="Total 2 7 4" xfId="24837" xr:uid="{09F8C8DE-77DE-407A-9C49-DEC85E6E62DD}"/>
    <cellStyle name="Total 2 7 4 2" xfId="51251" xr:uid="{EF8B383D-A19A-4A7D-BE7E-439AFCD0B9E3}"/>
    <cellStyle name="Total 2 7 5" xfId="29979" xr:uid="{017C0662-F3BD-4CB0-A2F9-2AA3D89C9478}"/>
    <cellStyle name="Total 2 8" xfId="5169" xr:uid="{78DE000C-8AE2-4FF2-9936-C31AEDA9FEC9}"/>
    <cellStyle name="Total 2 8 2" xfId="10509" xr:uid="{28496AC5-F1DD-482E-92C1-C6B65B5CD2E1}"/>
    <cellStyle name="Total 2 8 3" xfId="15946" xr:uid="{E1975E2F-0CB8-4A8A-9930-A17A5344DD10}"/>
    <cellStyle name="Total 2 8 3 2" xfId="42365" xr:uid="{04EFE402-91EA-4CCA-934E-7A11C54CC16B}"/>
    <cellStyle name="Total 2 8 4" xfId="24471" xr:uid="{1AADA0EC-99A5-4644-8BEE-FCA1DC243A3A}"/>
    <cellStyle name="Total 2 8 4 2" xfId="50885" xr:uid="{323702FE-DBEF-4468-B7C4-35358171B356}"/>
    <cellStyle name="Total 2 8 5" xfId="31839" xr:uid="{4BA21F02-3CC0-4529-A92B-BE7F809E3F53}"/>
    <cellStyle name="Total 2 9" xfId="5681" xr:uid="{8419AAC3-C0A5-426A-A4B2-E9868BFF5C69}"/>
    <cellStyle name="Total 2 9 2" xfId="16445" xr:uid="{1CE26444-0E8D-496B-A53D-CF489D5C81B6}"/>
    <cellStyle name="Total 2 9 2 2" xfId="42863" xr:uid="{17CE98E4-4941-4F63-8939-84B4CC14A708}"/>
    <cellStyle name="Total 2 9 3" xfId="24950" xr:uid="{607B1C6B-32B1-4F3A-9B00-899F79E351F8}"/>
    <cellStyle name="Total 2 9 3 2" xfId="51364" xr:uid="{59EFA0DA-DB1E-4320-AE99-4C8D791279A8}"/>
    <cellStyle name="Total 2 9 4" xfId="32351" xr:uid="{326D7E38-D8CB-4D0E-9697-FBA8E0ACA3BF}"/>
    <cellStyle name="Total 3" xfId="1294" xr:uid="{7B4BD0AA-60A5-4B22-B05A-A267559D3A91}"/>
    <cellStyle name="Total 3 10" xfId="4190" xr:uid="{9C4CDA5E-4E7A-4242-9051-3380193366B5}"/>
    <cellStyle name="Total 3 10 2" xfId="22217" xr:uid="{D198D936-282C-4326-B769-C9F8EC46E4E1}"/>
    <cellStyle name="Total 3 10 2 2" xfId="48631" xr:uid="{3D631D20-C130-44FC-84DE-14CE9DDE4336}"/>
    <cellStyle name="Total 3 10 3" xfId="30860" xr:uid="{0BAF880F-C7C3-47E9-BB4B-86E07801CC1F}"/>
    <cellStyle name="Total 3 11" xfId="7104" xr:uid="{964918E4-992D-4D71-B53A-B0433088A81E}"/>
    <cellStyle name="Total 3 11 2" xfId="17792" xr:uid="{EF9380A7-C293-478F-BF43-88A9B2EF48C1}"/>
    <cellStyle name="Total 3 11 2 2" xfId="44209" xr:uid="{0D8B5E88-0757-4787-9A49-CCAC1031A8AD}"/>
    <cellStyle name="Total 3 11 3" xfId="27069" xr:uid="{3F10724A-02F4-41FA-A25F-AD65F694AF91}"/>
    <cellStyle name="Total 3 11 3 2" xfId="53483" xr:uid="{5F7F1C39-591A-4229-8A60-0CC037E78915}"/>
    <cellStyle name="Total 3 11 4" xfId="33774" xr:uid="{DC286BC2-506D-48A3-A7BA-DCAE78861D24}"/>
    <cellStyle name="Total 3 12" xfId="16082" xr:uid="{DE002B04-5DA1-4233-B50D-222CD07A0DB2}"/>
    <cellStyle name="Total 3 12 2" xfId="42501" xr:uid="{E2D95932-5D49-407A-B90D-C27AE3B1ACDE}"/>
    <cellStyle name="Total 3 13" xfId="24578" xr:uid="{28DF480A-7E8E-44C2-9002-68C4DEB75C74}"/>
    <cellStyle name="Total 3 13 2" xfId="50992" xr:uid="{15D10159-3E01-423B-BA0C-E229F70BC62B}"/>
    <cellStyle name="Total 3 2" xfId="1588" xr:uid="{F14E0AC7-DB19-4B17-8226-C20F553FC2E9}"/>
    <cellStyle name="Total 3 2 10" xfId="11966" xr:uid="{1CDF156C-227B-4ABD-BD54-9C69A681AE4E}"/>
    <cellStyle name="Total 3 2 10 2" xfId="38387" xr:uid="{5B580C42-39B3-4D83-BF5F-FF66D2FCB0CE}"/>
    <cellStyle name="Total 3 2 11" xfId="25624" xr:uid="{222D24BB-183A-4948-B4F6-7C34998E7930}"/>
    <cellStyle name="Total 3 2 11 2" xfId="52038" xr:uid="{7063F353-3CD8-47E2-BEF1-008EFE8FA935}"/>
    <cellStyle name="Total 3 2 2" xfId="3582" xr:uid="{B41D24A9-9557-4528-95AB-D6E0AA8AEFA4}"/>
    <cellStyle name="Total 3 2 2 2" xfId="8946" xr:uid="{C3F40E37-EFA3-443E-BEE8-0353F92032C7}"/>
    <cellStyle name="Total 3 2 2 2 2" xfId="19606" xr:uid="{54DF1A51-BBD4-4705-8ED7-D8AD05719463}"/>
    <cellStyle name="Total 3 2 2 2 2 2" xfId="46020" xr:uid="{D9BAC9B5-2D10-429A-9F29-FF9AAE24AD6B}"/>
    <cellStyle name="Total 3 2 2 2 3" xfId="11197" xr:uid="{57BECF2D-330F-4D93-A0CB-EEF16FDF59D5}"/>
    <cellStyle name="Total 3 2 2 2 3 2" xfId="37618" xr:uid="{66F618AD-729F-44A3-B99F-FE57BF026D13}"/>
    <cellStyle name="Total 3 2 2 2 4" xfId="35442" xr:uid="{9C66FFA4-41AF-49FE-AA58-C0BE5F6653F2}"/>
    <cellStyle name="Total 3 2 2 3" xfId="9910" xr:uid="{E04CC9F2-E949-49F7-866E-32B73A08D5D0}"/>
    <cellStyle name="Total 3 2 2 3 2" xfId="20570" xr:uid="{7420F4D5-1E0D-4098-A136-30D6EEFEA8B9}"/>
    <cellStyle name="Total 3 2 2 3 2 2" xfId="46984" xr:uid="{03766F21-4448-4497-AE3A-CB8EB8B1D5A4}"/>
    <cellStyle name="Total 3 2 2 3 3" xfId="28137" xr:uid="{18EB73CB-26BA-4E71-9B27-863A4B38CAFE}"/>
    <cellStyle name="Total 3 2 2 3 3 2" xfId="54551" xr:uid="{BB393ED3-1FEF-4200-9950-0B7239ECA30F}"/>
    <cellStyle name="Total 3 2 2 3 4" xfId="36406" xr:uid="{981F72F3-56E1-4335-AD0B-99162674B909}"/>
    <cellStyle name="Total 3 2 2 4" xfId="8789" xr:uid="{DC13C908-E7D7-4399-828C-18B5F70C7EF7}"/>
    <cellStyle name="Total 3 2 2 4 2" xfId="19449" xr:uid="{913526AB-FB76-4EB2-92DF-84F144E9D72D}"/>
    <cellStyle name="Total 3 2 2 4 2 2" xfId="45863" xr:uid="{FBD46D4F-278B-449B-8D1B-017F07D262B2}"/>
    <cellStyle name="Total 3 2 2 4 3" xfId="26367" xr:uid="{9F254FA8-DA59-46D3-A7B5-7DE1051F8A9A}"/>
    <cellStyle name="Total 3 2 2 4 3 2" xfId="52781" xr:uid="{94EEA09E-8754-45F7-8CFD-B399ECC5CDBF}"/>
    <cellStyle name="Total 3 2 2 4 4" xfId="35285" xr:uid="{C2DCF92A-0D9A-4693-B292-E4BAC2DA4DF3}"/>
    <cellStyle name="Total 3 2 2 5" xfId="14367" xr:uid="{5451BF3E-2A03-457F-87EA-1996E5BD9510}"/>
    <cellStyle name="Total 3 2 2 5 2" xfId="40787" xr:uid="{867B6098-6A59-4D85-8034-054C4066B3AE}"/>
    <cellStyle name="Total 3 2 2 6" xfId="26981" xr:uid="{12B1C98C-860D-4F4D-8B29-139A9CFDAA32}"/>
    <cellStyle name="Total 3 2 2 6 2" xfId="53395" xr:uid="{83F9C0E7-7C75-4E37-B5DB-9ED311F18719}"/>
    <cellStyle name="Total 3 2 2 7" xfId="30252" xr:uid="{B0C2FD18-1AAC-4921-B20F-3D8B0A38D396}"/>
    <cellStyle name="Total 3 2 3" xfId="2736" xr:uid="{0A270184-6D0E-462B-A211-DB9ECEEF5258}"/>
    <cellStyle name="Total 3 2 3 2" xfId="10818" xr:uid="{31026057-8217-420B-8596-BBDEB4170ABE}"/>
    <cellStyle name="Total 3 2 3 2 2" xfId="21463" xr:uid="{E680F640-DE6B-4509-8946-E4B4A128D241}"/>
    <cellStyle name="Total 3 2 3 2 2 2" xfId="47877" xr:uid="{D7449BEE-138F-4E6C-8028-2A109BD5C7CE}"/>
    <cellStyle name="Total 3 2 3 2 3" xfId="28552" xr:uid="{558263CB-50EE-404D-952E-15D668B905B0}"/>
    <cellStyle name="Total 3 2 3 2 3 2" xfId="54966" xr:uid="{63E04D1F-5B18-4E9E-A9B6-E258662DE920}"/>
    <cellStyle name="Total 3 2 3 2 4" xfId="37239" xr:uid="{A02C27F7-256C-49A6-80B2-7BFB7A60189B}"/>
    <cellStyle name="Total 3 2 3 3" xfId="9304" xr:uid="{8F0DF32A-DB60-4567-9BD9-EE8969C86396}"/>
    <cellStyle name="Total 3 2 3 3 2" xfId="19964" xr:uid="{A74A81C2-00A3-43A5-B507-66FDF6C67E5E}"/>
    <cellStyle name="Total 3 2 3 3 2 2" xfId="46378" xr:uid="{42B51BCA-9313-458E-92F8-4C3D3387D2A1}"/>
    <cellStyle name="Total 3 2 3 3 3" xfId="17559" xr:uid="{1CDA6974-4075-470C-812A-9170EC128EB4}"/>
    <cellStyle name="Total 3 2 3 3 3 2" xfId="43976" xr:uid="{6CA76027-1888-4C23-BFE2-22C3E219FC3A}"/>
    <cellStyle name="Total 3 2 3 3 4" xfId="35800" xr:uid="{BC46CBCE-F7F7-44BF-9DB3-7DB5E3BE584F}"/>
    <cellStyle name="Total 3 2 3 4" xfId="13528" xr:uid="{9A333A9A-A173-4F65-86E6-D13B5D07BBE4}"/>
    <cellStyle name="Total 3 2 3 4 2" xfId="39948" xr:uid="{21E9CDF9-872F-45F5-A4F6-662BFA2226C6}"/>
    <cellStyle name="Total 3 2 3 5" xfId="26690" xr:uid="{27A63AF6-9C72-4A7C-96CA-D619FB32F44E}"/>
    <cellStyle name="Total 3 2 3 5 2" xfId="53104" xr:uid="{29D1FAF6-CB18-4D47-ADB7-76B7469127AD}"/>
    <cellStyle name="Total 3 2 3 6" xfId="29406" xr:uid="{276B5AA4-4BE6-43C0-8034-D165368BF969}"/>
    <cellStyle name="Total 3 2 4" xfId="5039" xr:uid="{5DFA5A90-9C41-431B-BD59-276D3105356B}"/>
    <cellStyle name="Total 3 2 4 2" xfId="10306" xr:uid="{F400A361-1A55-45CD-9432-A3ECC3456B84}"/>
    <cellStyle name="Total 3 2 4 2 2" xfId="20966" xr:uid="{89033A61-40B8-4166-8185-C2417F43F798}"/>
    <cellStyle name="Total 3 2 4 2 2 2" xfId="47380" xr:uid="{9BD38F05-5E47-40B5-827D-6A649E8E2CA0}"/>
    <cellStyle name="Total 3 2 4 2 3" xfId="17693" xr:uid="{5279FE54-E8F4-45E6-B4C2-9BA7B1464E36}"/>
    <cellStyle name="Total 3 2 4 2 3 2" xfId="44110" xr:uid="{4A26C3B1-6495-446E-828F-698AE83F4306}"/>
    <cellStyle name="Total 3 2 4 2 4" xfId="36802" xr:uid="{88C09924-EF65-449D-9598-0472917ACA3B}"/>
    <cellStyle name="Total 3 2 4 3" xfId="15816" xr:uid="{F6AF41BA-A824-4C32-8633-05FF453B479F}"/>
    <cellStyle name="Total 3 2 4 3 2" xfId="42235" xr:uid="{3B74DD4D-ED78-47A6-A55B-1FB6A09E6CE9}"/>
    <cellStyle name="Total 3 2 4 4" xfId="28118" xr:uid="{57B5D9FA-0D38-49D0-999C-862E7C9918B3}"/>
    <cellStyle name="Total 3 2 4 4 2" xfId="54532" xr:uid="{2312C8DA-A647-45CE-83A1-083FE3C76DA4}"/>
    <cellStyle name="Total 3 2 4 5" xfId="31709" xr:uid="{F88839EA-1558-4935-B599-4539C104608D}"/>
    <cellStyle name="Total 3 2 5" xfId="2730" xr:uid="{FCB0C479-B57E-45A4-BBF8-106C013C522F}"/>
    <cellStyle name="Total 3 2 5 2" xfId="13522" xr:uid="{4F7E9297-D83B-486A-A011-4201993B85D2}"/>
    <cellStyle name="Total 3 2 5 2 2" xfId="39942" xr:uid="{6D7646BB-6C57-441B-BEE1-32DE2FC8BB57}"/>
    <cellStyle name="Total 3 2 5 3" xfId="27591" xr:uid="{34BF3935-9B87-4E56-B5F2-E765E0F44E9B}"/>
    <cellStyle name="Total 3 2 5 3 2" xfId="54005" xr:uid="{227B4D23-E2D2-4B96-AD72-A1DDF55C9694}"/>
    <cellStyle name="Total 3 2 5 4" xfId="29400" xr:uid="{23628ED8-AC6A-4A10-B074-C98E9846C86A}"/>
    <cellStyle name="Total 3 2 6" xfId="6063" xr:uid="{DDE97AB3-187A-4FCE-B7CE-1C8E2ED91C01}"/>
    <cellStyle name="Total 3 2 6 2" xfId="16814" xr:uid="{923D95F6-9BE7-4F25-908A-1D8E314B0CA7}"/>
    <cellStyle name="Total 3 2 6 2 2" xfId="43232" xr:uid="{0594FCB1-A3D7-4B97-B702-EB357366DFE2}"/>
    <cellStyle name="Total 3 2 6 3" xfId="25223" xr:uid="{5403CCEF-E836-48B3-B99B-82AE1EBA59DF}"/>
    <cellStyle name="Total 3 2 6 3 2" xfId="51637" xr:uid="{284CE7D9-AE0B-41A4-AB7E-7F3BD45572C2}"/>
    <cellStyle name="Total 3 2 6 4" xfId="32733" xr:uid="{ECE8D2CB-4595-48BB-8A4A-9E53C775E440}"/>
    <cellStyle name="Total 3 2 7" xfId="5474" xr:uid="{EC5FB916-99CA-406E-B716-D8D039286F29}"/>
    <cellStyle name="Total 3 2 7 2" xfId="23496" xr:uid="{DA0AE552-CC17-4DB2-A983-55ADFF3B298E}"/>
    <cellStyle name="Total 3 2 7 2 2" xfId="49910" xr:uid="{3004455A-90C3-4802-8A9F-43554BA47878}"/>
    <cellStyle name="Total 3 2 7 3" xfId="32144" xr:uid="{C1254626-4120-4837-A1D0-2E1BB6724135}"/>
    <cellStyle name="Total 3 2 8" xfId="6079" xr:uid="{28324B83-4629-438B-A4C4-637003F95A6C}"/>
    <cellStyle name="Total 3 2 8 2" xfId="16830" xr:uid="{BC3CD00A-38F6-444D-BBB6-AF0313466FCE}"/>
    <cellStyle name="Total 3 2 8 2 2" xfId="43248" xr:uid="{EE30CCB8-16B7-44D1-BE5D-4120F783AA64}"/>
    <cellStyle name="Total 3 2 8 3" xfId="26029" xr:uid="{B32FD5E7-31E9-4839-8801-C9CA6063A130}"/>
    <cellStyle name="Total 3 2 8 3 2" xfId="52443" xr:uid="{D3744C1D-9C6E-416B-8D8B-BEE18863E9A5}"/>
    <cellStyle name="Total 3 2 8 4" xfId="32749" xr:uid="{F28B329A-F4C3-469C-B353-838114C46401}"/>
    <cellStyle name="Total 3 2 9" xfId="6682" xr:uid="{BA48D241-266B-4E34-9367-8B14148A9B60}"/>
    <cellStyle name="Total 3 2 9 2" xfId="17394" xr:uid="{FBFCE5B1-6F2B-4FE5-B281-970D724C49A8}"/>
    <cellStyle name="Total 3 2 9 2 2" xfId="43812" xr:uid="{72F95678-3222-4164-9754-CCCECDB9640C}"/>
    <cellStyle name="Total 3 2 9 3" xfId="22982" xr:uid="{603A1D85-EE3B-40E6-BF79-7C1A7C94E083}"/>
    <cellStyle name="Total 3 2 9 3 2" xfId="49396" xr:uid="{E3C7705A-D724-476E-883C-AA4313683D75}"/>
    <cellStyle name="Total 3 2 9 4" xfId="33352" xr:uid="{E4E4F9B3-28D2-4AF3-ABB3-51F1D03F28B4}"/>
    <cellStyle name="Total 3 3" xfId="1697" xr:uid="{FC446400-F3E2-4CFB-959A-40AACBB9829E}"/>
    <cellStyle name="Total 3 3 10" xfId="11873" xr:uid="{B9CECC6D-9106-4B96-9026-7649DCE0F50A}"/>
    <cellStyle name="Total 3 3 10 2" xfId="38294" xr:uid="{412D40C6-BE1E-4475-AC87-410A4DF7F23A}"/>
    <cellStyle name="Total 3 3 11" xfId="22950" xr:uid="{2275C229-F83A-4B63-B655-B275608BF605}"/>
    <cellStyle name="Total 3 3 11 2" xfId="49364" xr:uid="{E66AE42B-52DC-4A73-AFC9-59DAA320864C}"/>
    <cellStyle name="Total 3 3 2" xfId="3689" xr:uid="{C94B222A-DD17-4C69-BD68-BD47051CEC50}"/>
    <cellStyle name="Total 3 3 2 2" xfId="9799" xr:uid="{169E9207-C910-4409-9BDC-F2E631DB6839}"/>
    <cellStyle name="Total 3 3 2 2 2" xfId="20459" xr:uid="{FADA7ECC-C53F-42A9-BC71-1FCD7B790C52}"/>
    <cellStyle name="Total 3 3 2 2 2 2" xfId="46873" xr:uid="{AC1B780B-6CA6-4C8E-ACA8-94A5272D4FF0}"/>
    <cellStyle name="Total 3 3 2 2 3" xfId="27127" xr:uid="{BB0387E8-BC74-46E3-868A-0CA015E17890}"/>
    <cellStyle name="Total 3 3 2 2 3 2" xfId="53541" xr:uid="{450BF5A0-0591-44B7-9066-F75690C1F0C0}"/>
    <cellStyle name="Total 3 3 2 2 4" xfId="36295" xr:uid="{0491CD71-7515-4185-9C99-E57B1703225A}"/>
    <cellStyle name="Total 3 3 2 3" xfId="10393" xr:uid="{4BABBCE8-BEA9-4055-B04D-88543A4E2521}"/>
    <cellStyle name="Total 3 3 2 3 2" xfId="21053" xr:uid="{D5569851-74B9-4A10-A8E2-A1FB808B6279}"/>
    <cellStyle name="Total 3 3 2 3 2 2" xfId="47467" xr:uid="{4CFF4D30-13C1-4A7E-9AB1-CFAC05F09D3D}"/>
    <cellStyle name="Total 3 3 2 3 3" xfId="28318" xr:uid="{C66925D5-DD95-4F6C-BDBD-6107A9AFCAFA}"/>
    <cellStyle name="Total 3 3 2 3 3 2" xfId="54732" xr:uid="{038F8026-8718-469A-A6A9-E215EA65734D}"/>
    <cellStyle name="Total 3 3 2 3 4" xfId="36889" xr:uid="{6807525E-FEE5-4E70-A311-76F0518FD7FD}"/>
    <cellStyle name="Total 3 3 2 4" xfId="8822" xr:uid="{C844884F-E9AF-4BC3-92D8-94E9AEA510D0}"/>
    <cellStyle name="Total 3 3 2 4 2" xfId="19482" xr:uid="{C67252D9-40F1-40EE-A6E0-21E3BF7395D7}"/>
    <cellStyle name="Total 3 3 2 4 2 2" xfId="45896" xr:uid="{F52D8844-9B80-43AC-8304-9CFCB861BB04}"/>
    <cellStyle name="Total 3 3 2 4 3" xfId="24534" xr:uid="{1D35BDDC-1E63-4920-A9A8-44719E7D5BE5}"/>
    <cellStyle name="Total 3 3 2 4 3 2" xfId="50948" xr:uid="{DCDE9CE0-BABC-4A0D-A67C-DD509A9ED048}"/>
    <cellStyle name="Total 3 3 2 4 4" xfId="35318" xr:uid="{BEB0B6B5-FC16-4987-80EE-40058668832B}"/>
    <cellStyle name="Total 3 3 2 5" xfId="14474" xr:uid="{719929A4-F948-4ACD-A118-067919CBE6B9}"/>
    <cellStyle name="Total 3 3 2 5 2" xfId="40894" xr:uid="{82A47ED5-87F1-4C88-B425-903B1AA5567A}"/>
    <cellStyle name="Total 3 3 2 6" xfId="23691" xr:uid="{0AB2773A-577C-485B-B460-FDDDC39FC638}"/>
    <cellStyle name="Total 3 3 2 6 2" xfId="50105" xr:uid="{B8C990CA-9FE0-4534-A3AA-FA7D97B7569E}"/>
    <cellStyle name="Total 3 3 2 7" xfId="30359" xr:uid="{3584F98B-62C8-4673-ADE6-21BD2E6773F0}"/>
    <cellStyle name="Total 3 3 3" xfId="2645" xr:uid="{0BDB30CE-23B8-4DD3-9099-170E5262025F}"/>
    <cellStyle name="Total 3 3 3 2" xfId="9278" xr:uid="{4992FBDA-842E-4FFD-81F9-030D411C1F08}"/>
    <cellStyle name="Total 3 3 3 2 2" xfId="19938" xr:uid="{4A0A1393-16D0-4300-963A-9E78EA2BAD1A}"/>
    <cellStyle name="Total 3 3 3 2 2 2" xfId="46352" xr:uid="{0E2B7D40-1164-4227-BA44-668700244578}"/>
    <cellStyle name="Total 3 3 3 2 3" xfId="12971" xr:uid="{40175E58-EBDA-43E2-BE89-20C8E7D3DAF3}"/>
    <cellStyle name="Total 3 3 3 2 3 2" xfId="39392" xr:uid="{6F49D550-B473-4B1C-ADD8-421207532A7A}"/>
    <cellStyle name="Total 3 3 3 2 4" xfId="35774" xr:uid="{4DFB7B85-81E7-4C5A-A83D-FD7ADE0B1328}"/>
    <cellStyle name="Total 3 3 3 3" xfId="13437" xr:uid="{1DF3B99A-231F-4D24-B58D-10F5476451E5}"/>
    <cellStyle name="Total 3 3 3 3 2" xfId="39857" xr:uid="{138E1F1A-FFC5-4B72-B2AF-69EE592B5C97}"/>
    <cellStyle name="Total 3 3 3 4" xfId="23258" xr:uid="{3C5C68C5-A528-4521-AA42-26F2AD58A6DB}"/>
    <cellStyle name="Total 3 3 3 4 2" xfId="49672" xr:uid="{547CC854-569C-45CD-A8F1-BBEF6208FBFC}"/>
    <cellStyle name="Total 3 3 3 5" xfId="29315" xr:uid="{36706025-138C-424E-AB23-8EF4F6150D2E}"/>
    <cellStyle name="Total 3 3 4" xfId="4863" xr:uid="{80815C5E-B89B-4647-984C-F7466367DE27}"/>
    <cellStyle name="Total 3 3 4 2" xfId="9676" xr:uid="{50F77D66-BF5B-4FE4-ACB4-B6CE863911AA}"/>
    <cellStyle name="Total 3 3 4 2 2" xfId="20336" xr:uid="{33A146B6-F37E-427F-A1DD-31BCDB762A57}"/>
    <cellStyle name="Total 3 3 4 2 2 2" xfId="46750" xr:uid="{EE84CEFC-D8B9-47CF-9E70-47A40081B3C1}"/>
    <cellStyle name="Total 3 3 4 2 3" xfId="28192" xr:uid="{6274E6A5-B3D2-4722-9538-5F4D6E73A5BF}"/>
    <cellStyle name="Total 3 3 4 2 3 2" xfId="54606" xr:uid="{D0D3424E-0C67-4524-A50F-C95121459524}"/>
    <cellStyle name="Total 3 3 4 2 4" xfId="36172" xr:uid="{52A66E30-2283-4656-AFF1-7B8DAF375EBA}"/>
    <cellStyle name="Total 3 3 4 3" xfId="15640" xr:uid="{43CCFBBD-5546-41D7-8BFA-AD3A885D8967}"/>
    <cellStyle name="Total 3 3 4 3 2" xfId="42060" xr:uid="{D6E3110B-5365-4C62-B647-C2A8DD7DAE9A}"/>
    <cellStyle name="Total 3 3 4 4" xfId="26886" xr:uid="{60213E0A-192D-4E8C-B092-C20AC71542BE}"/>
    <cellStyle name="Total 3 3 4 4 2" xfId="53300" xr:uid="{9179394F-F755-4697-B7C1-3194C0F00B1D}"/>
    <cellStyle name="Total 3 3 4 5" xfId="31533" xr:uid="{2BA26C53-2847-4EBB-8540-257462E823B1}"/>
    <cellStyle name="Total 3 3 5" xfId="4354" xr:uid="{B6ABB2C1-8590-4645-845E-165D9931A6A4}"/>
    <cellStyle name="Total 3 3 5 2" xfId="15132" xr:uid="{6DC052BC-FA52-4793-8B9E-D2FF382F9C44}"/>
    <cellStyle name="Total 3 3 5 2 2" xfId="41552" xr:uid="{3E3C260E-E32E-4A55-B4EA-4C50F5234FDA}"/>
    <cellStyle name="Total 3 3 5 3" xfId="23852" xr:uid="{B05F11C7-EA3A-4C2E-944A-A6D19B8EC600}"/>
    <cellStyle name="Total 3 3 5 3 2" xfId="50266" xr:uid="{A73A802B-1F0A-4A4E-BD5A-353414297B0A}"/>
    <cellStyle name="Total 3 3 5 4" xfId="31024" xr:uid="{454004BB-347A-42D0-AA4B-4C9FF7689091}"/>
    <cellStyle name="Total 3 3 6" xfId="5081" xr:uid="{86431A72-58CB-42A2-AC61-714DE366F014}"/>
    <cellStyle name="Total 3 3 6 2" xfId="15858" xr:uid="{E588FEDC-AB7E-450C-9955-74DB3BDBA97B}"/>
    <cellStyle name="Total 3 3 6 2 2" xfId="42277" xr:uid="{7805021E-4E2A-478A-AEDD-D4AC9347FA74}"/>
    <cellStyle name="Total 3 3 6 3" xfId="27484" xr:uid="{B3F00365-F6C5-4568-8129-C4A407BD0721}"/>
    <cellStyle name="Total 3 3 6 3 2" xfId="53898" xr:uid="{B65E0D42-665D-41F5-9B1F-DF757BB48CEC}"/>
    <cellStyle name="Total 3 3 6 4" xfId="31751" xr:uid="{633871D1-BB8D-487A-9B61-1C6B3943C588}"/>
    <cellStyle name="Total 3 3 7" xfId="6164" xr:uid="{34BA9957-4653-4633-9E77-D8CF1BAEBB2F}"/>
    <cellStyle name="Total 3 3 7 2" xfId="21964" xr:uid="{9EE1D6BD-5CDC-4B0A-ADCE-428A278D7732}"/>
    <cellStyle name="Total 3 3 7 2 2" xfId="48378" xr:uid="{7550BF17-09E2-41E9-B86F-352FA2D99500}"/>
    <cellStyle name="Total 3 3 7 3" xfId="32834" xr:uid="{0888BE32-D6BD-4EED-9BB8-64C700831CA3}"/>
    <cellStyle name="Total 3 3 8" xfId="5917" xr:uid="{1FE217CC-5DB6-45A0-8A0E-79C5F87484A7}"/>
    <cellStyle name="Total 3 3 8 2" xfId="16669" xr:uid="{BAD55424-99CF-4F11-9AF1-A031A3849778}"/>
    <cellStyle name="Total 3 3 8 2 2" xfId="43087" xr:uid="{934D9362-6BA5-4EA1-B2E1-14E1D5F70CAA}"/>
    <cellStyle name="Total 3 3 8 3" xfId="27105" xr:uid="{72457943-2DE4-4809-BEDF-825DBE21C43F}"/>
    <cellStyle name="Total 3 3 8 3 2" xfId="53519" xr:uid="{704A39DD-535A-443B-A8BA-FEEFB3BA8103}"/>
    <cellStyle name="Total 3 3 8 4" xfId="32587" xr:uid="{30E0B5F8-3DA7-480C-BBFE-C248294CDDB8}"/>
    <cellStyle name="Total 3 3 9" xfId="5916" xr:uid="{381EC838-8129-436F-A7C2-8218FE29CDBC}"/>
    <cellStyle name="Total 3 3 9 2" xfId="16668" xr:uid="{70962805-EF7D-4D4D-BDC6-60D11AFCA800}"/>
    <cellStyle name="Total 3 3 9 2 2" xfId="43086" xr:uid="{EC89AC7F-3C8C-41E9-8A31-45D92EF72719}"/>
    <cellStyle name="Total 3 3 9 3" xfId="28123" xr:uid="{631F51D9-4BEE-468A-AF69-BA95A2D95DF1}"/>
    <cellStyle name="Total 3 3 9 3 2" xfId="54537" xr:uid="{22EC8820-81F2-4C5F-9C6C-06CBA4BD27A3}"/>
    <cellStyle name="Total 3 3 9 4" xfId="32586" xr:uid="{5397E24E-2E4B-4FC1-AEAC-E878AB3D9701}"/>
    <cellStyle name="Total 3 4" xfId="1967" xr:uid="{78BF7A83-A6FB-4B68-A51E-FB67105FE58D}"/>
    <cellStyle name="Total 3 4 10" xfId="11621" xr:uid="{ED7F52D3-7484-43CC-B9A3-D7823481B201}"/>
    <cellStyle name="Total 3 4 10 2" xfId="38042" xr:uid="{5A9BFBFA-4DC9-4928-B87E-3E6932B76158}"/>
    <cellStyle name="Total 3 4 11" xfId="24987" xr:uid="{AAB1FC1F-C1E3-49A1-AE03-39CEA7E29949}"/>
    <cellStyle name="Total 3 4 11 2" xfId="51401" xr:uid="{E846FB01-AC4B-45E5-B313-546E56266386}"/>
    <cellStyle name="Total 3 4 2" xfId="3944" xr:uid="{6D113DE8-C087-4461-B786-3AD0FF70DFE1}"/>
    <cellStyle name="Total 3 4 2 2" xfId="9764" xr:uid="{7392243E-BE8A-4090-BB69-2897850D4491}"/>
    <cellStyle name="Total 3 4 2 2 2" xfId="20424" xr:uid="{270C3DE7-EFA0-4C5D-B256-9DCB324C1E6E}"/>
    <cellStyle name="Total 3 4 2 2 2 2" xfId="46838" xr:uid="{02108A7E-945E-4B6D-90B6-E9CB25A343C8}"/>
    <cellStyle name="Total 3 4 2 2 3" xfId="11612" xr:uid="{35BCD45A-F4AC-4CB4-9E38-E620E08C2A8F}"/>
    <cellStyle name="Total 3 4 2 2 3 2" xfId="38033" xr:uid="{02C3AE2C-D72D-40C5-941E-39E3C250A4FD}"/>
    <cellStyle name="Total 3 4 2 2 4" xfId="36260" xr:uid="{3F1E0D59-6BE0-4587-89DF-206FB3556C6C}"/>
    <cellStyle name="Total 3 4 2 3" xfId="14727" xr:uid="{16BDAED1-6609-4AF6-8513-A531D4F7AB03}"/>
    <cellStyle name="Total 3 4 2 3 2" xfId="41147" xr:uid="{4C6FC612-1FF1-4D38-8E7D-DDC6B06AD0B1}"/>
    <cellStyle name="Total 3 4 2 4" xfId="27510" xr:uid="{B2297D07-7795-4D2B-A95C-F96A21241D91}"/>
    <cellStyle name="Total 3 4 2 4 2" xfId="53924" xr:uid="{C978BB2B-AC5D-42F9-AEF9-8411FB45075C}"/>
    <cellStyle name="Total 3 4 2 5" xfId="30614" xr:uid="{C69103B3-2E8F-4D71-960E-5E3A3D8111AA}"/>
    <cellStyle name="Total 3 4 3" xfId="4671" xr:uid="{B5A72439-2111-409E-A041-C003FFF108E4}"/>
    <cellStyle name="Total 3 4 3 2" xfId="10182" xr:uid="{BC183026-F04E-43F9-850F-D5FD96C71B88}"/>
    <cellStyle name="Total 3 4 3 2 2" xfId="20842" xr:uid="{28850B51-C58E-408B-8973-66A295B94BD2}"/>
    <cellStyle name="Total 3 4 3 2 2 2" xfId="47256" xr:uid="{0F5CA8E1-F23F-408E-B086-55560DAE22D6}"/>
    <cellStyle name="Total 3 4 3 2 3" xfId="12759" xr:uid="{E42756F7-AC39-4070-9B04-0E29BD6AFF14}"/>
    <cellStyle name="Total 3 4 3 2 3 2" xfId="39180" xr:uid="{79516ED7-2BEB-4B3D-A419-27C3C0C50CF5}"/>
    <cellStyle name="Total 3 4 3 2 4" xfId="36678" xr:uid="{D58CD845-EB93-46CC-A9EF-B5B1032C0C95}"/>
    <cellStyle name="Total 3 4 3 3" xfId="15449" xr:uid="{3B269793-79F2-4245-8370-4BF53C2E33D4}"/>
    <cellStyle name="Total 3 4 3 3 2" xfId="41869" xr:uid="{AA771451-9655-48CE-837A-86B79BC659D9}"/>
    <cellStyle name="Total 3 4 3 4" xfId="27585" xr:uid="{12D601CD-074C-457C-AD59-A33FDA951D02}"/>
    <cellStyle name="Total 3 4 3 4 2" xfId="53999" xr:uid="{4D638424-F3B6-45EA-AE39-B1B533F51847}"/>
    <cellStyle name="Total 3 4 3 5" xfId="31341" xr:uid="{A756C814-3EFC-4B4F-BDC6-6E9C0C0DBE47}"/>
    <cellStyle name="Total 3 4 4" xfId="5249" xr:uid="{A0AFEEE3-4659-4EF5-98FB-C4FC0BEAE475}"/>
    <cellStyle name="Total 3 4 4 2" xfId="16024" xr:uid="{7912F1B6-2DFB-4623-8A47-C63881639824}"/>
    <cellStyle name="Total 3 4 4 2 2" xfId="42443" xr:uid="{BD239F87-74B6-4C60-8941-0397712C6E8D}"/>
    <cellStyle name="Total 3 4 4 3" xfId="27317" xr:uid="{EB4AEB34-DE68-45AA-AB5B-EDB8DB314245}"/>
    <cellStyle name="Total 3 4 4 3 2" xfId="53731" xr:uid="{68EDE25F-2599-4F9D-8E3E-940246D743F5}"/>
    <cellStyle name="Total 3 4 4 4" xfId="31919" xr:uid="{2A2D51E8-F499-4665-988C-FBED00AC12BA}"/>
    <cellStyle name="Total 3 4 5" xfId="5859" xr:uid="{1543E1FC-E480-44F0-B3D3-105186B941FE}"/>
    <cellStyle name="Total 3 4 5 2" xfId="16615" xr:uid="{7B167458-8CFF-43FD-88D7-9424645DC017}"/>
    <cellStyle name="Total 3 4 5 2 2" xfId="43033" xr:uid="{02E65D08-E019-421F-B02A-CE09CD3F9E44}"/>
    <cellStyle name="Total 3 4 5 3" xfId="27285" xr:uid="{F8F66163-E9EF-499D-B42A-F2B56C99ABA0}"/>
    <cellStyle name="Total 3 4 5 3 2" xfId="53699" xr:uid="{B50F43FF-3830-42E3-BBB4-2E986D712B4D}"/>
    <cellStyle name="Total 3 4 5 4" xfId="32529" xr:uid="{040D2589-E809-49F6-856F-7F3BE88F9337}"/>
    <cellStyle name="Total 3 4 6" xfId="6468" xr:uid="{01B2FAC2-2733-4985-B56E-675C17294F10}"/>
    <cellStyle name="Total 3 4 6 2" xfId="17204" xr:uid="{D534A0DA-4601-4DC2-A807-6BF4ACFAFBF1}"/>
    <cellStyle name="Total 3 4 6 2 2" xfId="43622" xr:uid="{16CB7FFE-3ED1-41CF-9AED-89BA2E216BFD}"/>
    <cellStyle name="Total 3 4 6 3" xfId="23950" xr:uid="{B7457CD3-4153-4C53-B174-E92589B3308B}"/>
    <cellStyle name="Total 3 4 6 3 2" xfId="50364" xr:uid="{543A673D-943A-4757-9E78-6B774744270C}"/>
    <cellStyle name="Total 3 4 6 4" xfId="33138" xr:uid="{AF40CFC2-156D-47F8-A042-9325A69D628E}"/>
    <cellStyle name="Total 3 4 7" xfId="7083" xr:uid="{41C1D23E-98D7-4D85-98AB-883F3A4AFDD7}"/>
    <cellStyle name="Total 3 4 7 2" xfId="11450" xr:uid="{BACC4668-1A95-40BE-A24F-4C925CDF5D10}"/>
    <cellStyle name="Total 3 4 7 2 2" xfId="37871" xr:uid="{44900E70-EC1C-46D5-BFFD-E907264DB411}"/>
    <cellStyle name="Total 3 4 7 3" xfId="33753" xr:uid="{AE5C176A-4547-402E-8E25-74666347ABA5}"/>
    <cellStyle name="Total 3 4 8" xfId="7630" xr:uid="{95B43398-1611-4385-B434-1C86EAC110CC}"/>
    <cellStyle name="Total 3 4 8 2" xfId="18297" xr:uid="{C10CEB1D-3364-4EF7-B8AC-F261BBC89B48}"/>
    <cellStyle name="Total 3 4 8 2 2" xfId="44713" xr:uid="{3EDEDC13-6C1C-4E14-9868-FDC5968BF2CD}"/>
    <cellStyle name="Total 3 4 8 3" xfId="27076" xr:uid="{E5B62254-711B-4922-8A31-A24C5D3150DD}"/>
    <cellStyle name="Total 3 4 8 3 2" xfId="53490" xr:uid="{B798CF75-E337-45CF-BF41-7AC9AA3886BC}"/>
    <cellStyle name="Total 3 4 8 4" xfId="34300" xr:uid="{1A54E449-37B8-430F-B1D2-B38BD7798810}"/>
    <cellStyle name="Total 3 4 9" xfId="7755" xr:uid="{88F2DA33-A3C0-4BCC-85AB-B13617910493}"/>
    <cellStyle name="Total 3 4 9 2" xfId="18422" xr:uid="{ED1F4426-154B-48B9-A24A-C83126C5952D}"/>
    <cellStyle name="Total 3 4 9 2 2" xfId="44838" xr:uid="{1734D17D-443D-4559-BFF8-210815F119C4}"/>
    <cellStyle name="Total 3 4 9 3" xfId="26358" xr:uid="{B09D4EC8-034F-459E-A703-7A479F488088}"/>
    <cellStyle name="Total 3 4 9 3 2" xfId="52772" xr:uid="{4EDB7C87-2CE6-4660-8642-1B15878CDCCA}"/>
    <cellStyle name="Total 3 4 9 4" xfId="34425" xr:uid="{0FC1E116-7F93-442D-9407-17EA18693F8D}"/>
    <cellStyle name="Total 3 5" xfId="2141" xr:uid="{0506DCFE-E55A-4CB4-A345-C517448DAE49}"/>
    <cellStyle name="Total 3 5 10" xfId="11459" xr:uid="{87A22846-B65C-4BD0-B2A1-888B15A087EE}"/>
    <cellStyle name="Total 3 5 10 2" xfId="37880" xr:uid="{4CE95534-6F18-4FB3-A0F3-B7A1540FE913}"/>
    <cellStyle name="Total 3 5 11" xfId="25853" xr:uid="{79703F53-F497-4E70-921D-FBCCF62B66A8}"/>
    <cellStyle name="Total 3 5 11 2" xfId="52267" xr:uid="{F7CE88B2-5475-4143-B14D-01D8E8428B8D}"/>
    <cellStyle name="Total 3 5 2" xfId="4106" xr:uid="{BDD30B26-4AF2-4371-8431-E28C2CDCD9E1}"/>
    <cellStyle name="Total 3 5 2 2" xfId="9818" xr:uid="{A8830BDB-B4EF-4CB6-801B-B332FF519ACB}"/>
    <cellStyle name="Total 3 5 2 2 2" xfId="20478" xr:uid="{4021BFAD-B425-4E2B-81D9-B14CC6E08997}"/>
    <cellStyle name="Total 3 5 2 2 2 2" xfId="46892" xr:uid="{F992B08E-D81C-4F9D-A98E-134243176E36}"/>
    <cellStyle name="Total 3 5 2 2 3" xfId="11616" xr:uid="{87F93DA3-65DF-48C6-81C6-B57B774554ED}"/>
    <cellStyle name="Total 3 5 2 2 3 2" xfId="38037" xr:uid="{344A11CC-6614-448E-986C-DD6EBC4C5EC4}"/>
    <cellStyle name="Total 3 5 2 2 4" xfId="36314" xr:uid="{795C9F75-6452-4F26-AB31-C25C83AC4EB2}"/>
    <cellStyle name="Total 3 5 2 3" xfId="14888" xr:uid="{BA965761-54B8-4B41-A95A-8CBC8C5735CF}"/>
    <cellStyle name="Total 3 5 2 3 2" xfId="41308" xr:uid="{4EB90A0D-1D13-43C5-995E-C4F89616A08F}"/>
    <cellStyle name="Total 3 5 2 4" xfId="24496" xr:uid="{F19C499E-4AF3-4540-B850-B18875CF0FBF}"/>
    <cellStyle name="Total 3 5 2 4 2" xfId="50910" xr:uid="{93A6FA9B-1DE0-4242-9024-074E0C585459}"/>
    <cellStyle name="Total 3 5 2 5" xfId="30776" xr:uid="{8203F722-2BE3-4BDB-AD47-D0AAE30D54B2}"/>
    <cellStyle name="Total 3 5 3" xfId="4834" xr:uid="{4C82D973-5B2A-492E-8DBA-FE0BCB717FC3}"/>
    <cellStyle name="Total 3 5 3 2" xfId="10408" xr:uid="{3081A4B7-DF0E-41FD-8712-3215BA54D5A1}"/>
    <cellStyle name="Total 3 5 3 2 2" xfId="21068" xr:uid="{74B62071-44E1-4C2B-AA4C-E23B405FDA4C}"/>
    <cellStyle name="Total 3 5 3 2 2 2" xfId="47482" xr:uid="{633F518C-DE7E-4F19-B18E-BCBDEDA97782}"/>
    <cellStyle name="Total 3 5 3 2 3" xfId="28333" xr:uid="{8C5DE86B-A591-42E4-B190-3702E8EC9CBB}"/>
    <cellStyle name="Total 3 5 3 2 3 2" xfId="54747" xr:uid="{76B06B8A-91FF-48E5-A8CE-9316CD84A848}"/>
    <cellStyle name="Total 3 5 3 2 4" xfId="36904" xr:uid="{8E009079-DDFA-479A-B099-D97A41FFC3BA}"/>
    <cellStyle name="Total 3 5 3 3" xfId="15611" xr:uid="{837DC0BA-4C0E-433C-B1E0-865AAF132CEF}"/>
    <cellStyle name="Total 3 5 3 3 2" xfId="42031" xr:uid="{97EA5DBA-F359-4D21-9C26-BAE51AF86316}"/>
    <cellStyle name="Total 3 5 3 4" xfId="25490" xr:uid="{86F2E291-F893-4C15-8791-0E51CCE3D857}"/>
    <cellStyle name="Total 3 5 3 4 2" xfId="51904" xr:uid="{278E5D99-E404-4FF7-9489-1CEA7C8A9ECD}"/>
    <cellStyle name="Total 3 5 3 5" xfId="31504" xr:uid="{B8318364-BD45-4B69-BEE9-BD2674F8753C}"/>
    <cellStyle name="Total 3 5 4" xfId="5414" xr:uid="{666D2FD1-445E-4A27-BA19-5B0C4D5868BA}"/>
    <cellStyle name="Total 3 5 4 2" xfId="16187" xr:uid="{E2778678-67BB-4E74-AB28-A916F6A7EB71}"/>
    <cellStyle name="Total 3 5 4 2 2" xfId="42606" xr:uid="{62764630-431C-4A23-BC25-56C336B7622C}"/>
    <cellStyle name="Total 3 5 4 3" xfId="24735" xr:uid="{CBBA8A6B-A54D-463E-AFE0-18EB06E884AA}"/>
    <cellStyle name="Total 3 5 4 3 2" xfId="51149" xr:uid="{87EA87CC-CA0F-4EF0-BC78-3224DE27D384}"/>
    <cellStyle name="Total 3 5 4 4" xfId="32084" xr:uid="{19EA6C5F-F614-4C8F-8551-C54A157D838C}"/>
    <cellStyle name="Total 3 5 5" xfId="6021" xr:uid="{BCC98442-F089-44AB-A820-59F8B8B89396}"/>
    <cellStyle name="Total 3 5 5 2" xfId="16773" xr:uid="{70AB72AE-09EF-4800-BDFE-F62298E06FAF}"/>
    <cellStyle name="Total 3 5 5 2 2" xfId="43191" xr:uid="{08040AED-E8F1-4ED1-8FC5-E19F7EBBCB84}"/>
    <cellStyle name="Total 3 5 5 3" xfId="25160" xr:uid="{2056A06E-D0C0-46DE-AD98-588D1D8C1424}"/>
    <cellStyle name="Total 3 5 5 3 2" xfId="51574" xr:uid="{1C2F7DDC-282C-4A55-A521-D36177489C8B}"/>
    <cellStyle name="Total 3 5 5 4" xfId="32691" xr:uid="{E9B28B7E-DD30-44AE-8DD2-6B0121C0E266}"/>
    <cellStyle name="Total 3 5 6" xfId="6621" xr:uid="{BC3E4D5E-D5A2-4F58-AACD-BC4B58A63249}"/>
    <cellStyle name="Total 3 5 6 2" xfId="17346" xr:uid="{B952125F-7088-4E56-B3D6-C8AA339145FA}"/>
    <cellStyle name="Total 3 5 6 2 2" xfId="43764" xr:uid="{F9DA70E6-2012-46BA-B55E-AA31916E618F}"/>
    <cellStyle name="Total 3 5 6 3" xfId="23551" xr:uid="{B23027FF-6C41-4B19-B70E-2795D8FDB72A}"/>
    <cellStyle name="Total 3 5 6 3 2" xfId="49965" xr:uid="{80DE85F8-5FA2-46C4-BBE5-FC24EA4F9E3E}"/>
    <cellStyle name="Total 3 5 6 4" xfId="33291" xr:uid="{DE6E1BF8-5B64-4F33-9ABC-FCB1B609DB3E}"/>
    <cellStyle name="Total 3 5 7" xfId="7193" xr:uid="{A3EA2F30-EAD0-4451-ACA3-3A164B1B3F78}"/>
    <cellStyle name="Total 3 5 7 2" xfId="27084" xr:uid="{1F9E08F5-7E71-4E29-A462-8C2B09E372BE}"/>
    <cellStyle name="Total 3 5 7 2 2" xfId="53498" xr:uid="{5B0F4068-16F2-41E3-B9D0-1F9D87B36136}"/>
    <cellStyle name="Total 3 5 7 3" xfId="33863" xr:uid="{B6DA3CE6-E462-40A2-9725-1CBB76A60542}"/>
    <cellStyle name="Total 3 5 8" xfId="7752" xr:uid="{1027EC0A-6336-4FCA-9475-98889B5A2F76}"/>
    <cellStyle name="Total 3 5 8 2" xfId="18419" xr:uid="{232D5219-C61F-435A-B5E5-9C800C6FF54A}"/>
    <cellStyle name="Total 3 5 8 2 2" xfId="44835" xr:uid="{8F13F6D7-3511-442F-9888-BED5B6316265}"/>
    <cellStyle name="Total 3 5 8 3" xfId="22082" xr:uid="{5BCFE431-17D4-4B74-9FE9-10337CF20D21}"/>
    <cellStyle name="Total 3 5 8 3 2" xfId="48496" xr:uid="{390364BE-4CF5-4826-B7A5-F0666CCF553F}"/>
    <cellStyle name="Total 3 5 8 4" xfId="34422" xr:uid="{5FBD263B-1F4F-4EDF-ABE2-35A4C685392A}"/>
    <cellStyle name="Total 3 5 9" xfId="7904" xr:uid="{D3B4BCBF-3A4C-4B33-B8F0-363FBC241974}"/>
    <cellStyle name="Total 3 5 9 2" xfId="18571" xr:uid="{52A59951-52EE-44CD-ACF6-2B1D73D0618B}"/>
    <cellStyle name="Total 3 5 9 2 2" xfId="44986" xr:uid="{43A70F23-EAE3-4F95-8E16-B695E5F6AE47}"/>
    <cellStyle name="Total 3 5 9 3" xfId="22896" xr:uid="{62BBFD75-7DE5-4E2B-8BB0-E0999FBD10ED}"/>
    <cellStyle name="Total 3 5 9 3 2" xfId="49310" xr:uid="{09157474-7A74-4B77-861A-D1451933B0DD}"/>
    <cellStyle name="Total 3 5 9 4" xfId="34574" xr:uid="{A635FA53-77A5-43ED-A2A3-2DBAA28BD7BD}"/>
    <cellStyle name="Total 3 6" xfId="1874" xr:uid="{53FFEA34-5FC5-4412-A78D-66C17D925FED}"/>
    <cellStyle name="Total 3 6 10" xfId="11706" xr:uid="{EF2359C3-B5F6-48F7-A2B5-F8CC2228A526}"/>
    <cellStyle name="Total 3 6 10 2" xfId="38127" xr:uid="{270F1BF9-3653-4B3D-BA2C-768B9CC5963E}"/>
    <cellStyle name="Total 3 6 11" xfId="26291" xr:uid="{BC1CBC34-D2F7-4F69-B481-B0542DDDB9C4}"/>
    <cellStyle name="Total 3 6 11 2" xfId="52705" xr:uid="{50DC88C2-1104-4D2E-BA3B-D11DA283F23C}"/>
    <cellStyle name="Total 3 6 2" xfId="3851" xr:uid="{4C320F98-F918-4155-90C4-F88396F4A1A7}"/>
    <cellStyle name="Total 3 6 2 2" xfId="10756" xr:uid="{A4461793-7D73-4C38-8956-B0523101B6A2}"/>
    <cellStyle name="Total 3 6 2 2 2" xfId="21401" xr:uid="{21F2141B-9C8F-49F5-88E3-ACA0B236C258}"/>
    <cellStyle name="Total 3 6 2 2 2 2" xfId="47815" xr:uid="{EB5B00FC-5B0B-433B-BD3E-938325BA1166}"/>
    <cellStyle name="Total 3 6 2 2 3" xfId="28495" xr:uid="{F24401E3-7E3B-46DD-961B-787DE2C661A4}"/>
    <cellStyle name="Total 3 6 2 2 3 2" xfId="54909" xr:uid="{C36EAB82-86A8-468F-BC14-6D002ED1F164}"/>
    <cellStyle name="Total 3 6 2 2 4" xfId="37177" xr:uid="{B483AA39-B4B0-4A87-B44E-6B27C5D0403E}"/>
    <cellStyle name="Total 3 6 2 3" xfId="14634" xr:uid="{44D46098-0857-4C03-815A-A57F1FACBCBF}"/>
    <cellStyle name="Total 3 6 2 3 2" xfId="41054" xr:uid="{E69C9EC2-0C1D-4FB8-B565-28BC427DDE07}"/>
    <cellStyle name="Total 3 6 2 4" xfId="22612" xr:uid="{753B30AF-00B4-457A-A260-D2B09FEC0DA2}"/>
    <cellStyle name="Total 3 6 2 4 2" xfId="49026" xr:uid="{F29FE781-3DB3-47DA-BFD9-4B29FB2AEE96}"/>
    <cellStyle name="Total 3 6 2 5" xfId="30521" xr:uid="{6C72D7CD-11F8-43DF-9466-E3C59B103658}"/>
    <cellStyle name="Total 3 6 3" xfId="4578" xr:uid="{8ED87FFD-AAAE-4290-AD07-F354A8498D14}"/>
    <cellStyle name="Total 3 6 3 2" xfId="15356" xr:uid="{D430D8B9-7D20-41CA-B780-78FE009D13C4}"/>
    <cellStyle name="Total 3 6 3 2 2" xfId="41776" xr:uid="{8D154F49-0AA9-44D0-B0A5-700A358B8F20}"/>
    <cellStyle name="Total 3 6 3 3" xfId="27396" xr:uid="{61180364-879B-4AD3-AECD-B172566FE453}"/>
    <cellStyle name="Total 3 6 3 3 2" xfId="53810" xr:uid="{D4370F1B-2DC8-4562-8793-F1E2E0290CA1}"/>
    <cellStyle name="Total 3 6 3 4" xfId="31248" xr:uid="{806EB59A-31A7-4FC6-BECA-692051864476}"/>
    <cellStyle name="Total 3 6 4" xfId="3281" xr:uid="{FCFA8DFD-2E15-4BD8-87A5-EAAE432D1BBB}"/>
    <cellStyle name="Total 3 6 4 2" xfId="14071" xr:uid="{8651FBA2-F47D-4D2D-835F-EAA161EFFE7D}"/>
    <cellStyle name="Total 3 6 4 2 2" xfId="40491" xr:uid="{7946B1C7-FB4F-4787-8581-C9C6860DA3EA}"/>
    <cellStyle name="Total 3 6 4 3" xfId="22799" xr:uid="{2225EF5E-0F8D-4FE6-B470-6E3610B13ED6}"/>
    <cellStyle name="Total 3 6 4 3 2" xfId="49213" xr:uid="{0170F878-F99F-408F-9CF0-F106B72834C4}"/>
    <cellStyle name="Total 3 6 4 4" xfId="29951" xr:uid="{D7445A3A-B2A3-46F8-ACFB-E5E308D0B304}"/>
    <cellStyle name="Total 3 6 5" xfId="2742" xr:uid="{A0D2FD25-7A61-4C0A-ACAD-F5162DC2CEF9}"/>
    <cellStyle name="Total 3 6 5 2" xfId="13534" xr:uid="{3E2A2D6E-D57C-44B3-816C-9C216D5679F6}"/>
    <cellStyle name="Total 3 6 5 2 2" xfId="39954" xr:uid="{0E7AC7FE-7292-41CA-AB35-014D8241F790}"/>
    <cellStyle name="Total 3 6 5 3" xfId="22001" xr:uid="{8B735145-5559-44C6-8367-D28071DAC201}"/>
    <cellStyle name="Total 3 6 5 3 2" xfId="48415" xr:uid="{F6DD9325-01B0-45C4-A388-FC9D545727D5}"/>
    <cellStyle name="Total 3 6 5 4" xfId="29412" xr:uid="{6F472546-1A77-4D99-9019-0450EC4E1545}"/>
    <cellStyle name="Total 3 6 6" xfId="6375" xr:uid="{DF8DDA6C-EAB3-4B4E-ABB5-B1F326A4D370}"/>
    <cellStyle name="Total 3 6 6 2" xfId="17111" xr:uid="{7D4F97AD-BF60-41AB-AD7F-221FFFEAE172}"/>
    <cellStyle name="Total 3 6 6 2 2" xfId="43529" xr:uid="{1577DE18-E2AB-4508-BA9D-106DEE4D526A}"/>
    <cellStyle name="Total 3 6 6 3" xfId="24980" xr:uid="{6D78AE4C-12AD-4B5A-A368-F70E1FC89D48}"/>
    <cellStyle name="Total 3 6 6 3 2" xfId="51394" xr:uid="{C550B618-C306-4BF7-B472-3DC41B212C71}"/>
    <cellStyle name="Total 3 6 6 4" xfId="33045" xr:uid="{C970D4CC-56B1-4C00-B3B4-057180E25031}"/>
    <cellStyle name="Total 3 6 7" xfId="6990" xr:uid="{DD05186F-1FB1-404A-9C3C-7DA50795BF06}"/>
    <cellStyle name="Total 3 6 7 2" xfId="22384" xr:uid="{E9B0C3B2-3231-495C-AD80-112B1180BC13}"/>
    <cellStyle name="Total 3 6 7 2 2" xfId="48798" xr:uid="{380044A3-3CE3-4DB9-962B-1EBFE73E98FE}"/>
    <cellStyle name="Total 3 6 7 3" xfId="33660" xr:uid="{6A86F5AE-8E08-4B62-855B-51D35A9FFF49}"/>
    <cellStyle name="Total 3 6 8" xfId="7537" xr:uid="{6EC7B100-D40C-4BB0-9DA1-7A6BBA9E0CDC}"/>
    <cellStyle name="Total 3 6 8 2" xfId="18204" xr:uid="{B8DA4685-1963-4497-9467-BBC51CB85225}"/>
    <cellStyle name="Total 3 6 8 2 2" xfId="44620" xr:uid="{F9933EFE-58B7-49EC-82C9-443D6FBA544D}"/>
    <cellStyle name="Total 3 6 8 3" xfId="27947" xr:uid="{F2780FB5-51B5-41FB-ABC3-F867D7EB4ABB}"/>
    <cellStyle name="Total 3 6 8 3 2" xfId="54361" xr:uid="{F6404128-EE65-4862-A6BF-335C23CDC7C9}"/>
    <cellStyle name="Total 3 6 8 4" xfId="34207" xr:uid="{726974E5-5475-4507-903D-08F904B627C5}"/>
    <cellStyle name="Total 3 6 9" xfId="4150" xr:uid="{0EE85607-640A-46C2-BD29-031CC34584C4}"/>
    <cellStyle name="Total 3 6 9 2" xfId="14931" xr:uid="{93CB6D0E-12FC-4CF5-B70A-4D35C3B04C6E}"/>
    <cellStyle name="Total 3 6 9 2 2" xfId="41351" xr:uid="{40EE45D9-BA72-4A9E-974B-331A0E063A7A}"/>
    <cellStyle name="Total 3 6 9 3" xfId="25104" xr:uid="{1BB208BC-E6F5-4C9C-8A33-3903B493F550}"/>
    <cellStyle name="Total 3 6 9 3 2" xfId="51518" xr:uid="{07BACDEA-BAF9-48E1-813F-A44F9E562D2A}"/>
    <cellStyle name="Total 3 6 9 4" xfId="30820" xr:uid="{F0AC3402-5AE8-4D69-A7C9-9A77C01B9A2B}"/>
    <cellStyle name="Total 3 7" xfId="3310" xr:uid="{D4E277DE-0B11-4D8D-BF4E-13F5F370E70C}"/>
    <cellStyle name="Total 3 7 2" xfId="9948" xr:uid="{05A2E703-C7E1-4258-BF7F-A1D317D887DF}"/>
    <cellStyle name="Total 3 7 2 2" xfId="20608" xr:uid="{1A12E425-C169-4881-B554-030A59BFB9CE}"/>
    <cellStyle name="Total 3 7 2 2 2" xfId="47022" xr:uid="{94F2406E-7B6B-4E35-B949-EC53FD5F2C3D}"/>
    <cellStyle name="Total 3 7 2 3" xfId="24380" xr:uid="{01806FFB-70A0-4B99-95BA-153AE72143B5}"/>
    <cellStyle name="Total 3 7 2 3 2" xfId="50794" xr:uid="{D12774EC-34A8-4EB0-ADCF-A2DA574FDC59}"/>
    <cellStyle name="Total 3 7 2 4" xfId="36444" xr:uid="{E437BFED-006D-47D0-BBA3-2397B182E77E}"/>
    <cellStyle name="Total 3 7 3" xfId="14100" xr:uid="{7E4A980E-C12A-4193-8DFF-44B16630D5FE}"/>
    <cellStyle name="Total 3 7 3 2" xfId="40520" xr:uid="{DA534CEA-22C7-4144-BDA5-62366086CC4D}"/>
    <cellStyle name="Total 3 7 4" xfId="21982" xr:uid="{E37B0288-CE0F-42EF-8734-18E57C3CD5DF}"/>
    <cellStyle name="Total 3 7 4 2" xfId="48396" xr:uid="{D82A4D4B-C17F-4293-854F-844C712F0289}"/>
    <cellStyle name="Total 3 7 5" xfId="29980" xr:uid="{AB56EC39-7A8C-4536-85F6-DE5333B94FE3}"/>
    <cellStyle name="Total 3 8" xfId="4881" xr:uid="{DB1560C0-4C23-4A4E-BF5B-AD69933ADBDC}"/>
    <cellStyle name="Total 3 8 2" xfId="15658" xr:uid="{2E127168-0172-48BF-B12E-04CE0F844018}"/>
    <cellStyle name="Total 3 8 2 2" xfId="42078" xr:uid="{84BA3C08-0DB8-4C9A-8CEA-FE65836F89D9}"/>
    <cellStyle name="Total 3 8 3" xfId="22259" xr:uid="{22C984C1-D81B-4EAB-B809-BB521F23DBA5}"/>
    <cellStyle name="Total 3 8 3 2" xfId="48673" xr:uid="{12E7C131-5B67-490E-A705-6D77F368EB9C}"/>
    <cellStyle name="Total 3 8 4" xfId="31551" xr:uid="{AAE1412E-B988-4B0B-9A4B-ACE1DAA31A2B}"/>
    <cellStyle name="Total 3 9" xfId="4191" xr:uid="{A15D00A7-AECF-4748-81FB-5F2B41B1D34B}"/>
    <cellStyle name="Total 3 9 2" xfId="14970" xr:uid="{29046880-FFCF-4A50-B458-87AA3C949300}"/>
    <cellStyle name="Total 3 9 2 2" xfId="41390" xr:uid="{7721CB8B-8805-42F6-B6B0-5F2AD97DFA74}"/>
    <cellStyle name="Total 3 9 3" xfId="25833" xr:uid="{813E19EB-938F-4A27-A895-C40B981BEBA9}"/>
    <cellStyle name="Total 3 9 3 2" xfId="52247" xr:uid="{7528B863-E6D1-44A3-ADD7-829F2EEE58FE}"/>
    <cellStyle name="Total 3 9 4" xfId="30861" xr:uid="{15027E89-5CB7-41CE-8572-EBFAEE1781EE}"/>
    <cellStyle name="Totals" xfId="1295" xr:uid="{F8012094-BD02-4B34-9AF9-3A992ECE8CE6}"/>
    <cellStyle name="Währung [0]_Compiling Utility Macros" xfId="1296" xr:uid="{57CDDAE4-8860-4B5A-AF44-55B07CD9A35A}"/>
    <cellStyle name="Währung_Compiling Utility Macros" xfId="1297" xr:uid="{4FB0816E-086C-440A-8CDD-D00384FEB643}"/>
    <cellStyle name="Warning Text" xfId="8090" builtinId="11" customBuiltin="1"/>
    <cellStyle name="Warning Text 2" xfId="1298" xr:uid="{57AE9FFE-8B9E-4C70-9C56-947F9DB448A0}"/>
    <cellStyle name="Warning Text 2 2" xfId="10663" xr:uid="{5E4FBD39-2178-479B-9039-659869CE7E16}"/>
    <cellStyle name="Warning Text 2 3" xfId="10506" xr:uid="{77CCC84A-6F58-4B1C-91D8-606F2F407D5E}"/>
    <cellStyle name="Warning Text 3" xfId="1299" xr:uid="{1CBAFE50-BC72-4F42-B231-FEAF5FF56B4C}"/>
    <cellStyle name="Yellow" xfId="1300" xr:uid="{6578825E-FFE8-41A9-B976-E2B6F4CBBC9B}"/>
    <cellStyle name="Yellow 2" xfId="1301" xr:uid="{265BB8C3-BEDF-44CA-9171-2EF78E483450}"/>
    <cellStyle name="Yellow 2 2" xfId="1302" xr:uid="{B36E02A5-24DB-46C8-8325-0686E1C8857A}"/>
    <cellStyle name="Yellow 2 3" xfId="1303" xr:uid="{C0F8C6BD-D9C0-4B25-BE7B-64660815F58D}"/>
    <cellStyle name="Yellow 2 4" xfId="1304" xr:uid="{60E9D791-7725-4FD3-9301-14D3C24E9CC5}"/>
    <cellStyle name="Yellow 2 5" xfId="1305" xr:uid="{18E1EB99-D53A-444D-89DE-30E339E830A9}"/>
    <cellStyle name="Yellow 2 6" xfId="1306" xr:uid="{1B706F4B-402B-400B-96A1-5E129EA45881}"/>
    <cellStyle name="Yellow 2 7" xfId="1307" xr:uid="{89692800-021D-45F7-983E-C14696552FBC}"/>
    <cellStyle name="Yellow 2 8" xfId="1308" xr:uid="{E9F48ECC-A0CF-45FD-B27A-3E79643C854B}"/>
  </cellStyles>
  <dxfs count="122">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s>
</file>

<file path=xl/ctrlProps/ctrlProp1.xml><?xml version="1.0" encoding="utf-8"?>
<formControlPr xmlns="http://schemas.microsoft.com/office/spreadsheetml/2009/9/main" objectType="Drop" dropLines="14" dropStyle="combo" dx="22" fmlaLink="UserInterface!$E$29" fmlaRange="$E$15:$E$28" sel="7" val="0"/>
</file>

<file path=xl/ctrlProps/ctrlProp10.xml><?xml version="1.0" encoding="utf-8"?>
<formControlPr xmlns="http://schemas.microsoft.com/office/spreadsheetml/2009/9/main" objectType="Drop" dropLines="14" dropStyle="combo" dx="22" fmlaLink="UserInterface!$E$29" fmlaRange="UserInterface!$E$15:$E$28" sel="7" val="0"/>
</file>

<file path=xl/ctrlProps/ctrlProp11.xml><?xml version="1.0" encoding="utf-8"?>
<formControlPr xmlns="http://schemas.microsoft.com/office/spreadsheetml/2009/9/main" objectType="Drop" dropLines="14" dropStyle="combo" dx="22" fmlaLink="UserInterface!$E$29" fmlaRange="UserInterface!$E$15:$E$28" sel="7" val="0"/>
</file>

<file path=xl/ctrlProps/ctrlProp12.xml><?xml version="1.0" encoding="utf-8"?>
<formControlPr xmlns="http://schemas.microsoft.com/office/spreadsheetml/2009/9/main" objectType="Drop" dropLines="14" dropStyle="combo" dx="22" fmlaLink="UserInterface!$E$29" fmlaRange="UserInterface!$E$15:$E$28" sel="7" val="0"/>
</file>

<file path=xl/ctrlProps/ctrlProp13.xml><?xml version="1.0" encoding="utf-8"?>
<formControlPr xmlns="http://schemas.microsoft.com/office/spreadsheetml/2009/9/main" objectType="Drop" dropLines="14" dropStyle="combo" dx="22" fmlaLink="UserInterface!$E$29" fmlaRange="UserInterface!$E$15:$E$28" sel="7" val="0"/>
</file>

<file path=xl/ctrlProps/ctrlProp14.xml><?xml version="1.0" encoding="utf-8"?>
<formControlPr xmlns="http://schemas.microsoft.com/office/spreadsheetml/2009/9/main" objectType="Drop" dropLines="14" dropStyle="combo" dx="22" fmlaLink="UserInterface!$E$29" fmlaRange="UserInterface!$E$15:$E$28" sel="7" val="0"/>
</file>

<file path=xl/ctrlProps/ctrlProp15.xml><?xml version="1.0" encoding="utf-8"?>
<formControlPr xmlns="http://schemas.microsoft.com/office/spreadsheetml/2009/9/main" objectType="Drop" dropLines="14" dropStyle="combo" dx="22" fmlaLink="UserInterface!$E$29" fmlaRange="UserInterface!$E$15:$E$28" sel="7" val="0"/>
</file>

<file path=xl/ctrlProps/ctrlProp16.xml><?xml version="1.0" encoding="utf-8"?>
<formControlPr xmlns="http://schemas.microsoft.com/office/spreadsheetml/2009/9/main" objectType="Drop" dropLines="14" dropStyle="combo" dx="22" fmlaLink="UserInterface!$E$29" fmlaRange="UserInterface!$E$15:$E$28" sel="7" val="0"/>
</file>

<file path=xl/ctrlProps/ctrlProp17.xml><?xml version="1.0" encoding="utf-8"?>
<formControlPr xmlns="http://schemas.microsoft.com/office/spreadsheetml/2009/9/main" objectType="Drop" dropLines="14" dropStyle="combo" dx="22" fmlaLink="UserInterface!$E$29" fmlaRange="UserInterface!$E$15:$E$28" sel="7" val="0"/>
</file>

<file path=xl/ctrlProps/ctrlProp18.xml><?xml version="1.0" encoding="utf-8"?>
<formControlPr xmlns="http://schemas.microsoft.com/office/spreadsheetml/2009/9/main" objectType="Drop" dropLines="14" dropStyle="combo" dx="22" fmlaLink="UserInterface!$E$29" fmlaRange="UserInterface!$E$15:$E$28" sel="7" val="0"/>
</file>

<file path=xl/ctrlProps/ctrlProp19.xml><?xml version="1.0" encoding="utf-8"?>
<formControlPr xmlns="http://schemas.microsoft.com/office/spreadsheetml/2009/9/main" objectType="Drop" dropLines="14" dropStyle="combo" dx="22" fmlaLink="UserInterface!$E$29" fmlaRange="UserInterface!$E$15:$E$28" sel="7" val="0"/>
</file>

<file path=xl/ctrlProps/ctrlProp2.xml><?xml version="1.0" encoding="utf-8"?>
<formControlPr xmlns="http://schemas.microsoft.com/office/spreadsheetml/2009/9/main" objectType="Drop" dropLines="14" dropStyle="combo" dx="22" fmlaLink="UserInterface!$E$29" fmlaRange="UserInterface!$E$15:$E$28" sel="7" val="0"/>
</file>

<file path=xl/ctrlProps/ctrlProp20.xml><?xml version="1.0" encoding="utf-8"?>
<formControlPr xmlns="http://schemas.microsoft.com/office/spreadsheetml/2009/9/main" objectType="Drop" dropLines="14" dropStyle="combo" dx="22" fmlaLink="UserInterface!$E$29" fmlaRange="UserInterface!$E$15:$E$28" sel="7" val="0"/>
</file>

<file path=xl/ctrlProps/ctrlProp21.xml><?xml version="1.0" encoding="utf-8"?>
<formControlPr xmlns="http://schemas.microsoft.com/office/spreadsheetml/2009/9/main" objectType="Drop" dropLines="14" dropStyle="combo" dx="22" fmlaLink="UserInterface!$E$29" fmlaRange="UserInterface!$E$15:$E$28" sel="7" val="0"/>
</file>

<file path=xl/ctrlProps/ctrlProp22.xml><?xml version="1.0" encoding="utf-8"?>
<formControlPr xmlns="http://schemas.microsoft.com/office/spreadsheetml/2009/9/main" objectType="Drop" dropLines="14" dropStyle="combo" dx="22" fmlaLink="UserInterface!$E$29" fmlaRange="UserInterface!$E$15:$E$28" sel="7" val="0"/>
</file>

<file path=xl/ctrlProps/ctrlProp23.xml><?xml version="1.0" encoding="utf-8"?>
<formControlPr xmlns="http://schemas.microsoft.com/office/spreadsheetml/2009/9/main" objectType="Drop" dropLines="14" dropStyle="combo" dx="22" fmlaLink="UserInterface!$E$29" fmlaRange="UserInterface!$E$15:$E$28" sel="7" val="0"/>
</file>

<file path=xl/ctrlProps/ctrlProp24.xml><?xml version="1.0" encoding="utf-8"?>
<formControlPr xmlns="http://schemas.microsoft.com/office/spreadsheetml/2009/9/main" objectType="Drop" dropLines="14" dropStyle="combo" dx="22" fmlaLink="UserInterface!$E$29" fmlaRange="UserInterface!$E$15:$E$28" sel="7" val="0"/>
</file>

<file path=xl/ctrlProps/ctrlProp25.xml><?xml version="1.0" encoding="utf-8"?>
<formControlPr xmlns="http://schemas.microsoft.com/office/spreadsheetml/2009/9/main" objectType="Drop" dropLines="14" dropStyle="combo" dx="22" fmlaLink="UserInterface!$E$29" fmlaRange="UserInterface!$E$15:$E$28" sel="7" val="0"/>
</file>

<file path=xl/ctrlProps/ctrlProp26.xml><?xml version="1.0" encoding="utf-8"?>
<formControlPr xmlns="http://schemas.microsoft.com/office/spreadsheetml/2009/9/main" objectType="Drop" dropLines="14" dropStyle="combo" dx="22" fmlaLink="UserInterface!$E$29" fmlaRange="UserInterface!$E$15:$E$28" sel="7" val="0"/>
</file>

<file path=xl/ctrlProps/ctrlProp27.xml><?xml version="1.0" encoding="utf-8"?>
<formControlPr xmlns="http://schemas.microsoft.com/office/spreadsheetml/2009/9/main" objectType="Drop" dropLines="14" dropStyle="combo" dx="22" fmlaLink="UserInterface!$E$29" fmlaRange="UserInterface!$E$15:$E$28" sel="7" val="0"/>
</file>

<file path=xl/ctrlProps/ctrlProp28.xml><?xml version="1.0" encoding="utf-8"?>
<formControlPr xmlns="http://schemas.microsoft.com/office/spreadsheetml/2009/9/main" objectType="Drop" dropLines="14" dropStyle="combo" dx="22" fmlaLink="UserInterface!$E$29" fmlaRange="UserInterface!$E$15:$E$28" sel="7" val="0"/>
</file>

<file path=xl/ctrlProps/ctrlProp3.xml><?xml version="1.0" encoding="utf-8"?>
<formControlPr xmlns="http://schemas.microsoft.com/office/spreadsheetml/2009/9/main" objectType="Drop" dropLines="14" dropStyle="combo" dx="22" fmlaLink="UserInterface!$E$29" fmlaRange="UserInterface!$E$15:$E$28" sel="7" val="0"/>
</file>

<file path=xl/ctrlProps/ctrlProp4.xml><?xml version="1.0" encoding="utf-8"?>
<formControlPr xmlns="http://schemas.microsoft.com/office/spreadsheetml/2009/9/main" objectType="Drop" dropLines="14" dropStyle="combo" dx="22" fmlaLink="UserInterface!$E$29" fmlaRange="UserInterface!$E$15:$E$28" sel="7" val="0"/>
</file>

<file path=xl/ctrlProps/ctrlProp5.xml><?xml version="1.0" encoding="utf-8"?>
<formControlPr xmlns="http://schemas.microsoft.com/office/spreadsheetml/2009/9/main" objectType="Drop" dropLines="14" dropStyle="combo" dx="22" fmlaLink="UserInterface!$E$29" fmlaRange="UserInterface!$E$15:$E$28" sel="7" val="0"/>
</file>

<file path=xl/ctrlProps/ctrlProp6.xml><?xml version="1.0" encoding="utf-8"?>
<formControlPr xmlns="http://schemas.microsoft.com/office/spreadsheetml/2009/9/main" objectType="Drop" dropLines="14" dropStyle="combo" dx="22" fmlaLink="UserInterface!$E$29" fmlaRange="UserInterface!$E$15:$E$28" sel="7" val="0"/>
</file>

<file path=xl/ctrlProps/ctrlProp7.xml><?xml version="1.0" encoding="utf-8"?>
<formControlPr xmlns="http://schemas.microsoft.com/office/spreadsheetml/2009/9/main" objectType="Drop" dropLines="14" dropStyle="combo" dx="22" fmlaLink="UserInterface!$E$29" fmlaRange="UserInterface!$E$15:$E$28" sel="7" val="0"/>
</file>

<file path=xl/ctrlProps/ctrlProp8.xml><?xml version="1.0" encoding="utf-8"?>
<formControlPr xmlns="http://schemas.microsoft.com/office/spreadsheetml/2009/9/main" objectType="Drop" dropLines="14" dropStyle="combo" dx="22" fmlaLink="UserInterface!$E$29" fmlaRange="UserInterface!$E$15:$E$28" sel="7" val="0"/>
</file>

<file path=xl/ctrlProps/ctrlProp9.xml><?xml version="1.0" encoding="utf-8"?>
<formControlPr xmlns="http://schemas.microsoft.com/office/spreadsheetml/2009/9/main" objectType="Drop" dropLines="14" dropStyle="combo" dx="22" fmlaLink="UserInterface!$E$29" fmlaRange="UserInterface!$E$15:$E$28" sel="7"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35859</xdr:rowOff>
    </xdr:from>
    <xdr:to>
      <xdr:col>6</xdr:col>
      <xdr:colOff>179597</xdr:colOff>
      <xdr:row>1</xdr:row>
      <xdr:rowOff>0</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859"/>
          <a:ext cx="2940726" cy="681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61D0-768D-43F2-B7E7-83A56A52D835}">
  <sheetPr codeName="Sheet16">
    <tabColor theme="5"/>
    <pageSetUpPr autoPageBreaks="0"/>
  </sheetPr>
  <dimension ref="A1:AU52"/>
  <sheetViews>
    <sheetView tabSelected="1" zoomScale="85" zoomScaleNormal="85" workbookViewId="0">
      <selection activeCell="G5" sqref="G5"/>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56.4" customHeight="1">
      <c r="A1" s="150"/>
      <c r="B1" s="150"/>
      <c r="C1" s="150"/>
      <c r="D1" s="150"/>
      <c r="E1" s="150"/>
      <c r="F1" s="150"/>
      <c r="G1" s="150"/>
      <c r="H1" s="150"/>
      <c r="I1" s="150"/>
      <c r="J1" s="150"/>
      <c r="K1" s="150"/>
      <c r="L1" s="150"/>
    </row>
    <row r="2" spans="1:12" ht="24.6">
      <c r="A2" s="156" t="s">
        <v>0</v>
      </c>
      <c r="B2" s="151"/>
      <c r="C2" s="151"/>
      <c r="D2" s="151"/>
      <c r="E2" s="151"/>
      <c r="F2" s="158"/>
      <c r="G2" s="158"/>
      <c r="H2" s="181"/>
      <c r="I2" s="181"/>
      <c r="J2" s="196"/>
      <c r="K2" s="196"/>
      <c r="L2" s="196"/>
    </row>
    <row r="3" spans="1:12" ht="19.2">
      <c r="A3" s="152"/>
      <c r="B3" s="152" t="s">
        <v>1</v>
      </c>
      <c r="C3" s="151"/>
      <c r="D3" s="151"/>
      <c r="E3" s="151"/>
      <c r="F3" s="158"/>
      <c r="G3" s="158"/>
      <c r="H3" s="181"/>
      <c r="I3" s="181"/>
      <c r="J3" s="181"/>
      <c r="K3" s="181"/>
      <c r="L3" s="181"/>
    </row>
    <row r="4" spans="1:12" ht="16.8">
      <c r="A4" s="151"/>
      <c r="B4" s="151"/>
      <c r="C4" s="153" t="s">
        <v>2</v>
      </c>
      <c r="D4" s="153"/>
      <c r="E4" s="153"/>
      <c r="F4" s="154"/>
      <c r="G4" s="158" t="str">
        <f ca="1">MID(CELL("filename"),SEARCH("[",CELL("filename"))+1,SEARCH("]",CELL("filename"))-SEARCH("[",CELL("filename"))-1)</f>
        <v>ED2 PCFM SWEST 20241220_v2.xlsx</v>
      </c>
      <c r="H4" s="179"/>
      <c r="I4" s="179"/>
      <c r="J4" s="172"/>
      <c r="K4" s="172"/>
      <c r="L4" s="172"/>
    </row>
    <row r="5" spans="1:12" ht="16.8">
      <c r="A5" s="151"/>
      <c r="B5" s="151"/>
      <c r="C5" s="153" t="s">
        <v>3</v>
      </c>
      <c r="D5" s="155"/>
      <c r="E5" s="155"/>
      <c r="F5" s="155"/>
      <c r="G5" s="554">
        <v>45646</v>
      </c>
      <c r="H5" s="158"/>
      <c r="I5" s="169"/>
      <c r="J5" s="158"/>
      <c r="K5" s="168"/>
      <c r="L5" s="168"/>
    </row>
    <row r="6" spans="1:12" ht="16.8">
      <c r="A6" s="2"/>
      <c r="B6" s="2"/>
      <c r="C6" s="2"/>
      <c r="D6" s="2"/>
      <c r="E6" s="2"/>
      <c r="F6" s="2"/>
      <c r="G6" s="2"/>
      <c r="H6" s="2"/>
      <c r="I6" s="2"/>
      <c r="J6" s="2"/>
      <c r="K6" s="2"/>
      <c r="L6" s="2"/>
    </row>
    <row r="7" spans="1:12" ht="16.8">
      <c r="A7" s="159"/>
      <c r="B7" s="37" t="s">
        <v>4</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5</v>
      </c>
      <c r="F9" s="159"/>
      <c r="G9" s="160" t="s">
        <v>6</v>
      </c>
      <c r="H9" s="159"/>
      <c r="I9" s="172" t="s">
        <v>5</v>
      </c>
      <c r="J9" s="159"/>
      <c r="K9" s="159" t="s">
        <v>7</v>
      </c>
    </row>
    <row r="10" spans="1:12" ht="16.8">
      <c r="A10" s="159"/>
      <c r="B10" s="159"/>
      <c r="C10" s="159"/>
      <c r="D10" s="159"/>
      <c r="E10" s="8" t="s">
        <v>5</v>
      </c>
      <c r="F10" s="159"/>
      <c r="G10" s="160" t="s">
        <v>8</v>
      </c>
      <c r="H10" s="159"/>
      <c r="I10" s="175" t="s">
        <v>5</v>
      </c>
      <c r="J10" s="159"/>
      <c r="K10" s="159" t="s">
        <v>9</v>
      </c>
    </row>
    <row r="11" spans="1:12" ht="17.399999999999999" thickBot="1">
      <c r="A11" s="159"/>
      <c r="B11" s="159"/>
      <c r="C11" s="159"/>
      <c r="D11" s="159"/>
      <c r="E11" s="30" t="s">
        <v>5</v>
      </c>
      <c r="F11" s="159"/>
      <c r="G11" s="160" t="s">
        <v>10</v>
      </c>
      <c r="H11" s="159"/>
      <c r="I11" s="176" t="s">
        <v>5</v>
      </c>
      <c r="J11" s="159"/>
      <c r="K11" s="159" t="s">
        <v>11</v>
      </c>
    </row>
    <row r="12" spans="1:12" ht="17.399999999999999" thickBot="1">
      <c r="A12" s="159"/>
      <c r="B12" s="159"/>
      <c r="C12" s="159"/>
      <c r="D12" s="159"/>
      <c r="E12" s="161" t="s">
        <v>5</v>
      </c>
      <c r="F12" s="159"/>
      <c r="G12" s="160" t="s">
        <v>12</v>
      </c>
      <c r="H12" s="159"/>
      <c r="I12" s="177" t="s">
        <v>5</v>
      </c>
      <c r="J12" s="159"/>
      <c r="K12" s="159" t="s">
        <v>13</v>
      </c>
    </row>
    <row r="13" spans="1:12" ht="16.8">
      <c r="A13" s="159"/>
      <c r="B13" s="159"/>
      <c r="C13" s="159"/>
      <c r="D13" s="159"/>
      <c r="E13" s="159" t="s">
        <v>5</v>
      </c>
      <c r="F13" s="159"/>
      <c r="G13" s="159" t="s">
        <v>14</v>
      </c>
      <c r="H13" s="159"/>
      <c r="I13" s="178" t="s">
        <v>5</v>
      </c>
      <c r="J13" s="159"/>
      <c r="K13" s="159" t="s">
        <v>15</v>
      </c>
    </row>
    <row r="14" spans="1:12" ht="16.8">
      <c r="A14" s="159"/>
      <c r="B14" s="159"/>
      <c r="C14" s="159"/>
      <c r="D14" s="159"/>
      <c r="E14" s="159"/>
      <c r="F14" s="159"/>
      <c r="G14" s="159"/>
      <c r="H14" s="159"/>
      <c r="I14" s="12" t="s">
        <v>5</v>
      </c>
      <c r="J14" s="159"/>
      <c r="K14" s="159" t="s">
        <v>16</v>
      </c>
    </row>
    <row r="15" spans="1:12" ht="16.8">
      <c r="A15" s="159"/>
      <c r="B15" s="159"/>
      <c r="C15" s="159"/>
      <c r="D15" s="159"/>
      <c r="E15" s="159"/>
      <c r="F15" s="159"/>
      <c r="G15" s="159"/>
      <c r="H15" s="159"/>
      <c r="I15" s="174" t="s">
        <v>5</v>
      </c>
      <c r="J15" s="159"/>
      <c r="K15" s="159" t="s">
        <v>17</v>
      </c>
    </row>
    <row r="16" spans="1:12" ht="16.8">
      <c r="A16" s="159"/>
      <c r="B16" s="159"/>
      <c r="C16" s="159"/>
      <c r="D16" s="159"/>
      <c r="E16" s="159"/>
      <c r="F16" s="159"/>
      <c r="G16" s="159"/>
      <c r="H16" s="159"/>
      <c r="I16" s="292" t="s">
        <v>5</v>
      </c>
      <c r="J16" s="159"/>
      <c r="K16" s="159" t="s">
        <v>18</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19</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20</v>
      </c>
      <c r="F21" s="159"/>
      <c r="G21" s="159"/>
      <c r="H21" s="159"/>
      <c r="I21" s="159" t="s">
        <v>21</v>
      </c>
      <c r="J21" s="159"/>
      <c r="K21" s="160"/>
    </row>
    <row r="22" spans="1:11" ht="18" thickTop="1" thickBot="1">
      <c r="A22" s="159"/>
      <c r="B22" s="159"/>
      <c r="C22" s="159"/>
      <c r="D22" s="159"/>
      <c r="E22" s="162" t="s">
        <v>22</v>
      </c>
      <c r="F22" s="173"/>
      <c r="G22" s="163" t="s">
        <v>23</v>
      </c>
      <c r="H22" s="159"/>
      <c r="I22" s="162" t="s">
        <v>24</v>
      </c>
      <c r="J22" s="167"/>
      <c r="K22" s="163"/>
    </row>
    <row r="23" spans="1:11" ht="18" thickTop="1" thickBot="1">
      <c r="A23" s="159"/>
      <c r="B23" s="159"/>
      <c r="C23" s="159"/>
      <c r="D23" s="159"/>
      <c r="E23" s="162" t="s">
        <v>25</v>
      </c>
      <c r="F23" s="173"/>
      <c r="G23" s="163" t="s">
        <v>26</v>
      </c>
      <c r="H23" s="159"/>
      <c r="I23" s="162" t="s">
        <v>27</v>
      </c>
      <c r="J23" s="167"/>
      <c r="K23" s="163"/>
    </row>
    <row r="24" spans="1:11" ht="18" thickTop="1" thickBot="1">
      <c r="A24" s="159"/>
      <c r="B24" s="159"/>
      <c r="C24" s="159"/>
      <c r="D24" s="159"/>
      <c r="E24" s="162" t="s">
        <v>28</v>
      </c>
      <c r="F24" s="173"/>
      <c r="G24" s="163" t="s">
        <v>29</v>
      </c>
      <c r="H24" s="159"/>
      <c r="I24" s="162" t="s">
        <v>30</v>
      </c>
      <c r="J24" s="167"/>
      <c r="K24" s="163"/>
    </row>
    <row r="25" spans="1:11" ht="18" thickTop="1" thickBot="1">
      <c r="A25" s="159"/>
      <c r="B25" s="159"/>
      <c r="C25" s="159"/>
      <c r="D25" s="159"/>
      <c r="E25" s="164"/>
      <c r="F25" s="164"/>
      <c r="G25" s="163"/>
      <c r="H25" s="159"/>
      <c r="I25" s="162" t="s">
        <v>31</v>
      </c>
      <c r="J25" s="167"/>
      <c r="K25" s="163"/>
    </row>
    <row r="26" spans="1:11" ht="18" thickTop="1" thickBot="1">
      <c r="A26" s="159"/>
      <c r="B26" s="159"/>
      <c r="C26" s="159"/>
      <c r="D26" s="159"/>
      <c r="E26" s="159" t="s">
        <v>32</v>
      </c>
      <c r="F26" s="159"/>
      <c r="G26" s="160"/>
      <c r="H26" s="159"/>
      <c r="I26" s="162" t="s">
        <v>33</v>
      </c>
      <c r="J26" s="167"/>
      <c r="K26" s="163"/>
    </row>
    <row r="27" spans="1:11" ht="18" thickTop="1" thickBot="1">
      <c r="A27" s="159"/>
      <c r="B27" s="159"/>
      <c r="C27" s="159"/>
      <c r="D27" s="159"/>
      <c r="E27" s="162" t="s">
        <v>10</v>
      </c>
      <c r="F27" s="167"/>
      <c r="G27" s="163" t="s">
        <v>34</v>
      </c>
      <c r="H27" s="159"/>
      <c r="I27" s="162" t="s">
        <v>35</v>
      </c>
      <c r="J27" s="167"/>
      <c r="K27" s="163"/>
    </row>
    <row r="28" spans="1:11" ht="18" thickTop="1" thickBot="1">
      <c r="A28" s="159"/>
      <c r="B28" s="159"/>
      <c r="C28" s="159"/>
      <c r="D28" s="159"/>
      <c r="E28" s="162" t="s">
        <v>36</v>
      </c>
      <c r="F28" s="167"/>
      <c r="G28" s="163" t="s">
        <v>37</v>
      </c>
      <c r="H28" s="159"/>
      <c r="I28" s="162" t="s">
        <v>38</v>
      </c>
      <c r="J28" s="167"/>
      <c r="K28" s="163"/>
    </row>
    <row r="29" spans="1:11" ht="18" thickTop="1" thickBot="1">
      <c r="A29" s="159"/>
      <c r="B29" s="159"/>
      <c r="C29" s="159"/>
      <c r="D29" s="159"/>
      <c r="E29" s="162" t="s">
        <v>39</v>
      </c>
      <c r="F29" s="167"/>
      <c r="G29" s="163" t="s">
        <v>40</v>
      </c>
      <c r="H29" s="159"/>
      <c r="I29" s="162" t="s">
        <v>41</v>
      </c>
      <c r="J29" s="167"/>
      <c r="K29" s="163"/>
    </row>
    <row r="30" spans="1:11" ht="18" thickTop="1" thickBot="1">
      <c r="A30" s="159"/>
      <c r="B30" s="159"/>
      <c r="C30" s="159"/>
      <c r="D30" s="159"/>
      <c r="E30" s="159"/>
      <c r="F30" s="159"/>
      <c r="G30" s="160"/>
      <c r="H30" s="159"/>
      <c r="I30" s="162" t="s">
        <v>42</v>
      </c>
      <c r="J30" s="167"/>
      <c r="K30" s="163"/>
    </row>
    <row r="31" spans="1:11" ht="18" thickTop="1" thickBot="1">
      <c r="E31" s="159" t="s">
        <v>43</v>
      </c>
      <c r="F31" s="159"/>
      <c r="G31" s="159"/>
      <c r="I31" s="162" t="s">
        <v>44</v>
      </c>
      <c r="J31" s="167"/>
      <c r="K31" s="159"/>
    </row>
    <row r="32" spans="1:11" ht="18" thickTop="1" thickBot="1">
      <c r="E32" s="162" t="s">
        <v>45</v>
      </c>
      <c r="F32" s="332"/>
      <c r="G32" s="163" t="s">
        <v>46</v>
      </c>
      <c r="I32" s="162" t="s">
        <v>47</v>
      </c>
      <c r="J32" s="167"/>
      <c r="K32" s="159"/>
    </row>
    <row r="33" spans="1:11" ht="18" thickTop="1" thickBot="1">
      <c r="A33" s="159"/>
      <c r="B33" s="159"/>
      <c r="C33" s="159"/>
      <c r="D33" s="159"/>
      <c r="E33" s="162" t="s">
        <v>48</v>
      </c>
      <c r="F33" s="332"/>
      <c r="G33" s="163" t="s">
        <v>49</v>
      </c>
      <c r="H33" s="159"/>
      <c r="I33" s="162" t="s">
        <v>50</v>
      </c>
      <c r="J33" s="167"/>
      <c r="K33" s="159"/>
    </row>
    <row r="34" spans="1:11" ht="18" thickTop="1" thickBot="1">
      <c r="A34" s="159"/>
      <c r="B34" s="159"/>
      <c r="C34" s="159"/>
      <c r="D34" s="159"/>
      <c r="E34" s="162" t="s">
        <v>51</v>
      </c>
      <c r="F34" s="332"/>
      <c r="G34" s="163" t="s">
        <v>52</v>
      </c>
      <c r="H34" s="159"/>
      <c r="I34" s="162" t="s">
        <v>53</v>
      </c>
      <c r="J34" s="167"/>
      <c r="K34" s="159"/>
    </row>
    <row r="35" spans="1:11" ht="18" thickTop="1" thickBot="1">
      <c r="A35" s="159"/>
      <c r="B35" s="159"/>
      <c r="C35" s="159"/>
      <c r="D35" s="159"/>
      <c r="E35" s="162" t="s">
        <v>54</v>
      </c>
      <c r="F35" s="332"/>
      <c r="G35" s="159" t="s">
        <v>55</v>
      </c>
      <c r="H35" s="159"/>
      <c r="I35" s="162" t="s">
        <v>56</v>
      </c>
      <c r="J35" s="167"/>
      <c r="K35" s="159"/>
    </row>
    <row r="36" spans="1:11" ht="17.399999999999999" thickBot="1">
      <c r="A36" s="159"/>
      <c r="B36" s="159"/>
      <c r="C36" s="159"/>
      <c r="D36" s="159"/>
      <c r="E36" s="162" t="s">
        <v>57</v>
      </c>
      <c r="F36" s="332"/>
      <c r="G36" s="163" t="s">
        <v>58</v>
      </c>
      <c r="H36" s="159"/>
      <c r="K36" s="159"/>
    </row>
    <row r="37" spans="1:11" ht="17.399999999999999" thickBot="1">
      <c r="A37" s="159"/>
      <c r="B37" s="159"/>
      <c r="C37" s="159"/>
      <c r="D37" s="159"/>
      <c r="E37" s="162" t="s">
        <v>59</v>
      </c>
      <c r="F37" s="332"/>
      <c r="G37" s="163" t="s">
        <v>60</v>
      </c>
      <c r="H37" s="159"/>
    </row>
    <row r="38" spans="1:11" ht="17.399999999999999" thickBot="1">
      <c r="A38" s="159"/>
      <c r="B38" s="159"/>
      <c r="C38" s="159"/>
      <c r="D38" s="159"/>
      <c r="E38" s="162" t="s">
        <v>61</v>
      </c>
      <c r="F38" s="332"/>
      <c r="G38" s="163" t="s">
        <v>62</v>
      </c>
      <c r="H38" s="159"/>
    </row>
    <row r="39" spans="1:11" ht="17.399999999999999" thickBot="1">
      <c r="A39" s="159"/>
      <c r="B39" s="159"/>
      <c r="C39" s="159"/>
      <c r="D39" s="159"/>
      <c r="E39" s="162" t="s">
        <v>63</v>
      </c>
      <c r="F39" s="332"/>
      <c r="G39" s="163" t="s">
        <v>64</v>
      </c>
      <c r="H39" s="159"/>
    </row>
    <row r="40" spans="1:11" ht="17.399999999999999" thickBot="1">
      <c r="A40" s="159"/>
      <c r="B40" s="159"/>
      <c r="C40" s="159"/>
      <c r="D40" s="159"/>
      <c r="E40" s="162" t="s">
        <v>65</v>
      </c>
      <c r="F40" s="332"/>
      <c r="G40" s="163" t="s">
        <v>66</v>
      </c>
      <c r="H40" s="159"/>
      <c r="I40" s="164"/>
      <c r="J40" s="159"/>
      <c r="K40" s="159"/>
    </row>
    <row r="41" spans="1:11" ht="16.8">
      <c r="A41" s="159"/>
      <c r="B41" s="159"/>
      <c r="C41" s="159"/>
      <c r="D41" s="159"/>
      <c r="H41" s="159"/>
    </row>
    <row r="42" spans="1:11" ht="17.399999999999999" thickBot="1">
      <c r="A42" s="159"/>
      <c r="B42" s="159"/>
      <c r="C42" s="159"/>
      <c r="D42" s="159"/>
      <c r="E42" s="159" t="s">
        <v>67</v>
      </c>
      <c r="F42" s="159"/>
      <c r="G42" s="159"/>
      <c r="H42" s="159"/>
    </row>
    <row r="43" spans="1:11" ht="18" thickTop="1" thickBot="1">
      <c r="A43" s="159"/>
      <c r="B43" s="159"/>
      <c r="C43" s="159"/>
      <c r="D43" s="159"/>
      <c r="E43" s="164" t="s">
        <v>68</v>
      </c>
      <c r="F43" s="167"/>
      <c r="G43" s="159" t="s">
        <v>69</v>
      </c>
      <c r="H43" s="159"/>
    </row>
    <row r="44" spans="1:11" ht="18" thickTop="1" thickBot="1">
      <c r="A44" s="159"/>
      <c r="B44" s="159"/>
      <c r="C44" s="159"/>
      <c r="D44" s="159"/>
      <c r="E44" s="164" t="s">
        <v>70</v>
      </c>
      <c r="F44" s="167"/>
      <c r="G44" s="159" t="s">
        <v>71</v>
      </c>
      <c r="H44" s="159"/>
    </row>
    <row r="45" spans="1:11" ht="17.399999999999999" thickTop="1">
      <c r="A45" s="159"/>
      <c r="B45" s="159"/>
      <c r="C45" s="159"/>
      <c r="D45" s="159"/>
      <c r="H45" s="159"/>
    </row>
    <row r="46" spans="1:11" ht="17.399999999999999" thickBot="1">
      <c r="A46" s="159"/>
      <c r="B46" s="159"/>
      <c r="C46" s="159"/>
      <c r="D46" s="159"/>
      <c r="E46" s="159" t="s">
        <v>72</v>
      </c>
      <c r="F46" s="2"/>
      <c r="G46" s="2"/>
      <c r="H46" s="2"/>
    </row>
    <row r="47" spans="1:11" ht="17.399999999999999" thickBot="1">
      <c r="A47" s="159"/>
      <c r="B47" s="159"/>
      <c r="C47" s="159"/>
      <c r="D47" s="159"/>
      <c r="E47" s="164" t="s">
        <v>73</v>
      </c>
      <c r="F47" s="173"/>
      <c r="G47" s="163" t="s">
        <v>74</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75</v>
      </c>
      <c r="C50" s="37"/>
      <c r="D50" s="37"/>
      <c r="E50" s="37"/>
      <c r="F50" s="37"/>
      <c r="G50" s="37"/>
      <c r="H50" s="37"/>
      <c r="I50" s="37"/>
      <c r="J50" s="37"/>
      <c r="K50" s="37"/>
      <c r="L50" s="159"/>
    </row>
    <row r="51" spans="1:12"/>
    <row r="52" spans="1:12"/>
  </sheetData>
  <hyperlinks>
    <hyperlink ref="E22" location="Cover!A1" display="Cover" xr:uid="{00000000-0004-0000-0000-000002000000}"/>
    <hyperlink ref="E23" location="UserInterface!A1" display="UserInterface" xr:uid="{00000000-0004-0000-0000-000003000000}"/>
    <hyperlink ref="E28" location="MainInputs!A1" display="MainInputs" xr:uid="{00000000-0004-0000-0000-000004000000}"/>
    <hyperlink ref="E32" location="Totex!A1" display="Totex" xr:uid="{00000000-0004-0000-0000-000005000000}"/>
    <hyperlink ref="E33" location="TIM!A1" display="TIM" xr:uid="{00000000-0004-0000-0000-00000A000000}"/>
    <hyperlink ref="E43" location="'Annual Inflation'!A1" display="Annual Inflation" xr:uid="{00000000-0004-0000-0000-000020000000}"/>
    <hyperlink ref="E44" location="'Monthly Inflation'!A1" display="Monthly Inflation" xr:uid="{00000000-0004-0000-0000-000021000000}"/>
    <hyperlink ref="I22" location="ENWL!A1" display="ENWL" xr:uid="{626E6094-22FB-47A7-A75A-8713279034D0}"/>
    <hyperlink ref="I23" location="NPgN!A1" display="NPgN" xr:uid="{11526BAE-71C6-4B28-A08D-76810CC85B1F}"/>
    <hyperlink ref="I24" location="NPgY!A1" display="NPgY" xr:uid="{5E593735-DF30-47C5-9B23-99D7943FF81F}"/>
    <hyperlink ref="I25" location="WMID!A1" display="WMID" xr:uid="{E2821AAF-CBE9-44B4-B946-49D86F2C1183}"/>
    <hyperlink ref="I26" location="EMID!A1" display="EMID" xr:uid="{92CB1E99-99C5-45E7-9B31-875E22390A87}"/>
    <hyperlink ref="I27" location="SWALES!A1" display="SWALES" xr:uid="{4FE36659-0E54-4675-A997-9C1D4923F018}"/>
    <hyperlink ref="I28" location="SWEST!A1" display="SWEST" xr:uid="{C9FE030F-B2FA-4473-9B18-697B100A9ED2}"/>
    <hyperlink ref="I29" location="LPN!A1" display="LPN" xr:uid="{8C0CE713-F103-4963-8A59-A3D810436CE6}"/>
    <hyperlink ref="I30" location="SPN!A1" display="SPN" xr:uid="{AFFA3FD0-AFBF-4A39-AFEF-1C9130FB4F0E}"/>
    <hyperlink ref="I31" location="EPN!A1" display="EPN" xr:uid="{D4D47357-7CF6-4176-BF5B-70325120C45F}"/>
    <hyperlink ref="I32" location="SPD!A1" display="SPD" xr:uid="{1C5B3D6C-7224-4482-ABEA-23D3C2CC7DB7}"/>
    <hyperlink ref="I33" location="SPMW!A1" display="SPMW" xr:uid="{A4464C33-F187-461C-9B95-087CFA83D49A}"/>
    <hyperlink ref="I34" location="SSEH!A1" display="SSEH" xr:uid="{6B307862-ED1F-451A-A576-51434E8B2D0C}"/>
    <hyperlink ref="I35" location="SSES!A1" display="SSES" xr:uid="{7FB01872-CCA9-4231-8C53-7147CAC682D9}"/>
    <hyperlink ref="E24" location="Scenarios!A1" display="Scenarios" xr:uid="{541852B1-8734-4C49-8AA6-013BE75C0A01}"/>
    <hyperlink ref="E47" location="Checks!A1" display="Checks" xr:uid="{878737DE-97A8-44D0-A111-3A644CDB06D9}"/>
    <hyperlink ref="E37" location="'Finance&amp;Tax'!A1" display="Finance&amp;Tax" xr:uid="{0FF5981C-8F47-4B39-BB90-3405E897C84A}"/>
    <hyperlink ref="E36" location="TaxPools!A1" display="TaxPools" xr:uid="{FE3FFE97-6081-4F53-BC8B-2644B3D36EC5}"/>
    <hyperlink ref="E39" location="Revenue!A1" display="Revenue" xr:uid="{416296CE-5CA0-4BA0-9880-15315B5BE93F}"/>
    <hyperlink ref="E34" location="Depn!A1" display="Depn" xr:uid="{BBBA62C7-FE7C-4257-BCCA-E61504876213}"/>
    <hyperlink ref="E40" location="AR!A1" display="AR" xr:uid="{A21898CA-B072-416F-BFFA-8157B2913482}"/>
    <hyperlink ref="E35" location="'Return&amp;RAV'!A1" display="Return&amp;RAV" xr:uid="{B991A05E-A115-4B49-9229-1FC1E3C8159E}"/>
    <hyperlink ref="E38" location="ReturnAdj!A1" display="ReturnAdj" xr:uid="{1746BFAB-4067-453F-85E0-A46638F0B648}"/>
    <hyperlink ref="E27" location="Export!A1" display="Export" xr:uid="{8A1A4FDC-2636-48FF-9EF6-3AE6F8300ADA}"/>
    <hyperlink ref="E29" location="Legacy!A1" display="Legacy" xr:uid="{ED1F0ED0-68C9-4994-BE09-DE2C25D5B851}"/>
  </hyperlink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928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s="82" customFormat="1"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s="82" customFormat="1"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929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930</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529</v>
      </c>
      <c r="F11" s="34"/>
      <c r="G11" s="2" t="s">
        <v>532</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931</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932</v>
      </c>
      <c r="G15" s="2" t="s">
        <v>96</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1.2806226704273584</v>
      </c>
      <c r="AS15" s="92">
        <f>InputSummary!AS$194</f>
        <v>1.321109844088743</v>
      </c>
      <c r="AT15" s="92">
        <f>InputSummary!AT$194</f>
        <v>1.3540446211486474</v>
      </c>
      <c r="AU15" s="92">
        <f>InputSummary!AU$194</f>
        <v>1.3841294022609805</v>
      </c>
      <c r="AV15" s="92">
        <f>InputSummary!AV$194</f>
        <v>1.4132802659144532</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933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934</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935</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125</v>
      </c>
      <c r="F22" s="2"/>
      <c r="G22" s="2" t="s">
        <v>101</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20.48505604378941</v>
      </c>
      <c r="AS22" s="8">
        <f>Totex!AS75</f>
        <v>37.059606305851972</v>
      </c>
      <c r="AT22" s="8">
        <f>Totex!AT75</f>
        <v>37.492783956701139</v>
      </c>
      <c r="AU22" s="8">
        <f>Totex!AU75</f>
        <v>39.155163520434812</v>
      </c>
      <c r="AV22" s="8">
        <f>Totex!AV75</f>
        <v>38.737062424174859</v>
      </c>
      <c r="AW22" s="2"/>
    </row>
    <row r="23" spans="1:49" s="82" customFormat="1" ht="16.8">
      <c r="A23" s="2"/>
      <c r="B23" s="2"/>
      <c r="C23" s="2"/>
      <c r="D23" s="2"/>
      <c r="E23" s="7" t="s">
        <v>936</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72.619702290306776</v>
      </c>
      <c r="AS23" s="8">
        <f>Totex!AS76</f>
        <v>89.074326179924611</v>
      </c>
      <c r="AT23" s="8">
        <f>Totex!AT76</f>
        <v>94.894672088742425</v>
      </c>
      <c r="AU23" s="8">
        <f>Totex!AU76</f>
        <v>91.618457856378882</v>
      </c>
      <c r="AV23" s="8">
        <f>Totex!AV76</f>
        <v>92.888759254946564</v>
      </c>
      <c r="AW23" s="2"/>
    </row>
    <row r="24" spans="1:49" s="82" customFormat="1" ht="16.8">
      <c r="A24" s="2"/>
      <c r="B24" s="2"/>
      <c r="C24" s="2"/>
      <c r="D24" s="2"/>
      <c r="E24" s="7" t="s">
        <v>937</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16.707651749122924</v>
      </c>
      <c r="AS24" s="8">
        <f>Totex!AS77</f>
        <v>36.748018587232785</v>
      </c>
      <c r="AT24" s="8">
        <f>Totex!AT77</f>
        <v>51.793049034991725</v>
      </c>
      <c r="AU24" s="8">
        <f>Totex!AU77</f>
        <v>23.453280842455744</v>
      </c>
      <c r="AV24" s="8">
        <f>Totex!AV77</f>
        <v>20.286069123316128</v>
      </c>
      <c r="AW24" s="2"/>
    </row>
    <row r="25" spans="1:49" s="82" customFormat="1" ht="16.8">
      <c r="A25" s="2"/>
      <c r="B25" s="2"/>
      <c r="C25" s="2"/>
      <c r="D25" s="2"/>
      <c r="E25" s="7" t="s">
        <v>938</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29.404074138127935</v>
      </c>
      <c r="AS25" s="8">
        <f>Totex!AS78</f>
        <v>25.254886904961879</v>
      </c>
      <c r="AT25" s="8">
        <f>Totex!AT78</f>
        <v>24.787311982337428</v>
      </c>
      <c r="AU25" s="8">
        <f>Totex!AU78</f>
        <v>24.155719686914473</v>
      </c>
      <c r="AV25" s="8">
        <f>Totex!AV78</f>
        <v>23.555977435961786</v>
      </c>
      <c r="AW25" s="2"/>
    </row>
    <row r="26" spans="1:49" s="82" customFormat="1" ht="16.8">
      <c r="A26" s="2"/>
      <c r="B26" s="2"/>
      <c r="C26" s="2"/>
      <c r="D26" s="2"/>
      <c r="E26" s="7" t="s">
        <v>939</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12.06055787445956</v>
      </c>
      <c r="AS26" s="8">
        <f>Totex!AS79</f>
        <v>13.021499740497834</v>
      </c>
      <c r="AT26" s="8">
        <f>Totex!AT79</f>
        <v>13.270747762053114</v>
      </c>
      <c r="AU26" s="8">
        <f>Totex!AU79</f>
        <v>12.97357925158817</v>
      </c>
      <c r="AV26" s="8">
        <f>Totex!AV79</f>
        <v>12.656815149984938</v>
      </c>
      <c r="AW26" s="2"/>
    </row>
    <row r="27" spans="1:49" s="82" customFormat="1" ht="16.8">
      <c r="A27" s="2"/>
      <c r="B27" s="2"/>
      <c r="C27" s="2"/>
      <c r="D27" s="2"/>
      <c r="E27" s="7" t="s">
        <v>940</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18.90042695263449</v>
      </c>
      <c r="AS27" s="8">
        <f>Totex!AS80</f>
        <v>17.037912251443011</v>
      </c>
      <c r="AT27" s="8">
        <f>Totex!AT80</f>
        <v>17.096646804731265</v>
      </c>
      <c r="AU27" s="8">
        <f>Totex!AU80</f>
        <v>16.529588246171944</v>
      </c>
      <c r="AV27" s="8">
        <f>Totex!AV80</f>
        <v>16.358535580073326</v>
      </c>
      <c r="AW27" s="2"/>
    </row>
    <row r="28" spans="1:49" s="82" customFormat="1" ht="16.8">
      <c r="A28" s="2"/>
      <c r="B28" s="2"/>
      <c r="C28" s="2"/>
      <c r="D28" s="2"/>
      <c r="E28" s="7" t="s">
        <v>941</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85.149902799852555</v>
      </c>
      <c r="AS28" s="8">
        <f>Totex!AS81</f>
        <v>89.650812053899045</v>
      </c>
      <c r="AT28" s="8">
        <f>Totex!AT81</f>
        <v>90.753461463045838</v>
      </c>
      <c r="AU28" s="8">
        <f>Totex!AU81</f>
        <v>88.772860859910708</v>
      </c>
      <c r="AV28" s="8">
        <f>Totex!AV81</f>
        <v>86.158452665017506</v>
      </c>
      <c r="AW28" s="2"/>
    </row>
    <row r="29" spans="1:49" s="82" customFormat="1" ht="16.8">
      <c r="A29" s="2"/>
      <c r="B29" s="2"/>
      <c r="C29" s="2"/>
      <c r="D29" s="2"/>
      <c r="E29" s="13" t="s">
        <v>942</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255.32737184829364</v>
      </c>
      <c r="AS29" s="431">
        <f t="shared" si="0"/>
        <v>307.84706202381113</v>
      </c>
      <c r="AT29" s="431">
        <f t="shared" si="0"/>
        <v>330.0886730926029</v>
      </c>
      <c r="AU29" s="431">
        <f t="shared" si="0"/>
        <v>296.65865026385472</v>
      </c>
      <c r="AV29" s="431">
        <f t="shared" si="0"/>
        <v>290.64167163347508</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943</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944</v>
      </c>
      <c r="F33" s="2"/>
      <c r="G33" s="2" t="s">
        <v>101</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38.910524661703249</v>
      </c>
      <c r="AS33" s="8">
        <f>InputSummary!AS97</f>
        <v>32.683684073064299</v>
      </c>
      <c r="AT33" s="8">
        <f>InputSummary!AT97</f>
        <v>32.420771616312422</v>
      </c>
      <c r="AU33" s="8">
        <f>InputSummary!AU97</f>
        <v>32.61</v>
      </c>
      <c r="AV33" s="8">
        <f>InputSummary!AV97</f>
        <v>32.703000000000003</v>
      </c>
      <c r="AW33" s="2"/>
    </row>
    <row r="34" spans="1:49" s="82" customFormat="1" ht="16.8">
      <c r="A34" s="2"/>
      <c r="B34" s="2"/>
      <c r="C34" s="2"/>
      <c r="D34" s="2"/>
      <c r="E34" s="2" t="s">
        <v>945</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0.45071819795863977</v>
      </c>
      <c r="AS34" s="8">
        <f>InputSummary!AS124 * (-1)</f>
        <v>0.45071819795863977</v>
      </c>
      <c r="AT34" s="8">
        <f>InputSummary!AT124 * (-1)</f>
        <v>0.45071819795863977</v>
      </c>
      <c r="AU34" s="8">
        <f>InputSummary!AU124 * (-1)</f>
        <v>0.45071819795863977</v>
      </c>
      <c r="AV34" s="8">
        <f>InputSummary!AV124 * (-1)</f>
        <v>0.45071819795863977</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946</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947</v>
      </c>
      <c r="G38" s="7" t="s">
        <v>206</v>
      </c>
      <c r="AJ38" s="193"/>
      <c r="AK38" s="193"/>
      <c r="AL38" s="193"/>
      <c r="AM38" s="193"/>
      <c r="AN38" s="193"/>
      <c r="AO38" s="193"/>
      <c r="AP38" s="193"/>
      <c r="AQ38" s="187"/>
      <c r="AR38" s="49">
        <f>SUMPRODUCT(AR$22:AR$28,InputSummary!AR435:AR441)/SUM(Totex!AR$75:AR$81)</f>
        <v>7.5735037133969951E-2</v>
      </c>
      <c r="AS38" s="49">
        <f>SUMPRODUCT(AS$22:AS$28,InputSummary!AS435:AS441)/SUM(Totex!AS$75:AS$81)</f>
        <v>0.12193713766024276</v>
      </c>
      <c r="AT38" s="49">
        <f>SUMPRODUCT(AT$22:AT$28,InputSummary!AT435:AT441)/SUM(Totex!AT$75:AT$81)</f>
        <v>0.15281785308639864</v>
      </c>
      <c r="AU38" s="49">
        <f>SUMPRODUCT(AU$22:AU$28,InputSummary!AU435:AU441)/SUM(Totex!AU$75:AU$81)</f>
        <v>8.8546591924377527E-2</v>
      </c>
      <c r="AV38" s="49">
        <f>SUMPRODUCT(AV$22:AV$28,InputSummary!AV435:AV441)/SUM(Totex!AV$75:AV$81)</f>
        <v>8.0641178212806711E-2</v>
      </c>
    </row>
    <row r="39" spans="1:49" s="82" customFormat="1" ht="16.8">
      <c r="E39" s="82" t="s">
        <v>948</v>
      </c>
      <c r="G39" s="7" t="s">
        <v>206</v>
      </c>
      <c r="AJ39" s="193"/>
      <c r="AK39" s="193"/>
      <c r="AL39" s="193"/>
      <c r="AM39" s="193"/>
      <c r="AN39" s="193"/>
      <c r="AO39" s="193"/>
      <c r="AP39" s="193"/>
      <c r="AQ39" s="187"/>
      <c r="AR39" s="49">
        <f>SUMPRODUCT(AR$22:AR$28,InputSummary!AR442:AR448)/SUM(Totex!AR$75:AR$81)</f>
        <v>0.23355356308062769</v>
      </c>
      <c r="AS39" s="49">
        <f>SUMPRODUCT(AS$22:AS$28,InputSummary!AS442:AS448)/SUM(Totex!AS$75:AS$81)</f>
        <v>0.25603817418485475</v>
      </c>
      <c r="AT39" s="49">
        <f>SUMPRODUCT(AT$22:AT$28,InputSummary!AT442:AT448)/SUM(Totex!AT$75:AT$81)</f>
        <v>0.24969700236431716</v>
      </c>
      <c r="AU39" s="49">
        <f>SUMPRODUCT(AU$22:AU$28,InputSummary!AU442:AU448)/SUM(Totex!AU$75:AU$81)</f>
        <v>0.27089568405062753</v>
      </c>
      <c r="AV39" s="49">
        <f>SUMPRODUCT(AV$22:AV$28,InputSummary!AV442:AV448)/SUM(Totex!AV$75:AV$81)</f>
        <v>0.27422458710347603</v>
      </c>
    </row>
    <row r="40" spans="1:49" s="82" customFormat="1" ht="16.8">
      <c r="E40" s="82" t="s">
        <v>949</v>
      </c>
      <c r="G40" s="7" t="s">
        <v>206</v>
      </c>
      <c r="AJ40" s="193"/>
      <c r="AK40" s="193"/>
      <c r="AL40" s="193"/>
      <c r="AM40" s="193"/>
      <c r="AN40" s="193"/>
      <c r="AO40" s="193"/>
      <c r="AP40" s="193"/>
      <c r="AQ40" s="187"/>
      <c r="AR40" s="49">
        <f>SUMPRODUCT(AR$22:AR$28,InputSummary!AR449:AR455)/SUM(Totex!AR$75:AR$81)</f>
        <v>0.38892804538231307</v>
      </c>
      <c r="AS40" s="49">
        <f>SUMPRODUCT(AS$22:AS$28,InputSummary!AS449:AS455)/SUM(Totex!AS$75:AS$81)</f>
        <v>0.37151432097291437</v>
      </c>
      <c r="AT40" s="49">
        <f>SUMPRODUCT(AT$22:AT$28,InputSummary!AT449:AT455)/SUM(Totex!AT$75:AT$81)</f>
        <v>0.35965496304194655</v>
      </c>
      <c r="AU40" s="49">
        <f>SUMPRODUCT(AU$22:AU$28,InputSummary!AU449:AU455)/SUM(Totex!AU$75:AU$81)</f>
        <v>0.38661219720390627</v>
      </c>
      <c r="AV40" s="49">
        <f>SUMPRODUCT(AV$22:AV$28,InputSummary!AV449:AV455)/SUM(Totex!AV$75:AV$81)</f>
        <v>0.39262171672546553</v>
      </c>
    </row>
    <row r="41" spans="1:49" s="82" customFormat="1" ht="16.8">
      <c r="E41" s="82" t="s">
        <v>950</v>
      </c>
      <c r="G41" s="7" t="s">
        <v>206</v>
      </c>
      <c r="AJ41" s="193"/>
      <c r="AK41" s="193"/>
      <c r="AL41" s="193"/>
      <c r="AM41" s="193"/>
      <c r="AN41" s="193"/>
      <c r="AO41" s="193"/>
      <c r="AP41" s="193"/>
      <c r="AQ41" s="187"/>
      <c r="AR41" s="49">
        <f>SUMPRODUCT(AR$22:AR$28,InputSummary!AR456:AR462)/SUM(Totex!AR$75:AR$81)</f>
        <v>0</v>
      </c>
      <c r="AS41" s="49">
        <f>SUMPRODUCT(AS$22:AS$28,InputSummary!AS456:AS462)/SUM(Totex!AS$75:AS$81)</f>
        <v>2.5572679595188444E-3</v>
      </c>
      <c r="AT41" s="49">
        <f>SUMPRODUCT(AT$22:AT$28,InputSummary!AT456:AT462)/SUM(Totex!AT$75:AT$81)</f>
        <v>2.6770414535664429E-3</v>
      </c>
      <c r="AU41" s="49">
        <f>SUMPRODUCT(AU$22:AU$28,InputSummary!AU456:AU462)/SUM(Totex!AU$75:AU$81)</f>
        <v>2.5575229147661435E-3</v>
      </c>
      <c r="AV41" s="49">
        <f>SUMPRODUCT(AV$22:AV$28,InputSummary!AV456:AV462)/SUM(Totex!AV$75:AV$81)</f>
        <v>2.6039239531122586E-3</v>
      </c>
    </row>
    <row r="42" spans="1:49" s="82" customFormat="1" ht="16.8">
      <c r="E42" s="82" t="s">
        <v>951</v>
      </c>
      <c r="G42" s="7" t="s">
        <v>206</v>
      </c>
      <c r="AJ42" s="193"/>
      <c r="AK42" s="193"/>
      <c r="AL42" s="193"/>
      <c r="AM42" s="193"/>
      <c r="AN42" s="193"/>
      <c r="AO42" s="193"/>
      <c r="AP42" s="193"/>
      <c r="AQ42" s="187"/>
      <c r="AR42" s="49">
        <f>SUMPRODUCT(AR$22:AR$28,InputSummary!AR463:AR469)/SUM(Totex!AR$75:AR$81)</f>
        <v>0.2945305987152203</v>
      </c>
      <c r="AS42" s="49">
        <f>SUMPRODUCT(AS$22:AS$28,InputSummary!AS463:AS469)/SUM(Totex!AS$75:AS$81)</f>
        <v>0.24505906344697306</v>
      </c>
      <c r="AT42" s="49">
        <f>SUMPRODUCT(AT$22:AT$28,InputSummary!AT463:AT469)/SUM(Totex!AT$75:AT$81)</f>
        <v>0.23069927712291891</v>
      </c>
      <c r="AU42" s="49">
        <f>SUMPRODUCT(AU$22:AU$28,InputSummary!AU463:AU469)/SUM(Totex!AU$75:AU$81)</f>
        <v>0.25035399941360276</v>
      </c>
      <c r="AV42" s="49">
        <f>SUMPRODUCT(AV$22:AV$28,InputSummary!AV463:AV469)/SUM(Totex!AV$75:AV$81)</f>
        <v>0.24939918627391791</v>
      </c>
    </row>
    <row r="43" spans="1:49" s="82" customFormat="1" ht="16.8">
      <c r="E43" s="82" t="s">
        <v>952</v>
      </c>
      <c r="G43" s="7" t="s">
        <v>206</v>
      </c>
      <c r="AJ43" s="193"/>
      <c r="AK43" s="193"/>
      <c r="AL43" s="193"/>
      <c r="AM43" s="193"/>
      <c r="AN43" s="193"/>
      <c r="AO43" s="193"/>
      <c r="AP43" s="193"/>
      <c r="AQ43" s="187"/>
      <c r="AR43" s="49">
        <f>SUMPRODUCT(AR$22:AR$28,InputSummary!AR470:AR476)/SUM(Totex!AR$75:AR$81)</f>
        <v>7.2527556878690469E-3</v>
      </c>
      <c r="AS43" s="49">
        <f>SUMPRODUCT(AS$22:AS$28,InputSummary!AS470:AS476)/SUM(Totex!AS$75:AS$81)</f>
        <v>2.8940357754961552E-3</v>
      </c>
      <c r="AT43" s="49">
        <f>SUMPRODUCT(AT$22:AT$28,InputSummary!AT470:AT476)/SUM(Totex!AT$75:AT$81)</f>
        <v>4.4538629308523321E-3</v>
      </c>
      <c r="AU43" s="49">
        <f>SUMPRODUCT(AU$22:AU$28,InputSummary!AU470:AU476)/SUM(Totex!AU$75:AU$81)</f>
        <v>1.0340044927196913E-3</v>
      </c>
      <c r="AV43" s="49">
        <f>SUMPRODUCT(AV$22:AV$28,InputSummary!AV470:AV476)/SUM(Totex!AV$75:AV$81)</f>
        <v>5.0940773122155783E-4</v>
      </c>
    </row>
    <row r="44" spans="1:49" s="82" customFormat="1" ht="16.8">
      <c r="E44" s="182" t="s">
        <v>17</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953</v>
      </c>
      <c r="G46" s="2" t="s">
        <v>101</v>
      </c>
      <c r="AJ46" s="307"/>
      <c r="AK46" s="307"/>
      <c r="AL46" s="307"/>
      <c r="AM46" s="307"/>
      <c r="AN46" s="307"/>
      <c r="AO46" s="307"/>
      <c r="AP46" s="307"/>
      <c r="AQ46" s="308"/>
      <c r="AR46" s="307">
        <f t="shared" ref="AR46:AV49" si="2">AR38 * AR$29</f>
        <v>19.337227988249474</v>
      </c>
      <c r="AS46" s="307">
        <f t="shared" si="2"/>
        <v>37.537989580298749</v>
      </c>
      <c r="AT46" s="307">
        <f t="shared" si="2"/>
        <v>50.44344235014966</v>
      </c>
      <c r="AU46" s="307">
        <f t="shared" si="2"/>
        <v>26.268112445750177</v>
      </c>
      <c r="AV46" s="307">
        <f t="shared" si="2"/>
        <v>23.437686838263112</v>
      </c>
    </row>
    <row r="47" spans="1:49" s="82" customFormat="1" ht="16.8">
      <c r="E47" s="82" t="s">
        <v>954</v>
      </c>
      <c r="G47" s="2" t="s">
        <v>101</v>
      </c>
      <c r="AJ47" s="307"/>
      <c r="AK47" s="307"/>
      <c r="AL47" s="307"/>
      <c r="AM47" s="307"/>
      <c r="AN47" s="307"/>
      <c r="AO47" s="307"/>
      <c r="AP47" s="307"/>
      <c r="AQ47" s="308"/>
      <c r="AR47" s="307">
        <f t="shared" si="2"/>
        <v>59.632617447181332</v>
      </c>
      <c r="AS47" s="307">
        <f t="shared" si="2"/>
        <v>78.820599688748345</v>
      </c>
      <c r="AT47" s="307">
        <f t="shared" si="2"/>
        <v>82.422152185637984</v>
      </c>
      <c r="AU47" s="307">
        <f t="shared" si="2"/>
        <v>80.363547992762804</v>
      </c>
      <c r="AV47" s="307">
        <f t="shared" si="2"/>
        <v>79.701092398753772</v>
      </c>
    </row>
    <row r="48" spans="1:49" s="82" customFormat="1" ht="16.8">
      <c r="E48" s="82" t="s">
        <v>955</v>
      </c>
      <c r="G48" s="2" t="s">
        <v>101</v>
      </c>
      <c r="AJ48" s="307"/>
      <c r="AK48" s="307"/>
      <c r="AL48" s="307"/>
      <c r="AM48" s="307"/>
      <c r="AN48" s="307"/>
      <c r="AO48" s="307"/>
      <c r="AP48" s="307"/>
      <c r="AQ48" s="308"/>
      <c r="AR48" s="307">
        <f t="shared" si="2"/>
        <v>99.303975665559875</v>
      </c>
      <c r="AS48" s="307">
        <f t="shared" si="2"/>
        <v>114.36959221128285</v>
      </c>
      <c r="AT48" s="307">
        <f t="shared" si="2"/>
        <v>118.71802952168528</v>
      </c>
      <c r="AU48" s="307">
        <f t="shared" si="2"/>
        <v>114.69185259805407</v>
      </c>
      <c r="AV48" s="307">
        <f t="shared" si="2"/>
        <v>114.11223206869403</v>
      </c>
    </row>
    <row r="49" spans="1:49" s="82" customFormat="1" ht="16.8">
      <c r="E49" s="82" t="s">
        <v>956</v>
      </c>
      <c r="G49" s="2" t="s">
        <v>101</v>
      </c>
      <c r="AJ49" s="307"/>
      <c r="AK49" s="307"/>
      <c r="AL49" s="307"/>
      <c r="AM49" s="307"/>
      <c r="AN49" s="307"/>
      <c r="AO49" s="307"/>
      <c r="AP49" s="307"/>
      <c r="AQ49" s="308"/>
      <c r="AR49" s="307">
        <f t="shared" si="2"/>
        <v>0</v>
      </c>
      <c r="AS49" s="307">
        <f t="shared" si="2"/>
        <v>0.78724742814550264</v>
      </c>
      <c r="AT49" s="307">
        <f t="shared" si="2"/>
        <v>0.88366106122164001</v>
      </c>
      <c r="AU49" s="307">
        <f t="shared" si="2"/>
        <v>0.75871129591340369</v>
      </c>
      <c r="AV49" s="307">
        <f t="shared" si="2"/>
        <v>0.7568088105389934</v>
      </c>
    </row>
    <row r="50" spans="1:49" s="82" customFormat="1" ht="16.8">
      <c r="E50" s="82" t="s">
        <v>957</v>
      </c>
      <c r="G50" s="2" t="s">
        <v>101</v>
      </c>
      <c r="AJ50" s="307"/>
      <c r="AK50" s="307"/>
      <c r="AL50" s="307"/>
      <c r="AM50" s="307"/>
      <c r="AN50" s="307"/>
      <c r="AO50" s="307"/>
      <c r="AP50" s="307"/>
      <c r="AQ50" s="308"/>
      <c r="AR50" s="307">
        <f>AR42 * AR$29 + AR33 + AR34</f>
        <v>114.5629665585235</v>
      </c>
      <c r="AS50" s="307">
        <f t="shared" ref="AS50:AV50" si="3">AS42 * AS$29 + AS33 + AS34</f>
        <v>108.57511497548032</v>
      </c>
      <c r="AT50" s="307">
        <f t="shared" si="3"/>
        <v>109.02270808319804</v>
      </c>
      <c r="AU50" s="307">
        <f t="shared" si="3"/>
        <v>107.3303977521559</v>
      </c>
      <c r="AV50" s="307">
        <f t="shared" si="3"/>
        <v>105.63951460063858</v>
      </c>
    </row>
    <row r="51" spans="1:49" s="82" customFormat="1" ht="16.8">
      <c r="E51" s="82" t="s">
        <v>958</v>
      </c>
      <c r="G51" s="2" t="s">
        <v>101</v>
      </c>
      <c r="AJ51" s="307"/>
      <c r="AK51" s="307"/>
      <c r="AL51" s="307"/>
      <c r="AM51" s="307"/>
      <c r="AN51" s="307"/>
      <c r="AO51" s="307"/>
      <c r="AP51" s="307"/>
      <c r="AQ51" s="308"/>
      <c r="AR51" s="307">
        <f>AR43 * AR$29</f>
        <v>1.8518270484413668</v>
      </c>
      <c r="AS51" s="307">
        <f>AS43 * AS$29</f>
        <v>0.89092041087829321</v>
      </c>
      <c r="AT51" s="307">
        <f>AT43 * AT$29</f>
        <v>1.4701697049813778</v>
      </c>
      <c r="AU51" s="307">
        <f>AU43 * AU$29</f>
        <v>0.30674637717698539</v>
      </c>
      <c r="AV51" s="307">
        <f>AV43 * AV$29</f>
        <v>0.14805511454524956</v>
      </c>
    </row>
    <row r="52" spans="1:49" s="82" customFormat="1" ht="16.8">
      <c r="AQ52" s="147"/>
    </row>
    <row r="53" spans="1:49" s="82" customFormat="1" ht="16.8">
      <c r="A53" s="2"/>
      <c r="B53" s="22" t="s">
        <v>959</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960</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961</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962</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963</v>
      </c>
      <c r="G59" s="21" t="s">
        <v>206</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InputSummary!AR264</f>
        <v>0.18</v>
      </c>
      <c r="AS59" s="132">
        <f>InputSummary!AS264</f>
        <v>0.18</v>
      </c>
      <c r="AT59" s="132">
        <f>InputSummary!AT264</f>
        <v>0.18</v>
      </c>
      <c r="AU59" s="132">
        <f>InputSummary!AU264</f>
        <v>0.18</v>
      </c>
      <c r="AV59" s="132">
        <f>InputSummary!AV264</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964</v>
      </c>
      <c r="G61" s="21" t="s">
        <v>298</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InputSummary!AR271</f>
        <v>66.94275087437741</v>
      </c>
      <c r="AS61" s="79">
        <f>InputSummary!AS271</f>
        <v>0</v>
      </c>
      <c r="AT61" s="79">
        <f>InputSummary!AT271</f>
        <v>0</v>
      </c>
      <c r="AU61" s="79">
        <f>InputSummary!AU271</f>
        <v>0</v>
      </c>
      <c r="AV61" s="79">
        <f>InputSummary!AV271</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965</v>
      </c>
      <c r="G63" s="21" t="s">
        <v>298</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66.94275087437741</v>
      </c>
      <c r="AS63" s="7">
        <f>AR68 + AS61</f>
        <v>75.199283603868736</v>
      </c>
      <c r="AT63" s="7">
        <f>AS68 + AT61</f>
        <v>85.677587888634704</v>
      </c>
      <c r="AU63" s="7">
        <f>AT68 + AU61</f>
        <v>92.918281528986185</v>
      </c>
      <c r="AV63" s="7">
        <f>AU68 + AV61</f>
        <v>60.080217102574579</v>
      </c>
      <c r="AW63" s="7"/>
    </row>
    <row r="64" spans="1:49" s="21" customFormat="1" ht="16.8">
      <c r="A64" s="82"/>
      <c r="E64" s="21" t="s">
        <v>966</v>
      </c>
      <c r="G64" s="21" t="s">
        <v>298</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SelectedInputs!AR282</f>
        <v>0</v>
      </c>
      <c r="AS64" s="7">
        <f>SelectedInputs!AS282</f>
        <v>-20.306227886879256</v>
      </c>
      <c r="AT64" s="7">
        <f>SelectedInputs!AT282</f>
        <v>-40.665282200703338</v>
      </c>
      <c r="AU64" s="7">
        <f>SelectedInputs!AU282</f>
        <v>-56.008190864882472</v>
      </c>
      <c r="AV64" s="7">
        <f>SelectedInputs!AV282</f>
        <v>-29.813942758009535</v>
      </c>
      <c r="AW64" s="7"/>
    </row>
    <row r="65" spans="1:49" s="21" customFormat="1" ht="16.8">
      <c r="A65" s="82"/>
      <c r="E65" s="21" t="s">
        <v>967</v>
      </c>
      <c r="G65" s="21" t="s">
        <v>298</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24.763692544974699</v>
      </c>
      <c r="AS65" s="7">
        <f>AS$46 * AS$15</f>
        <v>49.591807561833342</v>
      </c>
      <c r="AT65" s="7">
        <f>AT$46 * AT$15</f>
        <v>68.302671786442033</v>
      </c>
      <c r="AU65" s="7">
        <f>AU$46 * AU$15</f>
        <v>36.358466778060411</v>
      </c>
      <c r="AV65" s="7">
        <f>AV$46 * AV$15</f>
        <v>33.124020287200167</v>
      </c>
      <c r="AW65" s="7"/>
    </row>
    <row r="66" spans="1:49" s="21" customFormat="1" ht="16.8">
      <c r="A66" s="82"/>
      <c r="E66" s="21" t="s">
        <v>968</v>
      </c>
      <c r="G66" s="21" t="s">
        <v>298</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91.706443419352112</v>
      </c>
      <c r="AS66" s="431">
        <f>SUM(AS63:AS65)</f>
        <v>104.48486327882281</v>
      </c>
      <c r="AT66" s="431">
        <f>SUM(AT63:AT65)</f>
        <v>113.31497747437339</v>
      </c>
      <c r="AU66" s="431">
        <f>SUM(AU63:AU65)</f>
        <v>73.268557442164123</v>
      </c>
      <c r="AV66" s="431">
        <f>SUM(AV63:AV65)</f>
        <v>63.390294631765215</v>
      </c>
      <c r="AW66" s="7"/>
    </row>
    <row r="67" spans="1:49" s="21" customFormat="1" ht="16.8">
      <c r="A67" s="82"/>
      <c r="E67" s="21" t="s">
        <v>969</v>
      </c>
      <c r="G67" s="21" t="s">
        <v>298</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-16.50715981548338</v>
      </c>
      <c r="AS67" s="7">
        <f>-AS66 * AS59</f>
        <v>-18.807275390188106</v>
      </c>
      <c r="AT67" s="7">
        <f>-AT66 * AT59</f>
        <v>-20.396695945387211</v>
      </c>
      <c r="AU67" s="7">
        <f>-AU66 * AU59</f>
        <v>-13.188340339589542</v>
      </c>
      <c r="AV67" s="7">
        <f>-AV66 * AV59</f>
        <v>-11.410253033717739</v>
      </c>
      <c r="AW67" s="7"/>
    </row>
    <row r="68" spans="1:49" s="21" customFormat="1" ht="16.8">
      <c r="A68" s="82"/>
      <c r="E68" s="21" t="s">
        <v>970</v>
      </c>
      <c r="G68" s="21" t="s">
        <v>298</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75.199283603868736</v>
      </c>
      <c r="AS68" s="461">
        <f t="shared" si="4"/>
        <v>85.677587888634704</v>
      </c>
      <c r="AT68" s="461">
        <f t="shared" si="4"/>
        <v>92.918281528986185</v>
      </c>
      <c r="AU68" s="461">
        <f t="shared" si="4"/>
        <v>60.080217102574579</v>
      </c>
      <c r="AV68" s="461">
        <f t="shared" si="4"/>
        <v>51.980041598047478</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971</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963</v>
      </c>
      <c r="G72" s="21" t="s">
        <v>206</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InputSummary!AR265</f>
        <v>0.06</v>
      </c>
      <c r="AS72" s="132">
        <f>InputSummary!AS265</f>
        <v>0.06</v>
      </c>
      <c r="AT72" s="132">
        <f>InputSummary!AT265</f>
        <v>0.06</v>
      </c>
      <c r="AU72" s="132">
        <f>InputSummary!AU265</f>
        <v>0.06</v>
      </c>
      <c r="AV72" s="132">
        <f>InputSummary!AV265</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964</v>
      </c>
      <c r="G74" s="21" t="s">
        <v>298</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InputSummary!AR272</f>
        <v>430.96261777149795</v>
      </c>
      <c r="AS74" s="79">
        <f>InputSummary!AS272</f>
        <v>0</v>
      </c>
      <c r="AT74" s="79">
        <f>InputSummary!AT272</f>
        <v>0</v>
      </c>
      <c r="AU74" s="79">
        <f>InputSummary!AU272</f>
        <v>0</v>
      </c>
      <c r="AV74" s="79">
        <f>InputSummary!AV272</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965</v>
      </c>
      <c r="G76" s="21" t="s">
        <v>298</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430.96261777149795</v>
      </c>
      <c r="AS76" s="7">
        <f>AR81 + AS74</f>
        <v>476.88972959700357</v>
      </c>
      <c r="AT76" s="7">
        <f>AS81 + AT74</f>
        <v>514.57383346462984</v>
      </c>
      <c r="AU76" s="7">
        <f>AT81 + AU74</f>
        <v>545.53803379681483</v>
      </c>
      <c r="AV76" s="7">
        <f>AU81 + AV74</f>
        <v>571.20617520791507</v>
      </c>
      <c r="AW76" s="7"/>
    </row>
    <row r="77" spans="1:49" s="21" customFormat="1" ht="16.8">
      <c r="A77" s="82"/>
      <c r="E77" s="21" t="s">
        <v>966</v>
      </c>
      <c r="G77" s="21" t="s">
        <v>298</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SelectedInputs!AR283</f>
        <v>0</v>
      </c>
      <c r="AS77" s="7">
        <f>SelectedInputs!AS283</f>
        <v>-33.601427991904274</v>
      </c>
      <c r="AT77" s="7">
        <f>SelectedInputs!AT283</f>
        <v>-45.817494872944764</v>
      </c>
      <c r="AU77" s="7">
        <f>SelectedInputs!AU283</f>
        <v>-49.105439605401656</v>
      </c>
      <c r="AV77" s="7">
        <f>SelectedInputs!AV283</f>
        <v>-48.942761844589519</v>
      </c>
      <c r="AW77" s="7"/>
    </row>
    <row r="78" spans="1:49" s="21" customFormat="1" ht="16.8">
      <c r="A78" s="82"/>
      <c r="E78" s="21" t="s">
        <v>967</v>
      </c>
      <c r="G78" s="21" t="s">
        <v>298</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76.366881799782448</v>
      </c>
      <c r="AS78" s="7">
        <f>AS$47 * AS$15</f>
        <v>104.13067016578356</v>
      </c>
      <c r="AT78" s="7">
        <f>AT$47 * AT$15</f>
        <v>111.60327183045834</v>
      </c>
      <c r="AU78" s="7">
        <f>AU$47 * AU$15</f>
        <v>111.2335496467944</v>
      </c>
      <c r="AV78" s="7">
        <f>AV$47 * AV$15</f>
        <v>112.63998105898314</v>
      </c>
      <c r="AW78" s="7"/>
    </row>
    <row r="79" spans="1:49" s="21" customFormat="1" ht="16.8">
      <c r="A79" s="82"/>
      <c r="E79" s="21" t="s">
        <v>968</v>
      </c>
      <c r="G79" s="21" t="s">
        <v>298</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507.32949957128039</v>
      </c>
      <c r="AS79" s="431">
        <f>SUM(AS76:AS78)</f>
        <v>547.41897177088276</v>
      </c>
      <c r="AT79" s="431">
        <f>SUM(AT76:AT78)</f>
        <v>580.35961042214342</v>
      </c>
      <c r="AU79" s="431">
        <f>SUM(AU76:AU78)</f>
        <v>607.66614383820752</v>
      </c>
      <c r="AV79" s="431">
        <f>SUM(AV76:AV78)</f>
        <v>634.90339442230868</v>
      </c>
      <c r="AW79" s="7"/>
    </row>
    <row r="80" spans="1:49" s="21" customFormat="1" ht="16.8">
      <c r="A80" s="82"/>
      <c r="E80" s="21" t="s">
        <v>972</v>
      </c>
      <c r="G80" s="21" t="s">
        <v>298</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-30.439769974276821</v>
      </c>
      <c r="AS80" s="7">
        <f>-AS79 * AS72</f>
        <v>-32.845138306252963</v>
      </c>
      <c r="AT80" s="7">
        <f>-AT79 * AT72</f>
        <v>-34.821576625328603</v>
      </c>
      <c r="AU80" s="7">
        <f>-AU79 * AU72</f>
        <v>-36.459968630292451</v>
      </c>
      <c r="AV80" s="7">
        <f>-AV79 * AV72</f>
        <v>-38.094203665338519</v>
      </c>
      <c r="AW80" s="7"/>
    </row>
    <row r="81" spans="1:49" s="21" customFormat="1" ht="16.8">
      <c r="A81" s="82"/>
      <c r="E81" s="21" t="s">
        <v>970</v>
      </c>
      <c r="G81" s="21" t="s">
        <v>298</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476.88972959700357</v>
      </c>
      <c r="AS81" s="461">
        <f t="shared" si="5"/>
        <v>514.57383346462984</v>
      </c>
      <c r="AT81" s="461">
        <f t="shared" si="5"/>
        <v>545.53803379681483</v>
      </c>
      <c r="AU81" s="461">
        <f t="shared" si="5"/>
        <v>571.20617520791507</v>
      </c>
      <c r="AV81" s="461">
        <f t="shared" si="5"/>
        <v>596.80919075697011</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973</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963</v>
      </c>
      <c r="G85" s="21" t="s">
        <v>206</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InputSummary!AR267</f>
        <v>1.4492753623188406E-2</v>
      </c>
      <c r="AS85" s="132">
        <f>InputSummary!AS267</f>
        <v>1.4492753623188406E-2</v>
      </c>
      <c r="AT85" s="132">
        <f>InputSummary!AT267</f>
        <v>1.4492753623188406E-2</v>
      </c>
      <c r="AU85" s="132">
        <f>InputSummary!AU267</f>
        <v>1.4492753623188406E-2</v>
      </c>
      <c r="AV85" s="132">
        <f>InputSummary!AV267</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964</v>
      </c>
      <c r="G87" s="21" t="s">
        <v>298</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InputSummary!AR273</f>
        <v>1124.8423669743242</v>
      </c>
      <c r="AS87" s="79">
        <f>InputSummary!AS273</f>
        <v>0</v>
      </c>
      <c r="AT87" s="79">
        <f>InputSummary!AT273</f>
        <v>0</v>
      </c>
      <c r="AU87" s="79">
        <f>InputSummary!AU273</f>
        <v>0</v>
      </c>
      <c r="AV87" s="79">
        <f>InputSummary!AV273</f>
        <v>0</v>
      </c>
    </row>
    <row r="88" spans="1:49" s="72" customFormat="1" ht="16.8">
      <c r="A88" s="82"/>
      <c r="B88" s="21"/>
      <c r="C88" s="73"/>
      <c r="E88" s="82" t="s">
        <v>974</v>
      </c>
      <c r="G88" s="21" t="s">
        <v>298</v>
      </c>
      <c r="J88" s="75"/>
      <c r="K88" s="75"/>
      <c r="L88" s="75"/>
      <c r="M88" s="75"/>
      <c r="N88" s="75"/>
      <c r="O88" s="75"/>
      <c r="P88" s="75"/>
      <c r="Q88" s="75"/>
      <c r="R88" s="75"/>
      <c r="S88" s="75"/>
      <c r="T88" s="75"/>
      <c r="U88" s="75"/>
      <c r="V88" s="75"/>
      <c r="W88" s="75"/>
      <c r="X88" s="75"/>
      <c r="Y88" s="75"/>
      <c r="Z88" s="75"/>
      <c r="AJ88" s="79">
        <f>InputSummary!AJ274</f>
        <v>0</v>
      </c>
      <c r="AK88" s="79">
        <f>InputSummary!AK274</f>
        <v>0</v>
      </c>
      <c r="AL88" s="79">
        <f>InputSummary!AL274</f>
        <v>0</v>
      </c>
      <c r="AM88" s="79">
        <f>InputSummary!AM274</f>
        <v>0</v>
      </c>
      <c r="AN88" s="79">
        <f>InputSummary!AN274</f>
        <v>0</v>
      </c>
      <c r="AO88" s="79">
        <f>InputSummary!AO274</f>
        <v>0</v>
      </c>
      <c r="AP88" s="79">
        <f>InputSummary!AP274</f>
        <v>0</v>
      </c>
      <c r="AQ88" s="217">
        <f>InputSummary!AQ274</f>
        <v>1370.3660328800393</v>
      </c>
      <c r="AR88" s="79">
        <f>InputSummary!AR274</f>
        <v>0</v>
      </c>
      <c r="AS88" s="79">
        <f>InputSummary!AS274</f>
        <v>0</v>
      </c>
      <c r="AT88" s="79">
        <f>InputSummary!AT274</f>
        <v>0</v>
      </c>
      <c r="AU88" s="79">
        <f>InputSummary!AU274</f>
        <v>0</v>
      </c>
      <c r="AV88" s="79">
        <f>InputSummary!AV274</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965</v>
      </c>
      <c r="G90" s="21" t="s">
        <v>298</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1124.8423669743242</v>
      </c>
      <c r="AS90" s="7">
        <f>AR94 + AS87</f>
        <v>1230.3098553392515</v>
      </c>
      <c r="AT90" s="7">
        <f>AS94 + AT87</f>
        <v>1357.5114357128959</v>
      </c>
      <c r="AU90" s="7">
        <f>AT94 + AU87</f>
        <v>1492.038028225566</v>
      </c>
      <c r="AV90" s="7">
        <f>AU94 + AV87</f>
        <v>1622.2627758642336</v>
      </c>
      <c r="AW90" s="7"/>
    </row>
    <row r="91" spans="1:49" s="21" customFormat="1" ht="16.8">
      <c r="A91" s="82"/>
      <c r="E91" s="21" t="s">
        <v>967</v>
      </c>
      <c r="G91" s="21" t="s">
        <v>298</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127.17092250088271</v>
      </c>
      <c r="AS91" s="7">
        <f>AS$48 * AS$15</f>
        <v>151.09479413474099</v>
      </c>
      <c r="AT91" s="7">
        <f>AT$48 * AT$15</f>
        <v>160.74950930720428</v>
      </c>
      <c r="AU91" s="7">
        <f>AU$48 * AU$15</f>
        <v>158.74836538074905</v>
      </c>
      <c r="AV91" s="7">
        <f>AV$48 * AV$15</f>
        <v>161.27256568213568</v>
      </c>
      <c r="AW91" s="7"/>
    </row>
    <row r="92" spans="1:49" s="21" customFormat="1" ht="16.8">
      <c r="A92" s="82"/>
      <c r="E92" s="21" t="s">
        <v>968</v>
      </c>
      <c r="G92" s="21" t="s">
        <v>298</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1252.0132894752069</v>
      </c>
      <c r="AS92" s="431">
        <f>SUM(AS90:AS91)</f>
        <v>1381.4046494739925</v>
      </c>
      <c r="AT92" s="431">
        <f>SUM(AT90:AT91)</f>
        <v>1518.2609450201003</v>
      </c>
      <c r="AU92" s="431">
        <f>SUM(AU90:AU91)</f>
        <v>1650.786393606315</v>
      </c>
      <c r="AV92" s="431">
        <f>SUM(AV90:AV91)</f>
        <v>1783.5353415463692</v>
      </c>
      <c r="AW92" s="7"/>
    </row>
    <row r="93" spans="1:49" s="21" customFormat="1" ht="16.8">
      <c r="A93" s="82"/>
      <c r="E93" s="21" t="s">
        <v>975</v>
      </c>
      <c r="G93" s="21" t="s">
        <v>298</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-21.703434135955391</v>
      </c>
      <c r="AS93" s="7">
        <f>-(SUM($AJ91:AS91,$AJ88:AS88))*AS85</f>
        <v>-23.893213761096565</v>
      </c>
      <c r="AT93" s="7">
        <f>-(SUM($AJ91:AT91,$AJ88:AT88))*AT85</f>
        <v>-26.22291679453431</v>
      </c>
      <c r="AU93" s="7">
        <f>-(SUM($AJ91:AU91,$AJ88:AU88))*AU85</f>
        <v>-28.523617742081395</v>
      </c>
      <c r="AV93" s="7">
        <f>-(SUM($AJ91:AV91,$AJ88:AV88))*AV85</f>
        <v>-30.860901302692056</v>
      </c>
      <c r="AW93" s="7"/>
    </row>
    <row r="94" spans="1:49" s="21" customFormat="1" ht="16.8">
      <c r="A94" s="82"/>
      <c r="E94" s="21" t="s">
        <v>970</v>
      </c>
      <c r="G94" s="21" t="s">
        <v>298</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1230.3098553392515</v>
      </c>
      <c r="AS94" s="461">
        <f t="shared" si="6"/>
        <v>1357.5114357128959</v>
      </c>
      <c r="AT94" s="461">
        <f t="shared" si="6"/>
        <v>1492.038028225566</v>
      </c>
      <c r="AU94" s="461">
        <f t="shared" si="6"/>
        <v>1622.2627758642336</v>
      </c>
      <c r="AV94" s="461">
        <f t="shared" si="6"/>
        <v>1752.6744402436771</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976</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963</v>
      </c>
      <c r="G98" s="21" t="s">
        <v>206</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InputSummary!AR266</f>
        <v>0.03</v>
      </c>
      <c r="AS98" s="132">
        <f>InputSummary!AS266</f>
        <v>0.03</v>
      </c>
      <c r="AT98" s="132">
        <f>InputSummary!AT266</f>
        <v>0.03</v>
      </c>
      <c r="AU98" s="132">
        <f>InputSummary!AU266</f>
        <v>0.03</v>
      </c>
      <c r="AV98" s="132">
        <f>InputSummary!AV266</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965</v>
      </c>
      <c r="G100" s="21" t="s">
        <v>298</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InputSummary!AR275 + AQ104</f>
        <v>0</v>
      </c>
      <c r="AS100" s="7">
        <f>InputSummary!AS275 + AR104</f>
        <v>0</v>
      </c>
      <c r="AT100" s="7">
        <f>InputSummary!AT275 + AS104</f>
        <v>1.0400403270565688</v>
      </c>
      <c r="AU100" s="7">
        <f>InputSummary!AU275 + AT104</f>
        <v>2.2053556241105392</v>
      </c>
      <c r="AV100" s="7">
        <f>InputSummary!AV275 + AU104</f>
        <v>3.1884135315941453</v>
      </c>
      <c r="AW100" s="7"/>
    </row>
    <row r="101" spans="1:49" s="21" customFormat="1" ht="16.8">
      <c r="A101" s="82"/>
      <c r="E101" s="21" t="s">
        <v>967</v>
      </c>
      <c r="G101" s="21" t="s">
        <v>298</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0</v>
      </c>
      <c r="AS101" s="7">
        <f>AS$49 * AS$15</f>
        <v>1.0400403270565688</v>
      </c>
      <c r="AT101" s="7">
        <f>AT$49 * AT$15</f>
        <v>1.1965165068656674</v>
      </c>
      <c r="AU101" s="7">
        <f>AU$49 * AU$15</f>
        <v>1.0501546125012733</v>
      </c>
      <c r="AV101" s="7">
        <f>AV$49 * AV$15</f>
        <v>1.0695829570049495</v>
      </c>
      <c r="AW101" s="7"/>
    </row>
    <row r="102" spans="1:49" s="21" customFormat="1" ht="16.8">
      <c r="A102" s="82"/>
      <c r="E102" s="21" t="s">
        <v>968</v>
      </c>
      <c r="G102" s="21" t="s">
        <v>298</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0</v>
      </c>
      <c r="AS102" s="431">
        <f>SUM(AS100:AS101)</f>
        <v>1.0400403270565688</v>
      </c>
      <c r="AT102" s="431">
        <f>SUM(AT100:AT101)</f>
        <v>2.2365568339222364</v>
      </c>
      <c r="AU102" s="431">
        <f>SUM(AU100:AU101)</f>
        <v>3.2555102366118125</v>
      </c>
      <c r="AV102" s="431">
        <f>SUM(AV100:AV101)</f>
        <v>4.2579964885990949</v>
      </c>
      <c r="AW102" s="7"/>
    </row>
    <row r="103" spans="1:49" s="21" customFormat="1" ht="16.8">
      <c r="A103" s="82"/>
      <c r="E103" s="21" t="s">
        <v>977</v>
      </c>
      <c r="G103" s="21" t="s">
        <v>298</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0</v>
      </c>
      <c r="AT103" s="7">
        <f>-(SUM($AI101:AS101))*AT98</f>
        <v>-3.1201209811697064E-2</v>
      </c>
      <c r="AU103" s="7">
        <f>-(SUM($AI101:AT101))*AU98</f>
        <v>-6.7096705017667083E-2</v>
      </c>
      <c r="AV103" s="7">
        <f>-(SUM($AI101:AU101))*AV98</f>
        <v>-9.8601343392705279E-2</v>
      </c>
      <c r="AW103" s="7"/>
    </row>
    <row r="104" spans="1:49" s="21" customFormat="1" ht="16.8">
      <c r="A104" s="82"/>
      <c r="E104" s="21" t="s">
        <v>970</v>
      </c>
      <c r="G104" s="21" t="s">
        <v>298</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0</v>
      </c>
      <c r="AS104" s="461">
        <f t="shared" si="7"/>
        <v>1.0400403270565688</v>
      </c>
      <c r="AT104" s="461">
        <f t="shared" si="7"/>
        <v>2.2053556241105392</v>
      </c>
      <c r="AU104" s="461">
        <f t="shared" si="7"/>
        <v>3.1884135315941453</v>
      </c>
      <c r="AV104" s="461">
        <f t="shared" si="7"/>
        <v>4.15939514520639</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978</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962</v>
      </c>
      <c r="G108" s="21" t="s">
        <v>298</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16.50715981548338</v>
      </c>
      <c r="AS108" s="7">
        <f>- AS67</f>
        <v>18.807275390188106</v>
      </c>
      <c r="AT108" s="7">
        <f>- AT67</f>
        <v>20.396695945387211</v>
      </c>
      <c r="AU108" s="7">
        <f>- AU67</f>
        <v>13.188340339589542</v>
      </c>
      <c r="AV108" s="7">
        <f>- AV67</f>
        <v>11.410253033717739</v>
      </c>
      <c r="AW108" s="7"/>
    </row>
    <row r="109" spans="1:49" s="21" customFormat="1" ht="16.8">
      <c r="A109" s="82"/>
      <c r="E109" s="21" t="s">
        <v>971</v>
      </c>
      <c r="G109" s="21" t="s">
        <v>298</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30.439769974276821</v>
      </c>
      <c r="AS109" s="7">
        <f>-AS80</f>
        <v>32.845138306252963</v>
      </c>
      <c r="AT109" s="7">
        <f>-AT80</f>
        <v>34.821576625328603</v>
      </c>
      <c r="AU109" s="7">
        <f>-AU80</f>
        <v>36.459968630292451</v>
      </c>
      <c r="AV109" s="7">
        <f>-AV80</f>
        <v>38.094203665338519</v>
      </c>
      <c r="AW109" s="7"/>
    </row>
    <row r="110" spans="1:49" s="21" customFormat="1" ht="16.8">
      <c r="A110" s="82"/>
      <c r="E110" s="21" t="s">
        <v>979</v>
      </c>
      <c r="G110" s="21" t="s">
        <v>298</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21.703434135955391</v>
      </c>
      <c r="AS110" s="7">
        <f>-AS93</f>
        <v>23.893213761096565</v>
      </c>
      <c r="AT110" s="7">
        <f>-AT93</f>
        <v>26.22291679453431</v>
      </c>
      <c r="AU110" s="7">
        <f>-AU93</f>
        <v>28.523617742081395</v>
      </c>
      <c r="AV110" s="7">
        <f>-AV93</f>
        <v>30.860901302692056</v>
      </c>
      <c r="AW110" s="7"/>
    </row>
    <row r="111" spans="1:49" s="21" customFormat="1" ht="16.8">
      <c r="A111" s="82"/>
      <c r="E111" s="21" t="s">
        <v>976</v>
      </c>
      <c r="G111" s="21" t="s">
        <v>298</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0</v>
      </c>
      <c r="AT111" s="7">
        <f t="shared" si="8"/>
        <v>3.1201209811697064E-2</v>
      </c>
      <c r="AU111" s="7">
        <f t="shared" si="8"/>
        <v>6.7096705017667083E-2</v>
      </c>
      <c r="AV111" s="7">
        <f t="shared" si="8"/>
        <v>9.8601343392705279E-2</v>
      </c>
      <c r="AW111" s="7"/>
    </row>
    <row r="112" spans="1:49" s="21" customFormat="1" ht="16.8">
      <c r="E112" s="21" t="s">
        <v>959</v>
      </c>
      <c r="G112" s="21" t="s">
        <v>298</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68.650363925715595</v>
      </c>
      <c r="AS112" s="526">
        <f t="shared" si="9"/>
        <v>75.545627457537634</v>
      </c>
      <c r="AT112" s="526">
        <f t="shared" si="9"/>
        <v>81.472390575061823</v>
      </c>
      <c r="AU112" s="526">
        <f t="shared" si="9"/>
        <v>78.239023416981055</v>
      </c>
      <c r="AV112" s="526">
        <f t="shared" si="9"/>
        <v>80.463959345141021</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75</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76" priority="1" operator="equal">
      <formula>FALSE()</formula>
    </cfRule>
  </conditionalFormatting>
  <conditionalFormatting sqref="AM2">
    <cfRule type="expression" dxfId="75" priority="2">
      <formula>mac_sensitivity=2</formula>
    </cfRule>
    <cfRule type="expression" dxfId="74" priority="3">
      <formula>mac_sensitivity=1</formula>
    </cfRule>
  </conditionalFormatting>
  <conditionalFormatting sqref="AM3">
    <cfRule type="expression" dxfId="73"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CCC0DA"/>
    <outlinePr summaryBelow="0" summaryRight="0"/>
    <pageSetUpPr autoPageBreaks="0"/>
  </sheetPr>
  <dimension ref="A1:DI337"/>
  <sheetViews>
    <sheetView zoomScale="85" zoomScaleNormal="85" workbookViewId="0">
      <pane xSplit="10" ySplit="4" topLeftCell="AJ269" activePane="bottomRight" state="frozen"/>
      <selection pane="topRight" activeCell="K1" sqref="K1"/>
      <selection pane="bottomLeft" activeCell="A5" sqref="A5"/>
      <selection pane="bottomRight" activeCell="AR286" sqref="AR286"/>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980</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981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982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983</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526</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529</v>
      </c>
      <c r="F12" s="34"/>
      <c r="G12" s="2" t="s">
        <v>532</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536</v>
      </c>
      <c r="F13" s="34"/>
      <c r="G13" s="2" t="s">
        <v>532</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931</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932</v>
      </c>
      <c r="F17" s="82"/>
      <c r="G17" s="2" t="s">
        <v>96</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1.2806226704273584</v>
      </c>
      <c r="AS17" s="92">
        <f>InputSummary!AS$194</f>
        <v>1.321109844088743</v>
      </c>
      <c r="AT17" s="92">
        <f>InputSummary!AT$194</f>
        <v>1.3540446211486474</v>
      </c>
      <c r="AU17" s="92">
        <f>InputSummary!AU$194</f>
        <v>1.3841294022609805</v>
      </c>
      <c r="AV17" s="92">
        <f>InputSummary!AV$194</f>
        <v>1.4132802659144532</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984</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985</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986</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987</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988</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989</v>
      </c>
      <c r="F25" s="7"/>
      <c r="G25" s="7" t="s">
        <v>298</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-1516.4781154774569</v>
      </c>
      <c r="AT25" s="7">
        <f t="shared" si="0"/>
        <v>-1676.9365713899506</v>
      </c>
      <c r="AU25" s="7">
        <f t="shared" si="0"/>
        <v>-1870.3494196922195</v>
      </c>
      <c r="AV25" s="7">
        <f t="shared" ref="AV25" si="1">AU41</f>
        <v>-2031.076477806027</v>
      </c>
      <c r="AW25" s="7"/>
    </row>
    <row r="26" spans="1:49" ht="16.8">
      <c r="A26" s="7"/>
      <c r="B26" s="7"/>
      <c r="C26" s="7"/>
      <c r="D26" s="7"/>
      <c r="E26" s="7" t="s">
        <v>990</v>
      </c>
      <c r="F26" s="7"/>
      <c r="G26" s="7" t="s">
        <v>298</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-1406.0203134949245</v>
      </c>
      <c r="AS26" s="431">
        <f>-AS55 * AS63 * AS12</f>
        <v>0</v>
      </c>
      <c r="AT26" s="431">
        <f>-AT55 * AT63 * AT12</f>
        <v>0</v>
      </c>
      <c r="AU26" s="431">
        <f>-AU55 * AU63 * AU12</f>
        <v>0</v>
      </c>
      <c r="AV26" s="431">
        <f>-AV55 * AV63 * AV12</f>
        <v>0</v>
      </c>
      <c r="AW26" s="7"/>
    </row>
    <row r="27" spans="1:49" ht="16.8">
      <c r="A27" s="7"/>
      <c r="B27" s="7"/>
      <c r="C27" s="7"/>
      <c r="D27" s="7"/>
      <c r="E27" s="7" t="s">
        <v>991</v>
      </c>
      <c r="F27" s="7"/>
      <c r="G27" s="7" t="s">
        <v>298</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992</v>
      </c>
      <c r="F28" s="7"/>
      <c r="G28" s="7" t="s">
        <v>298</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-1406.0203134949245</v>
      </c>
      <c r="AS28" s="7">
        <f>AS26 * AS12 + AS25 * (1 - AS12) + AS27</f>
        <v>-1516.4781154774569</v>
      </c>
      <c r="AT28" s="7">
        <f>AT26 * AT12 + AT25 * (1 - AT12) + AT27</f>
        <v>-1676.9365713899506</v>
      </c>
      <c r="AU28" s="7">
        <f>AU26 * AU12 + AU25 * (1 - AU12) + AU27</f>
        <v>-1870.3494196922195</v>
      </c>
      <c r="AV28" s="7">
        <f>AV26 * AV12 + AV25 * (1 - AV12) + AV27</f>
        <v>-2031.076477806027</v>
      </c>
      <c r="AW28" s="7"/>
    </row>
    <row r="29" spans="1:49" ht="16.8">
      <c r="A29" s="7"/>
      <c r="B29" s="7"/>
      <c r="C29" s="7"/>
      <c r="D29" s="7"/>
      <c r="E29" s="7" t="s">
        <v>993</v>
      </c>
      <c r="F29" s="7"/>
      <c r="G29" s="7" t="s">
        <v>298</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392.52113221606874</v>
      </c>
      <c r="AS29" s="8">
        <f>Revenue!AS19* AS$17</f>
        <v>408.05370423559589</v>
      </c>
      <c r="AT29" s="8">
        <f>Revenue!AT19* AT$17</f>
        <v>426.15809016801103</v>
      </c>
      <c r="AU29" s="8">
        <f>Revenue!AU19* AU$17</f>
        <v>434.22511113008647</v>
      </c>
      <c r="AV29" s="8">
        <f>Revenue!AV19* AV$17</f>
        <v>446.61089783760582</v>
      </c>
      <c r="AW29" s="7"/>
    </row>
    <row r="30" spans="1:49" ht="16.8">
      <c r="A30" s="7"/>
      <c r="B30" s="7"/>
      <c r="C30" s="7"/>
      <c r="D30" s="7"/>
      <c r="E30" s="7" t="s">
        <v>994</v>
      </c>
      <c r="F30" s="7"/>
      <c r="G30" s="7" t="s">
        <v>298</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-4.5837999999999992</v>
      </c>
      <c r="AS30" s="8">
        <f>InputSummary!AS150 * AS$17</f>
        <v>0.69993155042844846</v>
      </c>
      <c r="AT30" s="8">
        <f>InputSummary!AT150 * AT$17</f>
        <v>0.24688615967914557</v>
      </c>
      <c r="AU30" s="8">
        <f>InputSummary!AU150 * AU$17</f>
        <v>0.38232319944102683</v>
      </c>
      <c r="AV30" s="8">
        <f>InputSummary!AV150 * AV$17</f>
        <v>0.40310539392323913</v>
      </c>
      <c r="AW30" s="7"/>
    </row>
    <row r="31" spans="1:49" ht="16.8">
      <c r="A31" s="2"/>
      <c r="B31" s="2"/>
      <c r="C31" s="2"/>
      <c r="D31" s="2"/>
      <c r="E31" s="21" t="s">
        <v>995</v>
      </c>
      <c r="F31" s="2"/>
      <c r="G31" s="21" t="s">
        <v>298</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-326.97802076956094</v>
      </c>
      <c r="AS31" s="8">
        <f>-Totex!AS82 * AS$17</f>
        <v>-406.69978411345471</v>
      </c>
      <c r="AT31" s="8">
        <f>-Totex!AT82 * AT$17</f>
        <v>-446.95479230313322</v>
      </c>
      <c r="AU31" s="8">
        <f>-Totex!AU82 * AU$17</f>
        <v>-410.61396026525847</v>
      </c>
      <c r="AV31" s="8">
        <f>-Totex!AV82 * AV$17</f>
        <v>-410.75813897197884</v>
      </c>
      <c r="AW31" s="7"/>
    </row>
    <row r="32" spans="1:49" ht="16.8">
      <c r="A32" s="2"/>
      <c r="B32" s="2"/>
      <c r="C32" s="2"/>
      <c r="D32" s="2"/>
      <c r="E32" s="21" t="s">
        <v>996</v>
      </c>
      <c r="F32" s="2"/>
      <c r="G32" s="21" t="s">
        <v>298</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-49.829700000000003</v>
      </c>
      <c r="AS32" s="8">
        <f>-InputSummary!AS97 * AS$17</f>
        <v>-43.17873677001171</v>
      </c>
      <c r="AT32" s="8">
        <f>-InputSummary!AT97 * AT$17</f>
        <v>-43.899171420556577</v>
      </c>
      <c r="AU32" s="8">
        <f>-InputSummary!AU97 * AU$17</f>
        <v>-45.136459807730574</v>
      </c>
      <c r="AV32" s="8">
        <f>-InputSummary!AV97 * AV$17</f>
        <v>-46.218504536200371</v>
      </c>
      <c r="AW32" s="7"/>
    </row>
    <row r="33" spans="1:49" ht="16.8">
      <c r="A33" s="2"/>
      <c r="B33" s="2"/>
      <c r="C33" s="2"/>
      <c r="D33" s="2"/>
      <c r="E33" s="21" t="s">
        <v>997</v>
      </c>
      <c r="F33" s="2"/>
      <c r="G33" s="7" t="s">
        <v>298</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-0.57719994228000004</v>
      </c>
      <c r="AS33" s="8">
        <f>InputSummary!AS124 * AS$17</f>
        <v>-0.59544824823309783</v>
      </c>
      <c r="AT33" s="8">
        <f>InputSummary!AT124 * AT$17</f>
        <v>-0.61029255159970741</v>
      </c>
      <c r="AU33" s="8">
        <f>InputSummary!AU124 * AU$17</f>
        <v>-0.62385230992863827</v>
      </c>
      <c r="AV33" s="8">
        <f>InputSummary!AV124 * AV$17</f>
        <v>-0.63699113466346957</v>
      </c>
      <c r="AW33" s="7"/>
    </row>
    <row r="34" spans="1:49" ht="16.8">
      <c r="A34" s="2"/>
      <c r="B34" s="2"/>
      <c r="C34" s="2"/>
      <c r="D34" s="2"/>
      <c r="E34" s="7" t="s">
        <v>998</v>
      </c>
      <c r="F34" s="2"/>
      <c r="G34" s="21" t="s">
        <v>298</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-31.343973965698954</v>
      </c>
      <c r="AS34" s="2">
        <f t="shared" si="3"/>
        <v>-33.949481757024728</v>
      </c>
      <c r="AT34" s="2">
        <f t="shared" si="3"/>
        <v>-36.66457021633861</v>
      </c>
      <c r="AU34" s="2">
        <f t="shared" si="3"/>
        <v>-39.033038866303002</v>
      </c>
      <c r="AV34" s="2">
        <f t="shared" ref="AV34" si="4">-AV194</f>
        <v>-41.526534057168355</v>
      </c>
      <c r="AW34" s="7"/>
    </row>
    <row r="35" spans="1:49" ht="16.8">
      <c r="A35" s="7"/>
      <c r="B35" s="7"/>
      <c r="C35" s="7"/>
      <c r="D35" s="7"/>
      <c r="E35" s="56" t="s">
        <v>999</v>
      </c>
      <c r="F35" s="7"/>
      <c r="G35" s="7" t="s">
        <v>298</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-5.8584179728955244</v>
      </c>
      <c r="AS35" s="7">
        <f t="shared" si="5"/>
        <v>0</v>
      </c>
      <c r="AT35" s="7">
        <f t="shared" si="5"/>
        <v>0</v>
      </c>
      <c r="AU35" s="7">
        <f t="shared" si="5"/>
        <v>0</v>
      </c>
      <c r="AV35" s="7">
        <f t="shared" ref="AV35" si="6">-AV184</f>
        <v>0</v>
      </c>
      <c r="AW35" s="7"/>
    </row>
    <row r="36" spans="1:49" ht="16.8">
      <c r="A36" s="2"/>
      <c r="B36" s="2"/>
      <c r="C36" s="2"/>
      <c r="D36" s="2"/>
      <c r="E36" s="21" t="s">
        <v>1000</v>
      </c>
      <c r="F36" s="2"/>
      <c r="G36" s="7" t="s">
        <v>298</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-1432.6702939292911</v>
      </c>
      <c r="AS36" s="432">
        <f>SUM(AS28:AS35)</f>
        <v>-1592.1479305801568</v>
      </c>
      <c r="AT36" s="432">
        <f>SUM(AT28:AT35)</f>
        <v>-1778.6604215538885</v>
      </c>
      <c r="AU36" s="432">
        <f>SUM(AU28:AU35)</f>
        <v>-1931.1492966119126</v>
      </c>
      <c r="AV36" s="432">
        <f>SUM(AV28:AV35)</f>
        <v>-2083.2026432745092</v>
      </c>
      <c r="AW36" s="7"/>
    </row>
    <row r="37" spans="1:49" ht="16.8">
      <c r="A37" s="2"/>
      <c r="B37" s="2"/>
      <c r="C37" s="2"/>
      <c r="D37" s="2"/>
      <c r="E37" s="7" t="s">
        <v>1001</v>
      </c>
      <c r="F37" s="2"/>
      <c r="G37" s="7" t="s">
        <v>298</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-66.560034598208034</v>
      </c>
      <c r="AS37" s="2">
        <f t="shared" ref="AS37:AU37" si="7">AS169</f>
        <v>-73.714928166782869</v>
      </c>
      <c r="AT37" s="2">
        <f t="shared" si="7"/>
        <v>-82.204011221997661</v>
      </c>
      <c r="AU37" s="2">
        <f t="shared" si="7"/>
        <v>-90.391451403239188</v>
      </c>
      <c r="AV37" s="2">
        <f t="shared" ref="AV37" si="8">AV169</f>
        <v>-97.809703477753914</v>
      </c>
      <c r="AW37" s="7"/>
    </row>
    <row r="38" spans="1:49" ht="16.8">
      <c r="A38" s="2"/>
      <c r="B38" s="2"/>
      <c r="C38" s="2"/>
      <c r="D38" s="2"/>
      <c r="E38" s="7" t="s">
        <v>1002</v>
      </c>
      <c r="F38" s="2"/>
      <c r="G38" s="7" t="s">
        <v>298</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-19.682421329837727</v>
      </c>
      <c r="AS38" s="2">
        <f t="shared" si="9"/>
        <v>-12.28498892388796</v>
      </c>
      <c r="AT38" s="2">
        <f t="shared" si="9"/>
        <v>-10.768343476577501</v>
      </c>
      <c r="AU38" s="2">
        <f t="shared" si="9"/>
        <v>-10.557929091898032</v>
      </c>
      <c r="AV38" s="2">
        <f t="shared" ref="AV38" si="10">AV170</f>
        <v>-10.831247921530524</v>
      </c>
      <c r="AW38" s="7"/>
    </row>
    <row r="39" spans="1:49" ht="16.8">
      <c r="A39" s="94"/>
      <c r="B39" s="94"/>
      <c r="C39" s="94"/>
      <c r="D39" s="94"/>
      <c r="E39" s="7" t="s">
        <v>1003</v>
      </c>
      <c r="F39" s="7"/>
      <c r="G39" s="7" t="s">
        <v>298</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14.054487278928892</v>
      </c>
      <c r="AS39" s="7">
        <f t="shared" si="11"/>
        <v>7.3769220235005495</v>
      </c>
      <c r="AT39" s="7">
        <f t="shared" si="11"/>
        <v>1.8429162381140949</v>
      </c>
      <c r="AU39" s="7">
        <f t="shared" si="11"/>
        <v>10.341636143651161</v>
      </c>
      <c r="AV39" s="7">
        <f t="shared" ref="AV39" si="12">AV239</f>
        <v>11.92735264837844</v>
      </c>
      <c r="AW39" s="7"/>
    </row>
    <row r="40" spans="1:49" ht="16.8">
      <c r="A40" s="2"/>
      <c r="B40" s="2"/>
      <c r="C40" s="2"/>
      <c r="D40" s="2"/>
      <c r="E40" s="7" t="s">
        <v>1004</v>
      </c>
      <c r="F40" s="2"/>
      <c r="G40" s="21" t="s">
        <v>298</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-11.619852899049061</v>
      </c>
      <c r="AS40" s="2">
        <f t="shared" si="13"/>
        <v>-6.1656457426235427</v>
      </c>
      <c r="AT40" s="2">
        <f t="shared" si="13"/>
        <v>-0.55955967787004468</v>
      </c>
      <c r="AU40" s="2">
        <f t="shared" si="13"/>
        <v>-9.3194368426281819</v>
      </c>
      <c r="AV40" s="2">
        <f t="shared" ref="AV40" si="14">-AV274</f>
        <v>-10.953772166852829</v>
      </c>
      <c r="AW40" s="7"/>
    </row>
    <row r="41" spans="1:49" ht="16.8">
      <c r="A41" s="7"/>
      <c r="B41" s="7"/>
      <c r="C41" s="7"/>
      <c r="D41" s="7"/>
      <c r="E41" s="56" t="s">
        <v>1005</v>
      </c>
      <c r="F41" s="7"/>
      <c r="G41" s="7" t="s">
        <v>298</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-1516.4781154774569</v>
      </c>
      <c r="AS41" s="431">
        <f t="shared" ref="AS41:AU41" si="15">SUM(AS36:AS40)</f>
        <v>-1676.9365713899506</v>
      </c>
      <c r="AT41" s="431">
        <f t="shared" si="15"/>
        <v>-1870.3494196922195</v>
      </c>
      <c r="AU41" s="431">
        <f t="shared" si="15"/>
        <v>-2031.076477806027</v>
      </c>
      <c r="AV41" s="431">
        <f t="shared" ref="AV41" si="16">SUM(AV36:AV40)</f>
        <v>-2190.8700141922682</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1006</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1007</v>
      </c>
      <c r="F45" s="7"/>
      <c r="G45" s="7" t="s">
        <v>298</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-1406.0203134949245</v>
      </c>
      <c r="AS45" s="7">
        <f>AS12 * AS26 + AS13 * AS25</f>
        <v>-1516.4781154774569</v>
      </c>
      <c r="AT45" s="7">
        <f>AT12 * AT26 + AT13 * AT25</f>
        <v>-1676.9365713899506</v>
      </c>
      <c r="AU45" s="7">
        <f>AU12 * AU26 + AU13 * AU25</f>
        <v>-1870.3494196922195</v>
      </c>
      <c r="AV45" s="7">
        <f>AV12 * AV26 + AV13 * AV25</f>
        <v>-2031.076477806027</v>
      </c>
      <c r="AW45" s="7"/>
    </row>
    <row r="46" spans="1:49" ht="16.8">
      <c r="A46" s="7"/>
      <c r="B46" s="7"/>
      <c r="C46" s="7"/>
      <c r="D46" s="7"/>
      <c r="E46" s="7" t="s">
        <v>1008</v>
      </c>
      <c r="F46" s="7"/>
      <c r="G46" s="7" t="s">
        <v>298</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-1406.0203134949245</v>
      </c>
      <c r="AS46" s="7">
        <f>AS28</f>
        <v>-1516.4781154774569</v>
      </c>
      <c r="AT46" s="7">
        <f>AT28</f>
        <v>-1676.9365713899506</v>
      </c>
      <c r="AU46" s="7">
        <f>AU28</f>
        <v>-1870.3494196922195</v>
      </c>
      <c r="AV46" s="7">
        <f>AV28</f>
        <v>-2031.076477806027</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1009</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1010</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1011</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1007</v>
      </c>
      <c r="F53" s="7"/>
      <c r="G53" s="7" t="s">
        <v>298</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-1406.0203134949245</v>
      </c>
      <c r="AS53" s="7">
        <f>AS45</f>
        <v>-1516.4781154774569</v>
      </c>
      <c r="AT53" s="7">
        <f t="shared" ref="AT53:AV53" si="17">AT45</f>
        <v>-1676.9365713899506</v>
      </c>
      <c r="AU53" s="7">
        <f>AU45</f>
        <v>-1870.3494196922195</v>
      </c>
      <c r="AV53" s="7">
        <f t="shared" si="17"/>
        <v>-2031.076477806027</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1012</v>
      </c>
      <c r="F55" s="7"/>
      <c r="G55" s="7" t="s">
        <v>298</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2343.3671891582076</v>
      </c>
      <c r="AS55" s="7">
        <f>'Return&amp;RAV'!AS20 * AR$17</f>
        <v>2611.9978304749125</v>
      </c>
      <c r="AT55" s="7">
        <f>'Return&amp;RAV'!AT20 * AS$17</f>
        <v>2829.123479752061</v>
      </c>
      <c r="AU55" s="7">
        <f>'Return&amp;RAV'!AU20 * AT$17</f>
        <v>3055.3808513615509</v>
      </c>
      <c r="AV55" s="7">
        <f>'Return&amp;RAV'!AV20 * AU$17</f>
        <v>3252.7532388585832</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1013</v>
      </c>
      <c r="F57" s="7"/>
      <c r="G57" s="7" t="s">
        <v>206</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0.58058169030015294</v>
      </c>
      <c r="AT57" s="126">
        <f t="shared" si="18"/>
        <v>0.59274067865603164</v>
      </c>
      <c r="AU57" s="126">
        <f t="shared" si="18"/>
        <v>0.612149355737026</v>
      </c>
      <c r="AV57" s="126">
        <f t="shared" si="18"/>
        <v>0.62441763289696939</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1014</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1015</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1016</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253</v>
      </c>
      <c r="F63" s="7"/>
      <c r="G63" s="7" t="s">
        <v>206</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1017</v>
      </c>
      <c r="F65" s="7"/>
      <c r="G65" s="7" t="s">
        <v>206</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1018</v>
      </c>
      <c r="F66" s="7"/>
      <c r="G66" s="183" t="s">
        <v>206</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1019</v>
      </c>
      <c r="F68" s="7"/>
      <c r="G68" s="7" t="s">
        <v>206</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1020</v>
      </c>
      <c r="F69" s="7"/>
      <c r="G69" s="7" t="s">
        <v>298</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2343.3671891582076</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1021</v>
      </c>
      <c r="F71" s="7"/>
      <c r="G71" s="7" t="s">
        <v>298</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-117.16835945791048</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1022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1023</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1020</v>
      </c>
      <c r="F76" s="7"/>
      <c r="G76" s="7" t="s">
        <v>298</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2343.3671891582076</v>
      </c>
      <c r="AS76" s="7">
        <f t="shared" ref="AS76:AV76" si="23">AS55</f>
        <v>2611.9978304749125</v>
      </c>
      <c r="AT76" s="7">
        <f t="shared" si="23"/>
        <v>2829.123479752061</v>
      </c>
      <c r="AU76" s="7">
        <f t="shared" si="23"/>
        <v>3055.3808513615509</v>
      </c>
      <c r="AV76" s="7">
        <f t="shared" si="23"/>
        <v>3252.7532388585832</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1013</v>
      </c>
      <c r="F78" s="7"/>
      <c r="G78" s="21" t="s">
        <v>206</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0.58058169030015294</v>
      </c>
      <c r="AT78" s="103">
        <f>AT57 * AT13</f>
        <v>0.59274067865603164</v>
      </c>
      <c r="AU78" s="103">
        <f>AU57 * AU13</f>
        <v>0.612149355737026</v>
      </c>
      <c r="AV78" s="103">
        <f>AV57 * AV13</f>
        <v>0.62441763289696939</v>
      </c>
      <c r="AW78" s="193"/>
    </row>
    <row r="79" spans="1:49" ht="16.8">
      <c r="A79" s="7"/>
      <c r="B79" s="7"/>
      <c r="C79" s="7"/>
      <c r="D79" s="7"/>
      <c r="E79" s="7" t="s">
        <v>1024</v>
      </c>
      <c r="F79" s="7"/>
      <c r="G79" s="21" t="s">
        <v>206</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1025</v>
      </c>
      <c r="F80" s="7"/>
      <c r="G80" s="21" t="s">
        <v>206</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-1.9418309699847036E-2</v>
      </c>
      <c r="AT80" s="459">
        <f t="shared" ref="AT80:AV80" si="25">AT78 + AT79</f>
        <v>-7.2593213439683391E-3</v>
      </c>
      <c r="AU80" s="459">
        <f t="shared" si="25"/>
        <v>1.2149355737026024E-2</v>
      </c>
      <c r="AV80" s="459">
        <f t="shared" si="25"/>
        <v>2.441763289696941E-2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1026</v>
      </c>
      <c r="F82" s="7"/>
      <c r="G82" s="21" t="s">
        <v>206</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1027</v>
      </c>
      <c r="F84" s="7"/>
      <c r="G84" s="21" t="s">
        <v>848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1022</v>
      </c>
      <c r="F86" s="7"/>
      <c r="G86" s="21" t="s">
        <v>298</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1028</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1029</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1030</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1008</v>
      </c>
      <c r="F92" s="7"/>
      <c r="G92" s="21" t="s">
        <v>298</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-1406.0203134949245</v>
      </c>
      <c r="AS92" s="7">
        <f t="shared" ref="AS92:AV92" si="28">AS46</f>
        <v>-1516.4781154774569</v>
      </c>
      <c r="AT92" s="7">
        <f t="shared" si="28"/>
        <v>-1676.9365713899506</v>
      </c>
      <c r="AU92" s="7">
        <f t="shared" si="28"/>
        <v>-1870.3494196922195</v>
      </c>
      <c r="AV92" s="7">
        <f t="shared" si="28"/>
        <v>-2031.076477806027</v>
      </c>
      <c r="AW92" s="7"/>
    </row>
    <row r="93" spans="1:49" ht="16.8">
      <c r="A93" s="7"/>
      <c r="B93" s="7"/>
      <c r="C93" s="7"/>
      <c r="D93" s="7"/>
      <c r="E93" s="56" t="s">
        <v>1020</v>
      </c>
      <c r="F93" s="7"/>
      <c r="G93" s="21" t="s">
        <v>298</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2343.3671891582076</v>
      </c>
      <c r="AS93" s="7">
        <f t="shared" si="29"/>
        <v>2611.9978304749125</v>
      </c>
      <c r="AT93" s="7">
        <f t="shared" si="29"/>
        <v>2829.123479752061</v>
      </c>
      <c r="AU93" s="7">
        <f t="shared" si="29"/>
        <v>3055.3808513615509</v>
      </c>
      <c r="AV93" s="7">
        <f>AV55</f>
        <v>3252.7532388585832</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1031</v>
      </c>
      <c r="F95" s="7"/>
      <c r="G95" s="7" t="s">
        <v>206</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0.58058169030015294</v>
      </c>
      <c r="AT95" s="460">
        <f t="shared" si="30"/>
        <v>0.59274067865603164</v>
      </c>
      <c r="AU95" s="460">
        <f t="shared" si="30"/>
        <v>0.612149355737026</v>
      </c>
      <c r="AV95" s="460">
        <f>-AV92 / AV93</f>
        <v>0.62441763289696939</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1032</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1033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1034</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1035</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1036</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1037</v>
      </c>
      <c r="F105" s="7"/>
      <c r="G105" s="7" t="s">
        <v>246</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3.1899999999999998E-2</v>
      </c>
      <c r="AU105" s="49">
        <f>InputSummary!AU178</f>
        <v>3.1899999999999998E-2</v>
      </c>
      <c r="AV105" s="49">
        <f>InputSummary!AV178</f>
        <v>3.1899999999999998E-2</v>
      </c>
      <c r="AW105" s="7"/>
    </row>
    <row r="106" spans="1:49" ht="16.8">
      <c r="A106" s="7"/>
      <c r="B106" s="7"/>
      <c r="C106" s="7"/>
      <c r="D106" s="7"/>
      <c r="E106" s="7" t="s">
        <v>1038</v>
      </c>
      <c r="F106" s="7"/>
      <c r="G106" s="7" t="s">
        <v>586</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1039</v>
      </c>
      <c r="F108" s="7"/>
      <c r="G108" s="7" t="s">
        <v>1040</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5.2537999999999974E-2</v>
      </c>
      <c r="AU108" s="462">
        <f>(1 + AU105) * (1 + AU106) - 1</f>
        <v>5.2537999999999974E-2</v>
      </c>
      <c r="AV108" s="462">
        <f>(1 + AV105) * (1 + AV106) - 1</f>
        <v>5.2537999999999974E-2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1041</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1042</v>
      </c>
      <c r="F111" s="7"/>
      <c r="G111" s="7" t="s">
        <v>586</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1043</v>
      </c>
      <c r="F113" s="7"/>
      <c r="G113" s="7" t="s">
        <v>1044</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2.1881553398058307E-2</v>
      </c>
      <c r="AU113" s="193">
        <f t="shared" si="31"/>
        <v>2.1881553398058307E-2</v>
      </c>
      <c r="AV113" s="193">
        <f t="shared" si="31"/>
        <v>2.1881553398058307E-2</v>
      </c>
      <c r="AW113" s="2"/>
    </row>
    <row r="114" spans="1:49" ht="16.8">
      <c r="A114" s="7"/>
      <c r="B114" s="7"/>
      <c r="C114" s="7"/>
      <c r="D114" s="2"/>
      <c r="E114" s="7" t="s">
        <v>1045</v>
      </c>
      <c r="F114" s="7"/>
      <c r="G114" s="7" t="s">
        <v>586</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7.4787642955440825E-2</v>
      </c>
      <c r="AS114" s="49">
        <f>InputSummary!AS188</f>
        <v>3.6375879745893069E-2</v>
      </c>
      <c r="AT114" s="49">
        <f>InputSummary!AT188</f>
        <v>3.4113744221049958E-2</v>
      </c>
      <c r="AU114" s="49">
        <f>InputSummary!AU188</f>
        <v>3.2128980326741274E-2</v>
      </c>
      <c r="AV114" s="49">
        <f>InputSummary!AV188</f>
        <v>3.0443252903016305E-2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1046</v>
      </c>
      <c r="F116" s="7"/>
      <c r="G116" s="7" t="s">
        <v>1040</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9.7347748626019914E-2</v>
      </c>
      <c r="AS116" s="462">
        <f>(1 + AS113) * (1 + AS114) - 1</f>
        <v>5.884813110341236E-2</v>
      </c>
      <c r="AT116" s="462">
        <f>(1 + AT113) * (1 + AT114) - 1</f>
        <v>5.6741759334888897E-2</v>
      </c>
      <c r="AU116" s="462">
        <f>(1 + AU113) * (1 + AU114) - 1</f>
        <v>5.4713565723444324E-2</v>
      </c>
      <c r="AV116" s="462">
        <f>(1 + AV113) * (1 + AV114) - 1</f>
        <v>5.2990951965082633E-2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1047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1048</v>
      </c>
      <c r="F119" s="7"/>
      <c r="G119" s="7" t="s">
        <v>1049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3.1899999999999998E-2</v>
      </c>
      <c r="AU119" s="193">
        <f>AU105</f>
        <v>3.1899999999999998E-2</v>
      </c>
      <c r="AV119" s="193">
        <f>AV105</f>
        <v>3.1899999999999998E-2</v>
      </c>
      <c r="AW119" s="2"/>
    </row>
    <row r="120" spans="1:49" ht="16.8">
      <c r="A120" s="7"/>
      <c r="B120" s="7"/>
      <c r="C120" s="7"/>
      <c r="D120" s="7"/>
      <c r="E120" s="7" t="s">
        <v>1050</v>
      </c>
      <c r="F120" s="7"/>
      <c r="G120" s="7" t="s">
        <v>586</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5.5469014561462915E-2</v>
      </c>
      <c r="AS120" s="49">
        <f>InputSummary!AS189</f>
        <v>3.16152248404864E-2</v>
      </c>
      <c r="AT120" s="49">
        <f>InputSummary!AT189</f>
        <v>2.4929628075417209E-2</v>
      </c>
      <c r="AU120" s="49">
        <f>InputSummary!AU189</f>
        <v>2.2218456203320969E-2</v>
      </c>
      <c r="AV120" s="49">
        <f>InputSummary!AV189</f>
        <v>2.106079359766122E-2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1051</v>
      </c>
      <c r="F122" s="7"/>
      <c r="G122" s="7" t="s">
        <v>1040</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8.8188554012868181E-2</v>
      </c>
      <c r="AS122" s="462">
        <f t="shared" si="32"/>
        <v>6.43174274679299E-2</v>
      </c>
      <c r="AT122" s="462">
        <f t="shared" si="32"/>
        <v>5.7624883211023104E-2</v>
      </c>
      <c r="AU122" s="462">
        <f t="shared" si="32"/>
        <v>5.4827224956206955E-2</v>
      </c>
      <c r="AV122" s="462">
        <f t="shared" si="32"/>
        <v>5.3632632913426681E-2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1052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1053</v>
      </c>
      <c r="F126" s="7"/>
      <c r="G126" s="7" t="s">
        <v>298</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-1406.0203134949245</v>
      </c>
      <c r="AS126" s="7">
        <f>AS28</f>
        <v>-1516.4781154774569</v>
      </c>
      <c r="AT126" s="7">
        <f>AT28</f>
        <v>-1676.9365713899506</v>
      </c>
      <c r="AU126" s="7">
        <f>AU28</f>
        <v>-1870.3494196922195</v>
      </c>
      <c r="AV126" s="7">
        <f>AV28</f>
        <v>-2031.076477806027</v>
      </c>
      <c r="AW126" s="7"/>
    </row>
    <row r="127" spans="1:49" ht="16.8">
      <c r="A127" s="7"/>
      <c r="B127" s="7"/>
      <c r="C127" s="7"/>
      <c r="D127" s="7"/>
      <c r="E127" s="56" t="s">
        <v>1054</v>
      </c>
      <c r="F127" s="7"/>
      <c r="G127" s="7" t="s">
        <v>298</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-1432.6702939292911</v>
      </c>
      <c r="AS127" s="105">
        <f>AS36</f>
        <v>-1592.1479305801568</v>
      </c>
      <c r="AT127" s="105">
        <f>AT36</f>
        <v>-1778.6604215538885</v>
      </c>
      <c r="AU127" s="105">
        <f>AU36</f>
        <v>-1931.1492966119126</v>
      </c>
      <c r="AV127" s="105">
        <f>AV36</f>
        <v>-2083.2026432745092</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1052</v>
      </c>
      <c r="F129" s="7"/>
      <c r="G129" s="7" t="s">
        <v>298</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-1419.3453037121078</v>
      </c>
      <c r="AS129" s="461">
        <f t="shared" si="33"/>
        <v>-1554.3130230288068</v>
      </c>
      <c r="AT129" s="461">
        <f t="shared" si="33"/>
        <v>-1727.7984964719194</v>
      </c>
      <c r="AU129" s="461">
        <f t="shared" si="33"/>
        <v>-1900.7493581520662</v>
      </c>
      <c r="AV129" s="461">
        <f>AVERAGE(AV126:AV127)</f>
        <v>-2057.1395605402681</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1055</v>
      </c>
      <c r="F131" s="7"/>
      <c r="G131" s="7" t="s">
        <v>1040</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6.0762138503217045E-2</v>
      </c>
      <c r="AS131" s="185">
        <f>AS167/AS129</f>
        <v>5.5329856866982552E-2</v>
      </c>
      <c r="AT131" s="185">
        <f>AT167/AT129</f>
        <v>5.3809720802755756E-2</v>
      </c>
      <c r="AU131" s="185">
        <f>AU167/AU129</f>
        <v>5.3110306239051712E-2</v>
      </c>
      <c r="AV131" s="185">
        <f>AV167/AV129</f>
        <v>5.281165822835665E-2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1056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1036</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1057</v>
      </c>
      <c r="F136" s="7"/>
      <c r="G136" s="7" t="s">
        <v>206</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1058</v>
      </c>
      <c r="F137" s="7"/>
      <c r="G137" s="7" t="s">
        <v>298</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-1064.5089777840808</v>
      </c>
      <c r="AS137" s="7">
        <f t="shared" ref="AS137:AU137" si="34">AS$129 * AS136</f>
        <v>-1165.7347672716051</v>
      </c>
      <c r="AT137" s="7">
        <f t="shared" si="34"/>
        <v>-1295.8488723539394</v>
      </c>
      <c r="AU137" s="7">
        <f t="shared" si="34"/>
        <v>-1425.5620186140495</v>
      </c>
      <c r="AV137" s="7">
        <f>AV$129 * AV136</f>
        <v>-1542.854670405201</v>
      </c>
      <c r="AW137" s="7"/>
    </row>
    <row r="138" spans="1:49" ht="16.8">
      <c r="A138" s="7"/>
      <c r="B138" s="7"/>
      <c r="C138" s="7"/>
      <c r="D138" s="7"/>
      <c r="E138" s="7" t="s">
        <v>1039</v>
      </c>
      <c r="F138" s="7"/>
      <c r="G138" s="96" t="s">
        <v>206</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5.2537999999999974E-2</v>
      </c>
      <c r="AU138" s="193">
        <f t="shared" si="35"/>
        <v>5.2537999999999974E-2</v>
      </c>
      <c r="AV138" s="193">
        <f t="shared" si="35"/>
        <v>5.2537999999999974E-2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1059</v>
      </c>
      <c r="F140" s="7"/>
      <c r="G140" s="7" t="s">
        <v>298</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-54.949953433214247</v>
      </c>
      <c r="AS140" s="461">
        <f t="shared" si="36"/>
        <v>-61.0075633103923</v>
      </c>
      <c r="AT140" s="461">
        <f t="shared" si="36"/>
        <v>-68.081308055731242</v>
      </c>
      <c r="AU140" s="461">
        <f t="shared" si="36"/>
        <v>-74.896177333944891</v>
      </c>
      <c r="AV140" s="461">
        <f>AV137*AV138</f>
        <v>-81.058498673748403</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1041</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265</v>
      </c>
      <c r="F143" s="7"/>
      <c r="G143" s="7" t="s">
        <v>206</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1060</v>
      </c>
      <c r="F144" s="7"/>
      <c r="G144" s="7" t="s">
        <v>298</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1046</v>
      </c>
      <c r="F145" s="7"/>
      <c r="G145" s="96" t="s">
        <v>206</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9.7347748626019914E-2</v>
      </c>
      <c r="AS145" s="193">
        <f t="shared" si="38"/>
        <v>5.884813110341236E-2</v>
      </c>
      <c r="AT145" s="193">
        <f t="shared" si="38"/>
        <v>5.6741759334888897E-2</v>
      </c>
      <c r="AU145" s="193">
        <f t="shared" si="38"/>
        <v>5.4713565723444324E-2</v>
      </c>
      <c r="AV145" s="193">
        <f t="shared" si="38"/>
        <v>5.2990951965082633E-2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1061</v>
      </c>
      <c r="F147" s="7"/>
      <c r="G147" s="7" t="s">
        <v>298</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1062</v>
      </c>
      <c r="F149" s="7"/>
      <c r="G149" s="7" t="s">
        <v>298</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1047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264</v>
      </c>
      <c r="F152" s="7"/>
      <c r="G152" s="7" t="s">
        <v>206</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1063</v>
      </c>
      <c r="F153" s="7"/>
      <c r="G153" s="7" t="s">
        <v>298</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-354.83632592802695</v>
      </c>
      <c r="AS153" s="7">
        <f t="shared" ref="AS153:AU153" si="40">AS$129 * AS152</f>
        <v>-388.5782557572017</v>
      </c>
      <c r="AT153" s="7">
        <f t="shared" si="40"/>
        <v>-431.94962411797985</v>
      </c>
      <c r="AU153" s="7">
        <f t="shared" si="40"/>
        <v>-475.18733953801654</v>
      </c>
      <c r="AV153" s="7">
        <f>AV$129 * AV152</f>
        <v>-514.28489013506703</v>
      </c>
      <c r="AW153" s="7"/>
    </row>
    <row r="154" spans="1:49" ht="16.8">
      <c r="A154" s="7"/>
      <c r="B154" s="7"/>
      <c r="C154" s="7"/>
      <c r="D154" s="7"/>
      <c r="E154" s="7" t="s">
        <v>1051</v>
      </c>
      <c r="F154" s="7"/>
      <c r="G154" s="96" t="s">
        <v>206</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8.8188554012868181E-2</v>
      </c>
      <c r="AS154" s="193">
        <f t="shared" si="41"/>
        <v>6.43174274679299E-2</v>
      </c>
      <c r="AT154" s="193">
        <f t="shared" si="41"/>
        <v>5.7624883211023104E-2</v>
      </c>
      <c r="AU154" s="193">
        <f t="shared" si="41"/>
        <v>5.4827224956206955E-2</v>
      </c>
      <c r="AV154" s="193">
        <f>AV$122</f>
        <v>5.3632632913426681E-2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1064</v>
      </c>
      <c r="F156" s="7"/>
      <c r="G156" s="7" t="s">
        <v>298</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-31.292502494831503</v>
      </c>
      <c r="AS156" s="461">
        <f t="shared" si="42"/>
        <v>-24.992353780278535</v>
      </c>
      <c r="AT156" s="461">
        <f t="shared" si="42"/>
        <v>-24.891046642843918</v>
      </c>
      <c r="AU156" s="461">
        <f t="shared" si="42"/>
        <v>-26.053203161192329</v>
      </c>
      <c r="AV156" s="461">
        <f>AV153*AV154</f>
        <v>-27.582452725536022</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1065</v>
      </c>
      <c r="F158" s="7"/>
      <c r="G158" s="7" t="s">
        <v>298</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-19.682421329837727</v>
      </c>
      <c r="AS158" s="461">
        <f>AS120 * AS153</f>
        <v>-12.28498892388796</v>
      </c>
      <c r="AT158" s="461">
        <f>AT120 * AT153</f>
        <v>-10.768343476577501</v>
      </c>
      <c r="AU158" s="461">
        <f>AU120 * AU153</f>
        <v>-10.557929091898032</v>
      </c>
      <c r="AV158" s="461">
        <f>AV120 * AV153</f>
        <v>-10.831247921530524</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1066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1067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1068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1069</v>
      </c>
      <c r="F164" s="7"/>
      <c r="G164" s="7" t="s">
        <v>298</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-19.682421329837727</v>
      </c>
      <c r="AS164" s="7">
        <f>AS158 + AS149</f>
        <v>-12.28498892388796</v>
      </c>
      <c r="AT164" s="7">
        <f>AT158 + AT149</f>
        <v>-10.768343476577501</v>
      </c>
      <c r="AU164" s="7">
        <f>AU158 + AU149</f>
        <v>-10.557929091898032</v>
      </c>
      <c r="AV164" s="7">
        <f>AV158 + AV149</f>
        <v>-10.831247921530524</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1070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1056</v>
      </c>
      <c r="F167" s="7"/>
      <c r="G167" s="7" t="s">
        <v>298</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-86.242455928045757</v>
      </c>
      <c r="AS167" s="7">
        <f>AS140 + AS156 + AS147</f>
        <v>-85.999917090670834</v>
      </c>
      <c r="AT167" s="7">
        <f>AT140 + AT156 + AT147</f>
        <v>-92.97235469857516</v>
      </c>
      <c r="AU167" s="7">
        <f>AU140 + AU156 + AU147</f>
        <v>-100.94938049513722</v>
      </c>
      <c r="AV167" s="7">
        <f>AV140 + AV156 + AV147</f>
        <v>-108.64095139928443</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1071</v>
      </c>
      <c r="F169" s="7"/>
      <c r="G169" s="7" t="s">
        <v>298</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-66.560034598208034</v>
      </c>
      <c r="AS169" s="461">
        <f t="shared" si="43"/>
        <v>-73.714928166782869</v>
      </c>
      <c r="AT169" s="461">
        <f t="shared" si="43"/>
        <v>-82.204011221997661</v>
      </c>
      <c r="AU169" s="461">
        <f t="shared" si="43"/>
        <v>-90.391451403239188</v>
      </c>
      <c r="AV169" s="461">
        <f t="shared" si="43"/>
        <v>-97.809703477753914</v>
      </c>
      <c r="AW169" s="7"/>
    </row>
    <row r="170" spans="1:49" ht="16.8">
      <c r="A170" s="7"/>
      <c r="B170" s="7"/>
      <c r="C170" s="7"/>
      <c r="D170" s="7"/>
      <c r="E170" s="56" t="s">
        <v>1069</v>
      </c>
      <c r="F170" s="7"/>
      <c r="G170" s="7" t="s">
        <v>298</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-19.682421329837727</v>
      </c>
      <c r="AS170" s="461">
        <f t="shared" ref="AS170:AV170" si="44">AS164</f>
        <v>-12.28498892388796</v>
      </c>
      <c r="AT170" s="461">
        <f t="shared" si="44"/>
        <v>-10.768343476577501</v>
      </c>
      <c r="AU170" s="461">
        <f t="shared" si="44"/>
        <v>-10.557929091898032</v>
      </c>
      <c r="AV170" s="461">
        <f t="shared" si="44"/>
        <v>-10.831247921530524</v>
      </c>
      <c r="AW170" s="7"/>
    </row>
    <row r="171" spans="1:49" ht="16.8">
      <c r="A171" s="7"/>
      <c r="B171" s="7"/>
      <c r="C171" s="7"/>
      <c r="D171" s="7"/>
      <c r="E171" s="56" t="s">
        <v>1072</v>
      </c>
      <c r="F171" s="7"/>
      <c r="G171" s="7" t="s">
        <v>206</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0.22822194843638571</v>
      </c>
      <c r="AS171" s="26">
        <f t="shared" si="45"/>
        <v>0.14284884613244145</v>
      </c>
      <c r="AT171" s="26">
        <f t="shared" si="45"/>
        <v>0.11582306924988026</v>
      </c>
      <c r="AU171" s="26">
        <f t="shared" si="45"/>
        <v>0.10458636833741256</v>
      </c>
      <c r="AV171" s="26">
        <f t="shared" si="45"/>
        <v>9.9697653435699432E-2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1073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1074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1075</v>
      </c>
      <c r="F176" s="34"/>
      <c r="G176" s="7" t="s">
        <v>532</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1019</v>
      </c>
      <c r="F178" s="7"/>
      <c r="G178" s="7" t="s">
        <v>298</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-117.16835945791048</v>
      </c>
      <c r="AS178" s="7">
        <f>AS71</f>
        <v>0</v>
      </c>
      <c r="AT178" s="7">
        <f>AT71</f>
        <v>0</v>
      </c>
      <c r="AU178" s="7">
        <f>AU71</f>
        <v>0</v>
      </c>
      <c r="AV178" s="7">
        <f>AV71</f>
        <v>0</v>
      </c>
      <c r="AW178" s="89"/>
    </row>
    <row r="179" spans="1:49" ht="16.8">
      <c r="A179" s="7"/>
      <c r="B179" s="7"/>
      <c r="C179" s="7"/>
      <c r="D179" s="7"/>
      <c r="E179" s="7" t="s">
        <v>1076</v>
      </c>
      <c r="F179" s="7"/>
      <c r="G179" s="7" t="s">
        <v>298</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1077</v>
      </c>
      <c r="F180" s="7"/>
      <c r="G180" s="7" t="s">
        <v>298</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117.16835945791048</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1078</v>
      </c>
      <c r="F182" s="7"/>
      <c r="G182" s="7" t="s">
        <v>206</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1079</v>
      </c>
      <c r="F184" s="7"/>
      <c r="G184" s="7" t="s">
        <v>298</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5.8584179728955244</v>
      </c>
      <c r="AS184" s="538">
        <f t="shared" si="47"/>
        <v>0</v>
      </c>
      <c r="AT184" s="538">
        <f t="shared" si="47"/>
        <v>0</v>
      </c>
      <c r="AU184" s="538">
        <f t="shared" si="47"/>
        <v>0</v>
      </c>
      <c r="AV184" s="538">
        <f>AV180 * AV182</f>
        <v>0</v>
      </c>
      <c r="AW184" s="7"/>
    </row>
    <row r="185" spans="1:49" ht="16.8">
      <c r="A185" s="129"/>
      <c r="B185" s="129"/>
      <c r="C185" s="77"/>
      <c r="D185" s="77"/>
      <c r="E185" s="134" t="s">
        <v>1080</v>
      </c>
      <c r="F185" s="129"/>
      <c r="G185" s="129" t="s">
        <v>101</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4.5746636446319533</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1081</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1082</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1083</v>
      </c>
      <c r="F190" s="7"/>
      <c r="G190" s="7" t="s">
        <v>298</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2611.9978304749125</v>
      </c>
      <c r="AS190" s="8">
        <f>'Return&amp;RAV'!AS46 * AS$17</f>
        <v>2829.123479752061</v>
      </c>
      <c r="AT190" s="8">
        <f>'Return&amp;RAV'!AT46 * AT$17</f>
        <v>3055.3808513615509</v>
      </c>
      <c r="AU190" s="8">
        <f>'Return&amp;RAV'!AU46 * AU$17</f>
        <v>3252.7532388585832</v>
      </c>
      <c r="AV190" s="8">
        <f>'Return&amp;RAV'!AV46 * AV$17</f>
        <v>3460.5445047640296</v>
      </c>
      <c r="AW190" s="7"/>
    </row>
    <row r="191" spans="1:49" ht="16.8">
      <c r="A191" s="7"/>
      <c r="B191" s="7"/>
      <c r="C191" s="7"/>
      <c r="D191" s="7"/>
      <c r="E191" s="7" t="s">
        <v>1084</v>
      </c>
      <c r="F191" s="7"/>
      <c r="G191" s="7" t="s">
        <v>206</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1085</v>
      </c>
      <c r="F192" s="7"/>
      <c r="G192" s="7" t="s">
        <v>206</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1086</v>
      </c>
      <c r="F194" s="7"/>
      <c r="G194" s="7" t="s">
        <v>298</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31.343973965698954</v>
      </c>
      <c r="AS194" s="461">
        <f t="shared" si="49"/>
        <v>33.949481757024728</v>
      </c>
      <c r="AT194" s="461">
        <f t="shared" si="49"/>
        <v>36.66457021633861</v>
      </c>
      <c r="AU194" s="461">
        <f t="shared" si="49"/>
        <v>39.033038866303002</v>
      </c>
      <c r="AV194" s="461">
        <f>AV190 * AV191 * AV192</f>
        <v>41.526534057168355</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1087</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1088</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1089</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1090</v>
      </c>
      <c r="F201" s="21"/>
      <c r="G201" s="21" t="s">
        <v>298</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392.52113221606874</v>
      </c>
      <c r="AS201" s="8">
        <f>Revenue!AS19 * AS$17</f>
        <v>408.05370423559589</v>
      </c>
      <c r="AT201" s="8">
        <f>Revenue!AT19 * AT$17</f>
        <v>426.15809016801103</v>
      </c>
      <c r="AU201" s="8">
        <f>Revenue!AU19 * AU$17</f>
        <v>434.22511113008647</v>
      </c>
      <c r="AV201" s="8">
        <f>Revenue!AV19 * AV$17</f>
        <v>446.61089783760582</v>
      </c>
      <c r="AW201" s="48"/>
    </row>
    <row r="202" spans="1:49" ht="16.8">
      <c r="A202" s="21"/>
      <c r="B202" s="21"/>
      <c r="C202" s="21"/>
      <c r="D202" s="21"/>
      <c r="E202" s="21" t="s">
        <v>1091</v>
      </c>
      <c r="F202" s="21"/>
      <c r="G202" s="21" t="s">
        <v>298</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-4.6600000000000003E-2</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1001</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-66.560034598208034</v>
      </c>
      <c r="AS203" s="7">
        <f t="shared" ref="AS203:AV203" si="50">AS169</f>
        <v>-73.714928166782869</v>
      </c>
      <c r="AT203" s="7">
        <f>AT169</f>
        <v>-82.204011221997661</v>
      </c>
      <c r="AU203" s="7">
        <f t="shared" si="50"/>
        <v>-90.391451403239188</v>
      </c>
      <c r="AV203" s="7">
        <f t="shared" si="50"/>
        <v>-97.809703477753914</v>
      </c>
      <c r="AW203" s="48"/>
    </row>
    <row r="204" spans="1:49" ht="16.8">
      <c r="A204" s="21"/>
      <c r="B204" s="21"/>
      <c r="C204" s="21"/>
      <c r="D204" s="21"/>
      <c r="E204" s="7" t="s">
        <v>1002</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-19.682421329837727</v>
      </c>
      <c r="AS204" s="7">
        <f t="shared" si="51"/>
        <v>-12.28498892388796</v>
      </c>
      <c r="AT204" s="7">
        <f t="shared" si="51"/>
        <v>-10.768343476577501</v>
      </c>
      <c r="AU204" s="7">
        <f t="shared" si="51"/>
        <v>-10.557929091898032</v>
      </c>
      <c r="AV204" s="7">
        <f t="shared" si="51"/>
        <v>-10.831247921530524</v>
      </c>
      <c r="AW204" s="48"/>
    </row>
    <row r="205" spans="1:49" ht="16.8">
      <c r="A205" s="21"/>
      <c r="B205" s="21"/>
      <c r="C205" s="21"/>
      <c r="D205" s="21"/>
      <c r="E205" s="21" t="s">
        <v>1092</v>
      </c>
      <c r="F205" s="21"/>
      <c r="G205" s="21" t="s">
        <v>298</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-146.71193216625653</v>
      </c>
      <c r="AS205" s="8">
        <f>-TaxPools!AS50 * AS$17</f>
        <v>-143.43965321717414</v>
      </c>
      <c r="AT205" s="8">
        <f>-TaxPools!AT50 * AT$17</f>
        <v>-147.62161146311348</v>
      </c>
      <c r="AU205" s="8">
        <f>-TaxPools!AU50 * AU$17</f>
        <v>-148.55915928512482</v>
      </c>
      <c r="AV205" s="8">
        <f>-TaxPools!AV50 * AV$17</f>
        <v>-149.29824128586426</v>
      </c>
      <c r="AW205" s="48"/>
    </row>
    <row r="206" spans="1:49" ht="16.8">
      <c r="A206" s="21"/>
      <c r="B206" s="21"/>
      <c r="C206" s="21"/>
      <c r="D206" s="21"/>
      <c r="E206" s="21" t="s">
        <v>1093</v>
      </c>
      <c r="F206" s="21"/>
      <c r="G206" s="21" t="s">
        <v>298</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-68.650363925715595</v>
      </c>
      <c r="AS206" s="8">
        <f>-TaxPools!AS112</f>
        <v>-75.545627457537634</v>
      </c>
      <c r="AT206" s="8">
        <f>-TaxPools!AT112</f>
        <v>-81.472390575061823</v>
      </c>
      <c r="AU206" s="8">
        <f>-TaxPools!AU112</f>
        <v>-78.239023416981055</v>
      </c>
      <c r="AV206" s="8">
        <f>-TaxPools!AV112</f>
        <v>-80.463959345141021</v>
      </c>
      <c r="AW206" s="48"/>
    </row>
    <row r="207" spans="1:49" ht="16.8">
      <c r="A207" s="21"/>
      <c r="B207" s="21"/>
      <c r="C207" s="21"/>
      <c r="D207" s="21"/>
      <c r="E207" s="21" t="s">
        <v>1094</v>
      </c>
      <c r="F207" s="21"/>
      <c r="G207" s="21" t="s">
        <v>298</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90.869780196050812</v>
      </c>
      <c r="AS207" s="431">
        <f>SUM(AS201:AS206)</f>
        <v>103.06850647021325</v>
      </c>
      <c r="AT207" s="431">
        <f>SUM(AT201:AT206)</f>
        <v>104.09173343126058</v>
      </c>
      <c r="AU207" s="431">
        <f>SUM(AU201:AU206)</f>
        <v>106.47754793284336</v>
      </c>
      <c r="AV207" s="431">
        <f>SUM(AV201:AV206)</f>
        <v>108.20774580731613</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1087</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1095</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1096</v>
      </c>
      <c r="F213" s="21"/>
      <c r="G213" s="21" t="s">
        <v>298</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InputSummary!AR277</f>
        <v>0</v>
      </c>
      <c r="AS213" s="79">
        <f>InputSummary!AS277</f>
        <v>0</v>
      </c>
      <c r="AT213" s="79">
        <f>InputSummary!AT277</f>
        <v>0</v>
      </c>
      <c r="AU213" s="79">
        <f>InputSummary!AU277</f>
        <v>0</v>
      </c>
      <c r="AV213" s="79">
        <f>InputSummary!AV277</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1097</v>
      </c>
      <c r="F215" s="21"/>
      <c r="G215" s="21" t="s">
        <v>298</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1098</v>
      </c>
      <c r="F216" s="21"/>
      <c r="G216" s="21" t="s">
        <v>298</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1099</v>
      </c>
      <c r="F217" s="21"/>
      <c r="G217" s="21" t="s">
        <v>298</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1100</v>
      </c>
      <c r="F218" s="21"/>
      <c r="G218" s="21" t="s">
        <v>298</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-48.706318359264131</v>
      </c>
      <c r="AS218" s="7">
        <f t="shared" ref="AS218:AV218" si="52">AS299</f>
        <v>-80.937740399711601</v>
      </c>
      <c r="AT218" s="7">
        <f t="shared" si="52"/>
        <v>-98.562984716918294</v>
      </c>
      <c r="AU218" s="7">
        <f t="shared" si="52"/>
        <v>-75.452639501889877</v>
      </c>
      <c r="AV218" s="7">
        <f t="shared" si="52"/>
        <v>-72.425687862180808</v>
      </c>
      <c r="AW218" s="21"/>
    </row>
    <row r="219" spans="1:49" ht="16.8">
      <c r="A219" s="21"/>
      <c r="B219" s="21"/>
      <c r="C219" s="21"/>
      <c r="D219" s="21"/>
      <c r="E219" s="21" t="s">
        <v>1094</v>
      </c>
      <c r="F219" s="21"/>
      <c r="G219" s="21" t="s">
        <v>298</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48.706318359264131</v>
      </c>
      <c r="AS219" s="7">
        <f>IF(AS207 &gt;= 0, MIN(AS207, -(AS215 + AS217 + AS218)), 0)</f>
        <v>80.937740399711601</v>
      </c>
      <c r="AT219" s="7">
        <f>IF(AT207 &gt;= 0, MIN(AT207, -(AT215 + AT217 + AT218)), 0)</f>
        <v>98.562984716918294</v>
      </c>
      <c r="AU219" s="7">
        <f>IF(AU207 &gt;= 0, MIN(AU207, -(AU215 + AU217 + AU218)), 0)</f>
        <v>75.452639501889877</v>
      </c>
      <c r="AV219" s="7">
        <f>IF(AV207 &gt;= 0, MIN(AV207, -(AV215 + AV217 + AV218)), 0)</f>
        <v>72.425687862180808</v>
      </c>
      <c r="AW219" s="21"/>
    </row>
    <row r="220" spans="1:49" ht="16.8">
      <c r="A220" s="21"/>
      <c r="B220" s="21"/>
      <c r="C220" s="21"/>
      <c r="D220" s="21"/>
      <c r="E220" s="7" t="s">
        <v>1101</v>
      </c>
      <c r="F220" s="21"/>
      <c r="G220" s="21" t="s">
        <v>298</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1102</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1103</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1104</v>
      </c>
      <c r="F225" s="21"/>
      <c r="G225" s="21" t="s">
        <v>298</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42.163461836786681</v>
      </c>
      <c r="AS225" s="7">
        <f>MAX( AS207 - AS219, 0)</f>
        <v>22.13076607050165</v>
      </c>
      <c r="AT225" s="7">
        <f>MAX( AT207 - AT219, 0)</f>
        <v>5.5287487143422851</v>
      </c>
      <c r="AU225" s="7">
        <f>MAX( AU207 - AU219, 0)</f>
        <v>31.024908430953488</v>
      </c>
      <c r="AV225" s="7">
        <f>MAX( AV207 - AV219, 0)</f>
        <v>35.782057945135321</v>
      </c>
      <c r="AW225" s="7"/>
    </row>
    <row r="226" spans="1:49" ht="16.8">
      <c r="A226" s="7"/>
      <c r="B226" s="7"/>
      <c r="C226" s="7"/>
      <c r="D226" s="7"/>
      <c r="E226" s="7" t="s">
        <v>330</v>
      </c>
      <c r="F226" s="21"/>
      <c r="G226" s="7" t="s">
        <v>206</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InputSummary!AR263</f>
        <v>0.25</v>
      </c>
      <c r="AS226" s="123">
        <f>InputSummary!AS263</f>
        <v>0.25</v>
      </c>
      <c r="AT226" s="123">
        <f>InputSummary!AT263</f>
        <v>0.25</v>
      </c>
      <c r="AU226" s="123">
        <f>InputSummary!AU263</f>
        <v>0.25</v>
      </c>
      <c r="AV226" s="123">
        <f>InputSummary!AV263</f>
        <v>0.25</v>
      </c>
      <c r="AW226" s="7"/>
    </row>
    <row r="227" spans="1:49" ht="16.8">
      <c r="A227" s="21"/>
      <c r="B227" s="21"/>
      <c r="C227" s="21"/>
      <c r="D227" s="21"/>
      <c r="E227" s="21" t="s">
        <v>1105</v>
      </c>
      <c r="F227" s="21"/>
      <c r="G227" s="21" t="s">
        <v>298</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10.54086545919667</v>
      </c>
      <c r="AS227" s="7">
        <f t="shared" si="54"/>
        <v>5.5326915176254126</v>
      </c>
      <c r="AT227" s="7">
        <f t="shared" si="54"/>
        <v>1.3821871785855713</v>
      </c>
      <c r="AU227" s="7">
        <f t="shared" si="54"/>
        <v>7.756227107738372</v>
      </c>
      <c r="AV227" s="7">
        <f t="shared" si="54"/>
        <v>8.9455144862838303</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1106</v>
      </c>
      <c r="F229" s="21"/>
      <c r="G229" s="7" t="s">
        <v>96</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1102</v>
      </c>
      <c r="F231" s="21"/>
      <c r="G231" s="21" t="s">
        <v>298</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14.054487278928892</v>
      </c>
      <c r="AS231" s="538">
        <f t="shared" si="56"/>
        <v>7.3769220235005495</v>
      </c>
      <c r="AT231" s="538">
        <f t="shared" si="56"/>
        <v>1.8429162381140949</v>
      </c>
      <c r="AU231" s="538">
        <f t="shared" si="56"/>
        <v>10.341636143651161</v>
      </c>
      <c r="AV231" s="538">
        <f>AV227 * AV229</f>
        <v>11.92735264837844</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1087</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1102</v>
      </c>
      <c r="F235" s="2"/>
      <c r="G235" s="21" t="s">
        <v>298</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14.054487278928892</v>
      </c>
      <c r="AS235" s="7">
        <f t="shared" si="57"/>
        <v>7.3769220235005495</v>
      </c>
      <c r="AT235" s="7">
        <f t="shared" si="57"/>
        <v>1.8429162381140949</v>
      </c>
      <c r="AU235" s="7">
        <f t="shared" si="57"/>
        <v>10.341636143651161</v>
      </c>
      <c r="AV235" s="7">
        <f>AV231</f>
        <v>11.92735264837844</v>
      </c>
      <c r="AW235" s="2"/>
    </row>
    <row r="236" spans="1:49" ht="16.8">
      <c r="A236" s="208"/>
      <c r="B236" s="21"/>
      <c r="C236" s="21"/>
      <c r="D236" s="21"/>
      <c r="E236" s="7" t="s">
        <v>1107</v>
      </c>
      <c r="F236" s="21"/>
      <c r="G236" s="21" t="s">
        <v>298</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1087</v>
      </c>
      <c r="F237" s="21"/>
      <c r="G237" s="21" t="s">
        <v>298</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14.054487278928892</v>
      </c>
      <c r="AS237" s="526">
        <f t="shared" si="59"/>
        <v>7.3769220235005495</v>
      </c>
      <c r="AT237" s="526">
        <f t="shared" si="59"/>
        <v>1.8429162381140949</v>
      </c>
      <c r="AU237" s="526">
        <f t="shared" si="59"/>
        <v>10.341636143651161</v>
      </c>
      <c r="AV237" s="526">
        <f>AV235+AV236</f>
        <v>11.92735264837844</v>
      </c>
      <c r="AW237" s="21"/>
    </row>
    <row r="238" spans="1:49" ht="16.8">
      <c r="A238" s="21"/>
      <c r="B238" s="21"/>
      <c r="C238" s="21"/>
      <c r="D238" s="21"/>
      <c r="E238" s="2" t="s">
        <v>324</v>
      </c>
      <c r="F238" s="21"/>
      <c r="G238" s="21" t="s">
        <v>298</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InputSummary!AR284</f>
        <v>0</v>
      </c>
      <c r="AS238" s="8">
        <f>InputSummary!AS284</f>
        <v>0</v>
      </c>
      <c r="AT238" s="8">
        <f>InputSummary!AT284</f>
        <v>0</v>
      </c>
      <c r="AU238" s="8">
        <f>InputSummary!AU284</f>
        <v>0</v>
      </c>
      <c r="AV238" s="8">
        <f>InputSummary!AV284</f>
        <v>0</v>
      </c>
      <c r="AW238" s="21"/>
    </row>
    <row r="239" spans="1:49" ht="16.8">
      <c r="A239" s="21"/>
      <c r="B239" s="21"/>
      <c r="C239" s="21"/>
      <c r="D239" s="21"/>
      <c r="E239" s="2" t="s">
        <v>1108</v>
      </c>
      <c r="F239" s="21"/>
      <c r="G239" s="21" t="s">
        <v>298</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14.054487278928892</v>
      </c>
      <c r="AS239" s="431">
        <f t="shared" si="60"/>
        <v>7.3769220235005495</v>
      </c>
      <c r="AT239" s="431">
        <f t="shared" si="60"/>
        <v>1.8429162381140949</v>
      </c>
      <c r="AU239" s="431">
        <f t="shared" si="60"/>
        <v>10.341636143651161</v>
      </c>
      <c r="AV239" s="431">
        <f>SUM(AV237:AV238)</f>
        <v>11.92735264837844</v>
      </c>
      <c r="AW239" s="21"/>
    </row>
    <row r="240" spans="1:49" ht="16.8">
      <c r="A240" s="129"/>
      <c r="B240" s="129"/>
      <c r="C240" s="77"/>
      <c r="D240" s="77"/>
      <c r="E240" s="134" t="s">
        <v>1109</v>
      </c>
      <c r="F240" s="129"/>
      <c r="G240" s="129" t="s">
        <v>101</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10.974729405843448</v>
      </c>
      <c r="AS240" s="149">
        <f t="shared" si="61"/>
        <v>5.5838824125853828</v>
      </c>
      <c r="AT240" s="149">
        <f t="shared" si="61"/>
        <v>1.3610454259260183</v>
      </c>
      <c r="AU240" s="149">
        <f t="shared" si="61"/>
        <v>7.471581867098597</v>
      </c>
      <c r="AV240" s="149">
        <f t="shared" si="61"/>
        <v>8.4394814928381727</v>
      </c>
      <c r="AW240" s="129"/>
    </row>
    <row r="241" spans="1:49" ht="16.8">
      <c r="A241" s="129"/>
      <c r="B241" s="129"/>
      <c r="C241" s="77"/>
      <c r="D241" s="77"/>
      <c r="E241" s="134" t="s">
        <v>1110</v>
      </c>
      <c r="F241" s="129"/>
      <c r="G241" s="129" t="s">
        <v>101</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1111</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1088</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1112</v>
      </c>
      <c r="F248" s="21"/>
      <c r="G248" s="21" t="s">
        <v>298</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392.52113221606874</v>
      </c>
      <c r="AS248" s="7">
        <f t="shared" si="63"/>
        <v>408.05370423559589</v>
      </c>
      <c r="AT248" s="7">
        <f t="shared" si="63"/>
        <v>426.15809016801103</v>
      </c>
      <c r="AU248" s="7">
        <f t="shared" si="63"/>
        <v>434.22511113008647</v>
      </c>
      <c r="AV248" s="7">
        <f t="shared" si="63"/>
        <v>446.61089783760582</v>
      </c>
      <c r="AW248" s="21"/>
    </row>
    <row r="249" spans="1:49" ht="16.8">
      <c r="A249" s="7"/>
      <c r="B249" s="7"/>
      <c r="C249" s="21"/>
      <c r="D249" s="21"/>
      <c r="E249" s="21" t="s">
        <v>1113</v>
      </c>
      <c r="F249" s="21"/>
      <c r="G249" s="21" t="s">
        <v>298</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-4.6600000000000003E-2</v>
      </c>
      <c r="AS249" s="7">
        <f t="shared" si="63"/>
        <v>0</v>
      </c>
      <c r="AT249" s="7">
        <f t="shared" si="63"/>
        <v>0</v>
      </c>
      <c r="AU249" s="7">
        <f t="shared" si="63"/>
        <v>0</v>
      </c>
      <c r="AV249" s="7">
        <f t="shared" si="63"/>
        <v>0</v>
      </c>
      <c r="AW249" s="21"/>
    </row>
    <row r="250" spans="1:49" ht="16.8">
      <c r="A250" s="7"/>
      <c r="B250" s="7"/>
      <c r="C250" s="21"/>
      <c r="D250" s="21"/>
      <c r="E250" s="21" t="s">
        <v>1003</v>
      </c>
      <c r="F250" s="21"/>
      <c r="G250" s="21" t="s">
        <v>298</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14.054487278928892</v>
      </c>
      <c r="AS250" s="7">
        <f t="shared" si="64"/>
        <v>7.3769220235005495</v>
      </c>
      <c r="AT250" s="7">
        <f t="shared" si="64"/>
        <v>1.8429162381140949</v>
      </c>
      <c r="AU250" s="7">
        <f t="shared" si="64"/>
        <v>10.341636143651161</v>
      </c>
      <c r="AV250" s="7">
        <f>AV239</f>
        <v>11.92735264837844</v>
      </c>
      <c r="AW250" s="21"/>
    </row>
    <row r="251" spans="1:49" ht="16.8">
      <c r="A251" s="7"/>
      <c r="B251" s="7"/>
      <c r="C251" s="21"/>
      <c r="D251" s="21"/>
      <c r="E251" s="21" t="s">
        <v>1114</v>
      </c>
      <c r="F251" s="21"/>
      <c r="G251" s="21" t="s">
        <v>298</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-4.5371999999999995</v>
      </c>
      <c r="AS251" s="7">
        <f>(InputSummary!AS143 + InputSummary!AS144) * AS$17</f>
        <v>0.69993155042844846</v>
      </c>
      <c r="AT251" s="7">
        <f>(InputSummary!AT143 + InputSummary!AT144) * AT$17</f>
        <v>0.24688615967914557</v>
      </c>
      <c r="AU251" s="7">
        <f>(InputSummary!AU143 + InputSummary!AU144) * AU$17</f>
        <v>0.38232319944102683</v>
      </c>
      <c r="AV251" s="7">
        <f>(InputSummary!AV143 + InputSummary!AV144) * AV$17</f>
        <v>0.40310539392323913</v>
      </c>
      <c r="AW251" s="21"/>
    </row>
    <row r="252" spans="1:49" ht="16.8">
      <c r="A252" s="7"/>
      <c r="B252" s="7"/>
      <c r="C252" s="21"/>
      <c r="D252" s="21"/>
      <c r="E252" s="7" t="s">
        <v>1001</v>
      </c>
      <c r="F252" s="21"/>
      <c r="G252" s="21" t="s">
        <v>298</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-66.560034598208034</v>
      </c>
      <c r="AS252" s="7">
        <f t="shared" si="65"/>
        <v>-73.714928166782869</v>
      </c>
      <c r="AT252" s="7">
        <f t="shared" si="65"/>
        <v>-82.204011221997661</v>
      </c>
      <c r="AU252" s="7">
        <f t="shared" si="65"/>
        <v>-90.391451403239188</v>
      </c>
      <c r="AV252" s="7">
        <f t="shared" si="65"/>
        <v>-97.809703477753914</v>
      </c>
      <c r="AW252" s="21"/>
    </row>
    <row r="253" spans="1:49" ht="16.8">
      <c r="A253" s="98"/>
      <c r="B253" s="21"/>
      <c r="C253" s="21"/>
      <c r="D253" s="21"/>
      <c r="E253" s="7" t="s">
        <v>1002</v>
      </c>
      <c r="F253" s="21"/>
      <c r="G253" s="21" t="s">
        <v>298</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-19.682421329837727</v>
      </c>
      <c r="AS253" s="7">
        <f t="shared" si="65"/>
        <v>-12.28498892388796</v>
      </c>
      <c r="AT253" s="7">
        <f t="shared" si="65"/>
        <v>-10.768343476577501</v>
      </c>
      <c r="AU253" s="7">
        <f t="shared" si="65"/>
        <v>-10.557929091898032</v>
      </c>
      <c r="AV253" s="7">
        <f t="shared" si="65"/>
        <v>-10.831247921530524</v>
      </c>
      <c r="AW253" s="21"/>
    </row>
    <row r="254" spans="1:49" ht="16.8">
      <c r="A254" s="98"/>
      <c r="B254" s="21"/>
      <c r="C254" s="21"/>
      <c r="D254" s="21"/>
      <c r="E254" s="21" t="s">
        <v>1092</v>
      </c>
      <c r="F254" s="21"/>
      <c r="G254" s="21" t="s">
        <v>298</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-146.71193216625653</v>
      </c>
      <c r="AS254" s="7">
        <f t="shared" si="65"/>
        <v>-143.43965321717414</v>
      </c>
      <c r="AT254" s="7">
        <f t="shared" si="65"/>
        <v>-147.62161146311348</v>
      </c>
      <c r="AU254" s="7">
        <f t="shared" si="65"/>
        <v>-148.55915928512482</v>
      </c>
      <c r="AV254" s="7">
        <f t="shared" si="65"/>
        <v>-149.29824128586426</v>
      </c>
      <c r="AW254" s="21"/>
    </row>
    <row r="255" spans="1:49" ht="16.8">
      <c r="A255" s="98"/>
      <c r="B255" s="21"/>
      <c r="C255" s="21"/>
      <c r="D255" s="21"/>
      <c r="E255" s="21" t="s">
        <v>1093</v>
      </c>
      <c r="F255" s="21"/>
      <c r="G255" s="21" t="s">
        <v>298</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-68.650363925715595</v>
      </c>
      <c r="AS255" s="7">
        <f t="shared" si="65"/>
        <v>-75.545627457537634</v>
      </c>
      <c r="AT255" s="7">
        <f t="shared" si="65"/>
        <v>-81.472390575061823</v>
      </c>
      <c r="AU255" s="7">
        <f t="shared" si="65"/>
        <v>-78.239023416981055</v>
      </c>
      <c r="AV255" s="7">
        <f t="shared" si="65"/>
        <v>-80.463959345141021</v>
      </c>
      <c r="AW255" s="21"/>
    </row>
    <row r="256" spans="1:49" ht="16.8">
      <c r="A256" s="98"/>
      <c r="B256" s="21"/>
      <c r="C256" s="21"/>
      <c r="D256" s="21"/>
      <c r="E256" s="21" t="s">
        <v>1115</v>
      </c>
      <c r="F256" s="21"/>
      <c r="G256" s="21" t="s">
        <v>298</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100.38706747497977</v>
      </c>
      <c r="AS256" s="431">
        <f>SUM(AS248:AS255)</f>
        <v>111.14536004414229</v>
      </c>
      <c r="AT256" s="431">
        <f>SUM(AT248:AT255)</f>
        <v>106.18153582905374</v>
      </c>
      <c r="AU256" s="431">
        <f>SUM(AU248:AU255)</f>
        <v>117.20150727593561</v>
      </c>
      <c r="AV256" s="431">
        <f>SUM(AV248:AV255)</f>
        <v>120.53820384961777</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1116</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1096</v>
      </c>
      <c r="F260" s="21"/>
      <c r="G260" s="21" t="s">
        <v>298</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1097</v>
      </c>
      <c r="F262" s="21"/>
      <c r="G262" s="21" t="s">
        <v>298</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1098</v>
      </c>
      <c r="F263" s="21"/>
      <c r="G263" s="21" t="s">
        <v>298</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1099</v>
      </c>
      <c r="F264" s="21"/>
      <c r="G264" s="21" t="s">
        <v>298</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1117</v>
      </c>
      <c r="F265" s="21"/>
      <c r="G265" s="21" t="s">
        <v>298</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-53.90765587878353</v>
      </c>
      <c r="AS265" s="7">
        <f t="shared" ref="AS265:AU265" si="69">(AS281* AS$17) * ((1 - AS226) / AS226)</f>
        <v>-86.482777073648123</v>
      </c>
      <c r="AT265" s="7">
        <f t="shared" si="69"/>
        <v>-103.94329711757356</v>
      </c>
      <c r="AU265" s="7">
        <f t="shared" si="69"/>
        <v>-79.923759905422884</v>
      </c>
      <c r="AV265" s="7">
        <f>(AV281* AV$17) * ((1 - AV226) / AV226)</f>
        <v>-76.723115182206456</v>
      </c>
      <c r="AW265" s="21"/>
    </row>
    <row r="266" spans="1:49" ht="16.8">
      <c r="A266" s="98"/>
      <c r="B266" s="21"/>
      <c r="C266" s="21"/>
      <c r="D266" s="21"/>
      <c r="E266" s="21" t="s">
        <v>1118</v>
      </c>
      <c r="F266" s="21"/>
      <c r="G266" s="21" t="s">
        <v>298</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53.90765587878353</v>
      </c>
      <c r="AS266" s="7">
        <f t="shared" ref="AS266:AV266" si="70">IF(AS256 &gt;= 0, MIN(AS256, -AS262-AS264-AS265), 0)</f>
        <v>86.482777073648123</v>
      </c>
      <c r="AT266" s="7">
        <f t="shared" si="70"/>
        <v>103.94329711757356</v>
      </c>
      <c r="AU266" s="7">
        <f t="shared" si="70"/>
        <v>79.923759905422884</v>
      </c>
      <c r="AV266" s="7">
        <f t="shared" si="70"/>
        <v>76.723115182206456</v>
      </c>
      <c r="AW266" s="21"/>
    </row>
    <row r="267" spans="1:49" ht="16.8">
      <c r="A267" s="98"/>
      <c r="B267" s="21"/>
      <c r="C267" s="21"/>
      <c r="D267" s="21"/>
      <c r="E267" s="7" t="s">
        <v>1101</v>
      </c>
      <c r="F267" s="21"/>
      <c r="G267" s="21" t="s">
        <v>298</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1111</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1104</v>
      </c>
      <c r="F272" s="21"/>
      <c r="G272" s="21" t="s">
        <v>298</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46.479411596196243</v>
      </c>
      <c r="AS272" s="7">
        <f t="shared" ref="AS272:AU272" si="72">MAX( AS256 - AS266, 0)</f>
        <v>24.662582970494171</v>
      </c>
      <c r="AT272" s="7">
        <f t="shared" si="72"/>
        <v>2.2382387114801787</v>
      </c>
      <c r="AU272" s="7">
        <f t="shared" si="72"/>
        <v>37.277747370512728</v>
      </c>
      <c r="AV272" s="7">
        <f>MAX( AV256 - AV266, 0)</f>
        <v>43.815088667411317</v>
      </c>
      <c r="AW272" s="21"/>
    </row>
    <row r="273" spans="1:49" ht="16.8">
      <c r="A273" s="98"/>
      <c r="B273" s="7"/>
      <c r="C273" s="7"/>
      <c r="D273" s="21"/>
      <c r="E273" s="7" t="s">
        <v>330</v>
      </c>
      <c r="F273" s="21"/>
      <c r="G273" s="7" t="s">
        <v>206</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1105</v>
      </c>
      <c r="F274" s="21"/>
      <c r="G274" s="21" t="s">
        <v>298</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11.619852899049061</v>
      </c>
      <c r="AS274" s="7">
        <f t="shared" si="73"/>
        <v>6.1656457426235427</v>
      </c>
      <c r="AT274" s="7">
        <f t="shared" si="73"/>
        <v>0.55955967787004468</v>
      </c>
      <c r="AU274" s="7">
        <f t="shared" si="73"/>
        <v>9.3194368426281819</v>
      </c>
      <c r="AV274" s="7">
        <f>AV272 * AV273</f>
        <v>10.953772166852829</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1119</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1120</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318</v>
      </c>
      <c r="F281" s="2"/>
      <c r="G281" s="2" t="s">
        <v>101</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InputSummary!AR281</f>
        <v>-14.031626209041452</v>
      </c>
      <c r="AS281" s="8">
        <f>InputSummary!AS281</f>
        <v>-21.82073843963142</v>
      </c>
      <c r="AT281" s="8">
        <f>InputSummary!AT281</f>
        <v>-25.58834854088181</v>
      </c>
      <c r="AU281" s="8">
        <f>InputSummary!AU281</f>
        <v>-19.247660846080606</v>
      </c>
      <c r="AV281" s="8">
        <f>InputSummary!AV281</f>
        <v>-18.095753789397484</v>
      </c>
      <c r="AW281" s="8"/>
    </row>
    <row r="282" spans="1:49" ht="16.8">
      <c r="A282" s="98"/>
      <c r="B282" s="7"/>
      <c r="C282" s="7"/>
      <c r="D282" s="7"/>
      <c r="E282" s="2" t="s">
        <v>340</v>
      </c>
      <c r="F282" s="2"/>
      <c r="G282" s="2" t="s">
        <v>101</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InputSummary!AR286</f>
        <v>1.3538563803454693</v>
      </c>
      <c r="AS282" s="8">
        <f>InputSummary!AS286</f>
        <v>1.399085447927888</v>
      </c>
      <c r="AT282" s="8">
        <f>InputSummary!AT286</f>
        <v>1.3245039630700681</v>
      </c>
      <c r="AU282" s="8">
        <f>InputSummary!AU286</f>
        <v>1.0767587664923539</v>
      </c>
      <c r="AV282" s="8">
        <f>InputSummary!AV286</f>
        <v>1.0135822369351568</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1121</v>
      </c>
      <c r="F284" s="7"/>
      <c r="G284" s="7" t="s">
        <v>848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1122</v>
      </c>
      <c r="F286" s="2"/>
      <c r="G286" s="2" t="s">
        <v>101</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1.3538563803454693</v>
      </c>
      <c r="AS286" s="7">
        <f t="shared" si="75"/>
        <v>1.399085447927888</v>
      </c>
      <c r="AT286" s="7">
        <f t="shared" si="75"/>
        <v>1.3245039630700681</v>
      </c>
      <c r="AU286" s="7">
        <f t="shared" si="75"/>
        <v>1.0767587664923539</v>
      </c>
      <c r="AV286" s="7">
        <f t="shared" si="75"/>
        <v>1.0135822369351568</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1120</v>
      </c>
      <c r="F288" s="7"/>
      <c r="G288" s="2" t="s">
        <v>101</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-12.677769828695983</v>
      </c>
      <c r="AS288" s="463">
        <f t="shared" ref="AS288:AV288" si="76">(AS281+AS286) * AS284</f>
        <v>-20.421652991703532</v>
      </c>
      <c r="AT288" s="463">
        <f t="shared" si="76"/>
        <v>-24.263844577811742</v>
      </c>
      <c r="AU288" s="463">
        <f t="shared" si="76"/>
        <v>-18.170902079588252</v>
      </c>
      <c r="AV288" s="463">
        <f t="shared" si="76"/>
        <v>-17.082171552462327</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1123</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1124</v>
      </c>
      <c r="F292" s="2"/>
      <c r="G292" s="21" t="s">
        <v>298</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-48.706318359264131</v>
      </c>
      <c r="AS292" s="2">
        <f>(AS288 * AS$17) * ((1 - AS226) / AS226)</f>
        <v>-80.937740399711601</v>
      </c>
      <c r="AT292" s="2">
        <f>(AT288 * AT$17) * ((1 - AT226) / AT226)</f>
        <v>-98.562984716918294</v>
      </c>
      <c r="AU292" s="2">
        <f>(AU288 * AU$17) * ((1 - AU226) / AU226)</f>
        <v>-75.452639501889877</v>
      </c>
      <c r="AV292" s="2">
        <f>(AV288 * AV$17) * ((1 - AV226) / AV226)</f>
        <v>-72.425687862180808</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1125</v>
      </c>
      <c r="F294" s="2"/>
      <c r="G294" s="21" t="s">
        <v>298</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1126</v>
      </c>
      <c r="F296" s="2"/>
      <c r="G296" s="21" t="s">
        <v>848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1127</v>
      </c>
      <c r="F297" s="2"/>
      <c r="G297" s="21" t="s">
        <v>848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1100</v>
      </c>
      <c r="F299" s="21"/>
      <c r="G299" s="21" t="s">
        <v>298</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-48.706318359264131</v>
      </c>
      <c r="AS299" s="464">
        <f t="shared" ref="AS299:AV299" si="79">IF(AS292&lt;0,AS292, AS296 * IF(AS297, -AS294,AS292))</f>
        <v>-80.937740399711601</v>
      </c>
      <c r="AT299" s="464">
        <f t="shared" si="79"/>
        <v>-98.562984716918294</v>
      </c>
      <c r="AU299" s="464">
        <f t="shared" si="79"/>
        <v>-75.452639501889877</v>
      </c>
      <c r="AV299" s="464">
        <f t="shared" si="79"/>
        <v>-72.425687862180808</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1128</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1129</v>
      </c>
      <c r="F303" s="2"/>
      <c r="G303" s="21" t="s">
        <v>298</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330</v>
      </c>
      <c r="F304" s="21"/>
      <c r="G304" s="7" t="s">
        <v>206</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1106</v>
      </c>
      <c r="F305" s="21"/>
      <c r="G305" s="7" t="s">
        <v>96</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1130</v>
      </c>
      <c r="F307" s="2"/>
      <c r="G307" s="21" t="s">
        <v>298</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1131</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1132</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904</v>
      </c>
      <c r="F313" s="2"/>
      <c r="G313" s="2" t="s">
        <v>101</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2039.6311035187741</v>
      </c>
      <c r="AS313" s="8">
        <f>'Return&amp;RAV'!AS46</f>
        <v>2141.4748307348318</v>
      </c>
      <c r="AT313" s="8">
        <f>'Return&amp;RAV'!AT46</f>
        <v>2256.4846118362375</v>
      </c>
      <c r="AU313" s="8">
        <f>'Return&amp;RAV'!AU46</f>
        <v>2350.0355050222897</v>
      </c>
      <c r="AV313" s="8">
        <f>'Return&amp;RAV'!AV46</f>
        <v>2448.5904092950086</v>
      </c>
      <c r="AW313" s="2"/>
    </row>
    <row r="314" spans="1:49" ht="16.8">
      <c r="A314" s="7"/>
      <c r="B314" s="2"/>
      <c r="C314" s="2"/>
      <c r="D314" s="2"/>
      <c r="E314" s="2" t="s">
        <v>1133</v>
      </c>
      <c r="F314" s="2"/>
      <c r="G314" s="2" t="s">
        <v>96</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1.3006734873924681</v>
      </c>
      <c r="AS314" s="92">
        <f>InputSummary!AS195</f>
        <v>1.3381934807872249</v>
      </c>
      <c r="AT314" s="92">
        <f>InputSummary!AT195</f>
        <v>1.3693248004421943</v>
      </c>
      <c r="AU314" s="92">
        <f>InputSummary!AU195</f>
        <v>1.3987132738267296</v>
      </c>
      <c r="AV314" s="92">
        <f>InputSummary!AV195</f>
        <v>1.426632053800075</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320</v>
      </c>
      <c r="F316" s="2"/>
      <c r="G316" s="21" t="s">
        <v>298</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InputSummary!AR282</f>
        <v>1455.4853637493704</v>
      </c>
      <c r="AS316" s="8">
        <f>InputSummary!AS282</f>
        <v>1696.0062681553161</v>
      </c>
      <c r="AT316" s="8">
        <f>InputSummary!AT282</f>
        <v>1823.7566793684437</v>
      </c>
      <c r="AU316" s="8">
        <f>InputSummary!AU282</f>
        <v>1933.7080493022845</v>
      </c>
      <c r="AV316" s="8">
        <f>InputSummary!AV282</f>
        <v>2055.7902666935897</v>
      </c>
      <c r="AW316" s="2"/>
    </row>
    <row r="317" spans="1:49" ht="16.8">
      <c r="A317" s="7"/>
      <c r="B317" s="2"/>
      <c r="C317" s="2"/>
      <c r="D317" s="2"/>
      <c r="E317" s="2" t="s">
        <v>904</v>
      </c>
      <c r="F317" s="2"/>
      <c r="G317" s="21" t="s">
        <v>298</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2652.894100407912</v>
      </c>
      <c r="AS317" s="7">
        <f t="shared" si="82"/>
        <v>2865.7076577592779</v>
      </c>
      <c r="AT317" s="7">
        <f t="shared" si="82"/>
        <v>3089.8603408035383</v>
      </c>
      <c r="AU317" s="7">
        <f t="shared" si="82"/>
        <v>3287.0258548387787</v>
      </c>
      <c r="AV317" s="7">
        <f t="shared" si="82"/>
        <v>3493.2375645277043</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1134</v>
      </c>
      <c r="F319" s="2"/>
      <c r="G319" s="2" t="s">
        <v>206</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0.54864058219495959</v>
      </c>
      <c r="AS319" s="185">
        <f t="shared" si="83"/>
        <v>0.59182808252026597</v>
      </c>
      <c r="AT319" s="185">
        <f t="shared" si="83"/>
        <v>0.59023919472495123</v>
      </c>
      <c r="AU319" s="185">
        <f t="shared" si="83"/>
        <v>0.5882850134737162</v>
      </c>
      <c r="AV319" s="185">
        <f t="shared" si="83"/>
        <v>0.58850571388823891</v>
      </c>
      <c r="AW319" s="2"/>
    </row>
    <row r="320" spans="1:49" ht="16.8">
      <c r="A320" s="7"/>
      <c r="B320" s="2"/>
      <c r="C320" s="2"/>
      <c r="D320" s="2"/>
      <c r="E320" s="2" t="s">
        <v>1135</v>
      </c>
      <c r="F320" s="2"/>
      <c r="G320" s="2" t="s">
        <v>206</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InputSummary!AR287</f>
        <v>0.65</v>
      </c>
      <c r="AS320" s="123">
        <f>InputSummary!AS287</f>
        <v>0.64</v>
      </c>
      <c r="AT320" s="123">
        <f>InputSummary!AT287</f>
        <v>0.63</v>
      </c>
      <c r="AU320" s="123">
        <f>InputSummary!AU287</f>
        <v>0.61</v>
      </c>
      <c r="AV320" s="123">
        <f>InputSummary!AV287</f>
        <v>0.6</v>
      </c>
      <c r="AW320" s="2"/>
    </row>
    <row r="321" spans="1:49" ht="16.8">
      <c r="A321" s="7"/>
      <c r="B321" s="2"/>
      <c r="C321" s="2"/>
      <c r="D321" s="2"/>
      <c r="E321" s="2" t="s">
        <v>1136</v>
      </c>
      <c r="F321" s="2"/>
      <c r="G321" s="2" t="s">
        <v>848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1137</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322</v>
      </c>
      <c r="F325" s="2"/>
      <c r="G325" s="21" t="s">
        <v>298</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InputSummary!AR283</f>
        <v>63.376374189092637</v>
      </c>
      <c r="AS325" s="8">
        <f>InputSummary!AS283</f>
        <v>78.215797245277983</v>
      </c>
      <c r="AT325" s="8">
        <f>InputSummary!AT283</f>
        <v>80.055495305771728</v>
      </c>
      <c r="AU325" s="8">
        <f>InputSummary!AU283</f>
        <v>94.852924032970918</v>
      </c>
      <c r="AV325" s="8">
        <f>InputSummary!AV283</f>
        <v>94.642148516923243</v>
      </c>
      <c r="AW325" s="2"/>
    </row>
    <row r="326" spans="1:49" ht="16.8">
      <c r="A326" s="7"/>
      <c r="B326" s="2"/>
      <c r="C326" s="2"/>
      <c r="D326" s="2"/>
      <c r="E326" s="2" t="s">
        <v>1138</v>
      </c>
      <c r="F326" s="2"/>
      <c r="G326" s="21" t="s">
        <v>298</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86.242455928045757</v>
      </c>
      <c r="AS326" s="2">
        <f xml:space="preserve"> - (AS203+AS204)</f>
        <v>85.999917090670834</v>
      </c>
      <c r="AT326" s="2">
        <f xml:space="preserve"> - (AT203+AT204)</f>
        <v>92.97235469857516</v>
      </c>
      <c r="AU326" s="2">
        <f xml:space="preserve"> - (AU203+AU204)</f>
        <v>100.94938049513722</v>
      </c>
      <c r="AV326" s="2">
        <f xml:space="preserve"> - (AV203+AV204)</f>
        <v>108.64095139928443</v>
      </c>
      <c r="AW326" s="2"/>
    </row>
    <row r="327" spans="1:49" ht="16.8">
      <c r="A327" s="7"/>
      <c r="B327" s="2"/>
      <c r="C327" s="2"/>
      <c r="D327" s="2"/>
      <c r="E327" s="2" t="s">
        <v>1139</v>
      </c>
      <c r="F327" s="2"/>
      <c r="G327" s="2" t="s">
        <v>848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1140</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1141</v>
      </c>
      <c r="F331" s="2"/>
      <c r="G331" s="2" t="s">
        <v>848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1140</v>
      </c>
      <c r="F333" s="2"/>
      <c r="G333" s="21" t="s">
        <v>298</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75</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72" priority="9" operator="equal">
      <formula>FALSE()</formula>
    </cfRule>
  </conditionalFormatting>
  <conditionalFormatting sqref="AJ284:AU284 AR284:AV285">
    <cfRule type="cellIs" dxfId="71" priority="16" operator="equal">
      <formula>FALSE()</formula>
    </cfRule>
  </conditionalFormatting>
  <conditionalFormatting sqref="AJ296:AV297">
    <cfRule type="cellIs" dxfId="70" priority="10" operator="equal">
      <formula>FALSE()</formula>
    </cfRule>
  </conditionalFormatting>
  <conditionalFormatting sqref="AJ321:AV321">
    <cfRule type="cellIs" dxfId="69" priority="8" operator="equal">
      <formula>FALSE()</formula>
    </cfRule>
  </conditionalFormatting>
  <conditionalFormatting sqref="AJ327:AV327">
    <cfRule type="cellIs" dxfId="68" priority="7" operator="equal">
      <formula>FALSE()</formula>
    </cfRule>
  </conditionalFormatting>
  <conditionalFormatting sqref="AJ331:AV331">
    <cfRule type="cellIs" dxfId="67" priority="6" operator="equal">
      <formula>FALSE()</formula>
    </cfRule>
  </conditionalFormatting>
  <conditionalFormatting sqref="AM2">
    <cfRule type="expression" dxfId="66" priority="1">
      <formula>mac_sensitivity=2</formula>
    </cfRule>
    <cfRule type="expression" dxfId="65" priority="2">
      <formula>mac_sensitivity=1</formula>
    </cfRule>
  </conditionalFormatting>
  <conditionalFormatting sqref="AM3">
    <cfRule type="expression" dxfId="64" priority="3">
      <formula>$AM$3="OK"</formula>
    </cfRule>
  </conditionalFormatting>
  <conditionalFormatting sqref="AR12:AR13 AJ84:AV84">
    <cfRule type="cellIs" dxfId="63" priority="22" operator="equal">
      <formula>FALSE()</formula>
    </cfRule>
  </conditionalFormatting>
  <conditionalFormatting sqref="AR176:AV176">
    <cfRule type="cellIs" dxfId="62" priority="20" operator="equal">
      <formula>FALSE()</formula>
    </cfRule>
  </conditionalFormatting>
  <conditionalFormatting sqref="AR327:AV328">
    <cfRule type="cellIs" dxfId="61"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0C29-F21C-4B5B-B272-70A8C6EC4A31}">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1144</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1145</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1146</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1147</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253</v>
      </c>
      <c r="G13" s="7" t="s">
        <v>206</v>
      </c>
      <c r="H13" s="82" t="s">
        <v>287</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906</v>
      </c>
      <c r="G14" s="2" t="s">
        <v>101</v>
      </c>
      <c r="H14" s="82" t="s">
        <v>1148</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1962.203911624646</v>
      </c>
      <c r="AS14" s="400">
        <f>'Return&amp;RAV'!AS23</f>
        <v>2048.0161212025932</v>
      </c>
      <c r="AT14" s="400">
        <f>'Return&amp;RAV'!AT23</f>
        <v>2154.6163834360568</v>
      </c>
      <c r="AU14" s="400">
        <f>'Return&amp;RAV'!AU23</f>
        <v>2256.8585643241413</v>
      </c>
      <c r="AV14" s="400">
        <f>'Return&amp;RAV'!AV23</f>
        <v>2350.8782523985992</v>
      </c>
    </row>
    <row r="15" spans="1:102" s="82" customFormat="1" ht="16.8">
      <c r="E15" s="194" t="s">
        <v>1149</v>
      </c>
      <c r="G15" s="2" t="s">
        <v>101</v>
      </c>
      <c r="H15" s="21" t="s">
        <v>1150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784.88156464985843</v>
      </c>
      <c r="AS15" s="449">
        <f t="shared" ref="AS15:AV15" si="0">AS14 * (1 - AS13)</f>
        <v>819.20644848103734</v>
      </c>
      <c r="AT15" s="449">
        <f t="shared" si="0"/>
        <v>861.8465533744228</v>
      </c>
      <c r="AU15" s="449">
        <f t="shared" si="0"/>
        <v>902.74342572965656</v>
      </c>
      <c r="AV15" s="449">
        <f t="shared" si="0"/>
        <v>940.35130095943975</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1151</v>
      </c>
      <c r="G17" s="2" t="s">
        <v>101</v>
      </c>
      <c r="H17" s="21" t="s">
        <v>1152</v>
      </c>
      <c r="I17" s="438">
        <f>SUM(AR14:AV14)</f>
        <v>10772.573232986037</v>
      </c>
      <c r="AJ17" s="93"/>
      <c r="AK17" s="93"/>
      <c r="AL17" s="93"/>
      <c r="AM17" s="93"/>
      <c r="AN17" s="93"/>
      <c r="AO17" s="93"/>
      <c r="AP17" s="93"/>
      <c r="AQ17" s="241"/>
      <c r="AR17" s="93"/>
      <c r="AS17" s="93"/>
      <c r="AT17" s="93"/>
      <c r="AU17" s="93"/>
      <c r="AV17" s="93"/>
    </row>
    <row r="18" spans="1:49" s="82" customFormat="1" ht="16.8">
      <c r="E18" s="56" t="s">
        <v>253</v>
      </c>
      <c r="G18" s="2" t="s">
        <v>101</v>
      </c>
      <c r="H18" s="21" t="s">
        <v>287</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1153</v>
      </c>
      <c r="F19" s="194"/>
      <c r="G19" s="2" t="s">
        <v>101</v>
      </c>
      <c r="H19" s="21" t="s">
        <v>1154</v>
      </c>
      <c r="I19" s="440">
        <f>I17 * (1 - I18)</f>
        <v>4309.029293194415</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1155</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1156</v>
      </c>
      <c r="G23" s="2" t="s">
        <v>101</v>
      </c>
      <c r="AJ23" s="92"/>
      <c r="AK23" s="92"/>
      <c r="AL23" s="92"/>
      <c r="AM23" s="92"/>
      <c r="AN23" s="92"/>
      <c r="AO23" s="92"/>
      <c r="AP23" s="92"/>
      <c r="AQ23" s="215"/>
      <c r="AR23" s="8">
        <f>-(TIM!AR15 * (1 - TIM!AR17) + TIM!AR28 * (1 - TIM!AR30))</f>
        <v>6.9596919113432367</v>
      </c>
      <c r="AS23" s="8">
        <f>-(TIM!AS15 * (1 - TIM!AS17) + TIM!AS28 * (1 - TIM!AS30))</f>
        <v>-15.124118367567654</v>
      </c>
      <c r="AT23" s="8">
        <f>-(TIM!AT15 * (1 - TIM!AT17) + TIM!AT28 * (1 - TIM!AT30))</f>
        <v>-21.576846934582854</v>
      </c>
      <c r="AU23" s="8">
        <f>-(TIM!AU15 * (1 - TIM!AU17) + TIM!AU28 * (1 - TIM!AU30))</f>
        <v>-15.442275880918146</v>
      </c>
      <c r="AV23" s="8">
        <f>-(TIM!AV15 * (1 - TIM!AV17) + TIM!AV28 * (1 - TIM!AV30))</f>
        <v>-6.3042846100546264</v>
      </c>
    </row>
    <row r="24" spans="1:49" s="82" customFormat="1" ht="16.8">
      <c r="E24" s="56" t="s">
        <v>1157</v>
      </c>
      <c r="G24" s="2" t="s">
        <v>101</v>
      </c>
      <c r="AJ24" s="92"/>
      <c r="AK24" s="92"/>
      <c r="AL24" s="92"/>
      <c r="AM24" s="92"/>
      <c r="AO24" s="437"/>
      <c r="AP24" s="92"/>
      <c r="AQ24" s="215"/>
      <c r="AR24" s="8">
        <f>Revenue!AR16</f>
        <v>-1.9120687723940062</v>
      </c>
      <c r="AS24" s="8">
        <f>Revenue!AS16</f>
        <v>0.17654835100897015</v>
      </c>
      <c r="AT24" s="8">
        <f>Revenue!AT16</f>
        <v>0.21247124263234113</v>
      </c>
      <c r="AU24" s="8">
        <f>Revenue!AU16</f>
        <v>0.248394134255712</v>
      </c>
      <c r="AV24" s="8">
        <f>Revenue!AV16</f>
        <v>0.28431702587908297</v>
      </c>
    </row>
    <row r="25" spans="1:49" s="82" customFormat="1" ht="16.8">
      <c r="E25" s="56" t="s">
        <v>1155</v>
      </c>
      <c r="G25" s="2" t="s">
        <v>101</v>
      </c>
      <c r="I25" s="393"/>
      <c r="AJ25" s="92"/>
      <c r="AK25" s="92"/>
      <c r="AL25" s="92"/>
      <c r="AM25" s="92"/>
      <c r="AN25" s="144"/>
      <c r="AO25" s="437"/>
      <c r="AP25" s="92"/>
      <c r="AQ25" s="215"/>
      <c r="AR25" s="447">
        <f>SUM(AR23:AR24)</f>
        <v>5.0476231389492305</v>
      </c>
      <c r="AS25" s="431">
        <f t="shared" ref="AS25:AV25" si="1">SUM(AS23:AS24)</f>
        <v>-14.947570016558684</v>
      </c>
      <c r="AT25" s="431">
        <f t="shared" si="1"/>
        <v>-21.364375691950514</v>
      </c>
      <c r="AU25" s="431">
        <f t="shared" si="1"/>
        <v>-15.193881746662434</v>
      </c>
      <c r="AV25" s="431">
        <f t="shared" si="1"/>
        <v>-6.0199675841755438</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1158</v>
      </c>
      <c r="F27"/>
      <c r="G27" s="2" t="s">
        <v>246</v>
      </c>
      <c r="H27" s="82" t="s">
        <v>1159</v>
      </c>
      <c r="I27" s="289">
        <f>SUM(AR25:AV25)/SUM(AR15:AV15)</f>
        <v>-1.2178652854201015E-2</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1160</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1161</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288</v>
      </c>
      <c r="G33" s="2" t="s">
        <v>246</v>
      </c>
      <c r="H33" s="82" t="s">
        <v>289</v>
      </c>
      <c r="I33" s="439">
        <f>InputSummary!I240</f>
        <v>0.03</v>
      </c>
      <c r="AJ33" s="92"/>
      <c r="AK33" s="92"/>
      <c r="AL33" s="92"/>
      <c r="AM33" s="92"/>
      <c r="AN33" s="92"/>
      <c r="AO33" s="437"/>
      <c r="AP33" s="92"/>
      <c r="AQ33" s="215"/>
      <c r="AR33" s="92"/>
      <c r="AS33" s="92"/>
      <c r="AT33" s="92"/>
      <c r="AU33" s="92"/>
      <c r="AV33" s="92"/>
    </row>
    <row r="34" spans="2:52" s="82" customFormat="1" ht="16.8">
      <c r="E34" s="56" t="s">
        <v>290</v>
      </c>
      <c r="G34" s="2" t="s">
        <v>246</v>
      </c>
      <c r="H34" s="82" t="s">
        <v>291</v>
      </c>
      <c r="I34" s="439">
        <f>InputSummary!I241</f>
        <v>0.04</v>
      </c>
      <c r="AJ34" s="92"/>
      <c r="AK34" s="92"/>
      <c r="AL34" s="92"/>
      <c r="AM34" s="92"/>
      <c r="AN34" s="92"/>
      <c r="AO34" s="437"/>
      <c r="AP34" s="92"/>
      <c r="AQ34" s="215"/>
      <c r="AR34" s="92"/>
      <c r="AS34" s="92"/>
      <c r="AT34" s="92"/>
      <c r="AU34" s="92"/>
      <c r="AV34" s="92"/>
    </row>
    <row r="35" spans="2:52" s="82" customFormat="1" ht="16.8">
      <c r="E35" s="56" t="s">
        <v>292</v>
      </c>
      <c r="G35" s="2" t="s">
        <v>206</v>
      </c>
      <c r="H35" s="82" t="s">
        <v>293</v>
      </c>
      <c r="I35" s="439">
        <f>InputSummary!I242</f>
        <v>0.5</v>
      </c>
      <c r="AJ35" s="92"/>
      <c r="AK35" s="92"/>
      <c r="AL35" s="92"/>
      <c r="AM35" s="92"/>
      <c r="AN35" s="92"/>
      <c r="AO35" s="437"/>
      <c r="AP35" s="92"/>
      <c r="AQ35" s="215"/>
      <c r="AR35" s="92"/>
      <c r="AS35" s="92"/>
      <c r="AT35" s="92"/>
      <c r="AU35" s="92"/>
      <c r="AV35" s="92"/>
    </row>
    <row r="36" spans="2:52" s="82" customFormat="1" ht="16.8">
      <c r="E36" s="56" t="s">
        <v>294</v>
      </c>
      <c r="G36" s="2" t="s">
        <v>206</v>
      </c>
      <c r="H36" s="82" t="s">
        <v>295</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1162</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1163</v>
      </c>
      <c r="G40" s="2" t="s">
        <v>848</v>
      </c>
      <c r="I40" s="82" t="b">
        <f>I27 &gt;= 0</f>
        <v>0</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1164</v>
      </c>
      <c r="G42" s="2" t="s">
        <v>206</v>
      </c>
      <c r="I42" s="311">
        <f>I40 * MAX( MIN( I27, I34) - I33, 0) * I35</f>
        <v>0</v>
      </c>
      <c r="AJ42" s="92"/>
      <c r="AK42" s="92"/>
      <c r="AL42" s="92"/>
      <c r="AM42" s="92"/>
      <c r="AN42" s="92"/>
      <c r="AO42" s="92"/>
      <c r="AP42" s="92"/>
      <c r="AQ42" s="215"/>
      <c r="AR42" s="92"/>
      <c r="AS42" s="92"/>
      <c r="AT42" s="92"/>
      <c r="AU42" s="92"/>
      <c r="AV42" s="92"/>
    </row>
    <row r="43" spans="2:52" s="82" customFormat="1" ht="16.8">
      <c r="E43" s="2" t="s">
        <v>1165</v>
      </c>
      <c r="G43" s="2" t="s">
        <v>206</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1162</v>
      </c>
      <c r="G45" s="2" t="s">
        <v>101</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1166</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1167</v>
      </c>
      <c r="F49" s="35"/>
      <c r="G49" s="21" t="s">
        <v>848</v>
      </c>
      <c r="H49" s="35"/>
      <c r="I49" s="35" t="b">
        <f>I27 &lt; 0</f>
        <v>1</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1168</v>
      </c>
      <c r="F51" s="35"/>
      <c r="G51" s="21" t="s">
        <v>206</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1169</v>
      </c>
      <c r="F52" s="35"/>
      <c r="G52" s="21" t="s">
        <v>206</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1166</v>
      </c>
      <c r="F54" s="35"/>
      <c r="G54" s="2" t="s">
        <v>101</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1170</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1171</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1172</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1173</v>
      </c>
      <c r="F60" s="35"/>
      <c r="G60" s="2" t="s">
        <v>101</v>
      </c>
      <c r="H60" s="35" t="s">
        <v>1174</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1175</v>
      </c>
      <c r="F62" s="35"/>
      <c r="G62" s="2" t="s">
        <v>206</v>
      </c>
      <c r="H62" s="35" t="s">
        <v>1176</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0.18214811532831371</v>
      </c>
      <c r="AS62" s="439">
        <f t="shared" ref="AS62:AV62" si="2">AS15/$I$19</f>
        <v>0.19011391957229759</v>
      </c>
      <c r="AT62" s="439">
        <f t="shared" si="2"/>
        <v>0.20000944406101023</v>
      </c>
      <c r="AU62" s="439">
        <f t="shared" si="2"/>
        <v>0.20950041512955817</v>
      </c>
      <c r="AV62" s="439">
        <f t="shared" si="2"/>
        <v>0.21822810590882027</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1177</v>
      </c>
      <c r="F64" s="35"/>
      <c r="G64" s="2" t="s">
        <v>101</v>
      </c>
      <c r="H64" s="35" t="s">
        <v>1178</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1179</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1155</v>
      </c>
      <c r="F68" s="35"/>
      <c r="G68" s="2" t="s">
        <v>101</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5.0476231389492305</v>
      </c>
      <c r="AS68" s="7">
        <f t="shared" ref="AS68:AV68" si="4">AS25</f>
        <v>-14.947570016558684</v>
      </c>
      <c r="AT68" s="7">
        <f t="shared" si="4"/>
        <v>-21.364375691950514</v>
      </c>
      <c r="AU68" s="7">
        <f t="shared" si="4"/>
        <v>-15.193881746662434</v>
      </c>
      <c r="AV68" s="7">
        <f t="shared" si="4"/>
        <v>-6.0199675841755438</v>
      </c>
      <c r="AW68" s="34"/>
      <c r="AX68"/>
      <c r="AY68"/>
      <c r="AZ68"/>
    </row>
    <row r="69" spans="1:52" s="21" customFormat="1" ht="16.8">
      <c r="B69" s="34"/>
      <c r="C69" s="34"/>
      <c r="D69" s="34"/>
      <c r="E69" s="35" t="s">
        <v>1177</v>
      </c>
      <c r="F69" s="35"/>
      <c r="G69" s="2" t="s">
        <v>101</v>
      </c>
      <c r="H69" s="35" t="s">
        <v>1178</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1180</v>
      </c>
      <c r="F70" s="35"/>
      <c r="G70" s="2" t="s">
        <v>101</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5.0476231389492305</v>
      </c>
      <c r="AS70" s="431">
        <f t="shared" ref="AS70:AV70" si="6">SUM(AS68:AS69)</f>
        <v>-14.947570016558684</v>
      </c>
      <c r="AT70" s="431">
        <f t="shared" si="6"/>
        <v>-21.364375691950514</v>
      </c>
      <c r="AU70" s="431">
        <f t="shared" si="6"/>
        <v>-15.193881746662434</v>
      </c>
      <c r="AV70" s="431">
        <f t="shared" si="6"/>
        <v>-6.0199675841755438</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1158</v>
      </c>
      <c r="F72" s="35"/>
      <c r="G72" s="21" t="s">
        <v>1181</v>
      </c>
      <c r="H72" s="35"/>
      <c r="I72" s="450">
        <f>SUM(AR68:AV68) / I19</f>
        <v>-1.2178652854201015E-2</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1173</v>
      </c>
      <c r="F73" s="35"/>
      <c r="G73" s="21" t="s">
        <v>1181</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1182</v>
      </c>
      <c r="F74" s="35"/>
      <c r="G74" s="21" t="s">
        <v>1181</v>
      </c>
      <c r="H74" s="35"/>
      <c r="I74" s="451">
        <f>SUM(I72:I73)</f>
        <v>-1.2178652854201015E-2</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75</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60" priority="1">
      <formula>mac_sensitivity=2</formula>
    </cfRule>
    <cfRule type="expression" dxfId="59" priority="2">
      <formula>mac_sensitivity=1</formula>
    </cfRule>
  </conditionalFormatting>
  <conditionalFormatting sqref="AM3">
    <cfRule type="expression" dxfId="58"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CCC0DA"/>
    <outlinePr summaryBelow="0" summaryRight="0"/>
    <pageSetUpPr autoPageBreaks="0"/>
  </sheetPr>
  <dimension ref="A1:CU27"/>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63</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5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472"/>
      <c r="AS3" s="472"/>
      <c r="AT3" s="472"/>
      <c r="AU3" s="472"/>
      <c r="AV3" s="181"/>
      <c r="AW3" s="181"/>
    </row>
    <row r="4" spans="1:5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1183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1184</v>
      </c>
      <c r="F8" s="21"/>
      <c r="G8" s="2" t="s">
        <v>101</v>
      </c>
      <c r="H8" s="288"/>
      <c r="I8" s="2" t="s">
        <v>1185</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54.729235382664591</v>
      </c>
      <c r="AS8" s="8">
        <f>TIM!AS66</f>
        <v>60.640230904697589</v>
      </c>
      <c r="AT8" s="8">
        <f>TIM!AT66</f>
        <v>63.911311159346297</v>
      </c>
      <c r="AU8" s="8">
        <f>TIM!AU66</f>
        <v>58.229782395291757</v>
      </c>
      <c r="AV8" s="8">
        <f>TIM!AV66</f>
        <v>57.52254704477906</v>
      </c>
    </row>
    <row r="9" spans="1:52" ht="16.8">
      <c r="E9" s="7" t="s">
        <v>916</v>
      </c>
      <c r="F9" s="7"/>
      <c r="G9" s="2" t="s">
        <v>101</v>
      </c>
      <c r="H9" s="288"/>
      <c r="I9" s="2" t="s">
        <v>1186</v>
      </c>
      <c r="AJ9" s="8"/>
      <c r="AK9" s="8"/>
      <c r="AL9" s="8"/>
      <c r="AM9" s="8"/>
      <c r="AN9" s="8"/>
      <c r="AO9" s="8"/>
      <c r="AP9" s="8"/>
      <c r="AQ9" s="435"/>
      <c r="AR9" s="8">
        <f>-'Return&amp;RAV'!AR45</f>
        <v>130.64825898444317</v>
      </c>
      <c r="AS9" s="8">
        <f>-'Return&amp;RAV'!AS45</f>
        <v>130.2389855354883</v>
      </c>
      <c r="AT9" s="8">
        <f>-'Return&amp;RAV'!AT45</f>
        <v>129.59073389726822</v>
      </c>
      <c r="AU9" s="8">
        <f>-'Return&amp;RAV'!AU45</f>
        <v>129.43569880159259</v>
      </c>
      <c r="AV9" s="8">
        <f>-'Return&amp;RAV'!AV45</f>
        <v>128.25993570592249</v>
      </c>
    </row>
    <row r="10" spans="1:52" ht="16.8">
      <c r="E10" s="7" t="s">
        <v>899</v>
      </c>
      <c r="F10" s="7"/>
      <c r="G10" s="2" t="s">
        <v>101</v>
      </c>
      <c r="H10" s="288"/>
      <c r="I10" s="2" t="s">
        <v>1187</v>
      </c>
      <c r="AJ10" s="8"/>
      <c r="AK10" s="8"/>
      <c r="AL10" s="8"/>
      <c r="AM10" s="8"/>
      <c r="AN10" s="8"/>
      <c r="AO10" s="8"/>
      <c r="AP10" s="8"/>
      <c r="AQ10" s="435"/>
      <c r="AR10" s="8">
        <f>'Return&amp;RAV'!AR30</f>
        <v>77.965381389561415</v>
      </c>
      <c r="AS10" s="8">
        <f>'Return&amp;RAV'!AS30</f>
        <v>84.726802130704684</v>
      </c>
      <c r="AT10" s="8">
        <f>'Return&amp;RAV'!AT30</f>
        <v>88.188789865272938</v>
      </c>
      <c r="AU10" s="8">
        <f>'Return&amp;RAV'!AU30</f>
        <v>92.787613671703781</v>
      </c>
      <c r="AV10" s="8">
        <f>'Return&amp;RAV'!AV30</f>
        <v>96.834696031244064</v>
      </c>
    </row>
    <row r="11" spans="1:52" ht="16.8">
      <c r="E11" s="7" t="s">
        <v>729</v>
      </c>
      <c r="F11" s="21"/>
      <c r="G11" s="2" t="s">
        <v>101</v>
      </c>
      <c r="H11" s="288"/>
      <c r="I11" s="2" t="s">
        <v>1188</v>
      </c>
      <c r="AJ11" s="8"/>
      <c r="AK11" s="8"/>
      <c r="AL11" s="8"/>
      <c r="AM11" s="8"/>
      <c r="AN11" s="8"/>
      <c r="AO11" s="8"/>
      <c r="AP11" s="8"/>
      <c r="AQ11" s="435"/>
      <c r="AR11" s="8">
        <f>InputSummary!AR97</f>
        <v>38.910524661703249</v>
      </c>
      <c r="AS11" s="8">
        <f>InputSummary!AS97</f>
        <v>32.683684073064299</v>
      </c>
      <c r="AT11" s="8">
        <f>InputSummary!AT97</f>
        <v>32.420771616312422</v>
      </c>
      <c r="AU11" s="8">
        <f>InputSummary!AU97</f>
        <v>32.61</v>
      </c>
      <c r="AV11" s="8">
        <f>InputSummary!AV97</f>
        <v>32.703000000000003</v>
      </c>
    </row>
    <row r="12" spans="1:52" ht="16.8">
      <c r="E12" s="133" t="s">
        <v>1189</v>
      </c>
      <c r="F12" s="21"/>
      <c r="G12" s="180" t="s">
        <v>101</v>
      </c>
      <c r="H12" s="288"/>
      <c r="I12" s="2"/>
      <c r="AJ12" s="539"/>
      <c r="AK12" s="539"/>
      <c r="AL12" s="539"/>
      <c r="AM12" s="539"/>
      <c r="AN12" s="539"/>
      <c r="AO12" s="539"/>
      <c r="AP12" s="539"/>
      <c r="AQ12" s="540"/>
      <c r="AR12" s="539">
        <f t="shared" ref="AR12:AV12" si="0">SUM(AR8:AR11)</f>
        <v>302.25340041837239</v>
      </c>
      <c r="AS12" s="539">
        <f t="shared" si="0"/>
        <v>308.28970264395485</v>
      </c>
      <c r="AT12" s="539">
        <f t="shared" si="0"/>
        <v>314.11160653819991</v>
      </c>
      <c r="AU12" s="539">
        <f t="shared" si="0"/>
        <v>313.06309486858811</v>
      </c>
      <c r="AV12" s="539">
        <f t="shared" si="0"/>
        <v>315.32017878194563</v>
      </c>
    </row>
    <row r="13" spans="1:52" ht="16.8">
      <c r="E13" s="21" t="s">
        <v>1190</v>
      </c>
      <c r="F13" s="21"/>
      <c r="G13" s="2" t="s">
        <v>101</v>
      </c>
      <c r="H13" s="288"/>
      <c r="I13" s="2" t="s">
        <v>1191</v>
      </c>
      <c r="AJ13" s="8"/>
      <c r="AK13" s="8"/>
      <c r="AL13" s="8"/>
      <c r="AM13" s="8"/>
      <c r="AN13" s="8"/>
      <c r="AO13" s="8"/>
      <c r="AP13" s="8"/>
      <c r="AQ13" s="435"/>
      <c r="AR13" s="8">
        <v>0</v>
      </c>
      <c r="AS13" s="8">
        <v>0</v>
      </c>
      <c r="AT13" s="8">
        <v>0</v>
      </c>
      <c r="AU13" s="8">
        <v>0</v>
      </c>
      <c r="AV13" s="8">
        <v>0</v>
      </c>
    </row>
    <row r="14" spans="1:52" ht="16.8">
      <c r="E14" s="21" t="s">
        <v>261</v>
      </c>
      <c r="F14" s="21"/>
      <c r="G14" s="2" t="s">
        <v>101</v>
      </c>
      <c r="H14" s="288"/>
      <c r="I14" s="2" t="s">
        <v>1192</v>
      </c>
      <c r="AJ14" s="8"/>
      <c r="AK14" s="8"/>
      <c r="AL14" s="8"/>
      <c r="AM14" s="8"/>
      <c r="AN14" s="8"/>
      <c r="AO14" s="8"/>
      <c r="AP14" s="8"/>
      <c r="AQ14" s="435"/>
      <c r="AR14" s="8">
        <f>'Finance&amp;Tax'!AR185</f>
        <v>4.5746636446319533</v>
      </c>
      <c r="AS14" s="8">
        <f>'Finance&amp;Tax'!AS185</f>
        <v>0</v>
      </c>
      <c r="AT14" s="8">
        <f>'Finance&amp;Tax'!AT185</f>
        <v>0</v>
      </c>
      <c r="AU14" s="8">
        <f>'Finance&amp;Tax'!AU185</f>
        <v>0</v>
      </c>
      <c r="AV14" s="8">
        <f>'Finance&amp;Tax'!AV185</f>
        <v>0</v>
      </c>
    </row>
    <row r="15" spans="1:52" ht="16.8">
      <c r="E15" s="7" t="s">
        <v>1193</v>
      </c>
      <c r="F15" s="21"/>
      <c r="G15" s="2" t="s">
        <v>101</v>
      </c>
      <c r="H15" s="288"/>
      <c r="I15" s="2" t="s">
        <v>1194</v>
      </c>
      <c r="AJ15" s="8"/>
      <c r="AK15" s="8"/>
      <c r="AL15" s="8"/>
      <c r="AM15" s="8"/>
      <c r="AN15" s="8"/>
      <c r="AO15" s="8"/>
      <c r="AP15" s="8"/>
      <c r="AQ15" s="435"/>
      <c r="AR15" s="8">
        <f>TIM!AR76</f>
        <v>1.1499999999999999</v>
      </c>
      <c r="AS15" s="8">
        <f>TIM!AS76</f>
        <v>0</v>
      </c>
      <c r="AT15" s="8">
        <f>TIM!AT76</f>
        <v>0</v>
      </c>
      <c r="AU15" s="8">
        <f>TIM!AU76</f>
        <v>0</v>
      </c>
      <c r="AV15" s="8">
        <f>TIM!AV76</f>
        <v>0</v>
      </c>
    </row>
    <row r="16" spans="1:52" ht="16.8">
      <c r="E16" s="7" t="s">
        <v>1195</v>
      </c>
      <c r="F16" s="21"/>
      <c r="G16" s="2" t="s">
        <v>101</v>
      </c>
      <c r="H16" s="288"/>
      <c r="I16" s="2" t="s">
        <v>1196</v>
      </c>
      <c r="AJ16" s="8"/>
      <c r="AK16" s="8"/>
      <c r="AL16" s="8"/>
      <c r="AM16" s="8"/>
      <c r="AN16" s="8"/>
      <c r="AO16" s="8"/>
      <c r="AP16" s="8"/>
      <c r="AQ16" s="435"/>
      <c r="AR16" s="8">
        <f>InputSummary!AR111</f>
        <v>-1.9120687723940062</v>
      </c>
      <c r="AS16" s="8">
        <f>InputSummary!AS111</f>
        <v>0.17654835100897015</v>
      </c>
      <c r="AT16" s="8">
        <f>InputSummary!AT111</f>
        <v>0.21247124263234113</v>
      </c>
      <c r="AU16" s="8">
        <f>InputSummary!AU111</f>
        <v>0.248394134255712</v>
      </c>
      <c r="AV16" s="8">
        <f>InputSummary!AV111</f>
        <v>0.28431702587908297</v>
      </c>
    </row>
    <row r="17" spans="1:48" ht="16.8">
      <c r="E17" s="7" t="s">
        <v>192</v>
      </c>
      <c r="F17" s="21"/>
      <c r="G17" s="2" t="s">
        <v>101</v>
      </c>
      <c r="H17" s="288"/>
      <c r="I17" s="2" t="s">
        <v>1197</v>
      </c>
      <c r="AJ17" s="8"/>
      <c r="AK17" s="8"/>
      <c r="AL17" s="8"/>
      <c r="AM17" s="8"/>
      <c r="AN17" s="8"/>
      <c r="AO17" s="8"/>
      <c r="AP17" s="8"/>
      <c r="AQ17" s="435"/>
      <c r="AR17" s="8">
        <f>InputSummary!AR123</f>
        <v>0.40564641872741769</v>
      </c>
      <c r="AS17" s="8">
        <f>InputSummary!AS123</f>
        <v>0.40564641872741769</v>
      </c>
      <c r="AT17" s="8">
        <f>InputSummary!AT123</f>
        <v>0.40564641872741769</v>
      </c>
      <c r="AU17" s="8">
        <f>InputSummary!AU123</f>
        <v>0.40564641872741769</v>
      </c>
      <c r="AV17" s="8">
        <f>InputSummary!AV123</f>
        <v>0.40564641872741769</v>
      </c>
    </row>
    <row r="18" spans="1:48" ht="16.8">
      <c r="E18" s="7" t="s">
        <v>558</v>
      </c>
      <c r="F18" s="21"/>
      <c r="G18" s="2" t="s">
        <v>101</v>
      </c>
      <c r="H18" s="288"/>
      <c r="I18" s="2" t="s">
        <v>210</v>
      </c>
      <c r="AJ18" s="8"/>
      <c r="AK18" s="8"/>
      <c r="AL18" s="8"/>
      <c r="AM18" s="8"/>
      <c r="AN18" s="8"/>
      <c r="AO18" s="8"/>
      <c r="AP18" s="8"/>
      <c r="AQ18" s="435"/>
      <c r="AR18" s="8">
        <f>InputSummary!AR149</f>
        <v>3.6388548380491381E-2</v>
      </c>
      <c r="AS18" s="8">
        <f>InputSummary!AS149</f>
        <v>0</v>
      </c>
      <c r="AT18" s="8">
        <f>InputSummary!AT149</f>
        <v>0</v>
      </c>
      <c r="AU18" s="8">
        <f>InputSummary!AU149</f>
        <v>0</v>
      </c>
      <c r="AV18" s="8">
        <f>InputSummary!AV149</f>
        <v>0</v>
      </c>
    </row>
    <row r="19" spans="1:48" ht="16.8">
      <c r="E19" s="133" t="s">
        <v>1198</v>
      </c>
      <c r="F19" s="21"/>
      <c r="G19" s="180" t="s">
        <v>101</v>
      </c>
      <c r="H19" s="288"/>
      <c r="I19" s="2"/>
      <c r="AJ19" s="541"/>
      <c r="AK19" s="541"/>
      <c r="AL19" s="541"/>
      <c r="AM19" s="541"/>
      <c r="AN19" s="541"/>
      <c r="AO19" s="541"/>
      <c r="AP19" s="541"/>
      <c r="AQ19" s="542"/>
      <c r="AR19" s="541">
        <f t="shared" ref="AR19:AV19" si="1">SUM(AR12:AR18)</f>
        <v>306.50803025771825</v>
      </c>
      <c r="AS19" s="541">
        <f t="shared" si="1"/>
        <v>308.87189741369127</v>
      </c>
      <c r="AT19" s="541">
        <f t="shared" si="1"/>
        <v>314.72972419955966</v>
      </c>
      <c r="AU19" s="541">
        <f t="shared" si="1"/>
        <v>313.71713542157124</v>
      </c>
      <c r="AV19" s="541">
        <f t="shared" si="1"/>
        <v>316.01014222655215</v>
      </c>
    </row>
    <row r="20" spans="1:48" ht="16.8">
      <c r="E20" s="21" t="s">
        <v>1087</v>
      </c>
      <c r="F20" s="21"/>
      <c r="G20" s="2" t="s">
        <v>101</v>
      </c>
      <c r="H20" s="288"/>
      <c r="I20" s="2" t="s">
        <v>1199</v>
      </c>
      <c r="AJ20" s="93"/>
      <c r="AK20" s="93"/>
      <c r="AL20" s="93"/>
      <c r="AM20" s="93"/>
      <c r="AN20" s="93"/>
      <c r="AO20" s="93"/>
      <c r="AP20" s="8"/>
      <c r="AQ20" s="435"/>
      <c r="AR20" s="8">
        <f>'Finance&amp;Tax'!AR240</f>
        <v>10.974729405843448</v>
      </c>
      <c r="AS20" s="8">
        <f>'Finance&amp;Tax'!AS240</f>
        <v>5.5838824125853828</v>
      </c>
      <c r="AT20" s="8">
        <f>'Finance&amp;Tax'!AT240</f>
        <v>1.3610454259260183</v>
      </c>
      <c r="AU20" s="8">
        <f>'Finance&amp;Tax'!AU240</f>
        <v>7.471581867098597</v>
      </c>
      <c r="AV20" s="8">
        <f>'Finance&amp;Tax'!AV240</f>
        <v>8.4394814928381727</v>
      </c>
    </row>
    <row r="21" spans="1:48" ht="16.8">
      <c r="E21" s="21" t="s">
        <v>324</v>
      </c>
      <c r="F21" s="21"/>
      <c r="G21" s="2" t="s">
        <v>101</v>
      </c>
      <c r="H21" s="288"/>
      <c r="I21" s="2" t="s">
        <v>1200</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1201</v>
      </c>
      <c r="F22" s="21"/>
      <c r="G22" s="180" t="s">
        <v>101</v>
      </c>
      <c r="H22" s="288"/>
      <c r="I22" s="2"/>
      <c r="AJ22" s="541"/>
      <c r="AK22" s="541"/>
      <c r="AL22" s="541"/>
      <c r="AM22" s="541"/>
      <c r="AN22" s="541"/>
      <c r="AO22" s="541"/>
      <c r="AP22" s="541"/>
      <c r="AQ22" s="542"/>
      <c r="AR22" s="541">
        <f t="shared" ref="AR22:AV22" si="2">SUM(AR19:AR21)</f>
        <v>317.48275966356169</v>
      </c>
      <c r="AS22" s="541">
        <f t="shared" si="2"/>
        <v>314.45577982627668</v>
      </c>
      <c r="AT22" s="541">
        <f t="shared" si="2"/>
        <v>316.09076962548568</v>
      </c>
      <c r="AU22" s="541">
        <f t="shared" si="2"/>
        <v>321.18871728866986</v>
      </c>
      <c r="AV22" s="541">
        <f t="shared" si="2"/>
        <v>324.44962371939033</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57" priority="1">
      <formula>mac_sensitivity=2</formula>
    </cfRule>
    <cfRule type="expression" dxfId="56" priority="2">
      <formula>mac_sensitivity=1</formula>
    </cfRule>
  </conditionalFormatting>
  <conditionalFormatting sqref="AM3">
    <cfRule type="expression" dxfId="5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90D-43AA-42CC-B257-077B63BFD60A}">
  <sheetPr codeName="Sheet38">
    <tabColor rgb="FFCCC0DA"/>
    <outlinePr summaryBelow="0" summaryRight="0"/>
    <pageSetUpPr autoPageBreaks="0"/>
  </sheetPr>
  <dimension ref="A1:CX110"/>
  <sheetViews>
    <sheetView topLeftCell="A43" zoomScale="85" zoomScaleNormal="85" workbookViewId="0">
      <selection activeCell="AJ60" sqref="AJ60"/>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1142</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102"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102"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1202</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1143</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526</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534</v>
      </c>
      <c r="F11" s="2"/>
      <c r="G11" s="2" t="s">
        <v>848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1203</v>
      </c>
      <c r="F12" s="34"/>
      <c r="G12" s="2" t="s">
        <v>532</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931</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1204</v>
      </c>
      <c r="G16" s="2" t="s">
        <v>96</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1.2806226704273584</v>
      </c>
      <c r="AS16" s="92">
        <f>InputSummary!AS$194</f>
        <v>1.321109844088743</v>
      </c>
      <c r="AT16" s="92">
        <f>InputSummary!AT$194</f>
        <v>1.3540446211486474</v>
      </c>
      <c r="AU16" s="92">
        <f>InputSummary!AU$194</f>
        <v>1.3841294022609805</v>
      </c>
      <c r="AV16" s="92">
        <f>InputSummary!AV$194</f>
        <v>1.4132802659144532</v>
      </c>
    </row>
    <row r="17" spans="3:48" s="82" customFormat="1" ht="16.8">
      <c r="E17" s="2" t="s">
        <v>1205</v>
      </c>
      <c r="G17" s="2"/>
      <c r="H17" s="82" t="s">
        <v>1206</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376.71650221738128</v>
      </c>
      <c r="AS17" s="8">
        <f>'Annual Inflation'!AS29</f>
        <v>388.62647913610527</v>
      </c>
      <c r="AT17" s="8">
        <f>'Annual Inflation'!AT29</f>
        <v>398.31479272122715</v>
      </c>
      <c r="AU17" s="8">
        <f>'Annual Inflation'!AU29</f>
        <v>407.16473249843847</v>
      </c>
      <c r="AV17" s="8">
        <f>'Annual Inflation'!AV29</f>
        <v>415.73994488983499</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1207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392</v>
      </c>
      <c r="AJ21" s="92"/>
      <c r="AK21" s="92"/>
      <c r="AL21" s="92"/>
      <c r="AM21" s="92"/>
      <c r="AN21" s="92"/>
      <c r="AO21" s="92"/>
      <c r="AP21" s="92"/>
      <c r="AQ21" s="215"/>
      <c r="AR21" s="92"/>
      <c r="AS21" s="92"/>
      <c r="AT21" s="92"/>
      <c r="AU21" s="92"/>
      <c r="AV21" s="92"/>
    </row>
    <row r="22" spans="3:48" s="82" customFormat="1" ht="16.8">
      <c r="E22" s="346" t="s">
        <v>770</v>
      </c>
      <c r="G22" s="2" t="s">
        <v>298</v>
      </c>
      <c r="H22" s="82" t="s">
        <v>771</v>
      </c>
      <c r="AJ22" s="92"/>
      <c r="AK22" s="92"/>
      <c r="AL22" s="92"/>
      <c r="AM22" s="92"/>
      <c r="AN22" s="92"/>
      <c r="AO22" s="92"/>
      <c r="AP22" s="92"/>
      <c r="AQ22" s="215"/>
      <c r="AR22" s="8">
        <f>Legacy!AR26</f>
        <v>0.16363903630366236</v>
      </c>
      <c r="AS22" s="8">
        <f>Legacy!AS26</f>
        <v>0.1755200466411905</v>
      </c>
      <c r="AT22" s="8">
        <f>Legacy!AT26</f>
        <v>0.1873380140292657</v>
      </c>
      <c r="AU22" s="8">
        <f>Legacy!AU26</f>
        <v>0.19933851619162407</v>
      </c>
      <c r="AV22" s="8">
        <f>Legacy!AV26</f>
        <v>0.21190487480863474</v>
      </c>
    </row>
    <row r="23" spans="3:48" s="82" customFormat="1" ht="16.8">
      <c r="E23" s="346" t="s">
        <v>772</v>
      </c>
      <c r="G23" s="2" t="s">
        <v>298</v>
      </c>
      <c r="H23" s="82" t="s">
        <v>690</v>
      </c>
      <c r="AJ23" s="92"/>
      <c r="AK23" s="92"/>
      <c r="AL23" s="92"/>
      <c r="AM23" s="92"/>
      <c r="AN23" s="92"/>
      <c r="AO23" s="92"/>
      <c r="AP23" s="92"/>
      <c r="AQ23" s="215"/>
      <c r="AR23" s="8">
        <f>Legacy!AR33</f>
        <v>11.806594670773666</v>
      </c>
      <c r="AS23" s="8">
        <f>Legacy!AS33</f>
        <v>34.732446507715736</v>
      </c>
      <c r="AT23" s="8">
        <f>Legacy!AT33</f>
        <v>0</v>
      </c>
      <c r="AU23" s="8">
        <f>Legacy!AU33</f>
        <v>0</v>
      </c>
      <c r="AV23" s="8">
        <f>Legacy!AV33</f>
        <v>0</v>
      </c>
    </row>
    <row r="24" spans="3:48" s="82" customFormat="1" ht="16.8">
      <c r="E24" s="346" t="s">
        <v>695</v>
      </c>
      <c r="G24" s="2" t="s">
        <v>298</v>
      </c>
      <c r="H24" s="82" t="s">
        <v>698</v>
      </c>
      <c r="AJ24" s="92"/>
      <c r="AK24" s="92"/>
      <c r="AL24" s="92"/>
      <c r="AM24" s="92"/>
      <c r="AN24" s="92"/>
      <c r="AO24" s="92"/>
      <c r="AP24" s="92"/>
      <c r="AQ24" s="475"/>
      <c r="AR24" s="8">
        <f>Legacy!AR43</f>
        <v>-20.76587604269687</v>
      </c>
      <c r="AS24" s="8">
        <f>Legacy!AS43</f>
        <v>0</v>
      </c>
      <c r="AT24" s="8">
        <f>Legacy!AT43</f>
        <v>0</v>
      </c>
      <c r="AU24" s="8">
        <f>Legacy!AU43</f>
        <v>0</v>
      </c>
      <c r="AV24" s="8">
        <f>Legacy!AV43</f>
        <v>0</v>
      </c>
    </row>
    <row r="25" spans="3:48" s="82" customFormat="1" ht="16.8">
      <c r="E25" s="346" t="s">
        <v>425</v>
      </c>
      <c r="G25" s="2" t="s">
        <v>298</v>
      </c>
      <c r="H25" s="82" t="s">
        <v>699</v>
      </c>
      <c r="AJ25" s="92"/>
      <c r="AK25" s="92"/>
      <c r="AL25" s="92"/>
      <c r="AM25" s="92"/>
      <c r="AN25" s="92"/>
      <c r="AO25" s="92"/>
      <c r="AP25" s="92"/>
      <c r="AQ25" s="475"/>
      <c r="AR25" s="8">
        <f>Legacy!AR48</f>
        <v>1.6354030000000002E-2</v>
      </c>
      <c r="AS25" s="8">
        <f>Legacy!AS48</f>
        <v>0</v>
      </c>
      <c r="AT25" s="8">
        <f>Legacy!AT48</f>
        <v>0</v>
      </c>
      <c r="AU25" s="8">
        <f>Legacy!AU48</f>
        <v>0</v>
      </c>
      <c r="AV25" s="8">
        <f>Legacy!AV48</f>
        <v>0</v>
      </c>
    </row>
    <row r="26" spans="3:48" s="82" customFormat="1" ht="16.8">
      <c r="E26" s="346" t="s">
        <v>430</v>
      </c>
      <c r="G26" s="2" t="s">
        <v>298</v>
      </c>
      <c r="H26" s="82" t="s">
        <v>1208</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435</v>
      </c>
      <c r="AJ27" s="92"/>
      <c r="AK27" s="92"/>
      <c r="AL27" s="92"/>
      <c r="AM27" s="92"/>
      <c r="AN27" s="92"/>
      <c r="AO27" s="92"/>
      <c r="AP27" s="92"/>
      <c r="AQ27" s="215"/>
      <c r="AR27" s="8"/>
      <c r="AS27" s="8"/>
      <c r="AT27" s="8"/>
      <c r="AU27" s="8"/>
      <c r="AV27" s="8"/>
    </row>
    <row r="28" spans="3:48" s="82" customFormat="1" ht="16.8">
      <c r="E28" s="346" t="s">
        <v>774</v>
      </c>
      <c r="F28"/>
      <c r="G28" s="2" t="s">
        <v>298</v>
      </c>
      <c r="H28" s="82" t="s">
        <v>775</v>
      </c>
      <c r="AJ28" s="92"/>
      <c r="AK28" s="92"/>
      <c r="AL28" s="92"/>
      <c r="AM28" s="92"/>
      <c r="AN28" s="92"/>
      <c r="AO28" s="92"/>
      <c r="AP28" s="92"/>
      <c r="AQ28" s="215"/>
      <c r="AR28" s="8">
        <f>Legacy!AR62</f>
        <v>3.2495736225667007</v>
      </c>
      <c r="AS28" s="8">
        <f>Legacy!AS62</f>
        <v>4.8417444228738811</v>
      </c>
      <c r="AT28" s="8">
        <f>Legacy!AT62</f>
        <v>0</v>
      </c>
      <c r="AU28" s="8">
        <f>Legacy!AU62</f>
        <v>0</v>
      </c>
      <c r="AV28" s="8">
        <f>Legacy!AV62</f>
        <v>0</v>
      </c>
    </row>
    <row r="29" spans="3:48" s="82" customFormat="1" ht="16.8">
      <c r="E29" s="346" t="s">
        <v>776</v>
      </c>
      <c r="F29"/>
      <c r="G29" s="2" t="s">
        <v>298</v>
      </c>
      <c r="H29" s="82" t="s">
        <v>777</v>
      </c>
      <c r="AJ29" s="92"/>
      <c r="AK29" s="92"/>
      <c r="AL29" s="92"/>
      <c r="AM29" s="92"/>
      <c r="AN29" s="92"/>
      <c r="AO29" s="92"/>
      <c r="AP29" s="92"/>
      <c r="AQ29" s="215"/>
      <c r="AR29" s="8">
        <f>Legacy!AR68</f>
        <v>7.4248247031052355</v>
      </c>
      <c r="AS29" s="8">
        <f>Legacy!AS68</f>
        <v>5.0302923262107075</v>
      </c>
      <c r="AT29" s="8">
        <f>Legacy!AT68</f>
        <v>0</v>
      </c>
      <c r="AU29" s="8">
        <f>Legacy!AU68</f>
        <v>0</v>
      </c>
      <c r="AV29" s="8">
        <f>Legacy!AV68</f>
        <v>0</v>
      </c>
    </row>
    <row r="30" spans="3:48" s="82" customFormat="1" ht="16.8">
      <c r="E30" s="346" t="s">
        <v>778</v>
      </c>
      <c r="F30"/>
      <c r="G30" s="2" t="s">
        <v>298</v>
      </c>
      <c r="H30" s="82" t="s">
        <v>779</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727</v>
      </c>
      <c r="F31"/>
      <c r="G31" s="2" t="s">
        <v>298</v>
      </c>
      <c r="H31" s="82" t="s">
        <v>780</v>
      </c>
      <c r="AJ31" s="92"/>
      <c r="AK31" s="92"/>
      <c r="AL31" s="92"/>
      <c r="AM31" s="92"/>
      <c r="AN31" s="92"/>
      <c r="AO31" s="92"/>
      <c r="AP31" s="92"/>
      <c r="AQ31" s="215"/>
      <c r="AR31" s="8">
        <f>Legacy!AR79</f>
        <v>0.80970979711911739</v>
      </c>
      <c r="AS31" s="8">
        <f>Legacy!AS79</f>
        <v>0.85140250121313232</v>
      </c>
      <c r="AT31" s="8">
        <f>Legacy!AT79</f>
        <v>0</v>
      </c>
      <c r="AU31" s="8">
        <f>Legacy!AU79</f>
        <v>0</v>
      </c>
      <c r="AV31" s="8">
        <f>Legacy!AV79</f>
        <v>0</v>
      </c>
    </row>
    <row r="32" spans="3:48" s="82" customFormat="1" ht="16.8">
      <c r="E32" s="259" t="s">
        <v>462</v>
      </c>
      <c r="H32" s="182"/>
      <c r="AJ32" s="92"/>
      <c r="AK32" s="92"/>
      <c r="AL32" s="92"/>
      <c r="AM32" s="92"/>
      <c r="AN32" s="92"/>
      <c r="AO32" s="92"/>
      <c r="AP32" s="92"/>
      <c r="AQ32" s="215"/>
      <c r="AR32" s="8"/>
      <c r="AS32" s="8"/>
      <c r="AT32" s="8"/>
      <c r="AU32" s="8"/>
      <c r="AV32" s="8"/>
    </row>
    <row r="33" spans="2:52" s="82" customFormat="1" ht="16.8">
      <c r="E33" s="346" t="s">
        <v>463</v>
      </c>
      <c r="G33" s="2" t="s">
        <v>298</v>
      </c>
      <c r="H33" s="82" t="s">
        <v>734</v>
      </c>
      <c r="AJ33" s="92"/>
      <c r="AK33" s="92"/>
      <c r="AL33" s="92"/>
      <c r="AM33" s="92"/>
      <c r="AN33" s="92"/>
      <c r="AO33" s="92"/>
      <c r="AP33" s="92"/>
      <c r="AQ33" s="215"/>
      <c r="AR33" s="8">
        <f>Legacy!AR85</f>
        <v>0.76911939231657156</v>
      </c>
      <c r="AS33" s="8">
        <f>Legacy!AS85</f>
        <v>0.63397580420667854</v>
      </c>
      <c r="AT33" s="8">
        <f>Legacy!AT85</f>
        <v>0</v>
      </c>
      <c r="AU33" s="8">
        <f>Legacy!AU85</f>
        <v>0</v>
      </c>
      <c r="AV33" s="8">
        <f>Legacy!AV85</f>
        <v>0</v>
      </c>
    </row>
    <row r="34" spans="2:52" s="82" customFormat="1" ht="16.8">
      <c r="E34" s="346" t="s">
        <v>468</v>
      </c>
      <c r="G34" s="2" t="s">
        <v>298</v>
      </c>
      <c r="H34" s="82" t="s">
        <v>737</v>
      </c>
      <c r="AJ34" s="92"/>
      <c r="AK34" s="92"/>
      <c r="AL34" s="92"/>
      <c r="AM34" s="92"/>
      <c r="AN34" s="92"/>
      <c r="AO34" s="92"/>
      <c r="AP34" s="92"/>
      <c r="AQ34" s="215"/>
      <c r="AR34" s="8">
        <f>Legacy!AR90</f>
        <v>-7.0232220581337392</v>
      </c>
      <c r="AS34" s="8">
        <f>Legacy!AS90</f>
        <v>-10.94208468419315</v>
      </c>
      <c r="AT34" s="8">
        <f>Legacy!AT90</f>
        <v>0</v>
      </c>
      <c r="AU34" s="8">
        <f>Legacy!AU90</f>
        <v>0</v>
      </c>
      <c r="AV34" s="8">
        <f>Legacy!AV90</f>
        <v>0</v>
      </c>
    </row>
    <row r="35" spans="2:52" s="82" customFormat="1" ht="16.8">
      <c r="E35" s="346" t="s">
        <v>473</v>
      </c>
      <c r="G35" s="2" t="s">
        <v>298</v>
      </c>
      <c r="H35" s="82" t="s">
        <v>740</v>
      </c>
      <c r="AJ35" s="92"/>
      <c r="AK35" s="92"/>
      <c r="AL35" s="92"/>
      <c r="AM35" s="92"/>
      <c r="AN35" s="92"/>
      <c r="AO35" s="92"/>
      <c r="AP35" s="92"/>
      <c r="AQ35" s="215"/>
      <c r="AR35" s="8">
        <f>Legacy!AR95</f>
        <v>-7.6122848186526486</v>
      </c>
      <c r="AS35" s="8">
        <f>Legacy!AS95</f>
        <v>-8.605759234455272</v>
      </c>
      <c r="AT35" s="8">
        <f>Legacy!AT95</f>
        <v>0</v>
      </c>
      <c r="AU35" s="8">
        <f>Legacy!AU95</f>
        <v>0</v>
      </c>
      <c r="AV35" s="8">
        <f>Legacy!AV95</f>
        <v>0</v>
      </c>
    </row>
    <row r="36" spans="2:52" s="82" customFormat="1" ht="16.8">
      <c r="E36" s="346" t="s">
        <v>478</v>
      </c>
      <c r="G36" s="2" t="s">
        <v>298</v>
      </c>
      <c r="H36" s="82" t="s">
        <v>743</v>
      </c>
      <c r="AJ36" s="92"/>
      <c r="AK36" s="92"/>
      <c r="AL36" s="92"/>
      <c r="AM36" s="92"/>
      <c r="AN36" s="92"/>
      <c r="AO36" s="92"/>
      <c r="AP36" s="92"/>
      <c r="AQ36" s="215"/>
      <c r="AR36" s="8">
        <f>Legacy!AR100</f>
        <v>2.2470986291123913</v>
      </c>
      <c r="AS36" s="8">
        <f>Legacy!AS100</f>
        <v>2.3189516805629777</v>
      </c>
      <c r="AT36" s="8">
        <f>Legacy!AT100</f>
        <v>0</v>
      </c>
      <c r="AU36" s="8">
        <f>Legacy!AU100</f>
        <v>0</v>
      </c>
      <c r="AV36" s="8">
        <f>Legacy!AV100</f>
        <v>0</v>
      </c>
    </row>
    <row r="37" spans="2:52" s="82" customFormat="1" ht="16.8">
      <c r="E37" s="346" t="s">
        <v>483</v>
      </c>
      <c r="G37" s="2" t="s">
        <v>298</v>
      </c>
      <c r="H37" s="82" t="s">
        <v>746</v>
      </c>
      <c r="AJ37" s="92"/>
      <c r="AK37" s="92"/>
      <c r="AL37" s="92"/>
      <c r="AM37" s="92"/>
      <c r="AN37" s="92"/>
      <c r="AO37" s="92"/>
      <c r="AP37" s="92"/>
      <c r="AQ37" s="215"/>
      <c r="AR37" s="8">
        <f>Legacy!AR105</f>
        <v>0.31334704886584541</v>
      </c>
      <c r="AS37" s="8">
        <f>Legacy!AS105</f>
        <v>0.26625612197250093</v>
      </c>
      <c r="AT37" s="8">
        <f>Legacy!AT105</f>
        <v>0</v>
      </c>
      <c r="AU37" s="8">
        <f>Legacy!AU105</f>
        <v>0</v>
      </c>
      <c r="AV37" s="8">
        <f>Legacy!AV105</f>
        <v>0</v>
      </c>
    </row>
    <row r="38" spans="2:52" s="82" customFormat="1" ht="16.8">
      <c r="E38" s="346" t="s">
        <v>782</v>
      </c>
      <c r="G38" s="2" t="s">
        <v>298</v>
      </c>
      <c r="H38" s="82" t="s">
        <v>749</v>
      </c>
      <c r="AJ38" s="92"/>
      <c r="AK38" s="92"/>
      <c r="AL38" s="92"/>
      <c r="AM38" s="92"/>
      <c r="AN38" s="92"/>
      <c r="AO38" s="92"/>
      <c r="AP38" s="92"/>
      <c r="AQ38" s="215"/>
      <c r="AR38" s="8">
        <f>Legacy!AR110</f>
        <v>4.755022344465433E-2</v>
      </c>
      <c r="AS38" s="8">
        <f>Legacy!AS110</f>
        <v>4.3275463580118627E-2</v>
      </c>
      <c r="AT38" s="8">
        <f>Legacy!AT110</f>
        <v>0</v>
      </c>
      <c r="AU38" s="8">
        <f>Legacy!AU110</f>
        <v>0</v>
      </c>
      <c r="AV38" s="8">
        <f>Legacy!AV110</f>
        <v>0</v>
      </c>
    </row>
    <row r="39" spans="2:52" s="82" customFormat="1" ht="16.8">
      <c r="E39" s="346" t="s">
        <v>783</v>
      </c>
      <c r="G39" s="2" t="s">
        <v>298</v>
      </c>
      <c r="H39" s="82" t="s">
        <v>752</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498</v>
      </c>
      <c r="G40" s="2" t="s">
        <v>298</v>
      </c>
      <c r="H40" s="82" t="s">
        <v>755</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503</v>
      </c>
      <c r="G41" s="2" t="s">
        <v>298</v>
      </c>
      <c r="H41" s="82" t="s">
        <v>758</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784</v>
      </c>
      <c r="G42" s="2" t="s">
        <v>298</v>
      </c>
      <c r="H42" s="82" t="s">
        <v>1209</v>
      </c>
      <c r="AJ42" s="92"/>
      <c r="AK42" s="92"/>
      <c r="AL42" s="92"/>
      <c r="AM42" s="92"/>
      <c r="AN42" s="92"/>
      <c r="AO42" s="92"/>
      <c r="AP42" s="92"/>
      <c r="AQ42" s="215"/>
      <c r="AR42" s="8">
        <f>Legacy!AR130</f>
        <v>0.77763100003322083</v>
      </c>
      <c r="AS42" s="8">
        <f>Legacy!AS130</f>
        <v>1.367868792898032</v>
      </c>
      <c r="AT42" s="8">
        <f>Legacy!AT130</f>
        <v>0</v>
      </c>
      <c r="AU42" s="8">
        <f>Legacy!AU130</f>
        <v>0</v>
      </c>
      <c r="AV42" s="8">
        <f>Legacy!AV130</f>
        <v>0</v>
      </c>
    </row>
    <row r="43" spans="2:52" s="82" customFormat="1" ht="16.8">
      <c r="E43" s="346" t="s">
        <v>785</v>
      </c>
      <c r="G43" s="2" t="s">
        <v>298</v>
      </c>
      <c r="H43" s="82" t="s">
        <v>766</v>
      </c>
      <c r="AJ43" s="92"/>
      <c r="AK43" s="92"/>
      <c r="AL43" s="92"/>
      <c r="AM43" s="92"/>
      <c r="AN43" s="92"/>
      <c r="AO43" s="92"/>
      <c r="AP43" s="92"/>
      <c r="AQ43" s="215"/>
      <c r="AR43" s="8">
        <f>Legacy!AR135</f>
        <v>1.8664842674591764</v>
      </c>
      <c r="AS43" s="8">
        <f>Legacy!AS135</f>
        <v>4.6093776876946961</v>
      </c>
      <c r="AT43" s="8">
        <f>Legacy!AT135</f>
        <v>-2.453919091665421E-2</v>
      </c>
      <c r="AU43" s="8">
        <f>Legacy!AU135</f>
        <v>0</v>
      </c>
      <c r="AV43" s="8">
        <f>Legacy!AV135</f>
        <v>0</v>
      </c>
    </row>
    <row r="44" spans="2:52" s="82" customFormat="1" ht="16.8">
      <c r="E44" s="346" t="s">
        <v>786</v>
      </c>
      <c r="G44" s="2" t="s">
        <v>298</v>
      </c>
      <c r="H44" s="82" t="s">
        <v>768</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1210</v>
      </c>
      <c r="G45" s="2" t="s">
        <v>298</v>
      </c>
      <c r="H45" s="82" t="s">
        <v>1211</v>
      </c>
      <c r="AJ45" s="92"/>
      <c r="AK45" s="92"/>
      <c r="AL45" s="92"/>
      <c r="AM45" s="92"/>
      <c r="AN45" s="92"/>
      <c r="AO45" s="92"/>
      <c r="AP45" s="92"/>
      <c r="AQ45" s="215"/>
      <c r="AR45" s="543">
        <f>SUM(AR22:AR44)</f>
        <v>-5.9094564983830171</v>
      </c>
      <c r="AS45" s="544">
        <f t="shared" ref="AS45:AV45" si="1">SUM(AS22:AS44)</f>
        <v>35.323267436921228</v>
      </c>
      <c r="AT45" s="544">
        <f t="shared" si="1"/>
        <v>0.16279882311261148</v>
      </c>
      <c r="AU45" s="544">
        <f t="shared" si="1"/>
        <v>0.19933851619162407</v>
      </c>
      <c r="AV45" s="544">
        <f t="shared" si="1"/>
        <v>0.21190487480863474</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1142</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1201</v>
      </c>
      <c r="F49" s="34"/>
      <c r="G49" s="34" t="s">
        <v>298</v>
      </c>
      <c r="H49" s="159" t="s">
        <v>1212</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406.57561949499762</v>
      </c>
      <c r="AS49" s="35">
        <f>Revenue!AS22 * (AS17/$AO$17)</f>
        <v>415.43062625909647</v>
      </c>
      <c r="AT49" s="35">
        <f>Revenue!AT22 * (AT17/$AO$17)</f>
        <v>428.00100640612516</v>
      </c>
      <c r="AU49" s="35">
        <f>Revenue!AU22 * (AU17/$AO$17)</f>
        <v>444.56674727373769</v>
      </c>
      <c r="AV49" s="35">
        <f>Revenue!AV22 * (AV17/$AO$17)</f>
        <v>458.53825048598424</v>
      </c>
      <c r="AW49" s="34"/>
      <c r="AX49"/>
      <c r="AY49"/>
      <c r="AZ49"/>
    </row>
    <row r="50" spans="2:52" s="21" customFormat="1" ht="16.8">
      <c r="B50" s="34"/>
      <c r="C50" s="34"/>
      <c r="D50" s="34"/>
      <c r="E50" s="141" t="s">
        <v>1213</v>
      </c>
      <c r="F50"/>
      <c r="G50" s="21" t="s">
        <v>298</v>
      </c>
      <c r="H50" t="s">
        <v>1214</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-5.984428007757244</v>
      </c>
      <c r="AS50" s="35">
        <f>AS69</f>
        <v>19.915756459524257</v>
      </c>
      <c r="AT50" s="35">
        <f>AT69</f>
        <v>-32.593611136985928</v>
      </c>
      <c r="AU50" s="35">
        <f>AU69</f>
        <v>-30.988769418649905</v>
      </c>
      <c r="AV50" s="35">
        <f>AV69</f>
        <v>0</v>
      </c>
      <c r="AW50" s="34"/>
      <c r="AX50"/>
      <c r="AY50"/>
      <c r="AZ50"/>
    </row>
    <row r="51" spans="2:52" s="21" customFormat="1" ht="16.8">
      <c r="B51" s="34"/>
      <c r="C51" s="34"/>
      <c r="D51" s="34"/>
      <c r="E51" s="35" t="s">
        <v>1215</v>
      </c>
      <c r="F51" s="35"/>
      <c r="G51" s="21" t="s">
        <v>298</v>
      </c>
      <c r="H51" s="35" t="s">
        <v>1216</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1210</v>
      </c>
      <c r="F52" s="159"/>
      <c r="G52" s="21" t="s">
        <v>298</v>
      </c>
      <c r="H52" s="159" t="s">
        <v>1217</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-5.9094564983830171</v>
      </c>
      <c r="AS52" s="35">
        <f t="shared" ref="AS52:AV52" si="3">AS45</f>
        <v>35.323267436921228</v>
      </c>
      <c r="AT52" s="35">
        <f t="shared" si="3"/>
        <v>0.16279882311261148</v>
      </c>
      <c r="AU52" s="35">
        <f t="shared" si="3"/>
        <v>0.19933851619162407</v>
      </c>
      <c r="AV52" s="35">
        <f t="shared" si="3"/>
        <v>0.21190487480863474</v>
      </c>
      <c r="AW52" s="34"/>
      <c r="AX52"/>
      <c r="AY52"/>
      <c r="AZ52"/>
    </row>
    <row r="53" spans="2:52" s="21" customFormat="1" ht="16.8">
      <c r="B53" s="34"/>
      <c r="C53" s="34"/>
      <c r="D53" s="34"/>
      <c r="E53" s="34" t="s">
        <v>1142</v>
      </c>
      <c r="F53" s="34"/>
      <c r="G53" s="21" t="s">
        <v>298</v>
      </c>
      <c r="H53" s="34" t="s">
        <v>1218</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394.68173498885739</v>
      </c>
      <c r="AS53" s="546">
        <f t="shared" ref="AS53:AV53" si="4">SUM(AS49:AS52)</f>
        <v>470.66965015554194</v>
      </c>
      <c r="AT53" s="546">
        <f t="shared" si="4"/>
        <v>395.57019409225182</v>
      </c>
      <c r="AU53" s="546">
        <f t="shared" si="4"/>
        <v>413.77731637127943</v>
      </c>
      <c r="AV53" s="546">
        <f t="shared" si="4"/>
        <v>458.75015536079286</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1213</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1219</v>
      </c>
      <c r="F57" s="34"/>
      <c r="G57" s="21" t="s">
        <v>298</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407.64786269443312</v>
      </c>
      <c r="AR57" s="35"/>
      <c r="AS57" s="34"/>
      <c r="AT57" s="34"/>
      <c r="AU57" s="34"/>
      <c r="AV57" s="34"/>
      <c r="AW57" s="34"/>
      <c r="AX57"/>
      <c r="AY57"/>
      <c r="AZ57"/>
    </row>
    <row r="58" spans="2:52" s="21" customFormat="1" ht="16.8">
      <c r="B58" s="34"/>
      <c r="C58" s="34"/>
      <c r="D58" s="34"/>
      <c r="E58" s="34" t="s">
        <v>1220</v>
      </c>
      <c r="F58" s="34"/>
      <c r="G58" s="21" t="s">
        <v>298</v>
      </c>
      <c r="H58" s="34" t="s">
        <v>1221</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407.64786269443312</v>
      </c>
      <c r="AR58" s="35">
        <f>AR57 + AR53</f>
        <v>394.68173498885739</v>
      </c>
      <c r="AS58" s="34">
        <f t="shared" ref="AS58:AV58" si="6">AS57 + AS53</f>
        <v>470.66965015554194</v>
      </c>
      <c r="AT58" s="34">
        <f t="shared" si="6"/>
        <v>395.57019409225182</v>
      </c>
      <c r="AU58" s="34">
        <f t="shared" si="6"/>
        <v>413.77731637127943</v>
      </c>
      <c r="AV58" s="34">
        <f t="shared" si="6"/>
        <v>458.75015536079286</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1222</v>
      </c>
      <c r="F60" s="34"/>
      <c r="G60" s="21" t="s">
        <v>298</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InputSummary!AQ248</f>
        <v>413.09147007999997</v>
      </c>
      <c r="AR60" s="330">
        <f>InputSummary!AR248</f>
        <v>376.11408270833334</v>
      </c>
      <c r="AS60" s="81">
        <f>InputSummary!AS248</f>
        <v>501.20713704314659</v>
      </c>
      <c r="AT60" s="81">
        <f>InputSummary!AT248</f>
        <v>424.69338930315632</v>
      </c>
      <c r="AU60" s="81">
        <f>InputSummary!AU248</f>
        <v>0</v>
      </c>
      <c r="AV60" s="81">
        <f>InputSummary!AV248</f>
        <v>0</v>
      </c>
      <c r="AW60" s="34"/>
      <c r="AX60"/>
      <c r="AY60"/>
      <c r="AZ60"/>
    </row>
    <row r="61" spans="2:52" s="21" customFormat="1" ht="16.8">
      <c r="B61" s="34"/>
      <c r="C61" s="34"/>
      <c r="D61" s="34"/>
      <c r="E61" s="34" t="s">
        <v>1223</v>
      </c>
      <c r="F61" s="34"/>
      <c r="G61" s="21" t="s">
        <v>298</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0</v>
      </c>
      <c r="AU61" s="34">
        <f t="shared" si="7"/>
        <v>413.77731637127943</v>
      </c>
      <c r="AV61" s="34">
        <f t="shared" si="7"/>
        <v>458.75015536079286</v>
      </c>
      <c r="AW61" s="34"/>
      <c r="AX61"/>
      <c r="AY61"/>
      <c r="AZ61"/>
    </row>
    <row r="62" spans="2:52" s="21" customFormat="1" ht="16.8">
      <c r="B62" s="34"/>
      <c r="C62" s="34"/>
      <c r="D62" s="34"/>
      <c r="E62" s="34" t="s">
        <v>601</v>
      </c>
      <c r="F62" s="34"/>
      <c r="G62" s="21" t="s">
        <v>298</v>
      </c>
      <c r="H62" s="34" t="s">
        <v>602</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413.09147007999997</v>
      </c>
      <c r="AR62" s="35">
        <f t="shared" ref="AR62:AV62" si="8">AR60+AR61</f>
        <v>376.11408270833334</v>
      </c>
      <c r="AS62" s="35">
        <f t="shared" si="8"/>
        <v>501.20713704314659</v>
      </c>
      <c r="AT62" s="35">
        <f t="shared" si="8"/>
        <v>424.69338930315632</v>
      </c>
      <c r="AU62" s="35">
        <f t="shared" si="8"/>
        <v>413.77731637127943</v>
      </c>
      <c r="AV62" s="35">
        <f t="shared" si="8"/>
        <v>458.75015536079286</v>
      </c>
      <c r="AW62" s="34"/>
      <c r="AX62"/>
      <c r="AY62"/>
      <c r="AZ62"/>
    </row>
    <row r="63" spans="2:52" s="134" customFormat="1" ht="16.8">
      <c r="B63" s="77"/>
      <c r="C63" s="77"/>
      <c r="D63" s="77"/>
      <c r="E63" s="77" t="s">
        <v>1224</v>
      </c>
      <c r="F63" s="77"/>
      <c r="G63" s="134" t="s">
        <v>298</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-5.4436073855668496</v>
      </c>
      <c r="AR63" s="365">
        <f t="shared" si="9"/>
        <v>18.567652280524044</v>
      </c>
      <c r="AS63" s="365">
        <f t="shared" si="9"/>
        <v>-30.537486887604643</v>
      </c>
      <c r="AT63" s="365">
        <f t="shared" si="9"/>
        <v>-29.123195210904498</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1225</v>
      </c>
      <c r="F65" s="7"/>
      <c r="G65" s="7" t="s">
        <v>246</v>
      </c>
      <c r="H65" s="141" t="s">
        <v>582</v>
      </c>
      <c r="AJ65" s="8"/>
      <c r="AK65" s="8"/>
      <c r="AL65" s="8"/>
      <c r="AM65" s="8"/>
      <c r="AN65" s="8"/>
      <c r="AO65" s="8"/>
      <c r="AP65" s="8"/>
      <c r="AQ65" s="216">
        <f>InputSummary!AQ182</f>
        <v>2.4934999999999999E-2</v>
      </c>
      <c r="AR65" s="211">
        <f>InputSummary!AR182</f>
        <v>3.97335776E-2</v>
      </c>
      <c r="AS65" s="211">
        <f>InputSummary!AS182</f>
        <v>4.1370183200000001E-2</v>
      </c>
      <c r="AT65" s="211">
        <f>InputSummary!AT182</f>
        <v>4.09301584E-2</v>
      </c>
      <c r="AU65" s="211">
        <f>InputSummary!AU182</f>
        <v>4.1113614800000003E-2</v>
      </c>
      <c r="AV65" s="211">
        <f>InputSummary!AV182</f>
        <v>4.1190859599999997E-2</v>
      </c>
      <c r="AW65" s="8"/>
    </row>
    <row r="66" spans="1:52" ht="16.8">
      <c r="A66" s="21"/>
      <c r="E66" s="21" t="s">
        <v>1226</v>
      </c>
      <c r="F66" s="7"/>
      <c r="G66" s="7" t="s">
        <v>586</v>
      </c>
      <c r="H66" s="141" t="s">
        <v>1227</v>
      </c>
      <c r="AJ66" s="8"/>
      <c r="AK66" s="8"/>
      <c r="AL66" s="8"/>
      <c r="AM66" s="8"/>
      <c r="AN66" s="8"/>
      <c r="AO66" s="8"/>
      <c r="AP66" s="8"/>
      <c r="AQ66" s="227">
        <f t="shared" ref="AQ66:AV66" si="10">IF(AQ12=1,AR17/AQ17 - 1,"")</f>
        <v>7.2604286672181217E-2</v>
      </c>
      <c r="AR66" s="212">
        <f t="shared" si="10"/>
        <v>3.1615224840486178E-2</v>
      </c>
      <c r="AS66" s="212">
        <f t="shared" si="10"/>
        <v>2.4929628075416987E-2</v>
      </c>
      <c r="AT66" s="212">
        <f t="shared" si="10"/>
        <v>2.2218456203320525E-2</v>
      </c>
      <c r="AU66" s="212">
        <f t="shared" si="10"/>
        <v>2.106079359766122E-2</v>
      </c>
      <c r="AV66" s="212" t="str">
        <f t="shared" si="10"/>
        <v/>
      </c>
      <c r="AW66" s="8"/>
    </row>
    <row r="67" spans="1:52" ht="16.8">
      <c r="A67" s="21"/>
      <c r="E67" s="21" t="s">
        <v>1228</v>
      </c>
      <c r="F67" s="21"/>
      <c r="G67" s="21" t="s">
        <v>1229</v>
      </c>
      <c r="H67" s="21" t="s">
        <v>1230</v>
      </c>
      <c r="AJ67" s="8"/>
      <c r="AK67" s="8"/>
      <c r="AL67" s="8"/>
      <c r="AM67" s="8"/>
      <c r="AN67" s="8"/>
      <c r="AO67" s="8"/>
      <c r="AP67" s="8"/>
      <c r="AQ67" s="547">
        <f t="shared" ref="AQ67:AV67" si="11">IF(AQ12=1,(1 + AQ65) * (1 + AQ66) - 1,"")</f>
        <v>9.934967456035193E-2</v>
      </c>
      <c r="AR67" s="548">
        <f t="shared" si="11"/>
        <v>7.2604988430027051E-2</v>
      </c>
      <c r="AS67" s="548">
        <f t="shared" si="11"/>
        <v>6.7331154556004913E-2</v>
      </c>
      <c r="AT67" s="548">
        <f t="shared" si="11"/>
        <v>6.405801953512591E-2</v>
      </c>
      <c r="AU67" s="548">
        <f t="shared" si="11"/>
        <v>6.3040293753017673E-2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1231</v>
      </c>
      <c r="F69" s="34"/>
      <c r="G69" s="21" t="s">
        <v>298</v>
      </c>
      <c r="H69" s="34" t="s">
        <v>1214</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-5.984428007757244</v>
      </c>
      <c r="AS69" s="34">
        <f>(AR58 - AR62) * (1 + AR67)</f>
        <v>19.915756459524257</v>
      </c>
      <c r="AT69" s="34">
        <f>(AS58 - AS62) * (1 + AS67)</f>
        <v>-32.593611136985928</v>
      </c>
      <c r="AU69" s="34">
        <f>(AT58 - AT62) * (1 + AT67)</f>
        <v>-30.988769418649905</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1215</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1232</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1233</v>
      </c>
      <c r="F74" s="34"/>
      <c r="G74" s="2" t="s">
        <v>101</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35"/>
      <c r="AS74" s="34"/>
      <c r="AT74" s="34"/>
      <c r="AU74" s="34"/>
      <c r="AV74" s="34"/>
      <c r="AW74" s="34"/>
      <c r="AX74"/>
      <c r="AY74"/>
      <c r="AZ74"/>
    </row>
    <row r="75" spans="1:52" s="21" customFormat="1" ht="16.8">
      <c r="B75" s="34"/>
      <c r="C75" s="34"/>
      <c r="D75" s="34"/>
      <c r="E75" s="34" t="s">
        <v>1234</v>
      </c>
      <c r="F75" s="34"/>
      <c r="G75" s="2" t="s">
        <v>101</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302.25340041837239</v>
      </c>
      <c r="AS75" s="34">
        <f>Revenue!AS12</f>
        <v>308.28970264395485</v>
      </c>
      <c r="AT75" s="34">
        <f>Revenue!AT12</f>
        <v>314.11160653819991</v>
      </c>
      <c r="AU75" s="34">
        <f>Revenue!AU12</f>
        <v>313.06309486858811</v>
      </c>
      <c r="AV75" s="34">
        <f>Revenue!AV12</f>
        <v>315.32017878194563</v>
      </c>
      <c r="AW75" s="34"/>
      <c r="AX75"/>
      <c r="AY75"/>
      <c r="AZ75"/>
    </row>
    <row r="76" spans="1:52" s="21" customFormat="1" ht="16.8">
      <c r="B76" s="34"/>
      <c r="C76" s="34"/>
      <c r="D76" s="34"/>
      <c r="E76" s="34" t="s">
        <v>1235</v>
      </c>
      <c r="F76" s="34"/>
      <c r="G76" s="2" t="s">
        <v>101</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302.25340041837239</v>
      </c>
      <c r="AS76" s="34">
        <f t="shared" ref="AS76:AV76" si="13">AS74 + AS75</f>
        <v>308.28970264395485</v>
      </c>
      <c r="AT76" s="34">
        <f t="shared" si="13"/>
        <v>314.11160653819991</v>
      </c>
      <c r="AU76" s="34">
        <f t="shared" si="13"/>
        <v>313.06309486858811</v>
      </c>
      <c r="AV76" s="34">
        <f t="shared" si="13"/>
        <v>315.32017878194563</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1236</v>
      </c>
      <c r="F78" s="34"/>
      <c r="G78" s="2" t="s">
        <v>101</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InputSummary!AQ250</f>
        <v>0</v>
      </c>
      <c r="AR78" s="330">
        <f>InputSummary!AR250</f>
        <v>0</v>
      </c>
      <c r="AS78" s="81">
        <f>InputSummary!AS250</f>
        <v>0</v>
      </c>
      <c r="AT78" s="81">
        <f>InputSummary!AT250</f>
        <v>319.18050009332984</v>
      </c>
      <c r="AU78" s="81">
        <f>InputSummary!AU250</f>
        <v>0</v>
      </c>
      <c r="AV78" s="81">
        <f>InputSummary!AV250</f>
        <v>0</v>
      </c>
      <c r="AW78" s="34"/>
      <c r="AX78"/>
      <c r="AY78"/>
      <c r="AZ78"/>
    </row>
    <row r="79" spans="1:52" s="21" customFormat="1" ht="16.8">
      <c r="B79" s="34"/>
      <c r="C79" s="34"/>
      <c r="D79" s="34"/>
      <c r="E79" s="34" t="s">
        <v>1237</v>
      </c>
      <c r="F79" s="34"/>
      <c r="G79" s="2" t="s">
        <v>101</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302.25340041837239</v>
      </c>
      <c r="AS79" s="35">
        <f t="shared" ref="AS79:AV79" si="16">IF(AS78 = 0, AS76, 0)</f>
        <v>308.28970264395485</v>
      </c>
      <c r="AT79" s="35">
        <f t="shared" si="16"/>
        <v>0</v>
      </c>
      <c r="AU79" s="35">
        <f t="shared" si="16"/>
        <v>313.06309486858811</v>
      </c>
      <c r="AV79" s="35">
        <f t="shared" si="16"/>
        <v>315.32017878194563</v>
      </c>
      <c r="AW79" s="34"/>
      <c r="AX79"/>
      <c r="AY79"/>
      <c r="AZ79"/>
    </row>
    <row r="80" spans="1:52" s="21" customFormat="1" ht="16.8">
      <c r="B80" s="34"/>
      <c r="C80" s="34"/>
      <c r="D80" s="34"/>
      <c r="E80" s="34" t="s">
        <v>302</v>
      </c>
      <c r="F80" s="34"/>
      <c r="G80" s="2" t="s">
        <v>101</v>
      </c>
      <c r="H80" s="34" t="s">
        <v>1238</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302.25340041837239</v>
      </c>
      <c r="AS80" s="35">
        <f t="shared" ref="AS80:AV80" si="18">AS78+AS79</f>
        <v>308.28970264395485</v>
      </c>
      <c r="AT80" s="35">
        <f t="shared" si="18"/>
        <v>319.18050009332984</v>
      </c>
      <c r="AU80" s="35">
        <f t="shared" si="18"/>
        <v>313.06309486858811</v>
      </c>
      <c r="AV80" s="35">
        <f t="shared" si="18"/>
        <v>315.32017878194563</v>
      </c>
      <c r="AW80" s="34"/>
      <c r="AX80"/>
      <c r="AY80"/>
      <c r="AZ80"/>
    </row>
    <row r="81" spans="2:52" s="134" customFormat="1" ht="16.8">
      <c r="B81" s="77"/>
      <c r="C81" s="77"/>
      <c r="D81" s="77"/>
      <c r="E81" s="77" t="s">
        <v>1239</v>
      </c>
      <c r="F81" s="77"/>
      <c r="G81" s="2" t="s">
        <v>101</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-5.0688935551299323</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309</v>
      </c>
      <c r="F83" s="34"/>
      <c r="G83" s="34" t="s">
        <v>310</v>
      </c>
      <c r="H83" s="34" t="s">
        <v>311</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InputSummary!AQ253</f>
        <v>0</v>
      </c>
      <c r="AR83" s="368">
        <f>InputSummary!AR253</f>
        <v>1</v>
      </c>
      <c r="AS83" s="368">
        <f>InputSummary!AS253</f>
        <v>1</v>
      </c>
      <c r="AT83" s="368">
        <f>InputSummary!AT253</f>
        <v>1</v>
      </c>
      <c r="AU83" s="368">
        <f>InputSummary!AU253</f>
        <v>1</v>
      </c>
      <c r="AV83" s="368">
        <f>InputSummary!AV253</f>
        <v>1</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314</v>
      </c>
      <c r="F85" s="21"/>
      <c r="G85" s="21" t="s">
        <v>206</v>
      </c>
      <c r="H85" s="21"/>
      <c r="I85" s="370">
        <f>InputSummary!I255</f>
        <v>0.06</v>
      </c>
      <c r="AQ85" s="369"/>
      <c r="AR85" s="143"/>
      <c r="AS85" s="143"/>
      <c r="AT85" s="143"/>
      <c r="AU85" s="143"/>
      <c r="AV85" s="143"/>
    </row>
    <row r="86" spans="2:52" s="21" customFormat="1" ht="16.8">
      <c r="B86" s="34"/>
      <c r="C86" s="34"/>
      <c r="D86" s="34"/>
      <c r="E86" s="34" t="s">
        <v>1239</v>
      </c>
      <c r="F86" s="34"/>
      <c r="G86" s="34" t="s">
        <v>310</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1.0161372373692072</v>
      </c>
      <c r="AU86" s="368">
        <f t="shared" si="22"/>
        <v>1</v>
      </c>
      <c r="AV86" s="368">
        <f t="shared" si="22"/>
        <v>1</v>
      </c>
      <c r="AW86" s="34"/>
      <c r="AX86"/>
      <c r="AY86"/>
      <c r="AZ86"/>
    </row>
    <row r="87" spans="2:52" s="21" customFormat="1" ht="16.8">
      <c r="B87" s="34"/>
      <c r="C87" s="34"/>
      <c r="D87" s="34"/>
      <c r="E87" s="34" t="s">
        <v>315</v>
      </c>
      <c r="F87" s="34"/>
      <c r="G87" s="21" t="s">
        <v>206</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1240</v>
      </c>
      <c r="F89" s="367"/>
      <c r="G89" s="34" t="s">
        <v>298</v>
      </c>
      <c r="H89" s="367" t="s">
        <v>1241</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1242</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1243</v>
      </c>
      <c r="F92" s="34"/>
      <c r="G92" s="34" t="s">
        <v>298</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InputSummary!AQ249</f>
        <v>0</v>
      </c>
      <c r="AR92" s="330">
        <f>InputSummary!AR249</f>
        <v>375.72306493563678</v>
      </c>
      <c r="AS92" s="330">
        <f>InputSummary!AS249</f>
        <v>502.3650345051293</v>
      </c>
      <c r="AT92" s="330">
        <f>InputSummary!AT249</f>
        <v>416.18896859475376</v>
      </c>
      <c r="AU92" s="330">
        <f>InputSummary!AU249</f>
        <v>0</v>
      </c>
      <c r="AV92" s="330">
        <f>InputSummary!AV249</f>
        <v>0</v>
      </c>
      <c r="AW92" s="34"/>
      <c r="AX92"/>
      <c r="AY92"/>
      <c r="AZ92"/>
    </row>
    <row r="93" spans="2:52" s="21" customFormat="1" ht="16.8">
      <c r="B93" s="34"/>
      <c r="C93" s="34"/>
      <c r="D93" s="34"/>
      <c r="E93" s="34" t="s">
        <v>1244</v>
      </c>
      <c r="F93" s="34"/>
      <c r="G93" s="34" t="s">
        <v>298</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407.64786269443312</v>
      </c>
      <c r="AR93" s="35">
        <f t="shared" si="24"/>
        <v>0</v>
      </c>
      <c r="AS93" s="35">
        <f t="shared" si="24"/>
        <v>0</v>
      </c>
      <c r="AT93" s="35">
        <f t="shared" si="24"/>
        <v>0</v>
      </c>
      <c r="AU93" s="35">
        <f t="shared" si="24"/>
        <v>413.77731637127943</v>
      </c>
      <c r="AV93" s="35">
        <f t="shared" si="24"/>
        <v>458.75015536079286</v>
      </c>
      <c r="AW93" s="34"/>
      <c r="AX93"/>
      <c r="AY93"/>
      <c r="AZ93"/>
    </row>
    <row r="94" spans="2:52" s="21" customFormat="1" ht="16.8">
      <c r="B94" s="34"/>
      <c r="C94" s="34"/>
      <c r="D94" s="34"/>
      <c r="E94" s="34" t="s">
        <v>300</v>
      </c>
      <c r="F94" s="34"/>
      <c r="G94" s="34" t="s">
        <v>298</v>
      </c>
      <c r="H94" s="34" t="s">
        <v>1245</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407.64786269443312</v>
      </c>
      <c r="AR94" s="35">
        <f t="shared" ref="AR94:AV94" si="25">AR92+AR93</f>
        <v>375.72306493563678</v>
      </c>
      <c r="AS94" s="35">
        <f t="shared" si="25"/>
        <v>502.3650345051293</v>
      </c>
      <c r="AT94" s="35">
        <f t="shared" si="25"/>
        <v>416.18896859475376</v>
      </c>
      <c r="AU94" s="35">
        <f t="shared" si="25"/>
        <v>413.77731637127943</v>
      </c>
      <c r="AV94" s="35">
        <f t="shared" si="25"/>
        <v>458.75015536079286</v>
      </c>
      <c r="AW94" s="34"/>
      <c r="AX94"/>
      <c r="AY94"/>
      <c r="AZ94"/>
    </row>
    <row r="95" spans="2:52" s="134" customFormat="1" ht="16.8">
      <c r="B95" s="77"/>
      <c r="C95" s="77"/>
      <c r="D95" s="77"/>
      <c r="E95" s="77" t="s">
        <v>1246</v>
      </c>
      <c r="F95" s="77"/>
      <c r="G95" s="34" t="s">
        <v>298</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5.4436073855668496</v>
      </c>
      <c r="AR95" s="365">
        <f t="shared" si="26"/>
        <v>0.39101777269655713</v>
      </c>
      <c r="AS95" s="365">
        <f t="shared" si="26"/>
        <v>-1.1578974619827136</v>
      </c>
      <c r="AT95" s="365">
        <f t="shared" si="26"/>
        <v>8.5044207084025629</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312</v>
      </c>
      <c r="F97" s="34"/>
      <c r="G97" s="34" t="s">
        <v>310</v>
      </c>
      <c r="H97" s="34" t="s">
        <v>313</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InputSummary!AQ254</f>
        <v>0</v>
      </c>
      <c r="AR97" s="368">
        <f>InputSummary!AR254</f>
        <v>1</v>
      </c>
      <c r="AS97" s="368">
        <f>InputSummary!AS254</f>
        <v>1</v>
      </c>
      <c r="AT97" s="368">
        <f>InputSummary!AT254</f>
        <v>1</v>
      </c>
      <c r="AU97" s="368">
        <f>InputSummary!AU254</f>
        <v>1</v>
      </c>
      <c r="AV97" s="368">
        <f>InputSummary!AV254</f>
        <v>1</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314</v>
      </c>
      <c r="F99" s="21"/>
      <c r="G99" s="21" t="s">
        <v>206</v>
      </c>
      <c r="H99" s="21"/>
      <c r="I99" s="370">
        <f>InputSummary!I255</f>
        <v>0.06</v>
      </c>
      <c r="AQ99" s="369"/>
      <c r="AR99" s="143"/>
      <c r="AS99" s="143"/>
      <c r="AT99" s="143"/>
      <c r="AU99" s="143"/>
      <c r="AV99" s="143"/>
    </row>
    <row r="100" spans="1:52" s="21" customFormat="1" ht="16.8">
      <c r="B100" s="34"/>
      <c r="C100" s="34"/>
      <c r="D100" s="34"/>
      <c r="E100" s="34" t="s">
        <v>1247</v>
      </c>
      <c r="F100" s="34"/>
      <c r="G100" s="34" t="s">
        <v>310</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0.98682227114369458</v>
      </c>
      <c r="AR100" s="368">
        <f t="shared" ref="AR100:AV100" si="27">IFERROR(AR94/AR62,0)</f>
        <v>0.99896037454944275</v>
      </c>
      <c r="AS100" s="368">
        <f t="shared" si="27"/>
        <v>1.0023102174259004</v>
      </c>
      <c r="AT100" s="368">
        <f t="shared" si="27"/>
        <v>0.97997515166799098</v>
      </c>
      <c r="AU100" s="368">
        <f t="shared" si="27"/>
        <v>1</v>
      </c>
      <c r="AV100" s="368">
        <f t="shared" si="27"/>
        <v>1</v>
      </c>
      <c r="AW100" s="34"/>
      <c r="AX100"/>
      <c r="AY100"/>
      <c r="AZ100"/>
    </row>
    <row r="101" spans="1:52" s="21" customFormat="1" ht="16.8">
      <c r="B101" s="34"/>
      <c r="C101" s="34"/>
      <c r="D101" s="34"/>
      <c r="E101" s="34" t="s">
        <v>316</v>
      </c>
      <c r="F101" s="34"/>
      <c r="G101" s="21" t="s">
        <v>206</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1248</v>
      </c>
      <c r="F103" s="367"/>
      <c r="G103" s="34" t="s">
        <v>298</v>
      </c>
      <c r="H103" s="367" t="s">
        <v>1249</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1250</v>
      </c>
      <c r="F105" s="367"/>
      <c r="G105" s="367"/>
      <c r="H105" s="367" t="s">
        <v>1216</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75</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54" priority="5" operator="equal">
      <formula>FALSE()</formula>
    </cfRule>
  </conditionalFormatting>
  <conditionalFormatting sqref="AM2">
    <cfRule type="expression" dxfId="53" priority="1">
      <formula>mac_sensitivity=2</formula>
    </cfRule>
    <cfRule type="expression" dxfId="52" priority="2">
      <formula>mac_sensitivity=1</formula>
    </cfRule>
  </conditionalFormatting>
  <conditionalFormatting sqref="AM3">
    <cfRule type="expression" dxfId="5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FEF31-68F5-4EAB-8727-03A26DA4A9C0}">
  <sheetPr codeName="Sheet26">
    <tabColor rgb="FFFFFFCC"/>
    <pageSetUpPr autoPageBreaks="0"/>
  </sheetPr>
  <dimension ref="A1:BB65"/>
  <sheetViews>
    <sheetView zoomScale="85" zoomScaleNormal="85" workbookViewId="0">
      <selection activeCell="AO32" sqref="AO3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68</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SWEST</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1251</v>
      </c>
      <c r="F6" s="2"/>
      <c r="G6" s="2" t="s">
        <v>1252</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1253</v>
      </c>
      <c r="F8" s="2"/>
      <c r="G8" s="2" t="s">
        <v>1252</v>
      </c>
      <c r="H8" s="2"/>
      <c r="I8" s="501">
        <f t="array" ref="I8">YEAR(LARGE(IF('Monthly Inflation'!$H$5:$H$355&lt;&gt;"",'Monthly Inflation'!$E$5:$E$352),1))</f>
        <v>2024</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1254</v>
      </c>
      <c r="F9" s="2"/>
      <c r="G9" s="2" t="s">
        <v>1255</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1256</v>
      </c>
      <c r="F11" s="2"/>
      <c r="G11" s="2" t="s">
        <v>1255</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1257</v>
      </c>
      <c r="F12" s="2"/>
      <c r="G12" s="2" t="s">
        <v>1258</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1259</v>
      </c>
      <c r="F14" s="2"/>
      <c r="G14" s="2" t="s">
        <v>274</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529</v>
      </c>
      <c r="F15" s="2"/>
      <c r="G15" s="2" t="s">
        <v>274</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69</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1261</v>
      </c>
      <c r="F21" s="2"/>
      <c r="G21" s="2" t="s">
        <v>848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OUTTURN</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1262</v>
      </c>
      <c r="F23" s="2"/>
      <c r="G23" s="2" t="s">
        <v>1263</v>
      </c>
      <c r="H23" s="2" t="s">
        <v>1264</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377.48333333333341</v>
      </c>
      <c r="AS23" s="252">
        <f>IFERROR(AVERAGEIFS('Monthly Inflation'!$M:$M,'Monthly Inflation'!$E:$E,"&gt;="&amp;DATE(AS$6 - 1, $I11, $I12),'Monthly Inflation'!$E:$E,"&lt;="&amp;DATE(AS$6, $I11 - 1, $I12)),"")</f>
        <v>391.21462167274558</v>
      </c>
      <c r="AT23" s="252">
        <f>IFERROR(AVERAGEIFS('Monthly Inflation'!$M:$M,'Monthly Inflation'!$E:$E,"&gt;="&amp;DATE(AT$6 - 1, $I11, $I12),'Monthly Inflation'!$E:$E,"&lt;="&amp;DATE(AT$6, $I11 - 1, $I12)),"")</f>
        <v>404.56041721202445</v>
      </c>
      <c r="AU23" s="252">
        <f>IFERROR(AVERAGEIFS('Monthly Inflation'!$M:$M,'Monthly Inflation'!$E:$E,"&gt;="&amp;DATE(AU$6 - 1, $I11, $I12),'Monthly Inflation'!$E:$E,"&lt;="&amp;DATE(AU$6, $I11 - 1, $I12)),"")</f>
        <v>417.55853089760785</v>
      </c>
      <c r="AV23" s="252">
        <f>IFERROR(AVERAGEIFS('Monthly Inflation'!$M:$M,'Monthly Inflation'!$E:$E,"&gt;="&amp;DATE(AV$6 - 1, $I11, $I12),'Monthly Inflation'!$E:$E,"&lt;="&amp;DATE(AV$6, $I11 - 1, $I12)),"")</f>
        <v>430.2703708555357</v>
      </c>
      <c r="AW23" s="2"/>
    </row>
    <row r="24" spans="1:49" ht="16.8">
      <c r="A24" s="2"/>
      <c r="B24" s="2"/>
      <c r="C24" s="2"/>
      <c r="D24" s="2"/>
      <c r="E24" s="2" t="s">
        <v>1265</v>
      </c>
      <c r="F24" s="2"/>
      <c r="G24" s="2" t="s">
        <v>586</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7.4787642955440825E-2</v>
      </c>
      <c r="AS24" s="322">
        <f t="shared" si="3"/>
        <v>3.6375879745893069E-2</v>
      </c>
      <c r="AT24" s="322">
        <f t="shared" si="3"/>
        <v>3.4113744221049958E-2</v>
      </c>
      <c r="AU24" s="322">
        <f t="shared" si="3"/>
        <v>3.2128980326741274E-2</v>
      </c>
      <c r="AV24" s="322">
        <f t="shared" si="3"/>
        <v>3.0443252903016305E-2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1266</v>
      </c>
      <c r="F26" s="2"/>
      <c r="G26" s="2" t="s">
        <v>1263</v>
      </c>
      <c r="H26" s="2" t="s">
        <v>1267</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129.86666666666665</v>
      </c>
      <c r="AS26" s="252">
        <f>IFERROR(AVERAGEIFS('Monthly Inflation'!$L:$L,'Monthly Inflation'!$E:$E,"&gt;="&amp;DATE(AS$6-1,$I11, $I12),'Monthly Inflation'!$E:$E,"&lt;="&amp;DATE(AS$6,$I11-1,$I12)),"")</f>
        <v>133.97243053261781</v>
      </c>
      <c r="AT26" s="252">
        <f>IFERROR(AVERAGEIFS('Monthly Inflation'!$L:$L,'Monthly Inflation'!$E:$E,"&gt;="&amp;DATE(AT$6-1,$I11, $I12),'Monthly Inflation'!$E:$E,"&lt;="&amp;DATE(AT$6,$I11-1,$I12)),"")</f>
        <v>137.31231339815562</v>
      </c>
      <c r="AU26" s="252">
        <f>IFERROR(AVERAGEIFS('Monthly Inflation'!$L:$L,'Monthly Inflation'!$E:$E,"&gt;="&amp;DATE(AU$6-1,$I11, $I12),'Monthly Inflation'!$E:$E,"&lt;="&amp;DATE(AU$6,$I11-1,$I12)),"")</f>
        <v>140.36318101956923</v>
      </c>
      <c r="AV26" s="252">
        <f>IFERROR(AVERAGEIFS('Monthly Inflation'!$L:$L,'Monthly Inflation'!$E:$E,"&gt;="&amp;DATE(AV$6-1,$I11, $I12),'Monthly Inflation'!$E:$E,"&lt;="&amp;DATE(AV$6,$I11-1,$I12)),"")</f>
        <v>143.31934100373354</v>
      </c>
      <c r="AW26" s="2"/>
    </row>
    <row r="27" spans="1:49" ht="16.8">
      <c r="A27" s="2"/>
      <c r="B27" s="2"/>
      <c r="C27" s="2"/>
      <c r="D27" s="2"/>
      <c r="E27" s="2" t="s">
        <v>1268</v>
      </c>
      <c r="F27" s="2"/>
      <c r="G27" s="2" t="s">
        <v>586</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5.5469014561462915E-2</v>
      </c>
      <c r="AS27" s="322">
        <f t="shared" si="4"/>
        <v>3.16152248404864E-2</v>
      </c>
      <c r="AT27" s="322">
        <f t="shared" si="4"/>
        <v>2.4929628075417209E-2</v>
      </c>
      <c r="AU27" s="322">
        <f t="shared" si="4"/>
        <v>2.2218456203320969E-2</v>
      </c>
      <c r="AV27" s="322">
        <f t="shared" si="4"/>
        <v>2.106079359766122E-2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1269</v>
      </c>
      <c r="F29" s="2"/>
      <c r="G29" s="2" t="s">
        <v>1263</v>
      </c>
      <c r="H29" s="2" t="s">
        <v>1206</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376.71650221738128</v>
      </c>
      <c r="AS29" s="252">
        <f>IFERROR(AVERAGEIFS('Monthly Inflation'!$N:$N,'Monthly Inflation'!$E:$E,"&gt;="&amp;DATE(AS$6-1, $I11, $I12),'Monthly Inflation'!$E:$E,"&lt;="&amp;DATE(AS$6, $I11 - 1, $I12)),"")</f>
        <v>388.62647913610527</v>
      </c>
      <c r="AT29" s="252">
        <f>IFERROR(AVERAGEIFS('Monthly Inflation'!$N:$N,'Monthly Inflation'!$E:$E,"&gt;="&amp;DATE(AT$6-1, $I11, $I12),'Monthly Inflation'!$E:$E,"&lt;="&amp;DATE(AT$6, $I11 - 1, $I12)),"")</f>
        <v>398.31479272122715</v>
      </c>
      <c r="AU29" s="252">
        <f>IFERROR(AVERAGEIFS('Monthly Inflation'!$N:$N,'Monthly Inflation'!$E:$E,"&gt;="&amp;DATE(AU$6-1, $I11, $I12),'Monthly Inflation'!$E:$E,"&lt;="&amp;DATE(AU$6, $I11 - 1, $I12)),"")</f>
        <v>407.16473249843847</v>
      </c>
      <c r="AV29" s="252">
        <f>IFERROR(AVERAGEIFS('Monthly Inflation'!$N:$N,'Monthly Inflation'!$E:$E,"&gt;="&amp;DATE(AV$6-1, $I11, $I12),'Monthly Inflation'!$E:$E,"&lt;="&amp;DATE(AV$6, $I11 - 1, $I12)),"")</f>
        <v>415.73994488983499</v>
      </c>
      <c r="AW29" s="2"/>
    </row>
    <row r="30" spans="1:49" ht="16.8">
      <c r="A30" s="2"/>
      <c r="B30" s="2"/>
      <c r="C30" s="2"/>
      <c r="D30" s="2"/>
      <c r="E30" s="2" t="s">
        <v>1270</v>
      </c>
      <c r="F30" s="2"/>
      <c r="G30" s="2" t="s">
        <v>586</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7.2604286672181217E-2</v>
      </c>
      <c r="AS30" s="322">
        <f t="shared" si="5"/>
        <v>3.1615224840486178E-2</v>
      </c>
      <c r="AT30" s="322">
        <f t="shared" si="5"/>
        <v>2.4929628075416987E-2</v>
      </c>
      <c r="AU30" s="322">
        <f t="shared" si="5"/>
        <v>2.2218456203320525E-2</v>
      </c>
      <c r="AV30" s="322">
        <f t="shared" si="5"/>
        <v>2.106079359766122E-2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95</v>
      </c>
      <c r="F32" s="2"/>
      <c r="G32" s="2" t="s">
        <v>96</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1.2806226704273584</v>
      </c>
      <c r="AS32" s="253">
        <f t="shared" si="6"/>
        <v>1.321109844088743</v>
      </c>
      <c r="AT32" s="253">
        <f t="shared" si="6"/>
        <v>1.3540446211486474</v>
      </c>
      <c r="AU32" s="253">
        <f t="shared" si="6"/>
        <v>1.3841294022609805</v>
      </c>
      <c r="AV32" s="253">
        <f t="shared" si="6"/>
        <v>1.4132802659144532</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1271</v>
      </c>
      <c r="F34" s="2"/>
      <c r="G34" s="2" t="s">
        <v>586</v>
      </c>
      <c r="H34" s="2" t="s">
        <v>1272</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1273</v>
      </c>
      <c r="F35" s="2"/>
      <c r="G35" s="2" t="s">
        <v>586</v>
      </c>
      <c r="H35" s="2" t="s">
        <v>1274</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553">
        <v>0.02</v>
      </c>
      <c r="AS35" s="553">
        <v>0.02</v>
      </c>
      <c r="AT35" s="553">
        <v>0.02</v>
      </c>
      <c r="AU35" s="553">
        <v>0.02</v>
      </c>
      <c r="AV35" s="553">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1275</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1276</v>
      </c>
      <c r="F39" s="2"/>
      <c r="G39" s="2" t="s">
        <v>848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OUTTURN</v>
      </c>
      <c r="AT39" s="251" t="str">
        <f t="shared" si="8"/>
        <v>FORECAST</v>
      </c>
      <c r="AU39" s="251" t="str">
        <f t="shared" si="8"/>
        <v>FORECAST</v>
      </c>
      <c r="AV39" s="251" t="str">
        <f t="shared" si="8"/>
        <v>FORECAST</v>
      </c>
      <c r="AW39" s="2"/>
    </row>
    <row r="40" spans="1:49" ht="16.8">
      <c r="A40" s="2"/>
      <c r="B40" s="2"/>
      <c r="C40" s="2"/>
      <c r="D40" s="2"/>
      <c r="E40" s="7" t="s">
        <v>1277</v>
      </c>
      <c r="F40" s="2"/>
      <c r="G40" s="2" t="s">
        <v>1263</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382.61478420795106</v>
      </c>
      <c r="AT40" s="206">
        <f>IFERROR(AVERAGEIFS('Monthly Inflation'!$N:$N,'Monthly Inflation'!$E:$E,"&gt;="&amp;DATE(AT$6 - 1, $I11 - 1, $I12),'Monthly Inflation'!$E:$E,"&lt;="&amp;DATE(AT$6 - 1, $I11, $I12)),"")</f>
        <v>393.651915598242</v>
      </c>
      <c r="AU40" s="206">
        <f>IFERROR(AVERAGEIFS('Monthly Inflation'!$N:$N,'Monthly Inflation'!$E:$E,"&gt;="&amp;DATE(AU$6 - 1, $I11 - 1, $I12),'Monthly Inflation'!$E:$E,"&lt;="&amp;DATE(AU$6 - 1, $I11, $I12)),"")</f>
        <v>402.80971213007888</v>
      </c>
      <c r="AV40" s="206">
        <f>IFERROR(AVERAGEIFS('Monthly Inflation'!$N:$N,'Monthly Inflation'!$E:$E,"&gt;="&amp;DATE(AV$6 - 1, $I11 - 1, $I12),'Monthly Inflation'!$E:$E,"&lt;="&amp;DATE(AV$6 - 1, $I11, $I12)),"")</f>
        <v>411.45482138402963</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1278</v>
      </c>
      <c r="F42" s="2"/>
      <c r="G42" s="2" t="s">
        <v>848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OUTTURN</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1279</v>
      </c>
      <c r="F43" s="2"/>
      <c r="G43" s="2" t="s">
        <v>1263</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382.61478420795106</v>
      </c>
      <c r="AS43" s="206">
        <f>IFERROR(AVERAGEIFS('Monthly Inflation'!$N:$N,'Monthly Inflation'!$E:$E,"&gt;="&amp;DATE(AS$6,$I11 - 1, $I12),'Monthly Inflation'!$E:$E,"&lt;="&amp;DATE(AS$6, $I11, $I12)),"")</f>
        <v>393.651915598242</v>
      </c>
      <c r="AT43" s="206">
        <f>IFERROR(AVERAGEIFS('Monthly Inflation'!$N:$N,'Monthly Inflation'!$E:$E,"&gt;="&amp;DATE(AT$6,$I11 - 1, $I12),'Monthly Inflation'!$E:$E,"&lt;="&amp;DATE(AT$6, $I11, $I12)),"")</f>
        <v>402.80971213007888</v>
      </c>
      <c r="AU43" s="206">
        <f>IFERROR(AVERAGEIFS('Monthly Inflation'!$N:$N,'Monthly Inflation'!$E:$E,"&gt;="&amp;DATE(AU$6,$I11 - 1, $I12),'Monthly Inflation'!$E:$E,"&lt;="&amp;DATE(AU$6, $I11, $I12)),"")</f>
        <v>411.45482138402963</v>
      </c>
      <c r="AV43" s="206">
        <f>IFERROR(AVERAGEIFS('Monthly Inflation'!$N:$N,'Monthly Inflation'!$E:$E,"&gt;="&amp;DATE(AV$6,$I11 - 1, $I12),'Monthly Inflation'!$E:$E,"&lt;="&amp;DATE(AV$6, $I11, $I12)),"")</f>
        <v>419.66759582618874</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1280</v>
      </c>
      <c r="F45" s="2"/>
      <c r="G45" s="2" t="s">
        <v>96</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1.3006734873924681</v>
      </c>
      <c r="AT45" s="256">
        <f t="shared" si="11"/>
        <v>1.3381934807872249</v>
      </c>
      <c r="AU45" s="256">
        <f t="shared" si="11"/>
        <v>1.3693248004421943</v>
      </c>
      <c r="AV45" s="256">
        <f t="shared" si="11"/>
        <v>1.3987132738267296</v>
      </c>
      <c r="AW45" s="2"/>
    </row>
    <row r="46" spans="1:49" ht="16.8">
      <c r="A46" s="2"/>
      <c r="B46" s="2"/>
      <c r="C46" s="2"/>
      <c r="D46" s="2"/>
      <c r="E46" s="7" t="s">
        <v>1281</v>
      </c>
      <c r="F46" s="2"/>
      <c r="G46" s="2" t="s">
        <v>96</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1.3006734873924681</v>
      </c>
      <c r="AS46" s="256">
        <f t="shared" si="12"/>
        <v>1.3381934807872249</v>
      </c>
      <c r="AT46" s="256">
        <f t="shared" si="12"/>
        <v>1.3693248004421943</v>
      </c>
      <c r="AU46" s="256">
        <f t="shared" si="12"/>
        <v>1.3987132738267296</v>
      </c>
      <c r="AV46" s="256">
        <f t="shared" si="12"/>
        <v>1.426632053800075</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1282</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1283</v>
      </c>
      <c r="F50" s="2"/>
      <c r="G50" s="2" t="s">
        <v>96</v>
      </c>
      <c r="H50" s="2" t="s">
        <v>1284</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1">
        <v>9.6914789201007601</v>
      </c>
      <c r="AR50" s="551">
        <v>3.6285833089104491</v>
      </c>
      <c r="AS50" s="551">
        <v>3.4828566998632349</v>
      </c>
      <c r="AT50" s="551">
        <v>3.2635408950927314</v>
      </c>
      <c r="AU50" s="551">
        <v>3.0884869830960726</v>
      </c>
      <c r="AV50" s="551">
        <v>2.9368104260031114</v>
      </c>
      <c r="AW50" s="2"/>
    </row>
    <row r="51" spans="1:49" ht="16.8">
      <c r="A51" s="2"/>
      <c r="B51" s="2"/>
      <c r="C51" s="2"/>
      <c r="D51" s="2"/>
      <c r="E51" s="7" t="s">
        <v>1285</v>
      </c>
      <c r="F51" s="2"/>
      <c r="G51" s="2" t="s">
        <v>586</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0.11111394299697319</v>
      </c>
      <c r="AR51" s="291">
        <f t="shared" si="13"/>
        <v>8.1757550173031823E-2</v>
      </c>
      <c r="AS51" s="291">
        <f t="shared" si="13"/>
        <v>3.5921516566486456E-2</v>
      </c>
      <c r="AT51" s="291">
        <f t="shared" si="13"/>
        <v>3.428027748670609E-2</v>
      </c>
      <c r="AU51" s="291">
        <f t="shared" si="13"/>
        <v>3.2197774170935667E-2</v>
      </c>
      <c r="AV51" s="291">
        <f t="shared" si="13"/>
        <v>3.0505678438228323E-2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1286</v>
      </c>
      <c r="F53" s="2"/>
      <c r="G53" s="2" t="s">
        <v>96</v>
      </c>
      <c r="H53" s="2" t="s">
        <v>1287</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1">
        <v>7.3032807433557112</v>
      </c>
      <c r="AR53" s="551">
        <v>2.5345237715914015</v>
      </c>
      <c r="AS53" s="551">
        <v>2.5756936498082306</v>
      </c>
      <c r="AT53" s="551">
        <v>2.2608746324726203</v>
      </c>
      <c r="AU53" s="551">
        <v>2.1160529756593105</v>
      </c>
      <c r="AV53" s="551">
        <v>2.0747861451908323</v>
      </c>
      <c r="AW53" s="2"/>
    </row>
    <row r="54" spans="1:49" ht="16.8">
      <c r="A54" s="2"/>
      <c r="B54" s="2"/>
      <c r="C54" s="2"/>
      <c r="D54" s="2"/>
      <c r="E54" s="7" t="s">
        <v>1288</v>
      </c>
      <c r="F54" s="2"/>
      <c r="G54" s="2" t="s">
        <v>586</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8.6258793518668553E-2</v>
      </c>
      <c r="AR54" s="291">
        <f t="shared" si="14"/>
        <v>6.1110915004146338E-2</v>
      </c>
      <c r="AS54" s="291">
        <f t="shared" si="14"/>
        <v>2.5448162411456088E-2</v>
      </c>
      <c r="AT54" s="291">
        <f t="shared" si="14"/>
        <v>2.496988895474328E-2</v>
      </c>
      <c r="AU54" s="291">
        <f t="shared" si="14"/>
        <v>2.2246692182692929E-2</v>
      </c>
      <c r="AV54" s="291">
        <f t="shared" si="14"/>
        <v>2.1057362680421909E-2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75</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5" customFormat="1" hidden="1"/>
  </sheetData>
  <conditionalFormatting sqref="K21:T25">
    <cfRule type="cellIs" dxfId="50" priority="21" operator="equal">
      <formula>"FORECAST"</formula>
    </cfRule>
  </conditionalFormatting>
  <conditionalFormatting sqref="K23:T26">
    <cfRule type="expression" dxfId="49" priority="20">
      <formula>K$21 = "FORECAST"</formula>
    </cfRule>
  </conditionalFormatting>
  <conditionalFormatting sqref="K23:AV24">
    <cfRule type="expression" dxfId="48" priority="17">
      <formula>K$21 = "FORECAST"</formula>
    </cfRule>
    <cfRule type="cellIs" dxfId="47" priority="18" operator="equal">
      <formula>"FORECAST"</formula>
    </cfRule>
  </conditionalFormatting>
  <conditionalFormatting sqref="K26:AV30">
    <cfRule type="expression" dxfId="46" priority="5">
      <formula>K$21 = "FORECAST"</formula>
    </cfRule>
  </conditionalFormatting>
  <conditionalFormatting sqref="K27:AV27">
    <cfRule type="cellIs" dxfId="45" priority="12" operator="equal">
      <formula>"FORECAST"</formula>
    </cfRule>
  </conditionalFormatting>
  <conditionalFormatting sqref="K30:AV30">
    <cfRule type="cellIs" dxfId="44" priority="6" operator="equal">
      <formula>"FORECAST"</formula>
    </cfRule>
  </conditionalFormatting>
  <conditionalFormatting sqref="K32:AV32">
    <cfRule type="expression" dxfId="43" priority="19">
      <formula>K$21 = "FORECAST"</formula>
    </cfRule>
  </conditionalFormatting>
  <conditionalFormatting sqref="K39:AV39">
    <cfRule type="cellIs" dxfId="42" priority="1" operator="equal">
      <formula>"FORECAST"</formula>
    </cfRule>
  </conditionalFormatting>
  <conditionalFormatting sqref="K40:AV41">
    <cfRule type="expression" dxfId="41" priority="4">
      <formula>K$39 = "FORECAST"</formula>
    </cfRule>
  </conditionalFormatting>
  <conditionalFormatting sqref="K42:AV46">
    <cfRule type="cellIs" dxfId="40" priority="3" operator="equal">
      <formula>"FORECAST"</formula>
    </cfRule>
  </conditionalFormatting>
  <conditionalFormatting sqref="K43:AV46">
    <cfRule type="expression" dxfId="39" priority="2">
      <formula>K$42 = "FORECAST"</formula>
    </cfRule>
  </conditionalFormatting>
  <conditionalFormatting sqref="U27:V27 X27:AV27">
    <cfRule type="expression" dxfId="38" priority="15">
      <formula>U$21 = "FORECAST"</formula>
    </cfRule>
  </conditionalFormatting>
  <conditionalFormatting sqref="U30:V30 X30:AV30">
    <cfRule type="expression" dxfId="37" priority="9">
      <formula>U$21 = "FORECAST"</formula>
    </cfRule>
  </conditionalFormatting>
  <conditionalFormatting sqref="U21:AV23 U24:V24 X24:AV24 U25:AV25">
    <cfRule type="cellIs" dxfId="36" priority="24" operator="equal">
      <formula>"FORECAST"</formula>
    </cfRule>
  </conditionalFormatting>
  <conditionalFormatting sqref="U23:AV23 U24:V24 X24:AV24 U25:AV26 U28:AV29">
    <cfRule type="expression" dxfId="35"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4B49E-2B78-41A6-9135-0DBFBF632CE3}">
  <sheetPr codeName="Sheet27">
    <tabColor rgb="FFFFFFCC"/>
    <pageSetUpPr autoPageBreaks="0"/>
  </sheetPr>
  <dimension ref="A1:BE356"/>
  <sheetViews>
    <sheetView topLeftCell="A271"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70</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1289</v>
      </c>
      <c r="I3" s="478" t="s">
        <v>1290</v>
      </c>
      <c r="J3" s="179"/>
      <c r="K3" s="179"/>
      <c r="L3" s="247"/>
      <c r="M3" s="247"/>
      <c r="N3" s="247"/>
    </row>
    <row r="4" spans="1:14" ht="33.6">
      <c r="A4" s="181"/>
      <c r="B4" s="181"/>
      <c r="C4" s="181"/>
      <c r="D4" s="181"/>
      <c r="E4" s="324" t="s">
        <v>1291</v>
      </c>
      <c r="F4" s="325" t="s">
        <v>1292</v>
      </c>
      <c r="G4" s="324" t="s">
        <v>1293</v>
      </c>
      <c r="H4" s="326" t="s">
        <v>1294</v>
      </c>
      <c r="I4" s="326" t="s">
        <v>1295</v>
      </c>
      <c r="J4" s="326" t="s">
        <v>1296</v>
      </c>
      <c r="K4" s="326" t="s">
        <v>1297</v>
      </c>
      <c r="L4" s="327" t="s">
        <v>1298</v>
      </c>
      <c r="M4" s="327" t="s">
        <v>1299</v>
      </c>
      <c r="N4" s="327" t="s">
        <v>1300</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7.3032807433557112E-2</v>
      </c>
      <c r="K284" s="257">
        <f>IF($E284&lt;DATE(2018,7,1),"-",INDEX('Annual Inflation'!$AM$50:$BA$50, MATCH(YEAR(EOMONTH($E284,6)), 'Annual Inflation'!$AM$6:$BA$6, 0))/100)</f>
        <v>9.6914789201007601E-2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7.3032807433557112E-2</v>
      </c>
      <c r="K285" s="257">
        <f>IF($E285&lt;DATE(2018,7,1),"-",INDEX('Annual Inflation'!$AM$50:$BA$50, MATCH(YEAR(EOMONTH($E285,6)), 'Annual Inflation'!$AM$6:$BA$6, 0))/100)</f>
        <v>9.6914789201007601E-2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7.3032807433557112E-2</v>
      </c>
      <c r="K286" s="257">
        <f>IF($E286&lt;DATE(2018,7,1),"-",INDEX('Annual Inflation'!$AM$50:$BA$50, MATCH(YEAR(EOMONTH($E286,6)), 'Annual Inflation'!$AM$6:$BA$6, 0))/100)</f>
        <v>9.6914789201007601E-2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7.3032807433557112E-2</v>
      </c>
      <c r="K287" s="257">
        <f>IF($E287&lt;DATE(2018,7,1),"-",INDEX('Annual Inflation'!$AM$50:$BA$50, MATCH(YEAR(EOMONTH($E287,6)), 'Annual Inflation'!$AM$6:$BA$6, 0))/100)</f>
        <v>9.6914789201007601E-2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7.3032807433557112E-2</v>
      </c>
      <c r="K288" s="257">
        <f>IF($E288&lt;DATE(2018,7,1),"-",INDEX('Annual Inflation'!$AM$50:$BA$50, MATCH(YEAR(EOMONTH($E288,6)), 'Annual Inflation'!$AM$6:$BA$6, 0))/100)</f>
        <v>9.6914789201007601E-2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7.3032807433557112E-2</v>
      </c>
      <c r="K289" s="257">
        <f>IF($E289&lt;DATE(2018,7,1),"-",INDEX('Annual Inflation'!$AM$50:$BA$50, MATCH(YEAR(EOMONTH($E289,6)), 'Annual Inflation'!$AM$6:$BA$6, 0))/100)</f>
        <v>9.6914789201007601E-2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7.3032807433557112E-2</v>
      </c>
      <c r="K290" s="257">
        <f>IF($E290&lt;DATE(2018,7,1),"-",INDEX('Annual Inflation'!$AM$50:$BA$50, MATCH(YEAR(EOMONTH($E290,6)), 'Annual Inflation'!$AM$6:$BA$6, 0))/100)</f>
        <v>9.6914789201007601E-2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7.3032807433557112E-2</v>
      </c>
      <c r="K291" s="257">
        <f>IF($E291&lt;DATE(2018,7,1),"-",INDEX('Annual Inflation'!$AM$50:$BA$50, MATCH(YEAR(EOMONTH($E291,6)), 'Annual Inflation'!$AM$6:$BA$6, 0))/100)</f>
        <v>9.6914789201007601E-2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7.3032807433557112E-2</v>
      </c>
      <c r="K292" s="257">
        <f>IF($E292&lt;DATE(2018,7,1),"-",INDEX('Annual Inflation'!$AM$50:$BA$50, MATCH(YEAR(EOMONTH($E292,6)), 'Annual Inflation'!$AM$6:$BA$6, 0))/100)</f>
        <v>9.6914789201007601E-2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7.3032807433557112E-2</v>
      </c>
      <c r="K293" s="257">
        <f>IF($E293&lt;DATE(2018,7,1),"-",INDEX('Annual Inflation'!$AM$50:$BA$50, MATCH(YEAR(EOMONTH($E293,6)), 'Annual Inflation'!$AM$6:$BA$6, 0))/100)</f>
        <v>9.6914789201007601E-2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7.3032807433557112E-2</v>
      </c>
      <c r="K294" s="257">
        <f>IF($E294&lt;DATE(2018,7,1),"-",INDEX('Annual Inflation'!$AM$50:$BA$50, MATCH(YEAR(EOMONTH($E294,6)), 'Annual Inflation'!$AM$6:$BA$6, 0))/100)</f>
        <v>9.6914789201007601E-2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7.3032807433557112E-2</v>
      </c>
      <c r="K295" s="257">
        <f>IF($E295&lt;DATE(2018,7,1),"-",INDEX('Annual Inflation'!$AM$50:$BA$50, MATCH(YEAR(EOMONTH($E295,6)), 'Annual Inflation'!$AM$6:$BA$6, 0))/100)</f>
        <v>9.6914789201007601E-2</v>
      </c>
      <c r="L295" s="258">
        <f t="shared" si="22"/>
        <v>129.4</v>
      </c>
      <c r="M295" s="258">
        <f t="shared" si="23"/>
        <v>376.4</v>
      </c>
      <c r="N295" s="258">
        <f t="shared" si="24"/>
        <v>375.36279815397182</v>
      </c>
    </row>
    <row r="296" spans="5:14" ht="16.8">
      <c r="E296" s="248">
        <v>45108</v>
      </c>
      <c r="F296" s="323">
        <f t="shared" si="20"/>
        <v>45138</v>
      </c>
      <c r="G296" s="159">
        <f t="shared" si="21"/>
        <v>2024</v>
      </c>
      <c r="H296" s="500">
        <v>129</v>
      </c>
      <c r="I296" s="500">
        <v>374.2</v>
      </c>
      <c r="J296" s="257">
        <f>IF($E296&lt;DATE(2018,7,1),"-",INDEX('Annual Inflation'!$AM$53:$BA$53, MATCH(YEAR(EOMONTH($E296,6)), 'Annual Inflation'!$AM$6:$BA$6, 0))/100)</f>
        <v>2.5345237715914015E-2</v>
      </c>
      <c r="K296" s="257">
        <f>IF($E296&lt;DATE(2018,7,1),"-",INDEX('Annual Inflation'!$AM$50:$BA$50, MATCH(YEAR(EOMONTH($E296,6)), 'Annual Inflation'!$AM$6:$BA$6, 0))/100)</f>
        <v>3.6285833089104491E-2</v>
      </c>
      <c r="L296" s="258">
        <f t="shared" si="22"/>
        <v>129</v>
      </c>
      <c r="M296" s="258">
        <f t="shared" si="23"/>
        <v>374.2</v>
      </c>
      <c r="N296" s="258">
        <f t="shared" si="24"/>
        <v>374.20248038533509</v>
      </c>
    </row>
    <row r="297" spans="5:14" ht="16.8">
      <c r="E297" s="248">
        <v>45139</v>
      </c>
      <c r="F297" s="323">
        <f t="shared" si="20"/>
        <v>45169</v>
      </c>
      <c r="G297" s="159">
        <f t="shared" si="21"/>
        <v>2024</v>
      </c>
      <c r="H297" s="500">
        <v>129.4</v>
      </c>
      <c r="I297" s="500">
        <v>376.6</v>
      </c>
      <c r="J297" s="257">
        <f>IF($E297&lt;DATE(2018,7,1),"-",INDEX('Annual Inflation'!$AM$53:$BA$53, MATCH(YEAR(EOMONTH($E297,6)), 'Annual Inflation'!$AM$6:$BA$6, 0))/100)</f>
        <v>2.5345237715914015E-2</v>
      </c>
      <c r="K297" s="257">
        <f>IF($E297&lt;DATE(2018,7,1),"-",INDEX('Annual Inflation'!$AM$50:$BA$50, MATCH(YEAR(EOMONTH($E297,6)), 'Annual Inflation'!$AM$6:$BA$6, 0))/100)</f>
        <v>3.6285833089104491E-2</v>
      </c>
      <c r="L297" s="258">
        <f t="shared" si="22"/>
        <v>129.4</v>
      </c>
      <c r="M297" s="258">
        <f t="shared" si="23"/>
        <v>376.6</v>
      </c>
      <c r="N297" s="258">
        <f t="shared" si="24"/>
        <v>375.36279815397182</v>
      </c>
    </row>
    <row r="298" spans="5:14" ht="16.8">
      <c r="E298" s="248">
        <v>45170</v>
      </c>
      <c r="F298" s="323">
        <f t="shared" si="20"/>
        <v>45199</v>
      </c>
      <c r="G298" s="159">
        <f t="shared" si="21"/>
        <v>2024</v>
      </c>
      <c r="H298" s="500">
        <v>130.1</v>
      </c>
      <c r="I298" s="500">
        <v>378.4</v>
      </c>
      <c r="J298" s="257">
        <f>IF($E298&lt;DATE(2018,7,1),"-",INDEX('Annual Inflation'!$AM$53:$BA$53, MATCH(YEAR(EOMONTH($E298,6)), 'Annual Inflation'!$AM$6:$BA$6, 0))/100)</f>
        <v>2.5345237715914015E-2</v>
      </c>
      <c r="K298" s="257">
        <f>IF($E298&lt;DATE(2018,7,1),"-",INDEX('Annual Inflation'!$AM$50:$BA$50, MATCH(YEAR(EOMONTH($E298,6)), 'Annual Inflation'!$AM$6:$BA$6, 0))/100)</f>
        <v>3.6285833089104491E-2</v>
      </c>
      <c r="L298" s="258">
        <f t="shared" si="22"/>
        <v>130.1</v>
      </c>
      <c r="M298" s="258">
        <f t="shared" si="23"/>
        <v>378.4</v>
      </c>
      <c r="N298" s="258">
        <f t="shared" si="24"/>
        <v>377.39335424908597</v>
      </c>
    </row>
    <row r="299" spans="5:14" ht="16.8">
      <c r="E299" s="248">
        <v>45200</v>
      </c>
      <c r="F299" s="323">
        <f t="shared" si="20"/>
        <v>45230</v>
      </c>
      <c r="G299" s="159">
        <f t="shared" si="21"/>
        <v>2024</v>
      </c>
      <c r="H299" s="500">
        <v>130.19999999999999</v>
      </c>
      <c r="I299" s="500">
        <v>377.8</v>
      </c>
      <c r="J299" s="257">
        <f>IF($E299&lt;DATE(2018,7,1),"-",INDEX('Annual Inflation'!$AM$53:$BA$53, MATCH(YEAR(EOMONTH($E299,6)), 'Annual Inflation'!$AM$6:$BA$6, 0))/100)</f>
        <v>2.5345237715914015E-2</v>
      </c>
      <c r="K299" s="257">
        <f>IF($E299&lt;DATE(2018,7,1),"-",INDEX('Annual Inflation'!$AM$50:$BA$50, MATCH(YEAR(EOMONTH($E299,6)), 'Annual Inflation'!$AM$6:$BA$6, 0))/100)</f>
        <v>3.6285833089104491E-2</v>
      </c>
      <c r="L299" s="258">
        <f t="shared" si="22"/>
        <v>130.19999999999999</v>
      </c>
      <c r="M299" s="258">
        <f t="shared" si="23"/>
        <v>377.8</v>
      </c>
      <c r="N299" s="258">
        <f t="shared" si="24"/>
        <v>377.68343369124511</v>
      </c>
    </row>
    <row r="300" spans="5:14" ht="16.8">
      <c r="E300" s="248">
        <v>45231</v>
      </c>
      <c r="F300" s="323">
        <f t="shared" si="20"/>
        <v>45260</v>
      </c>
      <c r="G300" s="159">
        <f t="shared" si="21"/>
        <v>2024</v>
      </c>
      <c r="H300" s="500">
        <v>130</v>
      </c>
      <c r="I300" s="500">
        <v>377.3</v>
      </c>
      <c r="J300" s="257">
        <f>IF($E300&lt;DATE(2018,7,1),"-",INDEX('Annual Inflation'!$AM$53:$BA$53, MATCH(YEAR(EOMONTH($E300,6)), 'Annual Inflation'!$AM$6:$BA$6, 0))/100)</f>
        <v>2.5345237715914015E-2</v>
      </c>
      <c r="K300" s="257">
        <f>IF($E300&lt;DATE(2018,7,1),"-",INDEX('Annual Inflation'!$AM$50:$BA$50, MATCH(YEAR(EOMONTH($E300,6)), 'Annual Inflation'!$AM$6:$BA$6, 0))/100)</f>
        <v>3.6285833089104491E-2</v>
      </c>
      <c r="L300" s="258">
        <f t="shared" si="22"/>
        <v>130</v>
      </c>
      <c r="M300" s="258">
        <f t="shared" si="23"/>
        <v>377.3</v>
      </c>
      <c r="N300" s="258">
        <f t="shared" si="24"/>
        <v>377.10327480692678</v>
      </c>
    </row>
    <row r="301" spans="5:14" ht="16.8">
      <c r="E301" s="248">
        <v>45261</v>
      </c>
      <c r="F301" s="323">
        <f t="shared" si="20"/>
        <v>45291</v>
      </c>
      <c r="G301" s="159">
        <f t="shared" si="21"/>
        <v>2024</v>
      </c>
      <c r="H301" s="500">
        <v>130.5</v>
      </c>
      <c r="I301" s="500">
        <v>379</v>
      </c>
      <c r="J301" s="257">
        <f>IF($E301&lt;DATE(2018,7,1),"-",INDEX('Annual Inflation'!$AM$53:$BA$53, MATCH(YEAR(EOMONTH($E301,6)), 'Annual Inflation'!$AM$6:$BA$6, 0))/100)</f>
        <v>2.5345237715914015E-2</v>
      </c>
      <c r="K301" s="257">
        <f>IF($E301&lt;DATE(2018,7,1),"-",INDEX('Annual Inflation'!$AM$50:$BA$50, MATCH(YEAR(EOMONTH($E301,6)), 'Annual Inflation'!$AM$6:$BA$6, 0))/100)</f>
        <v>3.6285833089104491E-2</v>
      </c>
      <c r="L301" s="258">
        <f t="shared" si="22"/>
        <v>130.5</v>
      </c>
      <c r="M301" s="258">
        <f t="shared" si="23"/>
        <v>379</v>
      </c>
      <c r="N301" s="258">
        <f t="shared" si="24"/>
        <v>378.55367201772265</v>
      </c>
    </row>
    <row r="302" spans="5:14" ht="16.8">
      <c r="E302" s="248">
        <v>45292</v>
      </c>
      <c r="F302" s="323">
        <f t="shared" si="20"/>
        <v>45322</v>
      </c>
      <c r="G302" s="159">
        <f t="shared" si="21"/>
        <v>2024</v>
      </c>
      <c r="H302" s="500">
        <v>130</v>
      </c>
      <c r="I302" s="500">
        <v>378</v>
      </c>
      <c r="J302" s="257">
        <f>IF($E302&lt;DATE(2018,7,1),"-",INDEX('Annual Inflation'!$AM$53:$BA$53, MATCH(YEAR(EOMONTH($E302,6)), 'Annual Inflation'!$AM$6:$BA$6, 0))/100)</f>
        <v>2.5345237715914015E-2</v>
      </c>
      <c r="K302" s="257">
        <f>IF($E302&lt;DATE(2018,7,1),"-",INDEX('Annual Inflation'!$AM$50:$BA$50, MATCH(YEAR(EOMONTH($E302,6)), 'Annual Inflation'!$AM$6:$BA$6, 0))/100)</f>
        <v>3.6285833089104491E-2</v>
      </c>
      <c r="L302" s="258">
        <f t="shared" si="22"/>
        <v>130</v>
      </c>
      <c r="M302" s="258">
        <f t="shared" si="23"/>
        <v>378</v>
      </c>
      <c r="N302" s="258">
        <f t="shared" si="24"/>
        <v>377.10327480692678</v>
      </c>
    </row>
    <row r="303" spans="5:14" ht="16.8">
      <c r="E303" s="248">
        <v>45323</v>
      </c>
      <c r="F303" s="323">
        <f t="shared" si="20"/>
        <v>45351</v>
      </c>
      <c r="G303" s="159">
        <f t="shared" si="21"/>
        <v>2024</v>
      </c>
      <c r="H303" s="500">
        <v>130.80000000000001</v>
      </c>
      <c r="I303" s="500">
        <v>381</v>
      </c>
      <c r="J303" s="257">
        <f>IF($E303&lt;DATE(2018,7,1),"-",INDEX('Annual Inflation'!$AM$53:$BA$53, MATCH(YEAR(EOMONTH($E303,6)), 'Annual Inflation'!$AM$6:$BA$6, 0))/100)</f>
        <v>2.5345237715914015E-2</v>
      </c>
      <c r="K303" s="257">
        <f>IF($E303&lt;DATE(2018,7,1),"-",INDEX('Annual Inflation'!$AM$50:$BA$50, MATCH(YEAR(EOMONTH($E303,6)), 'Annual Inflation'!$AM$6:$BA$6, 0))/100)</f>
        <v>3.6285833089104491E-2</v>
      </c>
      <c r="L303" s="258">
        <f t="shared" si="22"/>
        <v>130.80000000000001</v>
      </c>
      <c r="M303" s="258">
        <f t="shared" si="23"/>
        <v>381</v>
      </c>
      <c r="N303" s="258">
        <f t="shared" si="24"/>
        <v>379.42391034420018</v>
      </c>
    </row>
    <row r="304" spans="5:14" ht="16.8">
      <c r="E304" s="248">
        <v>45352</v>
      </c>
      <c r="F304" s="323">
        <f t="shared" si="20"/>
        <v>45382</v>
      </c>
      <c r="G304" s="159">
        <f t="shared" si="21"/>
        <v>2024</v>
      </c>
      <c r="H304" s="500">
        <v>131.6</v>
      </c>
      <c r="I304" s="500">
        <v>383</v>
      </c>
      <c r="J304" s="257">
        <f>IF($E304&lt;DATE(2018,7,1),"-",INDEX('Annual Inflation'!$AM$53:$BA$53, MATCH(YEAR(EOMONTH($E304,6)), 'Annual Inflation'!$AM$6:$BA$6, 0))/100)</f>
        <v>2.5345237715914015E-2</v>
      </c>
      <c r="K304" s="257">
        <f>IF($E304&lt;DATE(2018,7,1),"-",INDEX('Annual Inflation'!$AM$50:$BA$50, MATCH(YEAR(EOMONTH($E304,6)), 'Annual Inflation'!$AM$6:$BA$6, 0))/100)</f>
        <v>3.6285833089104491E-2</v>
      </c>
      <c r="L304" s="258">
        <f t="shared" si="22"/>
        <v>131.6</v>
      </c>
      <c r="M304" s="258">
        <f t="shared" si="23"/>
        <v>383</v>
      </c>
      <c r="N304" s="258">
        <f t="shared" si="24"/>
        <v>381.74454588147353</v>
      </c>
    </row>
    <row r="305" spans="5:14" ht="16.8">
      <c r="E305" s="248">
        <v>45383</v>
      </c>
      <c r="F305" s="323">
        <f t="shared" si="20"/>
        <v>45412</v>
      </c>
      <c r="G305" s="159">
        <f t="shared" si="21"/>
        <v>2025</v>
      </c>
      <c r="H305" s="500">
        <v>132.19999999999999</v>
      </c>
      <c r="I305" s="500">
        <v>385</v>
      </c>
      <c r="J305" s="257">
        <f>IF($E305&lt;DATE(2018,7,1),"-",INDEX('Annual Inflation'!$AM$53:$BA$53, MATCH(YEAR(EOMONTH($E305,6)), 'Annual Inflation'!$AM$6:$BA$6, 0))/100)</f>
        <v>2.5345237715914015E-2</v>
      </c>
      <c r="K305" s="257">
        <f>IF($E305&lt;DATE(2018,7,1),"-",INDEX('Annual Inflation'!$AM$50:$BA$50, MATCH(YEAR(EOMONTH($E305,6)), 'Annual Inflation'!$AM$6:$BA$6, 0))/100)</f>
        <v>3.6285833089104491E-2</v>
      </c>
      <c r="L305" s="258">
        <f t="shared" si="22"/>
        <v>132.19999999999999</v>
      </c>
      <c r="M305" s="258">
        <f t="shared" si="23"/>
        <v>385</v>
      </c>
      <c r="N305" s="258">
        <f t="shared" si="24"/>
        <v>383.48502253442854</v>
      </c>
    </row>
    <row r="306" spans="5:14" ht="16.8">
      <c r="E306" s="248">
        <v>45413</v>
      </c>
      <c r="F306" s="323">
        <f t="shared" si="20"/>
        <v>45443</v>
      </c>
      <c r="G306" s="159">
        <f t="shared" si="21"/>
        <v>2025</v>
      </c>
      <c r="H306" s="500">
        <v>132.69999999999999</v>
      </c>
      <c r="I306" s="500">
        <v>386.4</v>
      </c>
      <c r="J306" s="257">
        <f>IF($E306&lt;DATE(2018,7,1),"-",INDEX('Annual Inflation'!$AM$53:$BA$53, MATCH(YEAR(EOMONTH($E306,6)), 'Annual Inflation'!$AM$6:$BA$6, 0))/100)</f>
        <v>2.5345237715914015E-2</v>
      </c>
      <c r="K306" s="257">
        <f>IF($E306&lt;DATE(2018,7,1),"-",INDEX('Annual Inflation'!$AM$50:$BA$50, MATCH(YEAR(EOMONTH($E306,6)), 'Annual Inflation'!$AM$6:$BA$6, 0))/100)</f>
        <v>3.6285833089104491E-2</v>
      </c>
      <c r="L306" s="258">
        <f t="shared" si="22"/>
        <v>132.69999999999999</v>
      </c>
      <c r="M306" s="258">
        <f t="shared" si="23"/>
        <v>386.4</v>
      </c>
      <c r="N306" s="258">
        <f t="shared" si="24"/>
        <v>384.93541974522441</v>
      </c>
    </row>
    <row r="307" spans="5:14" ht="16.8">
      <c r="E307" s="248">
        <v>45444</v>
      </c>
      <c r="F307" s="323">
        <f t="shared" si="20"/>
        <v>45473</v>
      </c>
      <c r="G307" s="159">
        <f t="shared" si="21"/>
        <v>2025</v>
      </c>
      <c r="H307" s="500">
        <v>133</v>
      </c>
      <c r="I307" s="500">
        <v>387.3</v>
      </c>
      <c r="J307" s="257">
        <f>IF($E307&lt;DATE(2018,7,1),"-",INDEX('Annual Inflation'!$AM$53:$BA$53, MATCH(YEAR(EOMONTH($E307,6)), 'Annual Inflation'!$AM$6:$BA$6, 0))/100)</f>
        <v>2.5345237715914015E-2</v>
      </c>
      <c r="K307" s="257">
        <f>IF($E307&lt;DATE(2018,7,1),"-",INDEX('Annual Inflation'!$AM$50:$BA$50, MATCH(YEAR(EOMONTH($E307,6)), 'Annual Inflation'!$AM$6:$BA$6, 0))/100)</f>
        <v>3.6285833089104491E-2</v>
      </c>
      <c r="L307" s="258">
        <f t="shared" si="22"/>
        <v>133</v>
      </c>
      <c r="M307" s="258">
        <f t="shared" si="23"/>
        <v>387.3</v>
      </c>
      <c r="N307" s="258">
        <f t="shared" si="24"/>
        <v>385.805658071702</v>
      </c>
    </row>
    <row r="308" spans="5:14" ht="16.8">
      <c r="E308" s="248">
        <v>45474</v>
      </c>
      <c r="F308" s="323">
        <f t="shared" si="20"/>
        <v>45504</v>
      </c>
      <c r="G308" s="159">
        <f t="shared" si="21"/>
        <v>2025</v>
      </c>
      <c r="H308" s="500"/>
      <c r="I308" s="500"/>
      <c r="J308" s="257">
        <f>IF($E308&lt;DATE(2018,7,1),"-",INDEX('Annual Inflation'!$AM$53:$BA$53, MATCH(YEAR(EOMONTH($E308,6)), 'Annual Inflation'!$AM$6:$BA$6, 0))/100)</f>
        <v>2.5756936498082306E-2</v>
      </c>
      <c r="K308" s="257">
        <f>IF($E308&lt;DATE(2018,7,1),"-",INDEX('Annual Inflation'!$AM$50:$BA$50, MATCH(YEAR(EOMONTH($E308,6)), 'Annual Inflation'!$AM$6:$BA$6, 0))/100)</f>
        <v>3.4828566998632349E-2</v>
      </c>
      <c r="L308" s="258">
        <f t="shared" si="22"/>
        <v>133.2821570689903</v>
      </c>
      <c r="M308" s="258">
        <f t="shared" si="23"/>
        <v>388.40653742549455</v>
      </c>
      <c r="N308" s="258">
        <f t="shared" si="24"/>
        <v>386.62413772344178</v>
      </c>
    </row>
    <row r="309" spans="5:14" ht="16.8">
      <c r="E309" s="248">
        <v>45505</v>
      </c>
      <c r="F309" s="323">
        <f t="shared" si="20"/>
        <v>45535</v>
      </c>
      <c r="G309" s="159">
        <f t="shared" si="21"/>
        <v>2025</v>
      </c>
      <c r="H309" s="500"/>
      <c r="I309" s="500"/>
      <c r="J309" s="257">
        <f>IF($E309&lt;DATE(2018,7,1),"-",INDEX('Annual Inflation'!$AM$53:$BA$53, MATCH(YEAR(EOMONTH($E309,6)), 'Annual Inflation'!$AM$6:$BA$6, 0))/100)</f>
        <v>2.5756936498082306E-2</v>
      </c>
      <c r="K309" s="257">
        <f>IF($E309&lt;DATE(2018,7,1),"-",INDEX('Annual Inflation'!$AM$50:$BA$50, MATCH(YEAR(EOMONTH($E309,6)), 'Annual Inflation'!$AM$6:$BA$6, 0))/100)</f>
        <v>3.4828566998632349E-2</v>
      </c>
      <c r="L309" s="258">
        <f t="shared" si="22"/>
        <v>133.56491272904512</v>
      </c>
      <c r="M309" s="258">
        <f t="shared" si="23"/>
        <v>389.5162362893418</v>
      </c>
      <c r="N309" s="258">
        <f t="shared" si="24"/>
        <v>387.44435376480232</v>
      </c>
    </row>
    <row r="310" spans="5:14" ht="16.8">
      <c r="E310" s="248">
        <v>45536</v>
      </c>
      <c r="F310" s="323">
        <f t="shared" si="20"/>
        <v>45565</v>
      </c>
      <c r="G310" s="159">
        <f t="shared" si="21"/>
        <v>2025</v>
      </c>
      <c r="H310" s="500"/>
      <c r="I310" s="500"/>
      <c r="J310" s="257">
        <f>IF($E310&lt;DATE(2018,7,1),"-",INDEX('Annual Inflation'!$AM$53:$BA$53, MATCH(YEAR(EOMONTH($E310,6)), 'Annual Inflation'!$AM$6:$BA$6, 0))/100)</f>
        <v>2.5756936498082306E-2</v>
      </c>
      <c r="K310" s="257">
        <f>IF($E310&lt;DATE(2018,7,1),"-",INDEX('Annual Inflation'!$AM$50:$BA$50, MATCH(YEAR(EOMONTH($E310,6)), 'Annual Inflation'!$AM$6:$BA$6, 0))/100)</f>
        <v>3.4828566998632349E-2</v>
      </c>
      <c r="L310" s="258">
        <f t="shared" si="22"/>
        <v>133.84826825006448</v>
      </c>
      <c r="M310" s="258">
        <f t="shared" si="23"/>
        <v>390.62910562394529</v>
      </c>
      <c r="N310" s="258">
        <f t="shared" si="24"/>
        <v>388.2663098795025</v>
      </c>
    </row>
    <row r="311" spans="5:14" ht="16.8">
      <c r="E311" s="248">
        <v>45566</v>
      </c>
      <c r="F311" s="323">
        <f t="shared" si="20"/>
        <v>45596</v>
      </c>
      <c r="G311" s="159">
        <f t="shared" si="21"/>
        <v>2025</v>
      </c>
      <c r="H311" s="500"/>
      <c r="I311" s="500"/>
      <c r="J311" s="257">
        <f>IF($E311&lt;DATE(2018,7,1),"-",INDEX('Annual Inflation'!$AM$53:$BA$53, MATCH(YEAR(EOMONTH($E311,6)), 'Annual Inflation'!$AM$6:$BA$6, 0))/100)</f>
        <v>2.5756936498082306E-2</v>
      </c>
      <c r="K311" s="257">
        <f>IF($E311&lt;DATE(2018,7,1),"-",INDEX('Annual Inflation'!$AM$50:$BA$50, MATCH(YEAR(EOMONTH($E311,6)), 'Annual Inflation'!$AM$6:$BA$6, 0))/100)</f>
        <v>3.4828566998632349E-2</v>
      </c>
      <c r="L311" s="258">
        <f t="shared" si="22"/>
        <v>134.13222490464241</v>
      </c>
      <c r="M311" s="258">
        <f t="shared" si="23"/>
        <v>391.74515448751447</v>
      </c>
      <c r="N311" s="258">
        <f t="shared" si="24"/>
        <v>389.09000975907605</v>
      </c>
    </row>
    <row r="312" spans="5:14" ht="16.8">
      <c r="E312" s="248">
        <v>45597</v>
      </c>
      <c r="F312" s="323">
        <f t="shared" si="20"/>
        <v>45626</v>
      </c>
      <c r="G312" s="159">
        <f t="shared" si="21"/>
        <v>2025</v>
      </c>
      <c r="H312" s="500"/>
      <c r="I312" s="500"/>
      <c r="J312" s="257">
        <f>IF($E312&lt;DATE(2018,7,1),"-",INDEX('Annual Inflation'!$AM$53:$BA$53, MATCH(YEAR(EOMONTH($E312,6)), 'Annual Inflation'!$AM$6:$BA$6, 0))/100)</f>
        <v>2.5756936498082306E-2</v>
      </c>
      <c r="K312" s="257">
        <f>IF($E312&lt;DATE(2018,7,1),"-",INDEX('Annual Inflation'!$AM$50:$BA$50, MATCH(YEAR(EOMONTH($E312,6)), 'Annual Inflation'!$AM$6:$BA$6, 0))/100)</f>
        <v>3.4828566998632349E-2</v>
      </c>
      <c r="L312" s="258">
        <f t="shared" si="22"/>
        <v>134.41678396807282</v>
      </c>
      <c r="M312" s="258">
        <f t="shared" si="23"/>
        <v>392.86439196413869</v>
      </c>
      <c r="N312" s="258">
        <f t="shared" si="24"/>
        <v>389.9154571028883</v>
      </c>
    </row>
    <row r="313" spans="5:14" ht="16.8">
      <c r="E313" s="248">
        <v>45627</v>
      </c>
      <c r="F313" s="323">
        <f t="shared" si="20"/>
        <v>45657</v>
      </c>
      <c r="G313" s="159">
        <f t="shared" si="21"/>
        <v>2025</v>
      </c>
      <c r="H313" s="500"/>
      <c r="I313" s="500"/>
      <c r="J313" s="257">
        <f>IF($E313&lt;DATE(2018,7,1),"-",INDEX('Annual Inflation'!$AM$53:$BA$53, MATCH(YEAR(EOMONTH($E313,6)), 'Annual Inflation'!$AM$6:$BA$6, 0))/100)</f>
        <v>2.5756936498082306E-2</v>
      </c>
      <c r="K313" s="257">
        <f>IF($E313&lt;DATE(2018,7,1),"-",INDEX('Annual Inflation'!$AM$50:$BA$50, MATCH(YEAR(EOMONTH($E313,6)), 'Annual Inflation'!$AM$6:$BA$6, 0))/100)</f>
        <v>3.4828566998632349E-2</v>
      </c>
      <c r="L313" s="258">
        <f t="shared" si="22"/>
        <v>134.70194671835503</v>
      </c>
      <c r="M313" s="258">
        <f t="shared" si="23"/>
        <v>393.98682716386105</v>
      </c>
      <c r="N313" s="258">
        <f t="shared" si="24"/>
        <v>390.7426556181527</v>
      </c>
    </row>
    <row r="314" spans="5:14" ht="16.8">
      <c r="E314" s="248">
        <v>45658</v>
      </c>
      <c r="F314" s="323">
        <f t="shared" si="20"/>
        <v>45688</v>
      </c>
      <c r="G314" s="159">
        <f t="shared" si="21"/>
        <v>2025</v>
      </c>
      <c r="H314" s="500"/>
      <c r="I314" s="500"/>
      <c r="J314" s="257">
        <f>IF($E314&lt;DATE(2018,7,1),"-",INDEX('Annual Inflation'!$AM$53:$BA$53, MATCH(YEAR(EOMONTH($E314,6)), 'Annual Inflation'!$AM$6:$BA$6, 0))/100)</f>
        <v>2.5756936498082306E-2</v>
      </c>
      <c r="K314" s="257">
        <f>IF($E314&lt;DATE(2018,7,1),"-",INDEX('Annual Inflation'!$AM$50:$BA$50, MATCH(YEAR(EOMONTH($E314,6)), 'Annual Inflation'!$AM$6:$BA$6, 0))/100)</f>
        <v>3.4828566998632349E-2</v>
      </c>
      <c r="L314" s="258">
        <f t="shared" si="22"/>
        <v>134.9877144361997</v>
      </c>
      <c r="M314" s="258">
        <f t="shared" si="23"/>
        <v>395.11246922275251</v>
      </c>
      <c r="N314" s="258">
        <f t="shared" si="24"/>
        <v>391.57160901994752</v>
      </c>
    </row>
    <row r="315" spans="5:14" ht="16.8">
      <c r="E315" s="248">
        <v>45689</v>
      </c>
      <c r="F315" s="323">
        <f t="shared" si="20"/>
        <v>45716</v>
      </c>
      <c r="G315" s="159">
        <f t="shared" si="21"/>
        <v>2025</v>
      </c>
      <c r="H315" s="500"/>
      <c r="I315" s="500"/>
      <c r="J315" s="257">
        <f>IF($E315&lt;DATE(2018,7,1),"-",INDEX('Annual Inflation'!$AM$53:$BA$53, MATCH(YEAR(EOMONTH($E315,6)), 'Annual Inflation'!$AM$6:$BA$6, 0))/100)</f>
        <v>2.5756936498082306E-2</v>
      </c>
      <c r="K315" s="257">
        <f>IF($E315&lt;DATE(2018,7,1),"-",INDEX('Annual Inflation'!$AM$50:$BA$50, MATCH(YEAR(EOMONTH($E315,6)), 'Annual Inflation'!$AM$6:$BA$6, 0))/100)</f>
        <v>3.4828566998632349E-2</v>
      </c>
      <c r="L315" s="258">
        <f t="shared" si="22"/>
        <v>135.27408840503443</v>
      </c>
      <c r="M315" s="258">
        <f t="shared" si="23"/>
        <v>396.24132730298624</v>
      </c>
      <c r="N315" s="258">
        <f t="shared" si="24"/>
        <v>392.40232103123236</v>
      </c>
    </row>
    <row r="316" spans="5:14" ht="16.8">
      <c r="E316" s="248">
        <v>45717</v>
      </c>
      <c r="F316" s="323">
        <f t="shared" si="20"/>
        <v>45747</v>
      </c>
      <c r="G316" s="159">
        <f t="shared" si="21"/>
        <v>2025</v>
      </c>
      <c r="H316" s="500"/>
      <c r="I316" s="500"/>
      <c r="J316" s="257">
        <f>IF($E316&lt;DATE(2018,7,1),"-",INDEX('Annual Inflation'!$AM$53:$BA$53, MATCH(YEAR(EOMONTH($E316,6)), 'Annual Inflation'!$AM$6:$BA$6, 0))/100)</f>
        <v>2.5756936498082306E-2</v>
      </c>
      <c r="K316" s="257">
        <f>IF($E316&lt;DATE(2018,7,1),"-",INDEX('Annual Inflation'!$AM$50:$BA$50, MATCH(YEAR(EOMONTH($E316,6)), 'Annual Inflation'!$AM$6:$BA$6, 0))/100)</f>
        <v>3.4828566998632349E-2</v>
      </c>
      <c r="L316" s="258">
        <f t="shared" si="22"/>
        <v>135.56106991100964</v>
      </c>
      <c r="M316" s="258">
        <f t="shared" si="23"/>
        <v>397.37341059291236</v>
      </c>
      <c r="N316" s="258">
        <f t="shared" si="24"/>
        <v>393.23479538286517</v>
      </c>
    </row>
    <row r="317" spans="5:14" ht="16.8">
      <c r="E317" s="248">
        <v>45748</v>
      </c>
      <c r="F317" s="323">
        <f t="shared" si="20"/>
        <v>45777</v>
      </c>
      <c r="G317" s="159">
        <f t="shared" si="21"/>
        <v>2026</v>
      </c>
      <c r="H317" s="500"/>
      <c r="I317" s="500"/>
      <c r="J317" s="257">
        <f>IF($E317&lt;DATE(2018,7,1),"-",INDEX('Annual Inflation'!$AM$53:$BA$53, MATCH(YEAR(EOMONTH($E317,6)), 'Annual Inflation'!$AM$6:$BA$6, 0))/100)</f>
        <v>2.5756936498082306E-2</v>
      </c>
      <c r="K317" s="257">
        <f>IF($E317&lt;DATE(2018,7,1),"-",INDEX('Annual Inflation'!$AM$50:$BA$50, MATCH(YEAR(EOMONTH($E317,6)), 'Annual Inflation'!$AM$6:$BA$6, 0))/100)</f>
        <v>3.4828566998632349E-2</v>
      </c>
      <c r="L317" s="258">
        <f t="shared" si="22"/>
        <v>135.84866024300425</v>
      </c>
      <c r="M317" s="258">
        <f t="shared" si="23"/>
        <v>398.50872830713251</v>
      </c>
      <c r="N317" s="258">
        <f t="shared" si="24"/>
        <v>394.06903581361883</v>
      </c>
    </row>
    <row r="318" spans="5:14" ht="16.8">
      <c r="E318" s="248">
        <v>45778</v>
      </c>
      <c r="F318" s="323">
        <f t="shared" si="20"/>
        <v>45808</v>
      </c>
      <c r="G318" s="159">
        <f t="shared" si="21"/>
        <v>2026</v>
      </c>
      <c r="H318" s="500"/>
      <c r="I318" s="500"/>
      <c r="J318" s="257">
        <f>IF($E318&lt;DATE(2018,7,1),"-",INDEX('Annual Inflation'!$AM$53:$BA$53, MATCH(YEAR(EOMONTH($E318,6)), 'Annual Inflation'!$AM$6:$BA$6, 0))/100)</f>
        <v>2.5756936498082306E-2</v>
      </c>
      <c r="K318" s="257">
        <f>IF($E318&lt;DATE(2018,7,1),"-",INDEX('Annual Inflation'!$AM$50:$BA$50, MATCH(YEAR(EOMONTH($E318,6)), 'Annual Inflation'!$AM$6:$BA$6, 0))/100)</f>
        <v>3.4828566998632349E-2</v>
      </c>
      <c r="L318" s="258">
        <f t="shared" si="22"/>
        <v>136.1368606926315</v>
      </c>
      <c r="M318" s="258">
        <f t="shared" si="23"/>
        <v>399.64728968657499</v>
      </c>
      <c r="N318" s="258">
        <f t="shared" si="24"/>
        <v>394.90504607019784</v>
      </c>
    </row>
    <row r="319" spans="5:14" ht="16.8">
      <c r="E319" s="248">
        <v>45809</v>
      </c>
      <c r="F319" s="323">
        <f t="shared" si="20"/>
        <v>45838</v>
      </c>
      <c r="G319" s="159">
        <f t="shared" si="21"/>
        <v>2026</v>
      </c>
      <c r="H319" s="500"/>
      <c r="I319" s="500"/>
      <c r="J319" s="257">
        <f>IF($E319&lt;DATE(2018,7,1),"-",INDEX('Annual Inflation'!$AM$53:$BA$53, MATCH(YEAR(EOMONTH($E319,6)), 'Annual Inflation'!$AM$6:$BA$6, 0))/100)</f>
        <v>2.5756936498082306E-2</v>
      </c>
      <c r="K319" s="257">
        <f>IF($E319&lt;DATE(2018,7,1),"-",INDEX('Annual Inflation'!$AM$50:$BA$50, MATCH(YEAR(EOMONTH($E319,6)), 'Annual Inflation'!$AM$6:$BA$6, 0))/100)</f>
        <v>3.4828566998632349E-2</v>
      </c>
      <c r="L319" s="258">
        <f t="shared" si="22"/>
        <v>136.42567255424484</v>
      </c>
      <c r="M319" s="258">
        <f t="shared" si="23"/>
        <v>400.78910399856994</v>
      </c>
      <c r="N319" s="258">
        <f t="shared" si="24"/>
        <v>395.74282990725538</v>
      </c>
    </row>
    <row r="320" spans="5:14" ht="16.8">
      <c r="E320" s="248">
        <v>45839</v>
      </c>
      <c r="F320" s="323">
        <f t="shared" si="20"/>
        <v>45869</v>
      </c>
      <c r="G320" s="159">
        <f t="shared" si="21"/>
        <v>2026</v>
      </c>
      <c r="H320" s="500"/>
      <c r="I320" s="500"/>
      <c r="J320" s="257">
        <f>IF($E320&lt;DATE(2018,7,1),"-",INDEX('Annual Inflation'!$AM$53:$BA$53, MATCH(YEAR(EOMONTH($E320,6)), 'Annual Inflation'!$AM$6:$BA$6, 0))/100)</f>
        <v>2.2608746324726203E-2</v>
      </c>
      <c r="K320" s="257">
        <f>IF($E320&lt;DATE(2018,7,1),"-",INDEX('Annual Inflation'!$AM$50:$BA$50, MATCH(YEAR(EOMONTH($E320,6)), 'Annual Inflation'!$AM$6:$BA$6, 0))/100)</f>
        <v>3.2635408950927314E-2</v>
      </c>
      <c r="L320" s="258">
        <f t="shared" si="22"/>
        <v>136.68008137659143</v>
      </c>
      <c r="M320" s="258">
        <f t="shared" si="23"/>
        <v>401.86312507934122</v>
      </c>
      <c r="N320" s="258">
        <f t="shared" si="24"/>
        <v>396.48081759992209</v>
      </c>
    </row>
    <row r="321" spans="5:14" ht="16.8">
      <c r="E321" s="248">
        <v>45870</v>
      </c>
      <c r="F321" s="323">
        <f t="shared" si="20"/>
        <v>45900</v>
      </c>
      <c r="G321" s="159">
        <f t="shared" si="21"/>
        <v>2026</v>
      </c>
      <c r="H321" s="500"/>
      <c r="I321" s="500"/>
      <c r="J321" s="257">
        <f>IF($E321&lt;DATE(2018,7,1),"-",INDEX('Annual Inflation'!$AM$53:$BA$53, MATCH(YEAR(EOMONTH($E321,6)), 'Annual Inflation'!$AM$6:$BA$6, 0))/100)</f>
        <v>2.2608746324726203E-2</v>
      </c>
      <c r="K321" s="257">
        <f>IF($E321&lt;DATE(2018,7,1),"-",INDEX('Annual Inflation'!$AM$50:$BA$50, MATCH(YEAR(EOMONTH($E321,6)), 'Annual Inflation'!$AM$6:$BA$6, 0))/100)</f>
        <v>3.2635408950927314E-2</v>
      </c>
      <c r="L321" s="258">
        <f t="shared" si="22"/>
        <v>136.93496462466507</v>
      </c>
      <c r="M321" s="258">
        <f t="shared" si="23"/>
        <v>402.94002428546679</v>
      </c>
      <c r="N321" s="258">
        <f t="shared" si="24"/>
        <v>397.22018150409127</v>
      </c>
    </row>
    <row r="322" spans="5:14" ht="16.8">
      <c r="E322" s="248">
        <v>45901</v>
      </c>
      <c r="F322" s="323">
        <f t="shared" si="20"/>
        <v>45930</v>
      </c>
      <c r="G322" s="159">
        <f t="shared" si="21"/>
        <v>2026</v>
      </c>
      <c r="H322" s="500"/>
      <c r="I322" s="500"/>
      <c r="J322" s="257">
        <f>IF($E322&lt;DATE(2018,7,1),"-",INDEX('Annual Inflation'!$AM$53:$BA$53, MATCH(YEAR(EOMONTH($E322,6)), 'Annual Inflation'!$AM$6:$BA$6, 0))/100)</f>
        <v>2.2608746324726203E-2</v>
      </c>
      <c r="K322" s="257">
        <f>IF($E322&lt;DATE(2018,7,1),"-",INDEX('Annual Inflation'!$AM$50:$BA$50, MATCH(YEAR(EOMONTH($E322,6)), 'Annual Inflation'!$AM$6:$BA$6, 0))/100)</f>
        <v>3.2635408950927314E-2</v>
      </c>
      <c r="L322" s="258">
        <f t="shared" si="22"/>
        <v>137.19032318318258</v>
      </c>
      <c r="M322" s="258">
        <f t="shared" si="23"/>
        <v>404.0198093296496</v>
      </c>
      <c r="N322" s="258">
        <f t="shared" si="24"/>
        <v>397.96092418614455</v>
      </c>
    </row>
    <row r="323" spans="5:14" ht="16.8">
      <c r="E323" s="248">
        <v>45931</v>
      </c>
      <c r="F323" s="323">
        <f t="shared" si="20"/>
        <v>45961</v>
      </c>
      <c r="G323" s="159">
        <f t="shared" si="21"/>
        <v>2026</v>
      </c>
      <c r="H323" s="500"/>
      <c r="I323" s="500"/>
      <c r="J323" s="257">
        <f>IF($E323&lt;DATE(2018,7,1),"-",INDEX('Annual Inflation'!$AM$53:$BA$53, MATCH(YEAR(EOMONTH($E323,6)), 'Annual Inflation'!$AM$6:$BA$6, 0))/100)</f>
        <v>2.2608746324726203E-2</v>
      </c>
      <c r="K323" s="257">
        <f>IF($E323&lt;DATE(2018,7,1),"-",INDEX('Annual Inflation'!$AM$50:$BA$50, MATCH(YEAR(EOMONTH($E323,6)), 'Annual Inflation'!$AM$6:$BA$6, 0))/100)</f>
        <v>3.2635408950927314E-2</v>
      </c>
      <c r="L323" s="258">
        <f t="shared" si="22"/>
        <v>137.44615793851065</v>
      </c>
      <c r="M323" s="258">
        <f t="shared" si="23"/>
        <v>405.1024879452608</v>
      </c>
      <c r="N323" s="258">
        <f t="shared" si="24"/>
        <v>398.70304821724949</v>
      </c>
    </row>
    <row r="324" spans="5:14" ht="16.8">
      <c r="E324" s="248">
        <v>45962</v>
      </c>
      <c r="F324" s="323">
        <f t="shared" si="20"/>
        <v>45991</v>
      </c>
      <c r="G324" s="159">
        <f t="shared" si="21"/>
        <v>2026</v>
      </c>
      <c r="H324" s="500"/>
      <c r="I324" s="500"/>
      <c r="J324" s="257">
        <f>IF($E324&lt;DATE(2018,7,1),"-",INDEX('Annual Inflation'!$AM$53:$BA$53, MATCH(YEAR(EOMONTH($E324,6)), 'Annual Inflation'!$AM$6:$BA$6, 0))/100)</f>
        <v>2.2608746324726203E-2</v>
      </c>
      <c r="K324" s="257">
        <f>IF($E324&lt;DATE(2018,7,1),"-",INDEX('Annual Inflation'!$AM$50:$BA$50, MATCH(YEAR(EOMONTH($E324,6)), 'Annual Inflation'!$AM$6:$BA$6, 0))/100)</f>
        <v>3.2635408950927314E-2</v>
      </c>
      <c r="L324" s="258">
        <f t="shared" si="22"/>
        <v>137.70246977866887</v>
      </c>
      <c r="M324" s="258">
        <f t="shared" si="23"/>
        <v>406.18806788639529</v>
      </c>
      <c r="N324" s="258">
        <f t="shared" si="24"/>
        <v>399.44655617336832</v>
      </c>
    </row>
    <row r="325" spans="5:14" ht="16.8">
      <c r="E325" s="248">
        <v>45992</v>
      </c>
      <c r="F325" s="323">
        <f t="shared" si="20"/>
        <v>46022</v>
      </c>
      <c r="G325" s="159">
        <f t="shared" si="21"/>
        <v>2026</v>
      </c>
      <c r="H325" s="500"/>
      <c r="I325" s="500"/>
      <c r="J325" s="257">
        <f>IF($E325&lt;DATE(2018,7,1),"-",INDEX('Annual Inflation'!$AM$53:$BA$53, MATCH(YEAR(EOMONTH($E325,6)), 'Annual Inflation'!$AM$6:$BA$6, 0))/100)</f>
        <v>2.2608746324726203E-2</v>
      </c>
      <c r="K325" s="257">
        <f>IF($E325&lt;DATE(2018,7,1),"-",INDEX('Annual Inflation'!$AM$50:$BA$50, MATCH(YEAR(EOMONTH($E325,6)), 'Annual Inflation'!$AM$6:$BA$6, 0))/100)</f>
        <v>3.2635408950927314E-2</v>
      </c>
      <c r="L325" s="258">
        <f t="shared" si="22"/>
        <v>137.9592595933328</v>
      </c>
      <c r="M325" s="258">
        <f t="shared" si="23"/>
        <v>407.27655692792695</v>
      </c>
      <c r="N325" s="258">
        <f t="shared" si="24"/>
        <v>400.19145063526707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2.2608746324726203E-2</v>
      </c>
      <c r="K326" s="257">
        <f>IF($E326&lt;DATE(2018,7,1),"-",INDEX('Annual Inflation'!$AM$50:$BA$50, MATCH(YEAR(EOMONTH($E326,6)), 'Annual Inflation'!$AM$6:$BA$6, 0))/100)</f>
        <v>3.2635408950927314E-2</v>
      </c>
      <c r="L326" s="258">
        <f t="shared" ref="L326:L352" si="29">IF(ISBLANK(H326),L325*((1+J326)^(1/12)),H326)</f>
        <v>138.21652827383716</v>
      </c>
      <c r="M326" s="258">
        <f t="shared" ref="M326:M352" si="30">IF(ISBLANK(I326),M325*((1+K326)^(1/12)),I326)</f>
        <v>408.36796286556466</v>
      </c>
      <c r="N326" s="258">
        <f t="shared" ref="N326:N352" si="31">IF($E326 &lt; DATE(2023,4,1),  M326,  IF($E326 = DATE(2023,4,1), N325 * ((0.5*L326/L325) + (0.5*M326/M325)), N325*(L326/L325)))</f>
        <v>400.93773418852436</v>
      </c>
    </row>
    <row r="327" spans="5:14" ht="16.8">
      <c r="E327" s="248">
        <v>46054</v>
      </c>
      <c r="F327" s="323">
        <f t="shared" si="27"/>
        <v>46081</v>
      </c>
      <c r="G327" s="159">
        <f t="shared" si="28"/>
        <v>2026</v>
      </c>
      <c r="H327" s="500"/>
      <c r="I327" s="500"/>
      <c r="J327" s="257">
        <f>IF($E327&lt;DATE(2018,7,1),"-",INDEX('Annual Inflation'!$AM$53:$BA$53, MATCH(YEAR(EOMONTH($E327,6)), 'Annual Inflation'!$AM$6:$BA$6, 0))/100)</f>
        <v>2.2608746324726203E-2</v>
      </c>
      <c r="K327" s="257">
        <f>IF($E327&lt;DATE(2018,7,1),"-",INDEX('Annual Inflation'!$AM$50:$BA$50, MATCH(YEAR(EOMONTH($E327,6)), 'Annual Inflation'!$AM$6:$BA$6, 0))/100)</f>
        <v>3.2635408950927314E-2</v>
      </c>
      <c r="L327" s="258">
        <f t="shared" si="29"/>
        <v>138.47427671317874</v>
      </c>
      <c r="M327" s="258">
        <f t="shared" si="30"/>
        <v>409.4622935159079</v>
      </c>
      <c r="N327" s="258">
        <f t="shared" si="31"/>
        <v>401.68540942354036</v>
      </c>
    </row>
    <row r="328" spans="5:14" ht="16.8">
      <c r="E328" s="248">
        <v>46082</v>
      </c>
      <c r="F328" s="323">
        <f t="shared" si="27"/>
        <v>46112</v>
      </c>
      <c r="G328" s="159">
        <f t="shared" si="28"/>
        <v>2026</v>
      </c>
      <c r="H328" s="500"/>
      <c r="I328" s="500"/>
      <c r="J328" s="257">
        <f>IF($E328&lt;DATE(2018,7,1),"-",INDEX('Annual Inflation'!$AM$53:$BA$53, MATCH(YEAR(EOMONTH($E328,6)), 'Annual Inflation'!$AM$6:$BA$6, 0))/100)</f>
        <v>2.2608746324726203E-2</v>
      </c>
      <c r="K328" s="257">
        <f>IF($E328&lt;DATE(2018,7,1),"-",INDEX('Annual Inflation'!$AM$50:$BA$50, MATCH(YEAR(EOMONTH($E328,6)), 'Annual Inflation'!$AM$6:$BA$6, 0))/100)</f>
        <v>3.2635408950927314E-2</v>
      </c>
      <c r="L328" s="258">
        <f t="shared" si="29"/>
        <v>138.73250580601967</v>
      </c>
      <c r="M328" s="258">
        <f t="shared" si="30"/>
        <v>410.55955671650281</v>
      </c>
      <c r="N328" s="258">
        <f t="shared" si="31"/>
        <v>402.434478935546</v>
      </c>
    </row>
    <row r="329" spans="5:14" ht="16.8">
      <c r="E329" s="248">
        <v>46113</v>
      </c>
      <c r="F329" s="323">
        <f t="shared" si="27"/>
        <v>46142</v>
      </c>
      <c r="G329" s="159">
        <f t="shared" si="28"/>
        <v>2027</v>
      </c>
      <c r="H329" s="500"/>
      <c r="I329" s="500"/>
      <c r="J329" s="257">
        <f>IF($E329&lt;DATE(2018,7,1),"-",INDEX('Annual Inflation'!$AM$53:$BA$53, MATCH(YEAR(EOMONTH($E329,6)), 'Annual Inflation'!$AM$6:$BA$6, 0))/100)</f>
        <v>2.2608746324726203E-2</v>
      </c>
      <c r="K329" s="257">
        <f>IF($E329&lt;DATE(2018,7,1),"-",INDEX('Annual Inflation'!$AM$50:$BA$50, MATCH(YEAR(EOMONTH($E329,6)), 'Annual Inflation'!$AM$6:$BA$6, 0))/100)</f>
        <v>3.2635408950927314E-2</v>
      </c>
      <c r="L329" s="258">
        <f t="shared" si="29"/>
        <v>138.99121644869044</v>
      </c>
      <c r="M329" s="258">
        <f t="shared" si="30"/>
        <v>411.65976032589839</v>
      </c>
      <c r="N329" s="258">
        <f t="shared" si="31"/>
        <v>403.18494532461182</v>
      </c>
    </row>
    <row r="330" spans="5:14" ht="16.8">
      <c r="E330" s="248">
        <v>46143</v>
      </c>
      <c r="F330" s="323">
        <f t="shared" si="27"/>
        <v>46173</v>
      </c>
      <c r="G330" s="159">
        <f t="shared" si="28"/>
        <v>2027</v>
      </c>
      <c r="H330" s="500"/>
      <c r="I330" s="500"/>
      <c r="J330" s="257">
        <f>IF($E330&lt;DATE(2018,7,1),"-",INDEX('Annual Inflation'!$AM$53:$BA$53, MATCH(YEAR(EOMONTH($E330,6)), 'Annual Inflation'!$AM$6:$BA$6, 0))/100)</f>
        <v>2.2608746324726203E-2</v>
      </c>
      <c r="K330" s="257">
        <f>IF($E330&lt;DATE(2018,7,1),"-",INDEX('Annual Inflation'!$AM$50:$BA$50, MATCH(YEAR(EOMONTH($E330,6)), 'Annual Inflation'!$AM$6:$BA$6, 0))/100)</f>
        <v>3.2635408950927314E-2</v>
      </c>
      <c r="L330" s="258">
        <f t="shared" si="29"/>
        <v>139.25040953919304</v>
      </c>
      <c r="M330" s="258">
        <f t="shared" si="30"/>
        <v>412.76291222370259</v>
      </c>
      <c r="N330" s="258">
        <f t="shared" si="31"/>
        <v>403.9368111956569</v>
      </c>
    </row>
    <row r="331" spans="5:14" ht="16.8">
      <c r="E331" s="248">
        <v>46174</v>
      </c>
      <c r="F331" s="323">
        <f t="shared" si="27"/>
        <v>46203</v>
      </c>
      <c r="G331" s="159">
        <f t="shared" si="28"/>
        <v>2027</v>
      </c>
      <c r="H331" s="500"/>
      <c r="I331" s="500"/>
      <c r="J331" s="257">
        <f>IF($E331&lt;DATE(2018,7,1),"-",INDEX('Annual Inflation'!$AM$53:$BA$53, MATCH(YEAR(EOMONTH($E331,6)), 'Annual Inflation'!$AM$6:$BA$6, 0))/100)</f>
        <v>2.2608746324726203E-2</v>
      </c>
      <c r="K331" s="257">
        <f>IF($E331&lt;DATE(2018,7,1),"-",INDEX('Annual Inflation'!$AM$50:$BA$50, MATCH(YEAR(EOMONTH($E331,6)), 'Annual Inflation'!$AM$6:$BA$6, 0))/100)</f>
        <v>3.2635408950927314E-2</v>
      </c>
      <c r="L331" s="258">
        <f t="shared" si="29"/>
        <v>139.51008597720408</v>
      </c>
      <c r="M331" s="258">
        <f t="shared" si="30"/>
        <v>413.86902031063897</v>
      </c>
      <c r="N331" s="258">
        <f t="shared" si="31"/>
        <v>404.69007915845816</v>
      </c>
    </row>
    <row r="332" spans="5:14" ht="16.8">
      <c r="E332" s="248">
        <v>46204</v>
      </c>
      <c r="F332" s="323">
        <f t="shared" si="27"/>
        <v>46234</v>
      </c>
      <c r="G332" s="159">
        <f t="shared" si="28"/>
        <v>2027</v>
      </c>
      <c r="H332" s="500"/>
      <c r="I332" s="500"/>
      <c r="J332" s="257">
        <f>IF($E332&lt;DATE(2018,7,1),"-",INDEX('Annual Inflation'!$AM$53:$BA$53, MATCH(YEAR(EOMONTH($E332,6)), 'Annual Inflation'!$AM$6:$BA$6, 0))/100)</f>
        <v>2.1160529756593105E-2</v>
      </c>
      <c r="K332" s="257">
        <f>IF($E332&lt;DATE(2018,7,1),"-",INDEX('Annual Inflation'!$AM$50:$BA$50, MATCH(YEAR(EOMONTH($E332,6)), 'Annual Inflation'!$AM$6:$BA$6, 0))/100)</f>
        <v>3.0884869830960726E-2</v>
      </c>
      <c r="L332" s="258">
        <f t="shared" si="29"/>
        <v>139.75374075096812</v>
      </c>
      <c r="M332" s="258">
        <f t="shared" si="30"/>
        <v>414.91942381717212</v>
      </c>
      <c r="N332" s="258">
        <f t="shared" si="31"/>
        <v>405.39687156698704</v>
      </c>
    </row>
    <row r="333" spans="5:14" ht="16.8">
      <c r="E333" s="248">
        <v>46235</v>
      </c>
      <c r="F333" s="323">
        <f t="shared" si="27"/>
        <v>46265</v>
      </c>
      <c r="G333" s="159">
        <f t="shared" si="28"/>
        <v>2027</v>
      </c>
      <c r="H333" s="500"/>
      <c r="I333" s="500"/>
      <c r="J333" s="257">
        <f>IF($E333&lt;DATE(2018,7,1),"-",INDEX('Annual Inflation'!$AM$53:$BA$53, MATCH(YEAR(EOMONTH($E333,6)), 'Annual Inflation'!$AM$6:$BA$6, 0))/100)</f>
        <v>2.1160529756593105E-2</v>
      </c>
      <c r="K333" s="257">
        <f>IF($E333&lt;DATE(2018,7,1),"-",INDEX('Annual Inflation'!$AM$50:$BA$50, MATCH(YEAR(EOMONTH($E333,6)), 'Annual Inflation'!$AM$6:$BA$6, 0))/100)</f>
        <v>3.0884869830960726E-2</v>
      </c>
      <c r="L333" s="258">
        <f t="shared" si="29"/>
        <v>139.99782106850816</v>
      </c>
      <c r="M333" s="258">
        <f t="shared" si="30"/>
        <v>415.97249325778682</v>
      </c>
      <c r="N333" s="258">
        <f t="shared" si="31"/>
        <v>406.10489839052752</v>
      </c>
    </row>
    <row r="334" spans="5:14" ht="16.8">
      <c r="E334" s="248">
        <v>46266</v>
      </c>
      <c r="F334" s="323">
        <f t="shared" si="27"/>
        <v>46295</v>
      </c>
      <c r="G334" s="159">
        <f t="shared" si="28"/>
        <v>2027</v>
      </c>
      <c r="H334" s="500"/>
      <c r="I334" s="500"/>
      <c r="J334" s="257">
        <f>IF($E334&lt;DATE(2018,7,1),"-",INDEX('Annual Inflation'!$AM$53:$BA$53, MATCH(YEAR(EOMONTH($E334,6)), 'Annual Inflation'!$AM$6:$BA$6, 0))/100)</f>
        <v>2.1160529756593105E-2</v>
      </c>
      <c r="K334" s="257">
        <f>IF($E334&lt;DATE(2018,7,1),"-",INDEX('Annual Inflation'!$AM$50:$BA$50, MATCH(YEAR(EOMONTH($E334,6)), 'Annual Inflation'!$AM$6:$BA$6, 0))/100)</f>
        <v>3.0884869830960726E-2</v>
      </c>
      <c r="L334" s="258">
        <f t="shared" si="29"/>
        <v>140.24232767303766</v>
      </c>
      <c r="M334" s="258">
        <f t="shared" si="30"/>
        <v>417.02823539864909</v>
      </c>
      <c r="N334" s="258">
        <f t="shared" si="31"/>
        <v>406.81416178498904</v>
      </c>
    </row>
    <row r="335" spans="5:14" ht="16.8">
      <c r="E335" s="248">
        <v>46296</v>
      </c>
      <c r="F335" s="323">
        <f t="shared" si="27"/>
        <v>46326</v>
      </c>
      <c r="G335" s="159">
        <f t="shared" si="28"/>
        <v>2027</v>
      </c>
      <c r="H335" s="500"/>
      <c r="I335" s="500"/>
      <c r="J335" s="257">
        <f>IF($E335&lt;DATE(2018,7,1),"-",INDEX('Annual Inflation'!$AM$53:$BA$53, MATCH(YEAR(EOMONTH($E335,6)), 'Annual Inflation'!$AM$6:$BA$6, 0))/100)</f>
        <v>2.1160529756593105E-2</v>
      </c>
      <c r="K335" s="257">
        <f>IF($E335&lt;DATE(2018,7,1),"-",INDEX('Annual Inflation'!$AM$50:$BA$50, MATCH(YEAR(EOMONTH($E335,6)), 'Annual Inflation'!$AM$6:$BA$6, 0))/100)</f>
        <v>3.0884869830960726E-2</v>
      </c>
      <c r="L335" s="258">
        <f t="shared" si="29"/>
        <v>140.48726130906809</v>
      </c>
      <c r="M335" s="258">
        <f t="shared" si="30"/>
        <v>418.08665702309753</v>
      </c>
      <c r="N335" s="258">
        <f t="shared" si="31"/>
        <v>407.52466391004634</v>
      </c>
    </row>
    <row r="336" spans="5:14" ht="16.8">
      <c r="E336" s="248">
        <v>46327</v>
      </c>
      <c r="F336" s="323">
        <f t="shared" si="27"/>
        <v>46356</v>
      </c>
      <c r="G336" s="159">
        <f t="shared" si="28"/>
        <v>2027</v>
      </c>
      <c r="H336" s="500"/>
      <c r="I336" s="500"/>
      <c r="J336" s="257">
        <f>IF($E336&lt;DATE(2018,7,1),"-",INDEX('Annual Inflation'!$AM$53:$BA$53, MATCH(YEAR(EOMONTH($E336,6)), 'Annual Inflation'!$AM$6:$BA$6, 0))/100)</f>
        <v>2.1160529756593105E-2</v>
      </c>
      <c r="K336" s="257">
        <f>IF($E336&lt;DATE(2018,7,1),"-",INDEX('Annual Inflation'!$AM$50:$BA$50, MATCH(YEAR(EOMONTH($E336,6)), 'Annual Inflation'!$AM$6:$BA$6, 0))/100)</f>
        <v>3.0884869830960726E-2</v>
      </c>
      <c r="L336" s="258">
        <f t="shared" si="29"/>
        <v>140.73262272241124</v>
      </c>
      <c r="M336" s="258">
        <f t="shared" si="30"/>
        <v>419.14776493168699</v>
      </c>
      <c r="N336" s="258">
        <f t="shared" si="31"/>
        <v>408.23640692914597</v>
      </c>
    </row>
    <row r="337" spans="5:14" ht="16.8">
      <c r="E337" s="248">
        <v>46357</v>
      </c>
      <c r="F337" s="323">
        <f t="shared" si="27"/>
        <v>46387</v>
      </c>
      <c r="G337" s="159">
        <f t="shared" si="28"/>
        <v>2027</v>
      </c>
      <c r="H337" s="500"/>
      <c r="I337" s="500"/>
      <c r="J337" s="257">
        <f>IF($E337&lt;DATE(2018,7,1),"-",INDEX('Annual Inflation'!$AM$53:$BA$53, MATCH(YEAR(EOMONTH($E337,6)), 'Annual Inflation'!$AM$6:$BA$6, 0))/100)</f>
        <v>2.1160529756593105E-2</v>
      </c>
      <c r="K337" s="257">
        <f>IF($E337&lt;DATE(2018,7,1),"-",INDEX('Annual Inflation'!$AM$50:$BA$50, MATCH(YEAR(EOMONTH($E337,6)), 'Annual Inflation'!$AM$6:$BA$6, 0))/100)</f>
        <v>3.0884869830960726E-2</v>
      </c>
      <c r="L337" s="258">
        <f t="shared" si="29"/>
        <v>140.97841266018142</v>
      </c>
      <c r="M337" s="258">
        <f t="shared" si="30"/>
        <v>420.21156594223214</v>
      </c>
      <c r="N337" s="258">
        <f t="shared" si="31"/>
        <v>408.94939300951307</v>
      </c>
    </row>
    <row r="338" spans="5:14" ht="16.8">
      <c r="E338" s="248">
        <v>46388</v>
      </c>
      <c r="F338" s="323">
        <f t="shared" si="27"/>
        <v>46418</v>
      </c>
      <c r="G338" s="159">
        <f t="shared" si="28"/>
        <v>2027</v>
      </c>
      <c r="H338" s="500"/>
      <c r="I338" s="500"/>
      <c r="J338" s="257">
        <f>IF($E338&lt;DATE(2018,7,1),"-",INDEX('Annual Inflation'!$AM$53:$BA$53, MATCH(YEAR(EOMONTH($E338,6)), 'Annual Inflation'!$AM$6:$BA$6, 0))/100)</f>
        <v>2.1160529756593105E-2</v>
      </c>
      <c r="K338" s="257">
        <f>IF($E338&lt;DATE(2018,7,1),"-",INDEX('Annual Inflation'!$AM$50:$BA$50, MATCH(YEAR(EOMONTH($E338,6)), 'Annual Inflation'!$AM$6:$BA$6, 0))/100)</f>
        <v>3.0884869830960726E-2</v>
      </c>
      <c r="L338" s="258">
        <f t="shared" si="29"/>
        <v>141.22463187079779</v>
      </c>
      <c r="M338" s="258">
        <f t="shared" si="30"/>
        <v>421.27806688985129</v>
      </c>
      <c r="N338" s="258">
        <f t="shared" si="31"/>
        <v>409.66362432215777</v>
      </c>
    </row>
    <row r="339" spans="5:14" ht="16.8">
      <c r="E339" s="248">
        <v>46419</v>
      </c>
      <c r="F339" s="323">
        <f t="shared" si="27"/>
        <v>46446</v>
      </c>
      <c r="G339" s="159">
        <f t="shared" si="28"/>
        <v>2027</v>
      </c>
      <c r="H339" s="500"/>
      <c r="I339" s="500"/>
      <c r="J339" s="257">
        <f>IF($E339&lt;DATE(2018,7,1),"-",INDEX('Annual Inflation'!$AM$53:$BA$53, MATCH(YEAR(EOMONTH($E339,6)), 'Annual Inflation'!$AM$6:$BA$6, 0))/100)</f>
        <v>2.1160529756593105E-2</v>
      </c>
      <c r="K339" s="257">
        <f>IF($E339&lt;DATE(2018,7,1),"-",INDEX('Annual Inflation'!$AM$50:$BA$50, MATCH(YEAR(EOMONTH($E339,6)), 'Annual Inflation'!$AM$6:$BA$6, 0))/100)</f>
        <v>3.0884869830960726E-2</v>
      </c>
      <c r="L339" s="258">
        <f t="shared" si="29"/>
        <v>141.47128110398666</v>
      </c>
      <c r="M339" s="258">
        <f t="shared" si="30"/>
        <v>422.34727462701045</v>
      </c>
      <c r="N339" s="258">
        <f t="shared" si="31"/>
        <v>410.37910304188188</v>
      </c>
    </row>
    <row r="340" spans="5:14" ht="16.8">
      <c r="E340" s="248">
        <v>46447</v>
      </c>
      <c r="F340" s="323">
        <f t="shared" si="27"/>
        <v>46477</v>
      </c>
      <c r="G340" s="159">
        <f t="shared" si="28"/>
        <v>2027</v>
      </c>
      <c r="H340" s="500"/>
      <c r="I340" s="500"/>
      <c r="J340" s="257">
        <f>IF($E340&lt;DATE(2018,7,1),"-",INDEX('Annual Inflation'!$AM$53:$BA$53, MATCH(YEAR(EOMONTH($E340,6)), 'Annual Inflation'!$AM$6:$BA$6, 0))/100)</f>
        <v>2.1160529756593105E-2</v>
      </c>
      <c r="K340" s="257">
        <f>IF($E340&lt;DATE(2018,7,1),"-",INDEX('Annual Inflation'!$AM$50:$BA$50, MATCH(YEAR(EOMONTH($E340,6)), 'Annual Inflation'!$AM$6:$BA$6, 0))/100)</f>
        <v>3.0884869830960726E-2</v>
      </c>
      <c r="L340" s="258">
        <f t="shared" si="29"/>
        <v>141.71836111078366</v>
      </c>
      <c r="M340" s="258">
        <f t="shared" si="30"/>
        <v>423.41919602356717</v>
      </c>
      <c r="N340" s="258">
        <f t="shared" si="31"/>
        <v>411.09583134728553</v>
      </c>
    </row>
    <row r="341" spans="5:14" ht="16.8">
      <c r="E341" s="248">
        <v>46478</v>
      </c>
      <c r="F341" s="323">
        <f t="shared" si="27"/>
        <v>46507</v>
      </c>
      <c r="G341" s="159">
        <f t="shared" si="28"/>
        <v>2028</v>
      </c>
      <c r="H341" s="500"/>
      <c r="I341" s="500"/>
      <c r="J341" s="257">
        <f>IF($E341&lt;DATE(2018,7,1),"-",INDEX('Annual Inflation'!$AM$53:$BA$53, MATCH(YEAR(EOMONTH($E341,6)), 'Annual Inflation'!$AM$6:$BA$6, 0))/100)</f>
        <v>2.1160529756593105E-2</v>
      </c>
      <c r="K341" s="257">
        <f>IF($E341&lt;DATE(2018,7,1),"-",INDEX('Annual Inflation'!$AM$50:$BA$50, MATCH(YEAR(EOMONTH($E341,6)), 'Annual Inflation'!$AM$6:$BA$6, 0))/100)</f>
        <v>3.0884869830960726E-2</v>
      </c>
      <c r="L341" s="258">
        <f t="shared" si="29"/>
        <v>141.96587264353622</v>
      </c>
      <c r="M341" s="258">
        <f t="shared" si="30"/>
        <v>424.49383796681474</v>
      </c>
      <c r="N341" s="258">
        <f t="shared" si="31"/>
        <v>411.81381142077373</v>
      </c>
    </row>
    <row r="342" spans="5:14" ht="16.8">
      <c r="E342" s="248">
        <v>46508</v>
      </c>
      <c r="F342" s="323">
        <f t="shared" si="27"/>
        <v>46538</v>
      </c>
      <c r="G342" s="159">
        <f t="shared" si="28"/>
        <v>2028</v>
      </c>
      <c r="H342" s="500"/>
      <c r="I342" s="500"/>
      <c r="J342" s="257">
        <f>IF($E342&lt;DATE(2018,7,1),"-",INDEX('Annual Inflation'!$AM$53:$BA$53, MATCH(YEAR(EOMONTH($E342,6)), 'Annual Inflation'!$AM$6:$BA$6, 0))/100)</f>
        <v>2.1160529756593105E-2</v>
      </c>
      <c r="K342" s="257">
        <f>IF($E342&lt;DATE(2018,7,1),"-",INDEX('Annual Inflation'!$AM$50:$BA$50, MATCH(YEAR(EOMONTH($E342,6)), 'Annual Inflation'!$AM$6:$BA$6, 0))/100)</f>
        <v>3.0884869830960726E-2</v>
      </c>
      <c r="L342" s="258">
        <f t="shared" si="29"/>
        <v>142.21381645590563</v>
      </c>
      <c r="M342" s="258">
        <f t="shared" si="30"/>
        <v>425.5712073615266</v>
      </c>
      <c r="N342" s="258">
        <f t="shared" si="31"/>
        <v>412.53304544856314</v>
      </c>
    </row>
    <row r="343" spans="5:14" ht="16.8">
      <c r="E343" s="248">
        <v>46539</v>
      </c>
      <c r="F343" s="323">
        <f t="shared" si="27"/>
        <v>46568</v>
      </c>
      <c r="G343" s="159">
        <f t="shared" si="28"/>
        <v>2028</v>
      </c>
      <c r="H343" s="500"/>
      <c r="I343" s="500"/>
      <c r="J343" s="257">
        <f>IF($E343&lt;DATE(2018,7,1),"-",INDEX('Annual Inflation'!$AM$53:$BA$53, MATCH(YEAR(EOMONTH($E343,6)), 'Annual Inflation'!$AM$6:$BA$6, 0))/100)</f>
        <v>2.1160529756593105E-2</v>
      </c>
      <c r="K343" s="257">
        <f>IF($E343&lt;DATE(2018,7,1),"-",INDEX('Annual Inflation'!$AM$50:$BA$50, MATCH(YEAR(EOMONTH($E343,6)), 'Annual Inflation'!$AM$6:$BA$6, 0))/100)</f>
        <v>3.0884869830960726E-2</v>
      </c>
      <c r="L343" s="258">
        <f t="shared" si="29"/>
        <v>142.46219330286957</v>
      </c>
      <c r="M343" s="258">
        <f t="shared" si="30"/>
        <v>426.65131113000041</v>
      </c>
      <c r="N343" s="258">
        <f t="shared" si="31"/>
        <v>413.25353562068864</v>
      </c>
    </row>
    <row r="344" spans="5:14" ht="16.8">
      <c r="E344" s="248">
        <v>46569</v>
      </c>
      <c r="F344" s="323">
        <f t="shared" si="27"/>
        <v>46599</v>
      </c>
      <c r="G344" s="159">
        <f t="shared" si="28"/>
        <v>2028</v>
      </c>
      <c r="H344" s="500"/>
      <c r="I344" s="500"/>
      <c r="J344" s="257">
        <f>IF($E344&lt;DATE(2018,7,1),"-",INDEX('Annual Inflation'!$AM$53:$BA$53, MATCH(YEAR(EOMONTH($E344,6)), 'Annual Inflation'!$AM$6:$BA$6, 0))/100)</f>
        <v>2.0747861451908323E-2</v>
      </c>
      <c r="K344" s="257">
        <f>IF($E344&lt;DATE(2018,7,1),"-",INDEX('Annual Inflation'!$AM$50:$BA$50, MATCH(YEAR(EOMONTH($E344,6)), 'Annual Inflation'!$AM$6:$BA$6, 0))/100)</f>
        <v>2.9368104260031114E-2</v>
      </c>
      <c r="L344" s="258">
        <f t="shared" si="29"/>
        <v>142.70619705538746</v>
      </c>
      <c r="M344" s="258">
        <f t="shared" si="30"/>
        <v>427.68167618770343</v>
      </c>
      <c r="N344" s="258">
        <f t="shared" si="31"/>
        <v>413.96134034483998</v>
      </c>
    </row>
    <row r="345" spans="5:14" ht="16.8">
      <c r="E345" s="248">
        <v>46600</v>
      </c>
      <c r="F345" s="323">
        <f t="shared" si="27"/>
        <v>46630</v>
      </c>
      <c r="G345" s="159">
        <f t="shared" si="28"/>
        <v>2028</v>
      </c>
      <c r="H345" s="500"/>
      <c r="I345" s="500"/>
      <c r="J345" s="257">
        <f>IF($E345&lt;DATE(2018,7,1),"-",INDEX('Annual Inflation'!$AM$53:$BA$53, MATCH(YEAR(EOMONTH($E345,6)), 'Annual Inflation'!$AM$6:$BA$6, 0))/100)</f>
        <v>2.0747861451908323E-2</v>
      </c>
      <c r="K345" s="257">
        <f>IF($E345&lt;DATE(2018,7,1),"-",INDEX('Annual Inflation'!$AM$50:$BA$50, MATCH(YEAR(EOMONTH($E345,6)), 'Annual Inflation'!$AM$6:$BA$6, 0))/100)</f>
        <v>2.9368104260031114E-2</v>
      </c>
      <c r="L345" s="258">
        <f t="shared" si="29"/>
        <v>142.95061872812587</v>
      </c>
      <c r="M345" s="258">
        <f t="shared" si="30"/>
        <v>428.71452958219209</v>
      </c>
      <c r="N345" s="258">
        <f t="shared" si="31"/>
        <v>414.67035736963572</v>
      </c>
    </row>
    <row r="346" spans="5:14" ht="16.8">
      <c r="E346" s="248">
        <v>46631</v>
      </c>
      <c r="F346" s="323">
        <f t="shared" si="27"/>
        <v>46660</v>
      </c>
      <c r="G346" s="159">
        <f t="shared" si="28"/>
        <v>2028</v>
      </c>
      <c r="H346" s="500"/>
      <c r="I346" s="500"/>
      <c r="J346" s="257">
        <f>IF($E346&lt;DATE(2018,7,1),"-",INDEX('Annual Inflation'!$AM$53:$BA$53, MATCH(YEAR(EOMONTH($E346,6)), 'Annual Inflation'!$AM$6:$BA$6, 0))/100)</f>
        <v>2.0747861451908323E-2</v>
      </c>
      <c r="K346" s="257">
        <f>IF($E346&lt;DATE(2018,7,1),"-",INDEX('Annual Inflation'!$AM$50:$BA$50, MATCH(YEAR(EOMONTH($E346,6)), 'Annual Inflation'!$AM$6:$BA$6, 0))/100)</f>
        <v>2.9368104260031114E-2</v>
      </c>
      <c r="L346" s="258">
        <f t="shared" si="29"/>
        <v>143.19545903688248</v>
      </c>
      <c r="M346" s="258">
        <f t="shared" si="30"/>
        <v>429.74987732281227</v>
      </c>
      <c r="N346" s="258">
        <f t="shared" si="31"/>
        <v>415.38058877145767</v>
      </c>
    </row>
    <row r="347" spans="5:14" ht="16.8">
      <c r="E347" s="248">
        <v>46661</v>
      </c>
      <c r="F347" s="323">
        <f t="shared" si="27"/>
        <v>46691</v>
      </c>
      <c r="G347" s="159">
        <f t="shared" si="28"/>
        <v>2028</v>
      </c>
      <c r="H347" s="500"/>
      <c r="I347" s="500"/>
      <c r="J347" s="257">
        <f>IF($E347&lt;DATE(2018,7,1),"-",INDEX('Annual Inflation'!$AM$53:$BA$53, MATCH(YEAR(EOMONTH($E347,6)), 'Annual Inflation'!$AM$6:$BA$6, 0))/100)</f>
        <v>2.0747861451908323E-2</v>
      </c>
      <c r="K347" s="257">
        <f>IF($E347&lt;DATE(2018,7,1),"-",INDEX('Annual Inflation'!$AM$50:$BA$50, MATCH(YEAR(EOMONTH($E347,6)), 'Annual Inflation'!$AM$6:$BA$6, 0))/100)</f>
        <v>2.9368104260031114E-2</v>
      </c>
      <c r="L347" s="258">
        <f t="shared" si="29"/>
        <v>143.44071869868088</v>
      </c>
      <c r="M347" s="258">
        <f t="shared" si="30"/>
        <v>430.78772543342234</v>
      </c>
      <c r="N347" s="258">
        <f t="shared" si="31"/>
        <v>416.09203663024397</v>
      </c>
    </row>
    <row r="348" spans="5:14" ht="16.8">
      <c r="E348" s="248">
        <v>46692</v>
      </c>
      <c r="F348" s="323">
        <f t="shared" si="27"/>
        <v>46721</v>
      </c>
      <c r="G348" s="159">
        <f t="shared" si="28"/>
        <v>2028</v>
      </c>
      <c r="H348" s="500"/>
      <c r="I348" s="500"/>
      <c r="J348" s="257">
        <f>IF($E348&lt;DATE(2018,7,1),"-",INDEX('Annual Inflation'!$AM$53:$BA$53, MATCH(YEAR(EOMONTH($E348,6)), 'Annual Inflation'!$AM$6:$BA$6, 0))/100)</f>
        <v>2.0747861451908323E-2</v>
      </c>
      <c r="K348" s="257">
        <f>IF($E348&lt;DATE(2018,7,1),"-",INDEX('Annual Inflation'!$AM$50:$BA$50, MATCH(YEAR(EOMONTH($E348,6)), 'Annual Inflation'!$AM$6:$BA$6, 0))/100)</f>
        <v>2.9368104260031114E-2</v>
      </c>
      <c r="L348" s="258">
        <f t="shared" si="29"/>
        <v>143.68639843177283</v>
      </c>
      <c r="M348" s="258">
        <f t="shared" si="30"/>
        <v>431.82807995242842</v>
      </c>
      <c r="N348" s="258">
        <f t="shared" si="31"/>
        <v>416.80470302949522</v>
      </c>
    </row>
    <row r="349" spans="5:14" ht="16.8">
      <c r="E349" s="248">
        <v>46722</v>
      </c>
      <c r="F349" s="323">
        <f t="shared" si="27"/>
        <v>46752</v>
      </c>
      <c r="G349" s="159">
        <f t="shared" si="28"/>
        <v>2028</v>
      </c>
      <c r="H349" s="500"/>
      <c r="I349" s="500"/>
      <c r="J349" s="257">
        <f>IF($E349&lt;DATE(2018,7,1),"-",INDEX('Annual Inflation'!$AM$53:$BA$53, MATCH(YEAR(EOMONTH($E349,6)), 'Annual Inflation'!$AM$6:$BA$6, 0))/100)</f>
        <v>2.0747861451908323E-2</v>
      </c>
      <c r="K349" s="257">
        <f>IF($E349&lt;DATE(2018,7,1),"-",INDEX('Annual Inflation'!$AM$50:$BA$50, MATCH(YEAR(EOMONTH($E349,6)), 'Annual Inflation'!$AM$6:$BA$6, 0))/100)</f>
        <v>2.9368104260031114E-2</v>
      </c>
      <c r="L349" s="258">
        <f t="shared" si="29"/>
        <v>143.93249895564023</v>
      </c>
      <c r="M349" s="258">
        <f t="shared" si="30"/>
        <v>432.87094693281932</v>
      </c>
      <c r="N349" s="258">
        <f t="shared" si="31"/>
        <v>417.51859005628052</v>
      </c>
    </row>
    <row r="350" spans="5:14" ht="16.8">
      <c r="E350" s="248">
        <v>46753</v>
      </c>
      <c r="F350" s="323">
        <f t="shared" si="27"/>
        <v>46783</v>
      </c>
      <c r="G350" s="159">
        <f t="shared" si="28"/>
        <v>2028</v>
      </c>
      <c r="H350" s="500"/>
      <c r="I350" s="500"/>
      <c r="J350" s="257">
        <f>IF($E350&lt;DATE(2018,7,1),"-",INDEX('Annual Inflation'!$AM$53:$BA$53, MATCH(YEAR(EOMONTH($E350,6)), 'Annual Inflation'!$AM$6:$BA$6, 0))/100)</f>
        <v>2.0747861451908323E-2</v>
      </c>
      <c r="K350" s="257">
        <f>IF($E350&lt;DATE(2018,7,1),"-",INDEX('Annual Inflation'!$AM$50:$BA$50, MATCH(YEAR(EOMONTH($E350,6)), 'Annual Inflation'!$AM$6:$BA$6, 0))/100)</f>
        <v>2.9368104260031114E-2</v>
      </c>
      <c r="L350" s="258">
        <f t="shared" si="29"/>
        <v>144.17902099099729</v>
      </c>
      <c r="M350" s="258">
        <f t="shared" si="30"/>
        <v>433.91633244220191</v>
      </c>
      <c r="N350" s="258">
        <f t="shared" si="31"/>
        <v>418.23369980124369</v>
      </c>
    </row>
    <row r="351" spans="5:14" ht="16.8">
      <c r="E351" s="248">
        <v>46784</v>
      </c>
      <c r="F351" s="323">
        <f t="shared" si="27"/>
        <v>46812</v>
      </c>
      <c r="G351" s="159">
        <f t="shared" si="28"/>
        <v>2028</v>
      </c>
      <c r="H351" s="500"/>
      <c r="I351" s="500"/>
      <c r="J351" s="257">
        <f>IF($E351&lt;DATE(2018,7,1),"-",INDEX('Annual Inflation'!$AM$53:$BA$53, MATCH(YEAR(EOMONTH($E351,6)), 'Annual Inflation'!$AM$6:$BA$6, 0))/100)</f>
        <v>2.0747861451908323E-2</v>
      </c>
      <c r="K351" s="257">
        <f>IF($E351&lt;DATE(2018,7,1),"-",INDEX('Annual Inflation'!$AM$50:$BA$50, MATCH(YEAR(EOMONTH($E351,6)), 'Annual Inflation'!$AM$6:$BA$6, 0))/100)</f>
        <v>2.9368104260031114E-2</v>
      </c>
      <c r="L351" s="258">
        <f t="shared" si="29"/>
        <v>144.42596525979263</v>
      </c>
      <c r="M351" s="258">
        <f t="shared" si="30"/>
        <v>434.96424256283638</v>
      </c>
      <c r="N351" s="258">
        <f t="shared" si="31"/>
        <v>418.95003435860929</v>
      </c>
    </row>
    <row r="352" spans="5:14" ht="16.8">
      <c r="E352" s="248">
        <v>46813</v>
      </c>
      <c r="F352" s="323">
        <f t="shared" si="27"/>
        <v>46843</v>
      </c>
      <c r="G352" s="159">
        <f t="shared" si="28"/>
        <v>2028</v>
      </c>
      <c r="H352" s="500"/>
      <c r="I352" s="500"/>
      <c r="J352" s="257">
        <f>IF($E352&lt;DATE(2018,7,1),"-",INDEX('Annual Inflation'!$AM$53:$BA$53, MATCH(YEAR(EOMONTH($E352,6)), 'Annual Inflation'!$AM$6:$BA$6, 0))/100)</f>
        <v>2.0747861451908323E-2</v>
      </c>
      <c r="K352" s="257">
        <f>IF($E352&lt;DATE(2018,7,1),"-",INDEX('Annual Inflation'!$AM$50:$BA$50, MATCH(YEAR(EOMONTH($E352,6)), 'Annual Inflation'!$AM$6:$BA$6, 0))/100)</f>
        <v>2.9368104260031114E-2</v>
      </c>
      <c r="L352" s="258">
        <f t="shared" si="29"/>
        <v>144.67333248521143</v>
      </c>
      <c r="M352" s="258">
        <f t="shared" si="30"/>
        <v>436.01468339167155</v>
      </c>
      <c r="N352" s="258">
        <f t="shared" si="31"/>
        <v>419.66759582618874</v>
      </c>
    </row>
    <row r="353"/>
    <row r="354"/>
    <row r="355"/>
    <row r="356"/>
  </sheetData>
  <hyperlinks>
    <hyperlink ref="H3" r:id="rId1" xr:uid="{D06BBF8A-E862-4A29-BBF5-44EDD58EB48B}"/>
    <hyperlink ref="I3" r:id="rId2" xr:uid="{F13BF206-AC6C-4791-A088-B94924C1ACAD}"/>
  </hyperlinks>
  <pageMargins left="0.7" right="0.7" top="0.75" bottom="0.75" header="0.3" footer="0.3"/>
  <pageSetup orientation="portrait" r:id="rId3"/>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53EF-FB34-4DFF-AD3D-50460FA3FFA8}">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1301</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265"/>
      <c r="AP1" s="265"/>
      <c r="AQ1" s="267"/>
      <c r="AR1" s="171"/>
      <c r="AS1" s="171"/>
      <c r="AT1" s="181"/>
      <c r="AU1" s="181"/>
      <c r="AV1" s="181"/>
      <c r="AW1" s="181"/>
    </row>
    <row r="2" spans="1:51">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1302</v>
      </c>
      <c r="AY2" s="273"/>
    </row>
    <row r="3" spans="1:51">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1" t="str">
        <f>Checks!I6</f>
        <v>OK</v>
      </c>
      <c r="AN3" s="181"/>
      <c r="AO3" s="181"/>
      <c r="AP3" s="181"/>
      <c r="AQ3" s="17"/>
      <c r="AR3" s="181"/>
      <c r="AS3" s="181"/>
      <c r="AT3" s="181"/>
      <c r="AU3" s="181"/>
      <c r="AV3" s="181"/>
      <c r="AW3" s="181"/>
      <c r="AX3" s="281" t="s">
        <v>1303</v>
      </c>
      <c r="AY3" s="274"/>
    </row>
    <row r="4" spans="1:51">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1304</v>
      </c>
      <c r="I6" s="277" t="str">
        <f>IF(I7&gt;0,I7&amp;" ERRORS","OK")</f>
        <v>OK</v>
      </c>
      <c r="AQ6" s="270"/>
    </row>
    <row r="7" spans="1:51">
      <c r="E7" s="82" t="s">
        <v>1305</v>
      </c>
      <c r="I7" s="184">
        <f>COUNTIF($I$10:$I$18,FALSE)</f>
        <v>0</v>
      </c>
      <c r="AQ7" s="270"/>
    </row>
    <row r="8" spans="1:51">
      <c r="AQ8" s="270"/>
    </row>
    <row r="9" spans="1:51">
      <c r="AQ9" s="270"/>
    </row>
    <row r="10" spans="1:51">
      <c r="B10" s="22" t="s">
        <v>1306</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123</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833</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1307</v>
      </c>
      <c r="I14" s="277" t="b">
        <f>ABS(SUM(AJ14:AV14) - 0) &lt; 0.001</f>
        <v>1</v>
      </c>
      <c r="AJ14" s="2"/>
      <c r="AK14" s="2"/>
      <c r="AL14" s="2"/>
      <c r="AM14" s="2"/>
      <c r="AN14" s="2"/>
      <c r="AO14" s="2"/>
      <c r="AP14" s="2"/>
      <c r="AQ14" s="549"/>
      <c r="AR14" s="2"/>
      <c r="AS14" s="2"/>
      <c r="AT14" s="2"/>
      <c r="AU14" s="2"/>
      <c r="AV14" s="2">
        <f>InputSummary!AP380</f>
        <v>0</v>
      </c>
    </row>
    <row r="15" spans="1:51">
      <c r="AJ15" s="2"/>
      <c r="AK15" s="2"/>
      <c r="AL15" s="2"/>
      <c r="AM15" s="2"/>
      <c r="AN15" s="2"/>
      <c r="AO15" s="2"/>
      <c r="AP15" s="2"/>
      <c r="AQ15" s="549"/>
      <c r="AR15" s="2"/>
      <c r="AS15" s="2"/>
      <c r="AT15" s="2"/>
      <c r="AU15" s="2"/>
      <c r="AV15" s="2"/>
    </row>
    <row r="16" spans="1:51">
      <c r="B16" s="22" t="s">
        <v>1308</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946</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75</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34" priority="25">
      <formula>$I$7=0</formula>
    </cfRule>
    <cfRule type="expression" dxfId="33" priority="26">
      <formula>$I$7&gt;0</formula>
    </cfRule>
  </conditionalFormatting>
  <conditionalFormatting sqref="I12:I14">
    <cfRule type="cellIs" dxfId="32" priority="21" operator="equal">
      <formula>TRUE</formula>
    </cfRule>
    <cfRule type="cellIs" dxfId="31" priority="22" operator="equal">
      <formula>FALSE</formula>
    </cfRule>
  </conditionalFormatting>
  <conditionalFormatting sqref="I18">
    <cfRule type="cellIs" dxfId="30" priority="13" operator="equal">
      <formula>TRUE</formula>
    </cfRule>
    <cfRule type="cellIs" dxfId="29" priority="14" operator="equal">
      <formula>FALSE</formula>
    </cfRule>
  </conditionalFormatting>
  <conditionalFormatting sqref="AM3">
    <cfRule type="expression" dxfId="28" priority="29">
      <formula>$I$7=0</formula>
    </cfRule>
    <cfRule type="expression" dxfId="27"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34C52-A101-4D8C-A523-3E8E7F91427B}">
  <sheetPr codeName="Sheet17">
    <tabColor rgb="FFFFFFCC"/>
    <outlinePr summaryBelow="0" summaryRight="0"/>
    <pageSetUpPr autoPageBreaks="0"/>
  </sheetPr>
  <dimension ref="A1:AX42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53B37-28F5-4E36-BEA7-7683193FD34F}">
  <sheetPr codeName="Sheet31">
    <tabColor rgb="FFFFFFCC"/>
    <outlinePr summaryBelow="0" summaryRight="0"/>
    <pageSetUpPr autoPageBreaks="0"/>
  </sheetPr>
  <dimension ref="A1:AX423"/>
  <sheetViews>
    <sheetView topLeftCell="A25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48464-45EE-4B79-898A-244E45E417DD}">
  <sheetPr codeName="Sheet14">
    <tabColor theme="5"/>
    <pageSetUpPr autoPageBreaks="0"/>
  </sheetPr>
  <dimension ref="A1:AU36"/>
  <sheetViews>
    <sheetView zoomScale="85" zoomScaleNormal="85" workbookViewId="0"/>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25</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26</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76</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77</v>
      </c>
      <c r="E7" s="82"/>
      <c r="F7" s="524">
        <v>2021</v>
      </c>
      <c r="G7" s="82"/>
      <c r="H7" s="2"/>
      <c r="I7" s="82"/>
      <c r="J7" s="82"/>
      <c r="K7" s="34"/>
      <c r="L7" s="34"/>
      <c r="N7" s="82"/>
      <c r="O7" s="34"/>
      <c r="P7" s="34"/>
    </row>
    <row r="8" spans="1:23" ht="12" customHeight="1" thickBot="1">
      <c r="A8" s="2"/>
      <c r="B8" s="2"/>
      <c r="C8" s="2"/>
      <c r="D8" s="82" t="s">
        <v>78</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79</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80</v>
      </c>
      <c r="H14" s="82"/>
      <c r="I14" s="82"/>
      <c r="J14" s="82"/>
      <c r="K14" s="82"/>
      <c r="L14" s="82"/>
      <c r="M14" s="82"/>
      <c r="N14" s="82"/>
      <c r="O14" s="82"/>
      <c r="P14" s="82"/>
      <c r="Q14" s="82"/>
      <c r="R14" s="82"/>
      <c r="S14" s="82"/>
      <c r="T14" s="82"/>
      <c r="U14" s="82"/>
      <c r="V14" s="82"/>
      <c r="W14" s="82"/>
    </row>
    <row r="15" spans="1:23" ht="16.8">
      <c r="A15" s="82"/>
      <c r="B15" s="82"/>
      <c r="C15" s="82"/>
      <c r="D15" s="82"/>
      <c r="E15" s="381" t="s">
        <v>24</v>
      </c>
      <c r="H15" s="82"/>
      <c r="I15" s="82"/>
      <c r="J15" s="82"/>
      <c r="K15" s="82"/>
      <c r="L15" s="82"/>
      <c r="M15" s="82"/>
      <c r="N15" s="82"/>
      <c r="O15" s="82"/>
      <c r="P15" s="82"/>
      <c r="Q15" s="82"/>
      <c r="R15" s="82"/>
      <c r="S15" s="82"/>
      <c r="T15" s="82"/>
      <c r="U15" s="82"/>
      <c r="V15" s="82"/>
      <c r="W15" s="82"/>
    </row>
    <row r="16" spans="1:23" ht="16.8">
      <c r="A16" s="82"/>
      <c r="B16" s="82"/>
      <c r="C16" s="82"/>
      <c r="D16" s="82"/>
      <c r="E16" s="199" t="s">
        <v>27</v>
      </c>
      <c r="H16" s="82"/>
      <c r="I16" s="82"/>
      <c r="J16" s="82"/>
      <c r="K16" s="82"/>
      <c r="L16" s="82"/>
      <c r="M16" s="82"/>
      <c r="N16" s="82"/>
      <c r="O16" s="82"/>
      <c r="P16" s="82"/>
      <c r="Q16" s="82"/>
      <c r="R16" s="82"/>
      <c r="S16" s="82"/>
      <c r="T16" s="82"/>
      <c r="U16" s="82"/>
      <c r="V16" s="82"/>
      <c r="W16" s="82"/>
    </row>
    <row r="17" spans="1:23" ht="16.8">
      <c r="A17" s="82"/>
      <c r="B17" s="82"/>
      <c r="C17" s="82"/>
      <c r="D17" s="82"/>
      <c r="E17" s="199" t="s">
        <v>30</v>
      </c>
      <c r="H17" s="82"/>
      <c r="I17" s="82"/>
      <c r="J17" s="82"/>
      <c r="K17" s="82"/>
      <c r="L17" s="82"/>
      <c r="M17" s="82"/>
      <c r="N17" s="82"/>
      <c r="O17" s="82"/>
      <c r="P17" s="82"/>
      <c r="Q17" s="82"/>
      <c r="R17" s="82"/>
      <c r="S17" s="82"/>
      <c r="T17" s="82"/>
      <c r="U17" s="82"/>
      <c r="V17" s="82"/>
      <c r="W17" s="82"/>
    </row>
    <row r="18" spans="1:23" ht="16.8">
      <c r="A18" s="82"/>
      <c r="B18" s="82"/>
      <c r="C18" s="82"/>
      <c r="D18" s="82"/>
      <c r="E18" s="199" t="s">
        <v>31</v>
      </c>
      <c r="H18" s="82"/>
      <c r="I18" s="82"/>
      <c r="J18" s="82"/>
      <c r="K18" s="82"/>
      <c r="L18" s="82"/>
      <c r="M18" s="82"/>
      <c r="N18" s="82"/>
      <c r="O18" s="82"/>
      <c r="P18" s="82"/>
      <c r="Q18" s="82"/>
      <c r="R18" s="82"/>
      <c r="S18" s="82"/>
      <c r="T18" s="82"/>
      <c r="U18" s="82"/>
      <c r="V18" s="82"/>
      <c r="W18" s="82"/>
    </row>
    <row r="19" spans="1:23" ht="16.8">
      <c r="A19" s="82"/>
      <c r="B19" s="82"/>
      <c r="C19" s="82"/>
      <c r="D19" s="82"/>
      <c r="E19" s="199" t="s">
        <v>33</v>
      </c>
      <c r="H19" s="82"/>
      <c r="I19" s="82"/>
      <c r="J19" s="82"/>
      <c r="K19" s="82"/>
      <c r="L19" s="82"/>
      <c r="M19" s="82"/>
      <c r="N19" s="82"/>
      <c r="O19" s="82"/>
      <c r="P19" s="82"/>
      <c r="Q19" s="82"/>
      <c r="R19" s="82"/>
      <c r="S19" s="82"/>
      <c r="T19" s="82"/>
      <c r="U19" s="82"/>
      <c r="V19" s="82"/>
      <c r="W19" s="82"/>
    </row>
    <row r="20" spans="1:23" ht="16.8">
      <c r="A20" s="82"/>
      <c r="B20" s="82"/>
      <c r="C20" s="82"/>
      <c r="D20" s="82"/>
      <c r="E20" s="199" t="s">
        <v>35</v>
      </c>
      <c r="H20" s="82"/>
      <c r="I20" s="82"/>
      <c r="J20" s="82"/>
      <c r="K20" s="82"/>
      <c r="L20" s="82"/>
      <c r="M20" s="82"/>
      <c r="N20" s="82"/>
      <c r="O20" s="82"/>
      <c r="P20" s="82"/>
      <c r="Q20" s="82"/>
      <c r="R20" s="82"/>
      <c r="S20" s="82"/>
      <c r="T20" s="82"/>
      <c r="U20" s="82"/>
      <c r="V20" s="82"/>
      <c r="W20" s="82"/>
    </row>
    <row r="21" spans="1:23" ht="16.8">
      <c r="A21" s="82"/>
      <c r="B21" s="82"/>
      <c r="C21" s="82"/>
      <c r="D21" s="82"/>
      <c r="E21" s="199" t="s">
        <v>38</v>
      </c>
      <c r="H21" s="82"/>
      <c r="I21" s="82"/>
      <c r="J21" s="82"/>
      <c r="K21" s="82"/>
      <c r="L21" s="82"/>
      <c r="M21" s="82"/>
      <c r="N21" s="82"/>
      <c r="O21" s="82"/>
      <c r="P21" s="82"/>
      <c r="Q21" s="82"/>
      <c r="R21" s="82"/>
      <c r="S21" s="82"/>
      <c r="T21" s="82"/>
      <c r="U21" s="82"/>
      <c r="V21" s="82"/>
      <c r="W21" s="82"/>
    </row>
    <row r="22" spans="1:23" ht="16.8">
      <c r="A22" s="82"/>
      <c r="B22" s="82"/>
      <c r="C22" s="82"/>
      <c r="D22" s="82"/>
      <c r="E22" s="199" t="s">
        <v>41</v>
      </c>
      <c r="H22" s="82"/>
      <c r="I22" s="82"/>
      <c r="J22" s="82"/>
      <c r="K22" s="82"/>
      <c r="L22" s="82"/>
      <c r="M22" s="82"/>
      <c r="N22" s="82"/>
      <c r="O22" s="82"/>
      <c r="P22" s="82"/>
      <c r="Q22" s="82"/>
      <c r="R22" s="82"/>
      <c r="S22" s="82"/>
      <c r="T22" s="82"/>
      <c r="U22" s="82"/>
      <c r="V22" s="82"/>
      <c r="W22" s="82"/>
    </row>
    <row r="23" spans="1:23" ht="16.8">
      <c r="A23" s="82"/>
      <c r="B23" s="82"/>
      <c r="C23" s="82"/>
      <c r="D23" s="82"/>
      <c r="E23" s="199" t="s">
        <v>42</v>
      </c>
      <c r="H23" s="82"/>
      <c r="I23" s="82"/>
      <c r="J23" s="82"/>
      <c r="K23" s="82"/>
      <c r="L23" s="82"/>
      <c r="M23" s="82"/>
      <c r="N23" s="82"/>
      <c r="O23" s="82"/>
      <c r="P23" s="82"/>
      <c r="Q23" s="82"/>
      <c r="R23" s="82"/>
      <c r="S23" s="82"/>
      <c r="T23" s="82"/>
      <c r="U23" s="82"/>
      <c r="V23" s="82"/>
      <c r="W23" s="82"/>
    </row>
    <row r="24" spans="1:23" ht="16.8">
      <c r="A24" s="82"/>
      <c r="B24" s="82"/>
      <c r="C24" s="82"/>
      <c r="D24" s="82"/>
      <c r="E24" s="199" t="s">
        <v>44</v>
      </c>
      <c r="H24" s="82"/>
      <c r="I24" s="82"/>
      <c r="J24" s="82"/>
      <c r="K24" s="82"/>
      <c r="L24" s="82"/>
      <c r="M24" s="82"/>
      <c r="N24" s="82"/>
      <c r="O24" s="82"/>
      <c r="P24" s="82"/>
      <c r="Q24" s="82"/>
      <c r="R24" s="82"/>
      <c r="S24" s="82"/>
      <c r="T24" s="82"/>
      <c r="U24" s="82"/>
      <c r="V24" s="82"/>
      <c r="W24" s="82"/>
    </row>
    <row r="25" spans="1:23" ht="16.8">
      <c r="A25" s="82"/>
      <c r="B25" s="82"/>
      <c r="C25" s="82"/>
      <c r="D25" s="82"/>
      <c r="E25" s="199" t="s">
        <v>47</v>
      </c>
      <c r="H25" s="82"/>
      <c r="I25" s="82"/>
      <c r="J25" s="82"/>
      <c r="K25" s="82"/>
      <c r="L25" s="82"/>
      <c r="M25" s="82"/>
      <c r="N25" s="82"/>
      <c r="O25" s="82"/>
      <c r="P25" s="82"/>
      <c r="Q25" s="82"/>
      <c r="R25" s="82"/>
      <c r="S25" s="82"/>
      <c r="T25" s="82"/>
      <c r="U25" s="82"/>
      <c r="V25" s="82"/>
      <c r="W25" s="82"/>
    </row>
    <row r="26" spans="1:23" ht="16.8">
      <c r="A26" s="82"/>
      <c r="B26" s="82"/>
      <c r="C26" s="82"/>
      <c r="D26" s="82"/>
      <c r="E26" s="199" t="s">
        <v>50</v>
      </c>
      <c r="H26" s="82"/>
      <c r="I26" s="82"/>
      <c r="J26" s="82"/>
      <c r="K26" s="82"/>
      <c r="L26" s="82"/>
      <c r="M26" s="82"/>
      <c r="N26" s="82"/>
      <c r="O26" s="82"/>
      <c r="P26" s="82"/>
      <c r="Q26" s="82"/>
      <c r="R26" s="82"/>
      <c r="S26" s="82"/>
      <c r="T26" s="82"/>
      <c r="U26" s="82"/>
      <c r="V26" s="82"/>
      <c r="W26" s="82"/>
    </row>
    <row r="27" spans="1:23" ht="16.8">
      <c r="A27" s="82"/>
      <c r="B27" s="82"/>
      <c r="C27" s="82"/>
      <c r="D27" s="82"/>
      <c r="E27" s="199" t="s">
        <v>53</v>
      </c>
      <c r="H27" s="82"/>
      <c r="I27" s="82"/>
      <c r="J27" s="82"/>
      <c r="K27" s="82"/>
      <c r="L27" s="82"/>
      <c r="M27" s="82"/>
      <c r="N27" s="82"/>
      <c r="O27" s="82"/>
      <c r="P27" s="82"/>
      <c r="Q27" s="82"/>
      <c r="R27" s="82"/>
      <c r="S27" s="82"/>
      <c r="T27" s="82"/>
      <c r="U27" s="82"/>
      <c r="V27" s="82"/>
      <c r="W27" s="82"/>
    </row>
    <row r="28" spans="1:23" ht="16.8">
      <c r="A28" s="82"/>
      <c r="B28" s="82"/>
      <c r="C28" s="82"/>
      <c r="D28" s="82"/>
      <c r="E28" s="198" t="s">
        <v>56</v>
      </c>
      <c r="H28" s="82"/>
      <c r="I28" s="82"/>
      <c r="J28" s="82"/>
      <c r="K28" s="82"/>
      <c r="L28" s="82"/>
      <c r="M28" s="82"/>
      <c r="N28" s="82"/>
      <c r="O28" s="82"/>
      <c r="P28" s="82"/>
      <c r="Q28" s="82"/>
      <c r="R28" s="82"/>
      <c r="S28" s="82"/>
      <c r="T28" s="82"/>
      <c r="U28" s="82"/>
      <c r="V28" s="82"/>
      <c r="W28" s="82"/>
    </row>
    <row r="29" spans="1:23" ht="16.8">
      <c r="A29" s="82"/>
      <c r="B29" s="82"/>
      <c r="C29" s="82"/>
      <c r="D29" s="82"/>
      <c r="E29" s="200">
        <v>7</v>
      </c>
      <c r="F29" s="76" t="s">
        <v>81</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SWEST</v>
      </c>
      <c r="F30" s="76" t="s">
        <v>82</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83</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75</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21"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65579-4CE4-4BEA-B05B-BE82099F4FC1}">
  <sheetPr codeName="Sheet32">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D92-B586-4637-891F-DE3FCEE6BE22}">
  <sheetPr codeName="Sheet33">
    <tabColor rgb="FFFFFFCC"/>
    <outlinePr summaryBelow="0" summaryRight="0"/>
    <pageSetUpPr autoPageBreaks="0"/>
  </sheetPr>
  <dimension ref="A1:AX423"/>
  <sheetViews>
    <sheetView topLeftCell="A250"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593D3-2147-4B64-A30E-D8708ADDD9FD}">
  <sheetPr codeName="Sheet34">
    <tabColor rgb="FFFFFFCC"/>
    <outlinePr summaryBelow="0" summaryRight="0"/>
    <pageSetUpPr autoPageBreaks="0"/>
  </sheetPr>
  <dimension ref="A1:AX423"/>
  <sheetViews>
    <sheetView topLeftCell="A238" zoomScale="55" zoomScaleNormal="5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97602-229E-4E1E-8322-18D91E827B68}">
  <sheetPr codeName="Sheet36">
    <tabColor rgb="FFFFFFCC"/>
    <outlinePr summaryBelow="0" summaryRight="0"/>
    <pageSetUpPr autoPageBreaks="0"/>
  </sheetPr>
  <dimension ref="A1:AX423"/>
  <sheetViews>
    <sheetView topLeftCell="A250" zoomScale="70" zoomScaleNormal="7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C0274-057D-4C5E-A33A-4C175479F457}">
  <sheetPr codeName="Sheet37">
    <tabColor rgb="FFFFFFCC"/>
    <outlinePr summaryBelow="0" summaryRight="0"/>
    <pageSetUpPr autoPageBreaks="0"/>
  </sheetPr>
  <dimension ref="A1:AX423"/>
  <sheetViews>
    <sheetView topLeftCell="A173" zoomScale="70" zoomScaleNormal="70" workbookViewId="0">
      <selection activeCell="AR277" sqref="AR277"/>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1.2806226704273584</v>
      </c>
      <c r="AS8" s="92">
        <f>SelectedInputs!AS8</f>
        <v>1.321109844088743</v>
      </c>
      <c r="AT8" s="92">
        <f>SelectedInputs!AT8</f>
        <v>1.3540446211486474</v>
      </c>
      <c r="AU8" s="92">
        <f>SelectedInputs!AU8</f>
        <v>1.3841294022609805</v>
      </c>
      <c r="AV8" s="92">
        <f>SelectedInputs!AV8</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30.26</v>
      </c>
      <c r="AS15" s="528">
        <v>26.95</v>
      </c>
      <c r="AT15" s="528">
        <v>28.51</v>
      </c>
      <c r="AU15" s="528">
        <v>21.16</v>
      </c>
      <c r="AV15" s="528">
        <v>18.75</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46.25</v>
      </c>
      <c r="AS16" s="528">
        <v>45.47</v>
      </c>
      <c r="AT16" s="528">
        <v>48.04</v>
      </c>
      <c r="AU16" s="528">
        <v>45.38</v>
      </c>
      <c r="AV16" s="528">
        <v>42.05</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22.7</v>
      </c>
      <c r="AS17" s="528">
        <v>23.68</v>
      </c>
      <c r="AT17" s="528">
        <v>24.41</v>
      </c>
      <c r="AU17" s="528">
        <v>20.89</v>
      </c>
      <c r="AV17" s="528">
        <v>19.39</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23.11</v>
      </c>
      <c r="AS18" s="528">
        <v>22.79</v>
      </c>
      <c r="AT18" s="528">
        <v>22.21</v>
      </c>
      <c r="AU18" s="528">
        <v>22.11</v>
      </c>
      <c r="AV18" s="528">
        <v>21.47</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14.06</v>
      </c>
      <c r="AS19" s="528">
        <v>13.87</v>
      </c>
      <c r="AT19" s="528">
        <v>13.46</v>
      </c>
      <c r="AU19" s="528">
        <v>13.29</v>
      </c>
      <c r="AV19" s="528">
        <v>13.15</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15.85</v>
      </c>
      <c r="AS20" s="528">
        <v>15.45</v>
      </c>
      <c r="AT20" s="528">
        <v>15.17</v>
      </c>
      <c r="AU20" s="528">
        <v>14.78</v>
      </c>
      <c r="AV20" s="528">
        <v>14.33</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75.099999999999994</v>
      </c>
      <c r="AS21" s="528">
        <v>73.19</v>
      </c>
      <c r="AT21" s="528">
        <v>69.75</v>
      </c>
      <c r="AU21" s="528">
        <v>70.63</v>
      </c>
      <c r="AV21" s="528">
        <v>70.34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1309</v>
      </c>
      <c r="F24" s="82"/>
      <c r="G24" s="82" t="s">
        <v>101</v>
      </c>
      <c r="H24" s="82" t="s">
        <v>1310</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-12.990584042250019</v>
      </c>
      <c r="AS24" s="207" cm="1">
        <f t="array" ref="AS24">(SUM(AS15:AS21)+SUMPRODUCT((AS$26:AS$71)*($AL$76:$AL$121="RPEs Apply")*($AM$76:$AM$121=1))) * (AS$223-1)</f>
        <v>-9.9030390941860329</v>
      </c>
      <c r="AT24" s="207" cm="1">
        <f t="array" ref="AT24">(SUM(AT15:AT21)+SUMPRODUCT((AT$26:AT$71)*($AL$76:$AL$121="RPEs Apply")*($AM$76:$AM$121=1))) * (AT$223-1)</f>
        <v>-7.3796001576698318</v>
      </c>
      <c r="AU24" s="207" cm="1">
        <f t="array" ref="AU24">(SUM(AU15:AU21)+SUMPRODUCT((AU$26:AU$71)*($AL$76:$AL$121="RPEs Apply")*($AM$76:$AM$121=1))) * (AU$223-1)</f>
        <v>-4.8003229717044738</v>
      </c>
      <c r="AV24" s="207" cm="1">
        <f t="array" ref="AV24">(SUM(AV15:AV21)+SUMPRODUCT((AV$26:AV$71)*($AL$76:$AL$121="RPEs Apply")*($AM$76:$AM$121=1))) * (AV$223-1)</f>
        <v>-2.620676083898839</v>
      </c>
      <c r="AW24" s="184"/>
      <c r="AX24" s="258"/>
    </row>
    <row r="25" spans="1:50" ht="16.8">
      <c r="A25" s="82"/>
      <c r="B25" s="82"/>
      <c r="C25" s="82"/>
      <c r="D25" s="82"/>
      <c r="E25" s="82" t="s">
        <v>1311</v>
      </c>
      <c r="F25" s="82"/>
      <c r="G25" s="82" t="s">
        <v>101</v>
      </c>
      <c r="H25" s="82" t="s">
        <v>1310</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-0.21755562693291877</v>
      </c>
      <c r="AS25" s="207" cm="1">
        <f t="array" ref="AS25">SUMPRODUCT((AS$26:AS$71)*($AL$76:$AL$121="RPEs Apply")*($AM$76:$AM$121=2)) * (AS$223-1)</f>
        <v>-0.36931678282936098</v>
      </c>
      <c r="AT25" s="207" cm="1">
        <f t="array" ref="AT25">SUMPRODUCT((AT$26:AT$71)*($AL$76:$AL$121="RPEs Apply")*($AM$76:$AM$121=2)) * (AT$223-1)</f>
        <v>-0.23921778525570803</v>
      </c>
      <c r="AU25" s="207" cm="1">
        <f t="array" ref="AU25">SUMPRODUCT((AU$26:AU$71)*($AL$76:$AL$121="RPEs Apply")*($AM$76:$AM$121=2)) * (AU$223-1)</f>
        <v>-0.1545897509151688</v>
      </c>
      <c r="AV25" s="207" cm="1">
        <f t="array" ref="AV25">SUMPRODUCT((AV$26:AV$71)*($AL$76:$AL$121="RPEs Apply")*($AM$76:$AM$121=2)) * (AV$223-1)</f>
        <v>-0.10712444087594428</v>
      </c>
      <c r="AW25" s="184"/>
      <c r="AX25" s="258"/>
    </row>
    <row r="26" spans="1:50" ht="16.8">
      <c r="A26" s="82"/>
      <c r="B26" s="82"/>
      <c r="C26" s="82"/>
      <c r="D26" s="82"/>
      <c r="E26" s="82" t="s">
        <v>1312</v>
      </c>
      <c r="F26" s="82"/>
      <c r="G26" s="82" t="s">
        <v>101</v>
      </c>
      <c r="H26" s="82" t="s">
        <v>1313</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6.7477215420704284E-2</v>
      </c>
      <c r="AS26" s="476">
        <v>1.8886017811694606</v>
      </c>
      <c r="AT26" s="476">
        <v>1.2394007045975652</v>
      </c>
      <c r="AU26" s="476">
        <v>1.0217273198590802</v>
      </c>
      <c r="AV26" s="476">
        <v>0.59651047673328339</v>
      </c>
      <c r="AW26" s="184"/>
      <c r="AX26" s="258"/>
    </row>
    <row r="27" spans="1:50" ht="16.8">
      <c r="A27" s="82"/>
      <c r="B27" s="82"/>
      <c r="C27" s="82"/>
      <c r="D27" s="82"/>
      <c r="E27" s="82" t="s">
        <v>1314</v>
      </c>
      <c r="F27" s="82"/>
      <c r="G27" s="82" t="s">
        <v>101</v>
      </c>
      <c r="H27" s="82" t="s">
        <v>1315</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1316</v>
      </c>
      <c r="F28" s="82"/>
      <c r="G28" s="82" t="s">
        <v>101</v>
      </c>
      <c r="H28" s="82" t="s">
        <v>1317</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1318</v>
      </c>
      <c r="F29" s="82"/>
      <c r="G29" s="82" t="s">
        <v>101</v>
      </c>
      <c r="H29" s="82" t="s">
        <v>1319</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1320</v>
      </c>
      <c r="F30" s="82"/>
      <c r="G30" s="82" t="s">
        <v>101</v>
      </c>
      <c r="H30" s="82" t="s">
        <v>1321</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1322</v>
      </c>
      <c r="F31" s="82"/>
      <c r="G31" s="82" t="s">
        <v>101</v>
      </c>
      <c r="H31" s="82" t="s">
        <v>1323</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1324</v>
      </c>
      <c r="F32" s="82"/>
      <c r="G32" s="82" t="s">
        <v>101</v>
      </c>
      <c r="H32" s="82" t="s">
        <v>1325</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1326</v>
      </c>
      <c r="F33" s="82"/>
      <c r="G33" s="82" t="s">
        <v>101</v>
      </c>
      <c r="H33" s="82" t="s">
        <v>1327</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39.700000000000003</v>
      </c>
      <c r="AS33" s="476">
        <v>39.590000000000003</v>
      </c>
      <c r="AT33" s="476">
        <v>41.06</v>
      </c>
      <c r="AU33" s="476">
        <v>44.93</v>
      </c>
      <c r="AV33" s="476">
        <v>42.58</v>
      </c>
      <c r="AW33" s="184"/>
      <c r="AX33" s="258"/>
    </row>
    <row r="34" spans="1:50" ht="16.8">
      <c r="A34" s="82"/>
      <c r="B34" s="82"/>
      <c r="C34" s="82"/>
      <c r="D34" s="82"/>
      <c r="E34" s="82" t="s">
        <v>1328</v>
      </c>
      <c r="F34" s="82"/>
      <c r="G34" s="82" t="s">
        <v>101</v>
      </c>
      <c r="H34" s="82" t="s">
        <v>1329</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2.204289869857011</v>
      </c>
      <c r="AS34" s="476">
        <v>6.8211065330435545</v>
      </c>
      <c r="AT34" s="476">
        <v>6.5208235578005578</v>
      </c>
      <c r="AU34" s="476">
        <v>7.1748434082140635</v>
      </c>
      <c r="AV34" s="476">
        <v>8.7301092401633671</v>
      </c>
      <c r="AW34" s="184"/>
      <c r="AX34" s="258"/>
    </row>
    <row r="35" spans="1:50" ht="16.8">
      <c r="A35" s="82"/>
      <c r="B35" s="82"/>
      <c r="C35" s="82"/>
      <c r="D35" s="82"/>
      <c r="E35" s="82" t="s">
        <v>1330</v>
      </c>
      <c r="F35" s="82"/>
      <c r="G35" s="82" t="s">
        <v>101</v>
      </c>
      <c r="H35" s="82" t="s">
        <v>1331</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0.78419556396291756</v>
      </c>
      <c r="AS35" s="476">
        <v>0.96951752286170589</v>
      </c>
      <c r="AT35" s="476">
        <v>0.9200186782639066</v>
      </c>
      <c r="AU35" s="476">
        <v>1.0480156830183018</v>
      </c>
      <c r="AV35" s="476">
        <v>1.1888204705721861</v>
      </c>
      <c r="AW35" s="184"/>
      <c r="AX35" s="258"/>
    </row>
    <row r="36" spans="1:50" ht="16.8">
      <c r="A36" s="82"/>
      <c r="B36" s="82"/>
      <c r="C36" s="82"/>
      <c r="D36" s="82"/>
      <c r="E36" s="82" t="s">
        <v>1332</v>
      </c>
      <c r="F36" s="82"/>
      <c r="G36" s="82" t="s">
        <v>101</v>
      </c>
      <c r="H36" s="82" t="s">
        <v>1333</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0</v>
      </c>
      <c r="AS36" s="476">
        <v>0</v>
      </c>
      <c r="AT36" s="476">
        <v>0</v>
      </c>
      <c r="AU36" s="476">
        <v>0</v>
      </c>
      <c r="AV36" s="476">
        <v>18.603000327939917</v>
      </c>
      <c r="AW36" s="184"/>
    </row>
    <row r="37" spans="1:50" ht="16.8">
      <c r="A37" s="82"/>
      <c r="B37" s="82"/>
      <c r="C37" s="82"/>
      <c r="D37" s="82"/>
      <c r="E37" s="82" t="s">
        <v>1334</v>
      </c>
      <c r="F37" s="82"/>
      <c r="G37" s="82" t="s">
        <v>101</v>
      </c>
      <c r="H37" s="82" t="s">
        <v>1335</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1336</v>
      </c>
      <c r="F38" s="82"/>
      <c r="G38" s="82" t="s">
        <v>101</v>
      </c>
      <c r="H38" s="82" t="s">
        <v>1337</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1.63053</v>
      </c>
      <c r="AS38" s="476">
        <v>2.3833920000000002</v>
      </c>
      <c r="AT38" s="476">
        <v>1.586244</v>
      </c>
      <c r="AU38" s="476">
        <v>0</v>
      </c>
      <c r="AV38" s="476">
        <v>0</v>
      </c>
      <c r="AW38" s="184"/>
    </row>
    <row r="39" spans="1:50" ht="16.8">
      <c r="A39" s="82"/>
      <c r="B39" s="82"/>
      <c r="C39" s="82"/>
      <c r="D39" s="82"/>
      <c r="E39" s="82" t="s">
        <v>1338</v>
      </c>
      <c r="F39" s="82"/>
      <c r="G39" s="82" t="s">
        <v>101</v>
      </c>
      <c r="H39" s="82" t="s">
        <v>1339</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0.37278740336580657</v>
      </c>
      <c r="AS39" s="476">
        <v>1.0111112948215153</v>
      </c>
      <c r="AT39" s="476">
        <v>1.1750640560381529</v>
      </c>
      <c r="AU39" s="476">
        <v>1.1750640560381529</v>
      </c>
      <c r="AV39" s="476">
        <v>1.1659731897363725</v>
      </c>
      <c r="AW39" s="184"/>
    </row>
    <row r="40" spans="1:50" ht="16.8">
      <c r="A40" s="82"/>
      <c r="B40" s="82"/>
      <c r="C40" s="82"/>
      <c r="D40" s="82"/>
      <c r="E40" s="82" t="s">
        <v>1340</v>
      </c>
      <c r="F40" s="82"/>
      <c r="G40" s="82" t="s">
        <v>101</v>
      </c>
      <c r="H40" s="82" t="s">
        <v>1341</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2.6550959627699799</v>
      </c>
      <c r="AS40" s="476">
        <v>1.7427283277474679</v>
      </c>
      <c r="AT40" s="476">
        <v>0.99446109804495086</v>
      </c>
      <c r="AU40" s="476">
        <v>0.48279542646916918</v>
      </c>
      <c r="AV40" s="476">
        <v>0.48279542646916918</v>
      </c>
      <c r="AW40" s="184"/>
    </row>
    <row r="41" spans="1:50" ht="16.8">
      <c r="A41" s="82"/>
      <c r="B41" s="82"/>
      <c r="C41" s="82"/>
      <c r="D41" s="82"/>
      <c r="E41" s="82" t="s">
        <v>1342</v>
      </c>
      <c r="F41" s="82"/>
      <c r="G41" s="82" t="s">
        <v>101</v>
      </c>
      <c r="H41" s="82" t="s">
        <v>1343</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1.2382789024025391</v>
      </c>
      <c r="AS41" s="476">
        <v>0.7967362701129781</v>
      </c>
      <c r="AT41" s="476">
        <v>0.52732677490037594</v>
      </c>
      <c r="AU41" s="476">
        <v>0.39933347943740471</v>
      </c>
      <c r="AV41" s="476">
        <v>0.70323407816891315</v>
      </c>
      <c r="AW41" s="184"/>
    </row>
    <row r="42" spans="1:50" ht="16.8">
      <c r="A42" s="82"/>
      <c r="B42" s="82"/>
      <c r="C42" s="82"/>
      <c r="D42" s="82"/>
      <c r="E42" s="82" t="s">
        <v>1344</v>
      </c>
      <c r="F42" s="82"/>
      <c r="G42" s="82" t="s">
        <v>101</v>
      </c>
      <c r="H42" s="82" t="s">
        <v>1345</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2.3658956170798915E-2</v>
      </c>
      <c r="AS42" s="476">
        <v>2.0259725558181323E-2</v>
      </c>
      <c r="AT42" s="476">
        <v>2.0057128302599512E-2</v>
      </c>
      <c r="AU42" s="476">
        <v>1.9856557019573513E-2</v>
      </c>
      <c r="AV42" s="476">
        <v>1.9657991449377781E-2</v>
      </c>
      <c r="AW42" s="184"/>
    </row>
    <row r="43" spans="1:50" ht="16.8">
      <c r="A43" s="82"/>
      <c r="B43" s="82"/>
      <c r="C43" s="82"/>
      <c r="D43" s="82"/>
      <c r="E43" s="82" t="s">
        <v>1346</v>
      </c>
      <c r="F43" s="82"/>
      <c r="G43" s="82" t="s">
        <v>101</v>
      </c>
      <c r="H43" s="82" t="s">
        <v>1347</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109</v>
      </c>
      <c r="F44" s="82"/>
      <c r="G44" s="82" t="s">
        <v>101</v>
      </c>
      <c r="H44" s="82" t="s">
        <v>1348</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1349</v>
      </c>
      <c r="F45" s="82"/>
      <c r="G45" s="82" t="s">
        <v>101</v>
      </c>
      <c r="H45" s="82" t="s">
        <v>1350</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1351</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1352</v>
      </c>
      <c r="F47" s="82"/>
      <c r="G47" s="82" t="s">
        <v>101</v>
      </c>
      <c r="H47" s="82" t="s">
        <v>1353</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v>0</v>
      </c>
      <c r="AS47" s="476">
        <v>0</v>
      </c>
      <c r="AT47" s="476">
        <v>0</v>
      </c>
      <c r="AU47" s="476">
        <v>0</v>
      </c>
      <c r="AV47" s="476">
        <v>0</v>
      </c>
      <c r="AW47" s="184"/>
    </row>
    <row r="48" spans="1:50" ht="16.8">
      <c r="A48" s="82"/>
      <c r="B48" s="82"/>
      <c r="C48" s="82"/>
      <c r="D48" s="82"/>
      <c r="E48" s="82" t="s">
        <v>1354</v>
      </c>
      <c r="F48" s="82"/>
      <c r="G48" s="82" t="s">
        <v>101</v>
      </c>
      <c r="H48" s="82" t="s">
        <v>1355</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1356</v>
      </c>
      <c r="F49" s="82"/>
      <c r="G49" s="82" t="s">
        <v>101</v>
      </c>
      <c r="H49" s="82" t="s">
        <v>1357</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1358</v>
      </c>
      <c r="F50" s="82"/>
      <c r="G50" s="82" t="s">
        <v>101</v>
      </c>
      <c r="H50" s="82" t="s">
        <v>1359</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2.3426104107612481E-3</v>
      </c>
      <c r="AS50" s="476">
        <v>0.22807430989227023</v>
      </c>
      <c r="AT50" s="476">
        <v>0.24244032371276619</v>
      </c>
      <c r="AU50" s="476">
        <v>0.24244032371276619</v>
      </c>
      <c r="AV50" s="476">
        <v>0.23470243227143617</v>
      </c>
      <c r="AW50" s="184"/>
    </row>
    <row r="51" spans="1:49" ht="16.8">
      <c r="A51" s="82"/>
      <c r="B51" s="82"/>
      <c r="C51" s="82"/>
      <c r="D51" s="82"/>
      <c r="E51" s="82" t="s">
        <v>1360</v>
      </c>
      <c r="F51" s="82"/>
      <c r="G51" s="82" t="s">
        <v>101</v>
      </c>
      <c r="H51" s="82" t="s">
        <v>1361</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1362</v>
      </c>
      <c r="F52" s="82"/>
      <c r="G52" s="82" t="s">
        <v>101</v>
      </c>
      <c r="H52" s="82" t="s">
        <v>1363</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4.1634824289499539</v>
      </c>
      <c r="AS52" s="476">
        <v>3.1682660024462841</v>
      </c>
      <c r="AT52" s="476">
        <v>2.9310165498736143</v>
      </c>
      <c r="AU52" s="476">
        <v>0.1135328556831465</v>
      </c>
      <c r="AV52" s="476">
        <v>0.11239752712631502</v>
      </c>
      <c r="AW52" s="184"/>
    </row>
    <row r="53" spans="1:49" ht="16.8">
      <c r="A53" s="82"/>
      <c r="B53" s="82"/>
      <c r="C53" s="82"/>
      <c r="D53" s="82"/>
      <c r="E53" s="82" t="s">
        <v>1364</v>
      </c>
      <c r="F53" s="82"/>
      <c r="G53" s="82" t="s">
        <v>101</v>
      </c>
      <c r="H53" s="82" t="s">
        <v>1365</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1366</v>
      </c>
      <c r="F54" s="82"/>
      <c r="G54" s="82" t="s">
        <v>101</v>
      </c>
      <c r="H54" s="82" t="s">
        <v>1367</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0.32275642685255229</v>
      </c>
      <c r="AS54" s="476">
        <v>0.84138739803776808</v>
      </c>
      <c r="AT54" s="476">
        <v>0.80361096149496214</v>
      </c>
      <c r="AU54" s="476">
        <v>0.88806878185309546</v>
      </c>
      <c r="AV54" s="476">
        <v>3.0803684441769503</v>
      </c>
      <c r="AW54" s="184"/>
    </row>
    <row r="55" spans="1:49" ht="16.8">
      <c r="A55" s="82"/>
      <c r="B55" s="82"/>
      <c r="C55" s="82"/>
      <c r="D55" s="82"/>
      <c r="E55" s="182" t="s">
        <v>1368</v>
      </c>
      <c r="F55" s="82"/>
      <c r="G55" s="82" t="s">
        <v>101</v>
      </c>
      <c r="H55" s="82" t="s">
        <v>1369</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1370</v>
      </c>
      <c r="F56" s="82"/>
      <c r="G56" s="82" t="s">
        <v>101</v>
      </c>
      <c r="H56" s="82" t="s">
        <v>1371</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1.96</v>
      </c>
      <c r="AS56" s="476">
        <v>6.91</v>
      </c>
      <c r="AT56" s="476">
        <v>11.94</v>
      </c>
      <c r="AU56" s="476">
        <v>1.57</v>
      </c>
      <c r="AV56" s="476">
        <v>0</v>
      </c>
      <c r="AW56" s="184"/>
    </row>
    <row r="57" spans="1:49" ht="16.8">
      <c r="A57" s="82"/>
      <c r="B57" s="82"/>
      <c r="C57" s="82"/>
      <c r="D57" s="82"/>
      <c r="E57" s="182" t="s">
        <v>1372</v>
      </c>
      <c r="F57" s="82"/>
      <c r="G57" s="82" t="s">
        <v>101</v>
      </c>
      <c r="H57" s="82" t="s">
        <v>1373</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1374</v>
      </c>
      <c r="F58" s="82"/>
      <c r="G58" s="82" t="s">
        <v>101</v>
      </c>
      <c r="H58" s="82" t="s">
        <v>1375</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0.1</v>
      </c>
      <c r="AT58" s="476">
        <v>3.043333333333333</v>
      </c>
      <c r="AU58" s="476">
        <v>3.4233333333333329</v>
      </c>
      <c r="AV58" s="476">
        <v>3.7833333333333332</v>
      </c>
      <c r="AW58" s="184"/>
    </row>
    <row r="59" spans="1:49" ht="16.8">
      <c r="A59" s="82"/>
      <c r="B59" s="82"/>
      <c r="C59" s="82"/>
      <c r="D59" s="82"/>
      <c r="E59" s="182" t="s">
        <v>1376</v>
      </c>
      <c r="F59" s="82"/>
      <c r="G59" s="82" t="s">
        <v>101</v>
      </c>
      <c r="H59" s="82" t="s">
        <v>1377</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1378</v>
      </c>
      <c r="F60" s="82"/>
      <c r="G60" s="82" t="s">
        <v>101</v>
      </c>
      <c r="H60" s="82" t="s">
        <v>1379</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1380</v>
      </c>
      <c r="F61" s="82"/>
      <c r="G61" s="82" t="s">
        <v>101</v>
      </c>
      <c r="H61" s="82" t="s">
        <v>1381</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1382</v>
      </c>
      <c r="F62" s="82"/>
      <c r="G62" s="82" t="s">
        <v>101</v>
      </c>
      <c r="H62" s="82" t="s">
        <v>1383</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1384</v>
      </c>
      <c r="F63" s="82"/>
      <c r="G63" s="82" t="s">
        <v>101</v>
      </c>
      <c r="H63" s="82" t="s">
        <v>1385</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101</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101</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101</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101</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101</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101</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101</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101</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c r="AO73" s="495" t="s">
        <v>115</v>
      </c>
      <c r="AP73" s="495" t="s">
        <v>116</v>
      </c>
      <c r="AQ73" s="496" t="s">
        <v>117</v>
      </c>
      <c r="AR73" s="497" t="s">
        <v>118</v>
      </c>
      <c r="AS73" s="495" t="s">
        <v>119</v>
      </c>
      <c r="AT73" s="495" t="s">
        <v>120</v>
      </c>
      <c r="AU73" s="495" t="s">
        <v>121</v>
      </c>
      <c r="AV73" s="495" t="s">
        <v>17</v>
      </c>
      <c r="AW73" s="184"/>
    </row>
    <row r="74" spans="1:49" ht="16.8">
      <c r="A74" s="82"/>
      <c r="B74" s="82"/>
      <c r="C74" s="82"/>
      <c r="D74" s="82"/>
      <c r="E74" s="82" t="s">
        <v>1309</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1386</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9.480889980477028E-2</v>
      </c>
      <c r="AP74" s="263" cm="1">
        <f t="array" ref="AP74">(SUMPRODUCT((AP$76:AP$121)*(($AR$26:$AR$71)+($AS$26:$AS$71)+($AT$26:$AT$71)+($AU$26:$AU$71)+($AV$26:$AV$71))*($AL$76:$AL$121="RPEs Apply")*($AM$76:$AM$121=1))+SUM($AR$16:$AV$16))/(SUMPRODUCT((($AR$26:$AR$71)+($AS$26:$AS$71)+($AT$26:$AT$71)+($AU$26:$AU$71)+($AV$26:$AV$71))*($AM$76:$AM$121=1)*($AL$76:$AL$121="RPEs Apply"))+SUM($AR$15:$AV$21))</f>
        <v>0.32831817129718471</v>
      </c>
      <c r="AQ74" s="494" cm="1">
        <f t="array" ref="AQ74">(SUMPRODUCT((AQ$76:AQ$121)*(($AR$26:$AR$71)+($AS$26:$AS$71)+($AT$26:$AT$71)+($AU$26:$AU$71)+($AV$26:$AV$71))*($AL$76:$AL$121="RPEs Apply")*($AM$76:$AM$121=1))+SUM($AR$17:$AV$17))/(SUMPRODUCT((($AR$26:$AR$71)+($AS$26:$AS$71)+($AT$26:$AT$71)+($AU$26:$AU$71)+($AV$26:$AV$71))*($AM$76:$AM$121=1)*($AL$76:$AL$121="RPEs Apply"))+SUM($AR$15:$AV$21))</f>
        <v>0.10550848468119213</v>
      </c>
      <c r="AR74" s="263" cm="1">
        <f t="array" ref="AR74">(SUMPRODUCT((AR$76:AR$121)*(($AR$26:$AR$71)+($AS$26:$AS$71)+($AT$26:$AT$71)+($AU$26:$AU$71)+($AV$26:$AV$71))*($AL$76:$AL$121="RPEs Apply")*($AM$76:$AM$121=1))+SUM($AR$18:$AV$18))/(SUMPRODUCT((($AR$26:$AR$71)+($AS$26:$AS$71)+($AT$26:$AT$71)+($AU$26:$AU$71)+($AV$26:$AV$71))*($AM$76:$AM$121=1)*($AL$76:$AL$121="RPEs Apply"))+SUM($AR$15:$AV$21))</f>
        <v>8.4288832438070463E-2</v>
      </c>
      <c r="AS74" s="263" cm="1">
        <f t="array" ref="AS74">(SUMPRODUCT((AS$76:AS$121)*(($AR$26:$AR$71)+($AS$26:$AS$71)+($AT$26:$AT$71)+($AU$26:$AU$71)+($AV$26:$AV$71))*($AL$76:$AL$121="RPEs Apply")*($AM$76:$AM$121=1))+SUM($AR$19:$AV$19))/(SUMPRODUCT((($AR$26:$AR$71)+($AS$26:$AS$71)+($AT$26:$AT$71)+($AU$26:$AU$71)+($AV$26:$AV$71))*($AM$76:$AM$121=1)*($AL$76:$AL$121="RPEs Apply"))+SUM($AR$15:$AV$21))</f>
        <v>5.1189108284307637E-2</v>
      </c>
      <c r="AT74" s="263" cm="1">
        <f t="array" ref="AT74">(SUMPRODUCT((AT$76:AT$121)*(($AR$26:$AR$71)+($AS$26:$AS$71)+($AT$26:$AT$71)+($AU$26:$AU$71)+($AV$26:$AV$71))*($AL$76:$AL$121="RPEs Apply")*($AM$76:$AM$121=1))+SUM($AR$20:$AV$20))/(SUMPRODUCT((($AR$26:$AR$71)+($AS$26:$AS$71)+($AT$26:$AT$71)+($AU$26:$AU$71)+($AV$26:$AV$71))*($AM$76:$AM$121=1)*($AL$76:$AL$121="RPEs Apply"))+SUM($AR$15:$AV$21))</f>
        <v>5.703778275288178E-2</v>
      </c>
      <c r="AU74" s="263" cm="1">
        <f t="array" ref="AU74">(SUMPRODUCT((AU$76:AU$121)*(($AR$26:$AR$71)+($AS$26:$AS$71)+($AT$26:$AT$71)+($AU$26:$AU$71)+($AV$26:$AV$71))*($AL$76:$AL$121="RPEs Apply")*($AM$76:$AM$121=1))+SUM($AR$21:$AV$21))/(SUMPRODUCT((($AR$26:$AR$71)+($AS$26:$AS$71)+($AT$26:$AT$71)+($AU$26:$AU$71)+($AV$26:$AV$71))*($AM$76:$AM$121=1)*($AL$76:$AL$121="RPEs Apply"))+SUM($AR$15:$AV$21))</f>
        <v>0.27884872074159306</v>
      </c>
      <c r="AV74" s="263">
        <f>SUM(AO74:AU74)</f>
        <v>1</v>
      </c>
      <c r="AW74" s="184"/>
    </row>
    <row r="75" spans="1:49" ht="16.8">
      <c r="A75" s="82"/>
      <c r="B75" s="82"/>
      <c r="C75" s="82"/>
      <c r="D75" s="82"/>
      <c r="E75" s="82" t="s">
        <v>1311</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1386</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0.8665416692567216</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0.13345833074327831</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0.99999999999999989</v>
      </c>
      <c r="AW75" s="184"/>
    </row>
    <row r="76" spans="1:49" ht="16.8">
      <c r="A76" s="82"/>
      <c r="B76" s="82"/>
      <c r="C76" s="82"/>
      <c r="D76" s="82"/>
      <c r="E76" s="82" t="s">
        <v>1312</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1387</v>
      </c>
      <c r="AK76" s="321"/>
      <c r="AL76" s="417" t="s">
        <v>1388</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1314</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1387</v>
      </c>
      <c r="AK77" s="321"/>
      <c r="AL77" s="417" t="s">
        <v>1388</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1316</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1387</v>
      </c>
      <c r="AK78" s="321"/>
      <c r="AL78" s="417" t="s">
        <v>1388</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1318</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1387</v>
      </c>
      <c r="AK79" s="321"/>
      <c r="AL79" s="417" t="s">
        <v>1388</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1320</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1387</v>
      </c>
      <c r="AK80" s="321"/>
      <c r="AL80" s="417" t="s">
        <v>1388</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1322</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1387</v>
      </c>
      <c r="AK81" s="321"/>
      <c r="AL81" s="417" t="s">
        <v>1388</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1324</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1387</v>
      </c>
      <c r="AK82" s="321"/>
      <c r="AL82" s="417" t="s">
        <v>1388</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1326</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1389</v>
      </c>
      <c r="AK83" s="321"/>
      <c r="AL83" s="417" t="s">
        <v>1390</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1328</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1391</v>
      </c>
      <c r="AK84" s="321"/>
      <c r="AL84" s="417" t="s">
        <v>1390</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1330</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1391</v>
      </c>
      <c r="AK85" s="321"/>
      <c r="AL85" s="417" t="s">
        <v>1390</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1332</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1387</v>
      </c>
      <c r="AK86" s="321"/>
      <c r="AL86" s="417" t="s">
        <v>1388</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1334</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1387</v>
      </c>
      <c r="AK87" s="321"/>
      <c r="AL87" s="417" t="s">
        <v>1388</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1336</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1391</v>
      </c>
      <c r="AK88" s="321"/>
      <c r="AL88" s="417" t="s">
        <v>1390</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1338</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1392</v>
      </c>
      <c r="AK89" s="321"/>
      <c r="AL89" s="417" t="s">
        <v>1388</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1340</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1389</v>
      </c>
      <c r="AK90" s="321"/>
      <c r="AL90" s="417" t="s">
        <v>1390</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1342</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1387</v>
      </c>
      <c r="AK91" s="321"/>
      <c r="AL91" s="417" t="s">
        <v>1388</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1344</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1387</v>
      </c>
      <c r="AK92" s="321"/>
      <c r="AL92" s="417" t="s">
        <v>1388</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1346</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1389</v>
      </c>
      <c r="AK93" s="321"/>
      <c r="AL93" s="417" t="s">
        <v>1390</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109</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1386</v>
      </c>
      <c r="AK94" s="321"/>
      <c r="AL94" s="417" t="s">
        <v>1388</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1349</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1387</v>
      </c>
      <c r="AK95" s="321"/>
      <c r="AL95" s="417" t="s">
        <v>1388</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1351</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1387</v>
      </c>
      <c r="AK96" s="321"/>
      <c r="AL96" s="417" t="s">
        <v>1388</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1352</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1387</v>
      </c>
      <c r="AK97" s="321"/>
      <c r="AL97" s="417" t="s">
        <v>1388</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1354</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1387</v>
      </c>
      <c r="AK98" s="321"/>
      <c r="AL98" s="417" t="s">
        <v>1388</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1356</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1389</v>
      </c>
      <c r="AK99" s="321"/>
      <c r="AL99" s="417" t="s">
        <v>1390</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1358</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1392</v>
      </c>
      <c r="AK100" s="321"/>
      <c r="AL100" s="417" t="s">
        <v>1388</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1360</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1392</v>
      </c>
      <c r="AK101" s="321"/>
      <c r="AL101" s="417" t="s">
        <v>1388</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1362</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1389</v>
      </c>
      <c r="AK102" s="321"/>
      <c r="AL102" s="417" t="s">
        <v>1390</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1364</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1387</v>
      </c>
      <c r="AK103" s="321"/>
      <c r="AL103" s="417" t="s">
        <v>1388</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1366</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1386</v>
      </c>
      <c r="AK104" s="321"/>
      <c r="AL104" s="417" t="s">
        <v>1388</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1368</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1389</v>
      </c>
      <c r="AK105" s="321"/>
      <c r="AL105" s="417" t="s">
        <v>1390</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1370</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1389</v>
      </c>
      <c r="AK106" s="321"/>
      <c r="AL106" s="417" t="s">
        <v>1390</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1372</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1389</v>
      </c>
      <c r="AK107" s="321"/>
      <c r="AL107" s="417" t="s">
        <v>1390</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1374</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1387</v>
      </c>
      <c r="AK108" s="321"/>
      <c r="AL108" s="417" t="s">
        <v>1388</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1376</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1387</v>
      </c>
      <c r="AK109" s="321"/>
      <c r="AL109" s="417" t="s">
        <v>1388</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1378</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1386</v>
      </c>
      <c r="AK110" s="321"/>
      <c r="AL110" s="417" t="s">
        <v>1388</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1380</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1386</v>
      </c>
      <c r="AK111" s="321"/>
      <c r="AL111" s="417" t="s">
        <v>1388</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1382</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1386</v>
      </c>
      <c r="AK112" s="321"/>
      <c r="AL112" s="417" t="s">
        <v>1388</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1384</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1386</v>
      </c>
      <c r="AK113" s="321"/>
      <c r="AL113" s="417" t="s">
        <v>1388</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17.984085169260702</v>
      </c>
      <c r="AS126" s="476">
        <v>29.520645924321705</v>
      </c>
      <c r="AT126" s="476">
        <v>30.286116304019629</v>
      </c>
      <c r="AU126" s="476">
        <v>31.205579855343792</v>
      </c>
      <c r="AV126" s="476">
        <v>10.573211342615899</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70.767780637995543</v>
      </c>
      <c r="AS127" s="476">
        <v>84.208226529921831</v>
      </c>
      <c r="AT127" s="476">
        <v>89.010343125563111</v>
      </c>
      <c r="AU127" s="476">
        <v>87.533922162928818</v>
      </c>
      <c r="AV127" s="476">
        <v>88.907353448100565</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15.76004209044754</v>
      </c>
      <c r="AS128" s="476">
        <v>35.804633869138236</v>
      </c>
      <c r="AT128" s="476">
        <v>51.228619647146694</v>
      </c>
      <c r="AU128" s="476">
        <v>23.031622322297117</v>
      </c>
      <c r="AV128" s="476">
        <v>19.565508562450219</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29.404074138127935</v>
      </c>
      <c r="AS129" s="476">
        <v>25.254886904961879</v>
      </c>
      <c r="AT129" s="476">
        <v>24.787311982337428</v>
      </c>
      <c r="AU129" s="476">
        <v>24.155719686914473</v>
      </c>
      <c r="AV129" s="476">
        <v>23.555977435961786</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12.06055787445956</v>
      </c>
      <c r="AS130" s="476">
        <v>13.021499740497834</v>
      </c>
      <c r="AT130" s="476">
        <v>13.270747762053114</v>
      </c>
      <c r="AU130" s="476">
        <v>12.97357925158817</v>
      </c>
      <c r="AV130" s="476">
        <v>12.656815149984938</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18.90042695263449</v>
      </c>
      <c r="AS131" s="476">
        <v>17.037912251443011</v>
      </c>
      <c r="AT131" s="476">
        <v>17.096646804731265</v>
      </c>
      <c r="AU131" s="476">
        <v>16.529588246171944</v>
      </c>
      <c r="AV131" s="476">
        <v>16.358535580073326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84.80243606446335</v>
      </c>
      <c r="AS132" s="476">
        <v>88.731365814363144</v>
      </c>
      <c r="AT132" s="476">
        <v>89.624740358925237</v>
      </c>
      <c r="AU132" s="476">
        <v>87.527353379599234</v>
      </c>
      <c r="AV132" s="476">
        <v>82.678705697975374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2.5009708745287083</v>
      </c>
      <c r="AS135" s="476">
        <v>7.5389603815302664</v>
      </c>
      <c r="AT135" s="476">
        <v>7.206667652681511</v>
      </c>
      <c r="AU135" s="476">
        <v>7.9495836650910174</v>
      </c>
      <c r="AV135" s="476">
        <v>28.16385108155896</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1.8519216523112387</v>
      </c>
      <c r="AS136" s="476">
        <v>4.8660996500027807</v>
      </c>
      <c r="AT136" s="476">
        <v>5.8843289631793096</v>
      </c>
      <c r="AU136" s="476">
        <v>4.0845356934500625</v>
      </c>
      <c r="AV136" s="476">
        <v>3.9814058068460048</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0.9476096586753846</v>
      </c>
      <c r="AS137" s="476">
        <v>0.94338471809455093</v>
      </c>
      <c r="AT137" s="476">
        <v>0.56442938784502894</v>
      </c>
      <c r="AU137" s="476">
        <v>0.42165852015862759</v>
      </c>
      <c r="AV137" s="476">
        <v>0.72056056086590858</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v>
      </c>
      <c r="AS140" s="476">
        <v>0</v>
      </c>
      <c r="AT140" s="476">
        <v>0</v>
      </c>
      <c r="AU140" s="476">
        <v>0</v>
      </c>
      <c r="AV140" s="476">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0.3474667353892042</v>
      </c>
      <c r="AS141" s="476">
        <v>0.91944623953590132</v>
      </c>
      <c r="AT141" s="476">
        <v>1.1287211041206024</v>
      </c>
      <c r="AU141" s="476">
        <v>1.2455074803114672</v>
      </c>
      <c r="AV141" s="476">
        <v>3.4797469670421326</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1.5481531334584167</v>
      </c>
      <c r="AS145" s="476">
        <v>1.5631999999999999</v>
      </c>
      <c r="AT145" s="476">
        <v>1.5631999999999999</v>
      </c>
      <c r="AU145" s="476">
        <v>1.5631999999999999</v>
      </c>
      <c r="AV145" s="476">
        <v>1.5631999999999999</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18.911815759061863</v>
      </c>
      <c r="AS146" s="476">
        <v>20.159099999999999</v>
      </c>
      <c r="AT146" s="476">
        <v>20.191600000000001</v>
      </c>
      <c r="AU146" s="476">
        <v>20.1327</v>
      </c>
      <c r="AV146" s="476">
        <v>20.113199999999999</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5.1785745740288149</v>
      </c>
      <c r="AS147" s="476">
        <v>7.923</v>
      </c>
      <c r="AT147" s="476">
        <v>8.3246000000000002</v>
      </c>
      <c r="AU147" s="476">
        <v>8.3246000000000002</v>
      </c>
      <c r="AV147" s="476">
        <v>8.3246000000000002</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1.5364400814046104</v>
      </c>
      <c r="AS148" s="476">
        <v>1.6376999999999999</v>
      </c>
      <c r="AT148" s="476">
        <v>1.6464000000000001</v>
      </c>
      <c r="AU148" s="476">
        <v>1.639</v>
      </c>
      <c r="AV148" s="476">
        <v>1.6476</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0.15875089883592058</v>
      </c>
      <c r="AS149" s="476">
        <v>0.43190000000000001</v>
      </c>
      <c r="AT149" s="476">
        <v>0.58550000000000002</v>
      </c>
      <c r="AU149" s="476">
        <v>0.4143</v>
      </c>
      <c r="AV149" s="476">
        <v>0.41820000000000002</v>
      </c>
      <c r="AW149" s="184"/>
    </row>
    <row r="150" spans="1:49" ht="16.8">
      <c r="A150" s="82"/>
      <c r="B150" s="82"/>
      <c r="C150" s="82"/>
      <c r="D150" s="82"/>
      <c r="E150" s="82" t="s">
        <v>489</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1.8428535231321815E-2</v>
      </c>
      <c r="AS150" s="476">
        <v>3.6200000000000003E-2</v>
      </c>
      <c r="AT150" s="476">
        <v>3.6200000000000003E-2</v>
      </c>
      <c r="AU150" s="476">
        <v>3.6200000000000003E-2</v>
      </c>
      <c r="AV150" s="476">
        <v>3.6200000000000003E-2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11.537200098971763</v>
      </c>
      <c r="AS151" s="476">
        <v>0.36378407306430183</v>
      </c>
      <c r="AT151" s="476">
        <v>-0.42672838368757976</v>
      </c>
      <c r="AU151" s="476">
        <v>0</v>
      </c>
      <c r="AV151" s="476">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2.1161580710543273E-2</v>
      </c>
      <c r="AS152" s="476">
        <v>6.88E-2</v>
      </c>
      <c r="AT152" s="476">
        <v>0</v>
      </c>
      <c r="AU152" s="476">
        <v>0</v>
      </c>
      <c r="AV152" s="476">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0.5</v>
      </c>
      <c r="AT153" s="476">
        <v>0.5</v>
      </c>
      <c r="AU153" s="476">
        <v>0.5</v>
      </c>
      <c r="AV153" s="476">
        <v>0.6</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0.24980899999999984</v>
      </c>
      <c r="AS162" s="476">
        <v>0.26214939896090217</v>
      </c>
      <c r="AT162" s="476">
        <v>0.27307229058427313</v>
      </c>
      <c r="AU162" s="476">
        <v>0.28399518220764403</v>
      </c>
      <c r="AV162" s="476">
        <v>0.29491807383101498</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-0.61958869572773478</v>
      </c>
      <c r="AS163" s="476">
        <v>-0.47560104795193203</v>
      </c>
      <c r="AT163" s="476">
        <v>-0.45060104795193201</v>
      </c>
      <c r="AU163" s="476">
        <v>-0.42560104795193204</v>
      </c>
      <c r="AV163" s="476">
        <v>-0.40060104795193202</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-2.9412890766662714</v>
      </c>
      <c r="AS164" s="476">
        <v>0</v>
      </c>
      <c r="AT164" s="476">
        <v>0</v>
      </c>
      <c r="AU164" s="476">
        <v>0</v>
      </c>
      <c r="AV164" s="476">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1.399</v>
      </c>
      <c r="AS167" s="476">
        <v>0.39</v>
      </c>
      <c r="AT167" s="476">
        <v>0.39</v>
      </c>
      <c r="AU167" s="476">
        <v>0.39</v>
      </c>
      <c r="AV167" s="476">
        <v>0.39</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v>0</v>
      </c>
      <c r="AS169" s="476">
        <v>0</v>
      </c>
      <c r="AT169" s="476">
        <v>0</v>
      </c>
      <c r="AU169" s="476">
        <v>0</v>
      </c>
      <c r="AV169" s="476">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1.1499999999999999</v>
      </c>
      <c r="AS173" s="476"/>
      <c r="AT173" s="476"/>
      <c r="AU173" s="476"/>
      <c r="AV173" s="476"/>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2.9798004424883073E-2</v>
      </c>
      <c r="AS177" s="476">
        <v>0.40564641872741769</v>
      </c>
      <c r="AT177" s="476">
        <v>0.40564641872741769</v>
      </c>
      <c r="AU177" s="476">
        <v>0.40564641872741769</v>
      </c>
      <c r="AV177" s="476">
        <v>0.40564641872741769</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0.37584841430253463</v>
      </c>
      <c r="AS178" s="476">
        <v>0</v>
      </c>
      <c r="AT178" s="476">
        <v>0</v>
      </c>
      <c r="AU178" s="476">
        <v>0</v>
      </c>
      <c r="AV178" s="476">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1393</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25.399987639719907</v>
      </c>
      <c r="AS191" s="476">
        <v>39.181442384999997</v>
      </c>
      <c r="AT191" s="476">
        <v>36.573100052000001</v>
      </c>
      <c r="AU191" s="476">
        <v>36.010583824000001</v>
      </c>
      <c r="AV191" s="476">
        <v>36.79921990199999</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-29.462854962116833</v>
      </c>
      <c r="AS192" s="476">
        <v>-38.651636666300476</v>
      </c>
      <c r="AT192" s="476">
        <v>-36.390767685826049</v>
      </c>
      <c r="AU192" s="476">
        <v>-35.734364563852431</v>
      </c>
      <c r="AV192" s="476">
        <v>-36.513993111783392</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5.3279550312216903</v>
      </c>
      <c r="AS193" s="476">
        <v>6.4495128993518831</v>
      </c>
      <c r="AT193" s="476">
        <v>6.0871815631477073</v>
      </c>
      <c r="AU193" s="476">
        <v>5.9238407869537433</v>
      </c>
      <c r="AV193" s="476">
        <v>6.0500061512450909</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-5.9200107690347483</v>
      </c>
      <c r="AS194" s="476">
        <v>-6.4495128993518831</v>
      </c>
      <c r="AT194" s="476">
        <v>-6.0871815631477073</v>
      </c>
      <c r="AU194" s="476">
        <v>-5.9238407869537433</v>
      </c>
      <c r="AV194" s="476">
        <v>-6.0500061512450909</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2.2272758915381026</v>
      </c>
      <c r="AS195" s="476">
        <v>3.0718909760957507</v>
      </c>
      <c r="AT195" s="476">
        <v>3.222026553801713</v>
      </c>
      <c r="AU195" s="476">
        <v>3.1308584804654003</v>
      </c>
      <c r="AV195" s="476">
        <v>3.1933862261110413</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-2.6683113448707534</v>
      </c>
      <c r="AS196" s="476">
        <v>-3.0718909760957507</v>
      </c>
      <c r="AT196" s="476">
        <v>-3.222026553801713</v>
      </c>
      <c r="AU196" s="476">
        <v>-3.1308584804654003</v>
      </c>
      <c r="AV196" s="476">
        <v>-3.1933862261110413</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1.5529945283073232</v>
      </c>
      <c r="AS201" s="476">
        <v>0</v>
      </c>
      <c r="AT201" s="476">
        <v>0</v>
      </c>
      <c r="AU201" s="476">
        <v>0</v>
      </c>
      <c r="AV201" s="476">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-1.1947313094882363E-2</v>
      </c>
      <c r="AS205" s="476">
        <v>0</v>
      </c>
      <c r="AT205" s="476">
        <v>0</v>
      </c>
      <c r="AU205" s="476">
        <v>0</v>
      </c>
      <c r="AV205" s="476">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-2.4441235285609021E-2</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552">
        <v>3.1E-2</v>
      </c>
      <c r="AS211" s="552">
        <v>3.1699999999999999E-2</v>
      </c>
      <c r="AT211" s="552">
        <v>3.1899999999999998E-2</v>
      </c>
      <c r="AU211" s="552">
        <v>3.1899999999999998E-2</v>
      </c>
      <c r="AV211" s="552">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552">
        <v>1.46E-2</v>
      </c>
      <c r="AS213" s="552">
        <v>2.7199999999999998E-2</v>
      </c>
      <c r="AT213" s="552">
        <v>2.1399999999999999E-2</v>
      </c>
      <c r="AU213" s="552">
        <v>2.3300000000000001E-2</v>
      </c>
      <c r="AV213" s="552">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1396</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552">
        <v>0.95289999999999997</v>
      </c>
      <c r="AS223" s="552">
        <v>0.9637</v>
      </c>
      <c r="AT223" s="552">
        <v>0.97350000000000003</v>
      </c>
      <c r="AU223" s="552">
        <v>0.98119999999999996</v>
      </c>
      <c r="AV223" s="552">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280</v>
      </c>
      <c r="F247" s="82"/>
      <c r="G247" s="7" t="s">
        <v>278</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281</v>
      </c>
      <c r="F248" s="82"/>
      <c r="G248" s="2" t="s">
        <v>278</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v>34.453481660282307</v>
      </c>
      <c r="L250" s="413">
        <v>107.06512042818909</v>
      </c>
      <c r="M250" s="413">
        <v>105.39801647688512</v>
      </c>
      <c r="N250" s="413">
        <v>98.17389935456788</v>
      </c>
      <c r="O250" s="413">
        <v>98.359133126934992</v>
      </c>
      <c r="P250" s="413">
        <v>89.467912053313725</v>
      </c>
      <c r="Q250" s="413">
        <v>101.87857480191003</v>
      </c>
      <c r="R250" s="413">
        <v>105.76848402161933</v>
      </c>
      <c r="S250" s="413">
        <v>100.0899444372464</v>
      </c>
      <c r="T250" s="413">
        <v>96.775707866476637</v>
      </c>
      <c r="U250" s="413">
        <v>92.964335810091455</v>
      </c>
      <c r="V250" s="413">
        <v>98.101402494784551</v>
      </c>
      <c r="W250" s="413">
        <v>101.24992723701584</v>
      </c>
      <c r="X250" s="413">
        <v>100.43339270219667</v>
      </c>
      <c r="Y250" s="413">
        <v>116.11290509842132</v>
      </c>
      <c r="Z250" s="413">
        <v>111.81204191292311</v>
      </c>
      <c r="AA250" s="413">
        <v>122.62041390791016</v>
      </c>
      <c r="AB250" s="413">
        <v>118.60211440180349</v>
      </c>
      <c r="AC250" s="413">
        <v>126.55078761542644</v>
      </c>
      <c r="AD250" s="413">
        <v>128.31031035830745</v>
      </c>
      <c r="AE250" s="413">
        <v>157.89199116775754</v>
      </c>
      <c r="AF250" s="413">
        <v>137.66321318845894</v>
      </c>
      <c r="AG250" s="413">
        <v>152.05560566273786</v>
      </c>
      <c r="AH250" s="413">
        <v>172.27255418752762</v>
      </c>
      <c r="AI250" s="413">
        <v>170.70692683640428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2.9869320529383151E-3</v>
      </c>
      <c r="AI252" s="413">
        <v>-4.3034038151288252</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v>375.89994164000001</v>
      </c>
      <c r="AS264" s="476">
        <v>501.20713704314659</v>
      </c>
      <c r="AT264" s="476">
        <v>424.69338930315632</v>
      </c>
      <c r="AU264" s="476"/>
      <c r="AV264" s="476"/>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375.72306493563678</v>
      </c>
      <c r="AS265" s="476">
        <v>502.3650345051293</v>
      </c>
      <c r="AT265" s="476">
        <v>416.18896859475376</v>
      </c>
      <c r="AU265" s="476"/>
      <c r="AV265" s="476"/>
      <c r="AW265" s="184"/>
    </row>
    <row r="266" spans="1:49" ht="16.8">
      <c r="A266" s="82"/>
      <c r="B266" s="82"/>
      <c r="C266" s="82"/>
      <c r="D266" s="82"/>
      <c r="E266" s="82" t="s">
        <v>302</v>
      </c>
      <c r="F266" s="2"/>
      <c r="G266" s="82" t="s">
        <v>101</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c r="AR266" s="476"/>
      <c r="AS266" s="476"/>
      <c r="AT266" s="476">
        <v>319.18050009332984</v>
      </c>
      <c r="AU266" s="476"/>
      <c r="AV266" s="476"/>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v>-0.21448661833333335</v>
      </c>
      <c r="AS267" s="476">
        <v>0</v>
      </c>
      <c r="AT267" s="476">
        <v>0</v>
      </c>
      <c r="AU267" s="476">
        <v>0</v>
      </c>
      <c r="AV267" s="476">
        <v>0</v>
      </c>
      <c r="AW267" s="184"/>
    </row>
    <row r="268" spans="1:49" ht="16.8">
      <c r="A268" s="82"/>
      <c r="B268" s="82"/>
      <c r="C268" s="82"/>
      <c r="D268" s="82"/>
      <c r="E268" s="82" t="s">
        <v>1394</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v>3.4554999999999997E-4</v>
      </c>
      <c r="AS268" s="476">
        <v>0</v>
      </c>
      <c r="AT268" s="476">
        <v>0</v>
      </c>
      <c r="AU268" s="476">
        <v>0</v>
      </c>
      <c r="AV268" s="476">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c r="AR269" s="476">
        <v>1</v>
      </c>
      <c r="AS269" s="476">
        <v>1</v>
      </c>
      <c r="AT269" s="476">
        <v>1</v>
      </c>
      <c r="AU269" s="476">
        <v>1</v>
      </c>
      <c r="AV269" s="476">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v>1</v>
      </c>
      <c r="AS270" s="476">
        <v>1</v>
      </c>
      <c r="AT270" s="476">
        <v>1</v>
      </c>
      <c r="AU270" s="476">
        <v>1</v>
      </c>
      <c r="AV270" s="476">
        <v>1</v>
      </c>
      <c r="AW270" s="184"/>
    </row>
    <row r="271" spans="1:49" ht="16.8">
      <c r="A271" s="82"/>
      <c r="B271" s="82"/>
      <c r="C271" s="82"/>
      <c r="D271" s="82"/>
      <c r="E271" s="82" t="s">
        <v>314</v>
      </c>
      <c r="F271" s="2"/>
      <c r="G271" s="82" t="s">
        <v>206</v>
      </c>
      <c r="H271" s="82"/>
      <c r="I271" s="409">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v>-14.031626209041452</v>
      </c>
      <c r="AS277" s="476">
        <v>-21.82073843963142</v>
      </c>
      <c r="AT277" s="476">
        <v>-25.58834854088181</v>
      </c>
      <c r="AU277" s="476">
        <v>-19.247660846080606</v>
      </c>
      <c r="AV277" s="476">
        <v>-18.095753789397484</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1455.4853637493704</v>
      </c>
      <c r="AS278" s="476">
        <v>1696.0062681553161</v>
      </c>
      <c r="AT278" s="476">
        <v>1823.7566793684437</v>
      </c>
      <c r="AU278" s="476">
        <v>1933.7080493022845</v>
      </c>
      <c r="AV278" s="476">
        <v>2055.7902666935897</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v>63.376374189092637</v>
      </c>
      <c r="AS279" s="476">
        <v>78.215797245277983</v>
      </c>
      <c r="AT279" s="476">
        <v>80.055495305771728</v>
      </c>
      <c r="AU279" s="476">
        <v>94.852924032970918</v>
      </c>
      <c r="AV279" s="476">
        <v>94.642148516923243</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v>0</v>
      </c>
      <c r="AS282" s="476">
        <v>-20.306227886879256</v>
      </c>
      <c r="AT282" s="476">
        <v>-40.665282200703338</v>
      </c>
      <c r="AU282" s="476">
        <v>-56.008190864882472</v>
      </c>
      <c r="AV282" s="476">
        <v>-29.813942758009535</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-33.601427991904274</v>
      </c>
      <c r="AT283" s="476">
        <v>-45.817494872944764</v>
      </c>
      <c r="AU283" s="476">
        <v>-49.105439605401656</v>
      </c>
      <c r="AV283" s="476">
        <v>-48.942761844589519</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v>0.25</v>
      </c>
      <c r="AS285" s="420">
        <v>0.25</v>
      </c>
      <c r="AT285" s="420">
        <v>0.25</v>
      </c>
      <c r="AU285" s="420">
        <v>0.25</v>
      </c>
      <c r="AV285" s="420">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0.18</v>
      </c>
      <c r="AS286" s="420">
        <v>0.18</v>
      </c>
      <c r="AT286" s="420">
        <v>0.18</v>
      </c>
      <c r="AU286" s="420">
        <v>0.18</v>
      </c>
      <c r="AV286" s="420">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0.06</v>
      </c>
      <c r="AS287" s="420">
        <v>0.06</v>
      </c>
      <c r="AT287" s="420">
        <v>0.06</v>
      </c>
      <c r="AU287" s="420">
        <v>0.06</v>
      </c>
      <c r="AV287" s="420">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0.03</v>
      </c>
      <c r="AS288" s="420">
        <v>0.03</v>
      </c>
      <c r="AT288" s="420">
        <v>0.03</v>
      </c>
      <c r="AU288" s="420">
        <v>0.03</v>
      </c>
      <c r="AV288" s="420">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1.4492753623188406E-2</v>
      </c>
      <c r="AS289" s="420">
        <v>1.4492753623188406E-2</v>
      </c>
      <c r="AT289" s="420">
        <v>1.4492753623188406E-2</v>
      </c>
      <c r="AU289" s="420">
        <v>1.4492753623188406E-2</v>
      </c>
      <c r="AV289" s="420">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v>1.3538563803454693</v>
      </c>
      <c r="AS291" s="528">
        <v>1.399085447927888</v>
      </c>
      <c r="AT291" s="528">
        <v>1.3245039630700681</v>
      </c>
      <c r="AU291" s="528">
        <v>1.0767587664923539</v>
      </c>
      <c r="AV291" s="528">
        <v>1.0135822369351568</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v>0.65</v>
      </c>
      <c r="AS292" s="410">
        <v>0.64</v>
      </c>
      <c r="AT292" s="410">
        <v>0.63</v>
      </c>
      <c r="AU292" s="410">
        <v>0.61</v>
      </c>
      <c r="AV292" s="410">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v>1.5631485822058179E-2</v>
      </c>
      <c r="AS295" s="508">
        <v>3.1382137869271666E-2</v>
      </c>
      <c r="AT295" s="508">
        <v>3.1382137869271666E-2</v>
      </c>
      <c r="AU295" s="508">
        <v>3.1382137869271666E-2</v>
      </c>
      <c r="AV295" s="508">
        <v>3.1382137869271666E-2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4.6996640725048729E-3</v>
      </c>
      <c r="AS296" s="508">
        <v>6.706868959504851E-3</v>
      </c>
      <c r="AT296" s="508">
        <v>6.706868959504851E-3</v>
      </c>
      <c r="AU296" s="508">
        <v>6.706868959504851E-3</v>
      </c>
      <c r="AV296" s="508">
        <v>6.706868959504851E-3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0.78942460126953695</v>
      </c>
      <c r="AS297" s="508">
        <v>0.85059520030019309</v>
      </c>
      <c r="AT297" s="508">
        <v>0.85059520030019309</v>
      </c>
      <c r="AU297" s="508">
        <v>0.85059520030019309</v>
      </c>
      <c r="AV297" s="508">
        <v>0.85059520030019309</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v>
      </c>
      <c r="AS298" s="508">
        <v>0</v>
      </c>
      <c r="AT298" s="508">
        <v>0</v>
      </c>
      <c r="AU298" s="508">
        <v>0</v>
      </c>
      <c r="AV298" s="508">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6.443103771969326E-2</v>
      </c>
      <c r="AS301" s="508">
        <v>5.0416518691684974E-2</v>
      </c>
      <c r="AT301" s="508">
        <v>5.0416518691684974E-2</v>
      </c>
      <c r="AU301" s="508">
        <v>5.0416518691684974E-2</v>
      </c>
      <c r="AV301" s="508">
        <v>5.0416518691684974E-2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0.98237790230361421</v>
      </c>
      <c r="AS302" s="508">
        <v>0.95772283711600437</v>
      </c>
      <c r="AT302" s="508">
        <v>0.95772283711600437</v>
      </c>
      <c r="AU302" s="508">
        <v>0.95772283711600437</v>
      </c>
      <c r="AV302" s="508">
        <v>0.95772283711600437</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0.36931791640223521</v>
      </c>
      <c r="AS303" s="508">
        <v>0.3041063902683</v>
      </c>
      <c r="AT303" s="508">
        <v>0.3041063902683</v>
      </c>
      <c r="AU303" s="508">
        <v>0.3041063902683</v>
      </c>
      <c r="AV303" s="508">
        <v>0.3041063902683</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0.10067418380112617</v>
      </c>
      <c r="AS304" s="508">
        <v>8.3392133000774193E-2</v>
      </c>
      <c r="AT304" s="508">
        <v>8.3392133000774193E-2</v>
      </c>
      <c r="AU304" s="508">
        <v>8.3392133000774193E-2</v>
      </c>
      <c r="AV304" s="508">
        <v>8.3392133000774193E-2</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0</v>
      </c>
      <c r="AS305" s="508">
        <v>0</v>
      </c>
      <c r="AT305" s="508">
        <v>0</v>
      </c>
      <c r="AU305" s="508">
        <v>0</v>
      </c>
      <c r="AV305" s="508">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0.12926338560244885</v>
      </c>
      <c r="AS308" s="508">
        <v>0.14696131177802496</v>
      </c>
      <c r="AT308" s="508">
        <v>0.14696131177802496</v>
      </c>
      <c r="AU308" s="508">
        <v>0.14696131177802496</v>
      </c>
      <c r="AV308" s="508">
        <v>0.14696131177802496</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1.9906118743275728E-3</v>
      </c>
      <c r="AS309" s="508">
        <v>6.0334775221727811E-4</v>
      </c>
      <c r="AT309" s="508">
        <v>6.0334775221727811E-4</v>
      </c>
      <c r="AU309" s="508">
        <v>6.0334775221727811E-4</v>
      </c>
      <c r="AV309" s="508">
        <v>6.0334775221727811E-4</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0.61930488160950437</v>
      </c>
      <c r="AS310" s="508">
        <v>0.69454920924106556</v>
      </c>
      <c r="AT310" s="508">
        <v>0.69454920924106556</v>
      </c>
      <c r="AU310" s="508">
        <v>0.69454920924106556</v>
      </c>
      <c r="AV310" s="508">
        <v>0.69454920924106556</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3.9338888389454839E-2</v>
      </c>
      <c r="AS311" s="508">
        <v>1.9374586968357747E-2</v>
      </c>
      <c r="AT311" s="508">
        <v>1.9374586968357747E-2</v>
      </c>
      <c r="AU311" s="508">
        <v>1.9374586968357747E-2</v>
      </c>
      <c r="AV311" s="508">
        <v>1.9374586968357747E-2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0.8</v>
      </c>
      <c r="AS312" s="508">
        <v>0.80000000000000016</v>
      </c>
      <c r="AT312" s="508">
        <v>0.80000000000000016</v>
      </c>
      <c r="AU312" s="508">
        <v>0.80000000000000016</v>
      </c>
      <c r="AV312" s="508">
        <v>0.80000000000000016</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v>
      </c>
      <c r="AS313" s="508">
        <v>0</v>
      </c>
      <c r="AT313" s="508">
        <v>0</v>
      </c>
      <c r="AU313" s="508">
        <v>0</v>
      </c>
      <c r="AV313" s="508">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0.35359925252290608</v>
      </c>
      <c r="AS315" s="508">
        <v>0.35208651924081819</v>
      </c>
      <c r="AT315" s="508">
        <v>0.35208651924081819</v>
      </c>
      <c r="AU315" s="508">
        <v>0.35208651924081819</v>
      </c>
      <c r="AV315" s="508">
        <v>0.35208651924081819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v>
      </c>
      <c r="AS316" s="508">
        <v>0</v>
      </c>
      <c r="AT316" s="508">
        <v>0</v>
      </c>
      <c r="AU316" s="508">
        <v>0</v>
      </c>
      <c r="AV316" s="508">
        <v>0</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0</v>
      </c>
      <c r="AS317" s="508">
        <v>7.3706787562082404E-3</v>
      </c>
      <c r="AT317" s="508">
        <v>7.3706787562082404E-3</v>
      </c>
      <c r="AU317" s="508">
        <v>7.3706787562082404E-3</v>
      </c>
      <c r="AV317" s="508">
        <v>7.3706787562082404E-3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0</v>
      </c>
      <c r="AS318" s="508">
        <v>3.5569042760030777E-3</v>
      </c>
      <c r="AT318" s="508">
        <v>3.5569042760030777E-3</v>
      </c>
      <c r="AU318" s="508">
        <v>3.5569042760030777E-3</v>
      </c>
      <c r="AV318" s="508">
        <v>3.5569042760030777E-3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0</v>
      </c>
      <c r="AS319" s="508">
        <v>0</v>
      </c>
      <c r="AT319" s="508">
        <v>0</v>
      </c>
      <c r="AU319" s="508">
        <v>0</v>
      </c>
      <c r="AV319" s="508">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0</v>
      </c>
      <c r="AS323" s="508">
        <v>0</v>
      </c>
      <c r="AT323" s="508">
        <v>0</v>
      </c>
      <c r="AU323" s="508">
        <v>0</v>
      </c>
      <c r="AV323" s="508">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0.19999999999999996</v>
      </c>
      <c r="AS326" s="508">
        <v>0.19999999999999998</v>
      </c>
      <c r="AT326" s="508">
        <v>0.19999999999999998</v>
      </c>
      <c r="AU326" s="508">
        <v>0.19999999999999998</v>
      </c>
      <c r="AV326" s="508">
        <v>0.19999999999999998</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1</v>
      </c>
      <c r="AS327" s="508">
        <v>1</v>
      </c>
      <c r="AT327" s="508">
        <v>1</v>
      </c>
      <c r="AU327" s="508">
        <v>1</v>
      </c>
      <c r="AV327" s="508">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0.45049874142907886</v>
      </c>
      <c r="AS329" s="508">
        <v>0.44986010062326193</v>
      </c>
      <c r="AT329" s="508">
        <v>0.44986010062326193</v>
      </c>
      <c r="AU329" s="508">
        <v>0.44986010062326193</v>
      </c>
      <c r="AV329" s="508">
        <v>0.44986010062326193</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v>
      </c>
      <c r="AS330" s="508">
        <v>1.0291677262506726E-2</v>
      </c>
      <c r="AT330" s="508">
        <v>1.0291677262506726E-2</v>
      </c>
      <c r="AU330" s="508">
        <v>1.0291677262506726E-2</v>
      </c>
      <c r="AV330" s="508">
        <v>1.0291677262506726E-2</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6.6775379157556708E-3</v>
      </c>
      <c r="AS331" s="508">
        <v>-1.2733147225078722E-2</v>
      </c>
      <c r="AT331" s="508">
        <v>-1.2733147225078722E-2</v>
      </c>
      <c r="AU331" s="508">
        <v>-1.2733147225078722E-2</v>
      </c>
      <c r="AV331" s="508">
        <v>-1.2733147225078722E-2</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7.0562326539881981E-2</v>
      </c>
      <c r="AS332" s="508">
        <v>4.3081175454671682E-2</v>
      </c>
      <c r="AT332" s="508">
        <v>4.3081175454671682E-2</v>
      </c>
      <c r="AU332" s="508">
        <v>4.3081175454671682E-2</v>
      </c>
      <c r="AV332" s="508">
        <v>4.3081175454671682E-2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0</v>
      </c>
      <c r="AS333" s="508">
        <v>0</v>
      </c>
      <c r="AT333" s="508">
        <v>0</v>
      </c>
      <c r="AU333" s="508">
        <v>0</v>
      </c>
      <c r="AV333" s="508">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2.2075827258729139E-3</v>
      </c>
      <c r="AS336" s="508">
        <v>6.7554966620989748E-4</v>
      </c>
      <c r="AT336" s="508">
        <v>6.7554966620989748E-4</v>
      </c>
      <c r="AU336" s="508">
        <v>6.7554966620989748E-4</v>
      </c>
      <c r="AV336" s="508">
        <v>6.7554966620989748E-4</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v>0.53141262689488911</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v>170.72458453111471</v>
      </c>
      <c r="AK342" s="476">
        <v>178.42080669785994</v>
      </c>
      <c r="AL342" s="476">
        <v>168.24083460824204</v>
      </c>
      <c r="AM342" s="476">
        <v>166.04019712371516</v>
      </c>
      <c r="AN342" s="476">
        <v>166.70702696457636</v>
      </c>
      <c r="AO342" s="476">
        <v>164.57341597367599</v>
      </c>
      <c r="AP342" s="476">
        <v>162.94951873352761</v>
      </c>
      <c r="AQ342" s="477">
        <v>173.10918076934746</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v>66.94275087437741</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430.96261777149795</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1124.8423669743242</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v>1370.3660328800393</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v>0</v>
      </c>
      <c r="AS348" s="184"/>
      <c r="AT348" s="184"/>
      <c r="AU348" s="184"/>
      <c r="AV348" s="184"/>
      <c r="AW348" s="184"/>
    </row>
    <row r="349" spans="1:49" ht="16.8">
      <c r="A349" s="82"/>
      <c r="B349" s="82"/>
      <c r="C349" s="82"/>
      <c r="D349" s="82"/>
      <c r="E349" s="293" t="s">
        <v>409</v>
      </c>
      <c r="F349" s="82"/>
      <c r="G349" s="82"/>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v>274.65063131343453</v>
      </c>
      <c r="AQ351" s="477">
        <v>257.3806513219555</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c r="AK352" s="476"/>
      <c r="AL352" s="476"/>
      <c r="AM352" s="476"/>
      <c r="AN352" s="476"/>
      <c r="AO352" s="476"/>
      <c r="AP352" s="476">
        <v>1.238</v>
      </c>
      <c r="AQ352" s="477">
        <v>1.321</v>
      </c>
      <c r="AR352" s="364"/>
      <c r="AS352" s="184"/>
      <c r="AT352" s="184"/>
      <c r="AU352" s="184"/>
      <c r="AV352" s="184"/>
      <c r="AW352" s="184"/>
    </row>
    <row r="353" spans="1:49" ht="16.8">
      <c r="A353" s="82"/>
      <c r="B353" s="82"/>
      <c r="C353" s="82"/>
      <c r="D353" s="82"/>
      <c r="E353" s="346" t="s">
        <v>417</v>
      </c>
      <c r="F353" s="82"/>
      <c r="G353" s="82"/>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v>307.05878120999995</v>
      </c>
      <c r="AK354" s="476">
        <v>356.05997308000002</v>
      </c>
      <c r="AL354" s="476">
        <v>343.96866629999994</v>
      </c>
      <c r="AM354" s="476">
        <v>345.85728770999998</v>
      </c>
      <c r="AN354" s="476">
        <v>348.44516113000003</v>
      </c>
      <c r="AO354" s="476">
        <v>337.24597834999997</v>
      </c>
      <c r="AP354" s="476">
        <v>369.41793551000001</v>
      </c>
      <c r="AQ354" s="477">
        <v>413.09147007999997</v>
      </c>
      <c r="AR354" s="184"/>
      <c r="AS354" s="184"/>
      <c r="AT354" s="184"/>
      <c r="AU354" s="184"/>
      <c r="AV354" s="184"/>
      <c r="AW354" s="184"/>
    </row>
    <row r="355" spans="1:49" ht="16.8">
      <c r="A355" s="82"/>
      <c r="B355" s="82"/>
      <c r="C355" s="82"/>
      <c r="D355" s="82"/>
      <c r="E355" s="363" t="s">
        <v>420</v>
      </c>
      <c r="F355" s="82"/>
      <c r="G355" s="82" t="s">
        <v>298</v>
      </c>
      <c r="H355" s="82" t="s">
        <v>1395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309.86590355016472</v>
      </c>
      <c r="AK355" s="476">
        <v>343.8932480069127</v>
      </c>
      <c r="AL355" s="476">
        <v>335.41491838675483</v>
      </c>
      <c r="AM355" s="476">
        <v>333.32708292910718</v>
      </c>
      <c r="AN355" s="476">
        <v>352.00797046982314</v>
      </c>
      <c r="AO355" s="476">
        <v>346.07398061978341</v>
      </c>
      <c r="AP355" s="476">
        <v>349.74595694840701</v>
      </c>
      <c r="AQ355" s="477">
        <v>407.64786269443312</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0.5</v>
      </c>
      <c r="AK356" s="476">
        <v>0.33561643835616445</v>
      </c>
      <c r="AL356" s="476">
        <v>0.35273972602739728</v>
      </c>
      <c r="AM356" s="476">
        <v>0.66575342465753418</v>
      </c>
      <c r="AN356" s="476">
        <v>0.71598360655737692</v>
      </c>
      <c r="AO356" s="476">
        <v>0.1</v>
      </c>
      <c r="AP356" s="476">
        <v>0.1928767123287671</v>
      </c>
      <c r="AQ356" s="477">
        <v>2.3034246575342467</v>
      </c>
      <c r="AR356" s="419"/>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v>
      </c>
      <c r="AK357" s="476">
        <v>0</v>
      </c>
      <c r="AL357" s="476">
        <v>0</v>
      </c>
      <c r="AM357" s="476">
        <v>0</v>
      </c>
      <c r="AN357" s="476">
        <v>0</v>
      </c>
      <c r="AO357" s="476">
        <v>0</v>
      </c>
      <c r="AP357" s="476">
        <v>0</v>
      </c>
      <c r="AQ357" s="477">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v>1.6354030000000002E-2</v>
      </c>
      <c r="AS359" s="419"/>
      <c r="AT359" s="419"/>
      <c r="AU359" s="419"/>
      <c r="AV359" s="419"/>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46" t="s">
        <v>430</v>
      </c>
      <c r="F361" s="82"/>
      <c r="G361" s="82"/>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v>0</v>
      </c>
      <c r="AK362" s="476">
        <v>0</v>
      </c>
      <c r="AL362" s="476">
        <v>0</v>
      </c>
      <c r="AM362" s="476">
        <v>0</v>
      </c>
      <c r="AN362" s="476">
        <v>0</v>
      </c>
      <c r="AO362" s="476">
        <v>0</v>
      </c>
      <c r="AP362" s="476">
        <v>0</v>
      </c>
      <c r="AQ362" s="477">
        <v>0</v>
      </c>
      <c r="AR362" s="184"/>
      <c r="AS362" s="184"/>
      <c r="AT362" s="184"/>
      <c r="AU362" s="184"/>
      <c r="AV362" s="184"/>
      <c r="AW362" s="184"/>
    </row>
    <row r="363" spans="1:49" ht="16.8">
      <c r="A363" s="82"/>
      <c r="B363" s="82"/>
      <c r="C363" s="82"/>
      <c r="D363" s="82"/>
      <c r="E363" s="363" t="s">
        <v>433</v>
      </c>
      <c r="F363" s="82"/>
      <c r="G363" s="82" t="s">
        <v>394</v>
      </c>
      <c r="H363" s="82" t="s">
        <v>434</v>
      </c>
      <c r="I363" s="476">
        <v>39</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v>2.1772567324293881</v>
      </c>
      <c r="AQ367" s="477">
        <v>2.6758000000000002</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0</v>
      </c>
      <c r="AQ368" s="477">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0.37799999999999984</v>
      </c>
      <c r="AQ369" s="477">
        <v>0.69720000000000004</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v>4.5798434678072741</v>
      </c>
      <c r="AQ371" s="477">
        <v>2.9718852713625123</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0</v>
      </c>
      <c r="AQ372" s="477">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v>0</v>
      </c>
      <c r="AP375" s="419">
        <v>0</v>
      </c>
      <c r="AQ375" s="418">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v>0.3</v>
      </c>
      <c r="AQ377" s="477">
        <v>0.29312933227634363</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0.3</v>
      </c>
      <c r="AQ378" s="477">
        <v>0.3</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v>
      </c>
      <c r="AQ379" s="477">
        <v>0</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3.6703965109253327E-2</v>
      </c>
      <c r="AQ380" s="477">
        <v>0</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v>1.6207</v>
      </c>
      <c r="AQ384" s="477">
        <v>1.6859999999999999</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0.8</v>
      </c>
      <c r="AQ385" s="477">
        <v>0.8</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v>20.688199999999998</v>
      </c>
      <c r="AQ387" s="477">
        <v>20.290600000000001</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20.6</v>
      </c>
      <c r="AQ388" s="477">
        <v>20.6</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v>5.7285000000000004</v>
      </c>
      <c r="AQ390" s="477">
        <v>5.9078999999999997</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9.1999999999999993</v>
      </c>
      <c r="AQ391" s="477">
        <v>9.1999999999999993</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v>1.7626999999999999</v>
      </c>
      <c r="AQ393" s="477">
        <v>1.9665999999999999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0</v>
      </c>
      <c r="AQ394" s="477">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v>0.24579999999999999</v>
      </c>
      <c r="AQ396" s="477">
        <v>0.2258</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v>
      </c>
      <c r="AQ397" s="477">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v>3.73E-2</v>
      </c>
      <c r="AQ399" s="477">
        <v>3.6700000000000003E-2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0</v>
      </c>
      <c r="AQ400" s="477">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v>0</v>
      </c>
      <c r="AQ402" s="477">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v>0</v>
      </c>
      <c r="AQ405" s="477">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v>0</v>
      </c>
      <c r="AQ408" s="477">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v>0.61</v>
      </c>
      <c r="AQ411" s="477">
        <v>1.1600288141666668</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v>1.3445365200000001</v>
      </c>
      <c r="AP413" s="476">
        <v>3.371</v>
      </c>
      <c r="AQ413" s="477">
        <v>-1.9497790000000001E-2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0</v>
      </c>
      <c r="AP414" s="476">
        <v>0</v>
      </c>
      <c r="AQ414" s="477">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v>0</v>
      </c>
      <c r="AQ416" s="477">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A423" s="82"/>
      <c r="B423" s="82"/>
      <c r="C423" s="82"/>
      <c r="D423" s="82"/>
      <c r="E423" s="82"/>
      <c r="F423" s="82"/>
      <c r="G423" s="82"/>
      <c r="H423" s="82"/>
      <c r="I423" s="82"/>
      <c r="J423" s="82"/>
      <c r="K423" s="82"/>
      <c r="L423" s="82"/>
      <c r="M423" s="82"/>
      <c r="N423" s="82"/>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243"/>
      <c r="AR423" s="145"/>
      <c r="AS423" s="184"/>
      <c r="AT423" s="184"/>
      <c r="AU423" s="184"/>
      <c r="AV423" s="184"/>
      <c r="AW423" s="184"/>
    </row>
  </sheetData>
  <conditionalFormatting sqref="I234:I237">
    <cfRule type="cellIs" dxfId="26" priority="40" operator="equal">
      <formula>FALSE()</formula>
    </cfRule>
  </conditionalFormatting>
  <conditionalFormatting sqref="I363">
    <cfRule type="cellIs" dxfId="25" priority="19" operator="equal">
      <formula>FALSE()</formula>
    </cfRule>
  </conditionalFormatting>
  <conditionalFormatting sqref="K211:AQ217 AW211:AW217">
    <cfRule type="cellIs" dxfId="24" priority="39" operator="equal">
      <formula>FALSE()</formula>
    </cfRule>
  </conditionalFormatting>
  <conditionalFormatting sqref="K152:AW210 K151:AR151 AU151:AW151 K8:AW150">
    <cfRule type="cellIs" dxfId="23" priority="33" operator="equal">
      <formula>FALSE()</formula>
    </cfRule>
  </conditionalFormatting>
  <conditionalFormatting sqref="K218:AW419">
    <cfRule type="cellIs" dxfId="22" priority="23" operator="equal">
      <formula>FALSE()</formula>
    </cfRule>
  </conditionalFormatting>
  <conditionalFormatting sqref="K423:AW423">
    <cfRule type="cellIs" dxfId="21" priority="42" operator="equal">
      <formula>FALSE()</formula>
    </cfRule>
  </conditionalFormatting>
  <conditionalFormatting sqref="AQ351:AQ352">
    <cfRule type="cellIs" dxfId="20" priority="22" operator="equal">
      <formula>FALSE()</formula>
    </cfRule>
  </conditionalFormatting>
  <conditionalFormatting sqref="AQ354:AQ357">
    <cfRule type="cellIs" dxfId="19" priority="21" operator="equal">
      <formula>FALSE()</formula>
    </cfRule>
  </conditionalFormatting>
  <conditionalFormatting sqref="AQ362">
    <cfRule type="cellIs" dxfId="18" priority="20" operator="equal">
      <formula>FALSE()</formula>
    </cfRule>
  </conditionalFormatting>
  <conditionalFormatting sqref="AQ367:AQ369">
    <cfRule type="cellIs" dxfId="17" priority="18" operator="equal">
      <formula>FALSE()</formula>
    </cfRule>
  </conditionalFormatting>
  <conditionalFormatting sqref="AQ371:AQ373">
    <cfRule type="cellIs" dxfId="16" priority="17" operator="equal">
      <formula>FALSE()</formula>
    </cfRule>
  </conditionalFormatting>
  <conditionalFormatting sqref="AQ377:AQ380">
    <cfRule type="cellIs" dxfId="15" priority="15" operator="equal">
      <formula>FALSE()</formula>
    </cfRule>
  </conditionalFormatting>
  <conditionalFormatting sqref="AQ384:AQ385">
    <cfRule type="cellIs" dxfId="14" priority="14" operator="equal">
      <formula>FALSE()</formula>
    </cfRule>
  </conditionalFormatting>
  <conditionalFormatting sqref="AQ387:AQ388">
    <cfRule type="cellIs" dxfId="13" priority="13" operator="equal">
      <formula>FALSE()</formula>
    </cfRule>
  </conditionalFormatting>
  <conditionalFormatting sqref="AQ390:AQ391">
    <cfRule type="cellIs" dxfId="12" priority="12" operator="equal">
      <formula>FALSE()</formula>
    </cfRule>
  </conditionalFormatting>
  <conditionalFormatting sqref="AQ393:AQ394">
    <cfRule type="cellIs" dxfId="11" priority="11" operator="equal">
      <formula>FALSE()</formula>
    </cfRule>
  </conditionalFormatting>
  <conditionalFormatting sqref="AQ396:AQ397">
    <cfRule type="cellIs" dxfId="10" priority="10" operator="equal">
      <formula>FALSE()</formula>
    </cfRule>
  </conditionalFormatting>
  <conditionalFormatting sqref="AQ399:AQ400">
    <cfRule type="cellIs" dxfId="9" priority="9" operator="equal">
      <formula>FALSE()</formula>
    </cfRule>
  </conditionalFormatting>
  <conditionalFormatting sqref="AQ402:AQ403">
    <cfRule type="cellIs" dxfId="8" priority="8" operator="equal">
      <formula>FALSE()</formula>
    </cfRule>
  </conditionalFormatting>
  <conditionalFormatting sqref="AQ405:AQ406">
    <cfRule type="cellIs" dxfId="7" priority="7" operator="equal">
      <formula>FALSE()</formula>
    </cfRule>
  </conditionalFormatting>
  <conditionalFormatting sqref="AQ408:AQ409">
    <cfRule type="cellIs" dxfId="6" priority="6" operator="equal">
      <formula>FALSE()</formula>
    </cfRule>
  </conditionalFormatting>
  <conditionalFormatting sqref="AQ411">
    <cfRule type="cellIs" dxfId="5" priority="5" operator="equal">
      <formula>FALSE()</formula>
    </cfRule>
  </conditionalFormatting>
  <conditionalFormatting sqref="AQ413:AQ414">
    <cfRule type="cellIs" dxfId="4" priority="4" operator="equal">
      <formula>FALSE()</formula>
    </cfRule>
  </conditionalFormatting>
  <conditionalFormatting sqref="AQ416:AQ418">
    <cfRule type="cellIs" dxfId="3" priority="3" operator="equal">
      <formula>FALSE()</formula>
    </cfRule>
  </conditionalFormatting>
  <conditionalFormatting sqref="AR211:AV211">
    <cfRule type="cellIs" dxfId="2" priority="38" operator="equal">
      <formula>FALSE()</formula>
    </cfRule>
  </conditionalFormatting>
  <conditionalFormatting sqref="AR213:AV217">
    <cfRule type="cellIs" dxfId="1" priority="36" operator="equal">
      <formula>FALSE()</formula>
    </cfRule>
  </conditionalFormatting>
  <conditionalFormatting sqref="AS151:AT151">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489A-0E42-4C14-A925-D03CB270F3CE}">
  <sheetPr codeName="Sheet40">
    <tabColor rgb="FFFFFFCC"/>
    <outlinePr summaryBelow="0" summaryRight="0"/>
    <pageSetUpPr autoPageBreaks="0"/>
  </sheetPr>
  <dimension ref="A1:AX423"/>
  <sheetViews>
    <sheetView topLeftCell="A186"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C1623-987C-45FA-A728-56F5E02805DD}">
  <sheetPr codeName="Sheet41">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367E9-1371-4446-92C1-64374E688E4F}">
  <sheetPr codeName="Sheet42">
    <tabColor rgb="FFFFFFCC"/>
    <outlinePr summaryBelow="0" summaryRight="0"/>
    <pageSetUpPr autoPageBreaks="0"/>
  </sheetPr>
  <dimension ref="A1:AX423"/>
  <sheetViews>
    <sheetView topLeftCell="A189"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07B5D-B741-4C9E-A9E5-D1971A291B92}">
  <sheetPr codeName="Sheet43">
    <tabColor rgb="FFFFFFCC"/>
    <outlinePr summaryBelow="0" summaryRight="0"/>
    <pageSetUpPr autoPageBreaks="0"/>
  </sheetPr>
  <dimension ref="A1:AX423"/>
  <sheetViews>
    <sheetView topLeftCell="A191"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00021-1B99-42D3-9F54-03B02BD54F81}">
  <sheetPr codeName="Sheet52">
    <tabColor rgb="FFFFFFCC"/>
    <outlinePr summaryBelow="0" summaryRight="0"/>
    <pageSetUpPr autoPageBreaks="0"/>
  </sheetPr>
  <dimension ref="A1:AX423"/>
  <sheetViews>
    <sheetView topLeftCell="A310"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45571-0F07-4AF5-BCA0-2EDEA884F649}">
  <sheetPr codeName="Sheet6">
    <tabColor rgb="FFFFFFCC"/>
    <outlinePr summaryBelow="0" summaryRight="0"/>
    <pageSetUpPr autoPageBreaks="0"/>
  </sheetPr>
  <dimension ref="A1:AX423"/>
  <sheetViews>
    <sheetView zoomScale="85" zoomScaleNormal="85" workbookViewId="0">
      <pane xSplit="10" ySplit="4" topLeftCell="AJ5" activePane="bottomRight" state="frozen"/>
      <selection pane="topRight" activeCell="K1" sqref="K1"/>
      <selection pane="bottomLeft" activeCell="A5" sqref="A5"/>
      <selection pane="bottomRight" activeCell="AR8" sqref="AR8"/>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86</v>
      </c>
      <c r="AL1" s="282">
        <f>m_baseyear</f>
        <v>2021</v>
      </c>
      <c r="AM1" s="283"/>
      <c r="AN1" s="171"/>
      <c r="AO1" s="170"/>
      <c r="AP1" s="170"/>
      <c r="AQ1" s="16"/>
      <c r="AR1" s="171"/>
      <c r="AS1" s="171"/>
      <c r="AT1" s="181"/>
      <c r="AU1" s="181"/>
      <c r="AV1" s="181"/>
      <c r="AW1" s="181"/>
      <c r="AX1" s="181"/>
    </row>
    <row r="2" spans="1:50"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7</v>
      </c>
      <c r="C3" s="181"/>
      <c r="D3" s="181"/>
      <c r="E3" s="179" t="s">
        <v>87</v>
      </c>
      <c r="F3" s="179" t="s">
        <v>88</v>
      </c>
      <c r="G3" s="179" t="s">
        <v>89</v>
      </c>
      <c r="H3" s="179" t="s">
        <v>90</v>
      </c>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181"/>
      <c r="AM3" s="181"/>
      <c r="AN3" s="181"/>
      <c r="AO3" s="181"/>
      <c r="AP3" s="181"/>
      <c r="AQ3" s="17"/>
      <c r="AR3" s="181"/>
      <c r="AS3" s="181"/>
      <c r="AT3" s="181"/>
      <c r="AU3" s="181"/>
      <c r="AV3" s="181"/>
      <c r="AW3" s="181"/>
      <c r="AX3" s="181"/>
    </row>
    <row r="4" spans="1:50" ht="16.8">
      <c r="A4" s="203"/>
      <c r="B4" s="203"/>
      <c r="C4" s="203"/>
      <c r="D4" s="203"/>
      <c r="E4" s="203" t="s">
        <v>93</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95</v>
      </c>
      <c r="F8" s="7"/>
      <c r="G8" s="7" t="s">
        <v>96</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1.2806226704273584</v>
      </c>
      <c r="AS8" s="92">
        <f>'Annual Inflation'!AS32</f>
        <v>1.321109844088743</v>
      </c>
      <c r="AT8" s="92">
        <f>'Annual Inflation'!AT32</f>
        <v>1.3540446211486474</v>
      </c>
      <c r="AU8" s="92">
        <f>'Annual Inflation'!AU32</f>
        <v>1.3841294022609805</v>
      </c>
      <c r="AV8" s="92">
        <f>'Annual Inflation'!AV32</f>
        <v>1.4132802659144532</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97</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98</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99</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100</v>
      </c>
      <c r="F15" s="82"/>
      <c r="G15" s="82" t="s">
        <v>101</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30.26</v>
      </c>
      <c r="AS15" s="528">
        <f>CHOOSE($B$3,ENWL!AS15,NPgN!AS15,NPgY!AS15,WMID!AS15,EMID!AS15,SWALES!AS15,SWEST!AS15,LPN!AS15,SPN!AS15,EPN!AS15,SPD!AS15,SPMW!AS15,SSEH!AS15,SSES!AS15)</f>
        <v>26.95</v>
      </c>
      <c r="AT15" s="528">
        <f>CHOOSE($B$3,ENWL!AT15,NPgN!AT15,NPgY!AT15,WMID!AT15,EMID!AT15,SWALES!AT15,SWEST!AT15,LPN!AT15,SPN!AT15,EPN!AT15,SPD!AT15,SPMW!AT15,SSEH!AT15,SSES!AT15)</f>
        <v>28.51</v>
      </c>
      <c r="AU15" s="528">
        <f>CHOOSE($B$3,ENWL!AU15,NPgN!AU15,NPgY!AU15,WMID!AU15,EMID!AU15,SWALES!AU15,SWEST!AU15,LPN!AU15,SPN!AU15,EPN!AU15,SPD!AU15,SPMW!AU15,SSEH!AU15,SSES!AU15)</f>
        <v>21.16</v>
      </c>
      <c r="AV15" s="528">
        <f>CHOOSE($B$3,ENWL!AV15,NPgN!AV15,NPgY!AV15,WMID!AV15,EMID!AV15,SWALES!AV15,SWEST!AV15,LPN!AV15,SPN!AV15,EPN!AV15,SPD!AV15,SPMW!AV15,SSEH!AV15,SSES!AV15)</f>
        <v>18.75</v>
      </c>
      <c r="AW15" s="184"/>
    </row>
    <row r="16" spans="1:50" ht="16.8">
      <c r="A16" s="82"/>
      <c r="B16" s="82"/>
      <c r="C16" s="82"/>
      <c r="D16" s="82"/>
      <c r="E16" s="13" t="s">
        <v>102</v>
      </c>
      <c r="F16" s="82"/>
      <c r="G16" s="82" t="s">
        <v>101</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46.25</v>
      </c>
      <c r="AS16" s="528">
        <f>CHOOSE($B$3,ENWL!AS16,NPgN!AS16,NPgY!AS16,WMID!AS16,EMID!AS16,SWALES!AS16,SWEST!AS16,LPN!AS16,SPN!AS16,EPN!AS16,SPD!AS16,SPMW!AS16,SSEH!AS16,SSES!AS16)</f>
        <v>45.47</v>
      </c>
      <c r="AT16" s="528">
        <f>CHOOSE($B$3,ENWL!AT16,NPgN!AT16,NPgY!AT16,WMID!AT16,EMID!AT16,SWALES!AT16,SWEST!AT16,LPN!AT16,SPN!AT16,EPN!AT16,SPD!AT16,SPMW!AT16,SSEH!AT16,SSES!AT16)</f>
        <v>48.04</v>
      </c>
      <c r="AU16" s="528">
        <f>CHOOSE($B$3,ENWL!AU16,NPgN!AU16,NPgY!AU16,WMID!AU16,EMID!AU16,SWALES!AU16,SWEST!AU16,LPN!AU16,SPN!AU16,EPN!AU16,SPD!AU16,SPMW!AU16,SSEH!AU16,SSES!AU16)</f>
        <v>45.38</v>
      </c>
      <c r="AV16" s="528">
        <f>CHOOSE($B$3,ENWL!AV16,NPgN!AV16,NPgY!AV16,WMID!AV16,EMID!AV16,SWALES!AV16,SWEST!AV16,LPN!AV16,SPN!AV16,EPN!AV16,SPD!AV16,SPMW!AV16,SSEH!AV16,SSES!AV16)</f>
        <v>42.05</v>
      </c>
      <c r="AW16" s="184"/>
    </row>
    <row r="17" spans="1:50" ht="16.8">
      <c r="A17" s="82"/>
      <c r="B17" s="82"/>
      <c r="C17" s="82"/>
      <c r="D17" s="82"/>
      <c r="E17" s="13" t="s">
        <v>103</v>
      </c>
      <c r="F17" s="82"/>
      <c r="G17" s="82" t="s">
        <v>101</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22.7</v>
      </c>
      <c r="AS17" s="528">
        <f>CHOOSE($B$3,ENWL!AS17,NPgN!AS17,NPgY!AS17,WMID!AS17,EMID!AS17,SWALES!AS17,SWEST!AS17,LPN!AS17,SPN!AS17,EPN!AS17,SPD!AS17,SPMW!AS17,SSEH!AS17,SSES!AS17)</f>
        <v>23.68</v>
      </c>
      <c r="AT17" s="528">
        <f>CHOOSE($B$3,ENWL!AT17,NPgN!AT17,NPgY!AT17,WMID!AT17,EMID!AT17,SWALES!AT17,SWEST!AT17,LPN!AT17,SPN!AT17,EPN!AT17,SPD!AT17,SPMW!AT17,SSEH!AT17,SSES!AT17)</f>
        <v>24.41</v>
      </c>
      <c r="AU17" s="528">
        <f>CHOOSE($B$3,ENWL!AU17,NPgN!AU17,NPgY!AU17,WMID!AU17,EMID!AU17,SWALES!AU17,SWEST!AU17,LPN!AU17,SPN!AU17,EPN!AU17,SPD!AU17,SPMW!AU17,SSEH!AU17,SSES!AU17)</f>
        <v>20.89</v>
      </c>
      <c r="AV17" s="528">
        <f>CHOOSE($B$3,ENWL!AV17,NPgN!AV17,NPgY!AV17,WMID!AV17,EMID!AV17,SWALES!AV17,SWEST!AV17,LPN!AV17,SPN!AV17,EPN!AV17,SPD!AV17,SPMW!AV17,SSEH!AV17,SSES!AV17)</f>
        <v>19.39</v>
      </c>
      <c r="AW17" s="184"/>
    </row>
    <row r="18" spans="1:50" ht="16.8">
      <c r="A18" s="82"/>
      <c r="B18" s="82"/>
      <c r="C18" s="82"/>
      <c r="D18" s="82"/>
      <c r="E18" s="13" t="s">
        <v>104</v>
      </c>
      <c r="F18" s="82"/>
      <c r="G18" s="82" t="s">
        <v>101</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23.11</v>
      </c>
      <c r="AS18" s="528">
        <f>CHOOSE($B$3,ENWL!AS18,NPgN!AS18,NPgY!AS18,WMID!AS18,EMID!AS18,SWALES!AS18,SWEST!AS18,LPN!AS18,SPN!AS18,EPN!AS18,SPD!AS18,SPMW!AS18,SSEH!AS18,SSES!AS18)</f>
        <v>22.79</v>
      </c>
      <c r="AT18" s="528">
        <f>CHOOSE($B$3,ENWL!AT18,NPgN!AT18,NPgY!AT18,WMID!AT18,EMID!AT18,SWALES!AT18,SWEST!AT18,LPN!AT18,SPN!AT18,EPN!AT18,SPD!AT18,SPMW!AT18,SSEH!AT18,SSES!AT18)</f>
        <v>22.21</v>
      </c>
      <c r="AU18" s="528">
        <f>CHOOSE($B$3,ENWL!AU18,NPgN!AU18,NPgY!AU18,WMID!AU18,EMID!AU18,SWALES!AU18,SWEST!AU18,LPN!AU18,SPN!AU18,EPN!AU18,SPD!AU18,SPMW!AU18,SSEH!AU18,SSES!AU18)</f>
        <v>22.11</v>
      </c>
      <c r="AV18" s="528">
        <f>CHOOSE($B$3,ENWL!AV18,NPgN!AV18,NPgY!AV18,WMID!AV18,EMID!AV18,SWALES!AV18,SWEST!AV18,LPN!AV18,SPN!AV18,EPN!AV18,SPD!AV18,SPMW!AV18,SSEH!AV18,SSES!AV18)</f>
        <v>21.47</v>
      </c>
      <c r="AW18" s="184"/>
    </row>
    <row r="19" spans="1:50" ht="16.8">
      <c r="A19" s="82"/>
      <c r="B19" s="82"/>
      <c r="C19" s="82"/>
      <c r="D19" s="82"/>
      <c r="E19" s="13" t="s">
        <v>105</v>
      </c>
      <c r="F19" s="82"/>
      <c r="G19" s="82" t="s">
        <v>101</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14.06</v>
      </c>
      <c r="AS19" s="528">
        <f>CHOOSE($B$3,ENWL!AS19,NPgN!AS19,NPgY!AS19,WMID!AS19,EMID!AS19,SWALES!AS19,SWEST!AS19,LPN!AS19,SPN!AS19,EPN!AS19,SPD!AS19,SPMW!AS19,SSEH!AS19,SSES!AS19)</f>
        <v>13.87</v>
      </c>
      <c r="AT19" s="528">
        <f>CHOOSE($B$3,ENWL!AT19,NPgN!AT19,NPgY!AT19,WMID!AT19,EMID!AT19,SWALES!AT19,SWEST!AT19,LPN!AT19,SPN!AT19,EPN!AT19,SPD!AT19,SPMW!AT19,SSEH!AT19,SSES!AT19)</f>
        <v>13.46</v>
      </c>
      <c r="AU19" s="528">
        <f>CHOOSE($B$3,ENWL!AU19,NPgN!AU19,NPgY!AU19,WMID!AU19,EMID!AU19,SWALES!AU19,SWEST!AU19,LPN!AU19,SPN!AU19,EPN!AU19,SPD!AU19,SPMW!AU19,SSEH!AU19,SSES!AU19)</f>
        <v>13.29</v>
      </c>
      <c r="AV19" s="528">
        <f>CHOOSE($B$3,ENWL!AV19,NPgN!AV19,NPgY!AV19,WMID!AV19,EMID!AV19,SWALES!AV19,SWEST!AV19,LPN!AV19,SPN!AV19,EPN!AV19,SPD!AV19,SPMW!AV19,SSEH!AV19,SSES!AV19)</f>
        <v>13.15</v>
      </c>
      <c r="AW19" s="184"/>
    </row>
    <row r="20" spans="1:50" ht="16.8">
      <c r="A20" s="82"/>
      <c r="B20" s="82"/>
      <c r="C20" s="82"/>
      <c r="D20" s="82"/>
      <c r="E20" s="13" t="s">
        <v>106</v>
      </c>
      <c r="F20" s="82"/>
      <c r="G20" s="82" t="s">
        <v>101</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15.85</v>
      </c>
      <c r="AS20" s="528">
        <f>CHOOSE($B$3,ENWL!AS20,NPgN!AS20,NPgY!AS20,WMID!AS20,EMID!AS20,SWALES!AS20,SWEST!AS20,LPN!AS20,SPN!AS20,EPN!AS20,SPD!AS20,SPMW!AS20,SSEH!AS20,SSES!AS20)</f>
        <v>15.45</v>
      </c>
      <c r="AT20" s="528">
        <f>CHOOSE($B$3,ENWL!AT20,NPgN!AT20,NPgY!AT20,WMID!AT20,EMID!AT20,SWALES!AT20,SWEST!AT20,LPN!AT20,SPN!AT20,EPN!AT20,SPD!AT20,SPMW!AT20,SSEH!AT20,SSES!AT20)</f>
        <v>15.17</v>
      </c>
      <c r="AU20" s="528">
        <f>CHOOSE($B$3,ENWL!AU20,NPgN!AU20,NPgY!AU20,WMID!AU20,EMID!AU20,SWALES!AU20,SWEST!AU20,LPN!AU20,SPN!AU20,EPN!AU20,SPD!AU20,SPMW!AU20,SSEH!AU20,SSES!AU20)</f>
        <v>14.78</v>
      </c>
      <c r="AV20" s="528">
        <f>CHOOSE($B$3,ENWL!AV20,NPgN!AV20,NPgY!AV20,WMID!AV20,EMID!AV20,SWALES!AV20,SWEST!AV20,LPN!AV20,SPN!AV20,EPN!AV20,SPD!AV20,SPMW!AV20,SSEH!AV20,SSES!AV20)</f>
        <v>14.33</v>
      </c>
      <c r="AW20" s="184"/>
    </row>
    <row r="21" spans="1:50" ht="16.8">
      <c r="A21" s="82"/>
      <c r="B21" s="82"/>
      <c r="C21" s="82"/>
      <c r="D21" s="82"/>
      <c r="E21" s="13" t="s">
        <v>107</v>
      </c>
      <c r="F21" s="82"/>
      <c r="G21" s="82" t="s">
        <v>101</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75.099999999999994</v>
      </c>
      <c r="AS21" s="528">
        <f>CHOOSE($B$3,ENWL!AS21,NPgN!AS21,NPgY!AS21,WMID!AS21,EMID!AS21,SWALES!AS21,SWEST!AS21,LPN!AS21,SPN!AS21,EPN!AS21,SPD!AS21,SPMW!AS21,SSEH!AS21,SSES!AS21)</f>
        <v>73.19</v>
      </c>
      <c r="AT21" s="528">
        <f>CHOOSE($B$3,ENWL!AT21,NPgN!AT21,NPgY!AT21,WMID!AT21,EMID!AT21,SWALES!AT21,SWEST!AT21,LPN!AT21,SPN!AT21,EPN!AT21,SPD!AT21,SPMW!AT21,SSEH!AT21,SSES!AT21)</f>
        <v>69.75</v>
      </c>
      <c r="AU21" s="528">
        <f>CHOOSE($B$3,ENWL!AU21,NPgN!AU21,NPgY!AU21,WMID!AU21,EMID!AU21,SWALES!AU21,SWEST!AU21,LPN!AU21,SPN!AU21,EPN!AU21,SPD!AU21,SPMW!AU21,SSEH!AU21,SSES!AU21)</f>
        <v>70.63</v>
      </c>
      <c r="AV21" s="528">
        <f>CHOOSE($B$3,ENWL!AV21,NPgN!AV21,NPgY!AV21,WMID!AV21,EMID!AV21,SWALES!AV21,SWEST!AV21,LPN!AV21,SPN!AV21,EPN!AV21,SPD!AV21,SPMW!AV21,SSEH!AV21,SSES!AV21)</f>
        <v>70.34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108</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101</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-12.990584042250019</v>
      </c>
      <c r="AS24" s="207">
        <f>CHOOSE($B$3,ENWL!AS24,NPgN!AS24,NPgY!AS24,WMID!AS24,EMID!AS24,SWALES!AS24,SWEST!AS24,LPN!AS24,SPN!AS24,EPN!AS24,SPD!AS24,SPMW!AS24,SSEH!AS24,SSES!AS24)</f>
        <v>-9.9030390941860329</v>
      </c>
      <c r="AT24" s="207">
        <f>CHOOSE($B$3,ENWL!AT24,NPgN!AT24,NPgY!AT24,WMID!AT24,EMID!AT24,SWALES!AT24,SWEST!AT24,LPN!AT24,SPN!AT24,EPN!AT24,SPD!AT24,SPMW!AT24,SSEH!AT24,SSES!AT24)</f>
        <v>-7.3796001576698318</v>
      </c>
      <c r="AU24" s="207">
        <f>CHOOSE($B$3,ENWL!AU24,NPgN!AU24,NPgY!AU24,WMID!AU24,EMID!AU24,SWALES!AU24,SWEST!AU24,LPN!AU24,SPN!AU24,EPN!AU24,SPD!AU24,SPMW!AU24,SSEH!AU24,SSES!AU24)</f>
        <v>-4.8003229717044738</v>
      </c>
      <c r="AV24" s="207">
        <f>CHOOSE($B$3,ENWL!AV24,NPgN!AV24,NPgY!AV24,WMID!AV24,EMID!AV24,SWALES!AV24,SWEST!AV24,LPN!AV24,SPN!AV24,EPN!AV24,SPD!AV24,SPMW!AV24,SSEH!AV24,SSES!AV24)</f>
        <v>-2.620676083898839</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101</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-0.21755562693291877</v>
      </c>
      <c r="AS25" s="207">
        <f>CHOOSE($B$3,ENWL!AS25,NPgN!AS25,NPgY!AS25,WMID!AS25,EMID!AS25,SWALES!AS25,SWEST!AS25,LPN!AS25,SPN!AS25,EPN!AS25,SPD!AS25,SPMW!AS25,SSEH!AS25,SSES!AS25)</f>
        <v>-0.36931678282936098</v>
      </c>
      <c r="AT25" s="207">
        <f>CHOOSE($B$3,ENWL!AT25,NPgN!AT25,NPgY!AT25,WMID!AT25,EMID!AT25,SWALES!AT25,SWEST!AT25,LPN!AT25,SPN!AT25,EPN!AT25,SPD!AT25,SPMW!AT25,SSEH!AT25,SSES!AT25)</f>
        <v>-0.23921778525570803</v>
      </c>
      <c r="AU25" s="207">
        <f>CHOOSE($B$3,ENWL!AU25,NPgN!AU25,NPgY!AU25,WMID!AU25,EMID!AU25,SWALES!AU25,SWEST!AU25,LPN!AU25,SPN!AU25,EPN!AU25,SPD!AU25,SPMW!AU25,SSEH!AU25,SSES!AU25)</f>
        <v>-0.1545897509151688</v>
      </c>
      <c r="AV25" s="207">
        <f>CHOOSE($B$3,ENWL!AV25,NPgN!AV25,NPgY!AV25,WMID!AV25,EMID!AV25,SWALES!AV25,SWEST!AV25,LPN!AV25,SPN!AV25,EPN!AV25,SPD!AV25,SPMW!AV25,SSEH!AV25,SSES!AV25)</f>
        <v>-0.10712444087594428</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101</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6.7477215420704284E-2</v>
      </c>
      <c r="AS26" s="476">
        <f>CHOOSE($B$3,ENWL!AS26,NPgN!AS26,NPgY!AS26,WMID!AS26,EMID!AS26,SWALES!AS26,SWEST!AS26,LPN!AS26,SPN!AS26,EPN!AS26,SPD!AS26,SPMW!AS26,SSEH!AS26,SSES!AS26)</f>
        <v>1.8886017811694606</v>
      </c>
      <c r="AT26" s="476">
        <f>CHOOSE($B$3,ENWL!AT26,NPgN!AT26,NPgY!AT26,WMID!AT26,EMID!AT26,SWALES!AT26,SWEST!AT26,LPN!AT26,SPN!AT26,EPN!AT26,SPD!AT26,SPMW!AT26,SSEH!AT26,SSES!AT26)</f>
        <v>1.2394007045975652</v>
      </c>
      <c r="AU26" s="476">
        <f>CHOOSE($B$3,ENWL!AU26,NPgN!AU26,NPgY!AU26,WMID!AU26,EMID!AU26,SWALES!AU26,SWEST!AU26,LPN!AU26,SPN!AU26,EPN!AU26,SPD!AU26,SPMW!AU26,SSEH!AU26,SSES!AU26)</f>
        <v>1.0217273198590802</v>
      </c>
      <c r="AV26" s="476">
        <f>CHOOSE($B$3,ENWL!AV26,NPgN!AV26,NPgY!AV26,WMID!AV26,EMID!AV26,SWALES!AV26,SWEST!AV26,LPN!AV26,SPN!AV26,EPN!AV26,SPD!AV26,SPMW!AV26,SSEH!AV26,SSES!AV26)</f>
        <v>0.59651047673328339</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101</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101</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101</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101</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101</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101</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101</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39.700000000000003</v>
      </c>
      <c r="AS33" s="476">
        <f>CHOOSE($B$3,ENWL!AS33,NPgN!AS33,NPgY!AS33,WMID!AS33,EMID!AS33,SWALES!AS33,SWEST!AS33,LPN!AS33,SPN!AS33,EPN!AS33,SPD!AS33,SPMW!AS33,SSEH!AS33,SSES!AS33)</f>
        <v>39.590000000000003</v>
      </c>
      <c r="AT33" s="476">
        <f>CHOOSE($B$3,ENWL!AT33,NPgN!AT33,NPgY!AT33,WMID!AT33,EMID!AT33,SWALES!AT33,SWEST!AT33,LPN!AT33,SPN!AT33,EPN!AT33,SPD!AT33,SPMW!AT33,SSEH!AT33,SSES!AT33)</f>
        <v>41.06</v>
      </c>
      <c r="AU33" s="476">
        <f>CHOOSE($B$3,ENWL!AU33,NPgN!AU33,NPgY!AU33,WMID!AU33,EMID!AU33,SWALES!AU33,SWEST!AU33,LPN!AU33,SPN!AU33,EPN!AU33,SPD!AU33,SPMW!AU33,SSEH!AU33,SSES!AU33)</f>
        <v>44.93</v>
      </c>
      <c r="AV33" s="476">
        <f>CHOOSE($B$3,ENWL!AV33,NPgN!AV33,NPgY!AV33,WMID!AV33,EMID!AV33,SWALES!AV33,SWEST!AV33,LPN!AV33,SPN!AV33,EPN!AV33,SPD!AV33,SPMW!AV33,SSEH!AV33,SSES!AV33)</f>
        <v>42.58</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101</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2.204289869857011</v>
      </c>
      <c r="AS34" s="476">
        <f>CHOOSE($B$3,ENWL!AS34,NPgN!AS34,NPgY!AS34,WMID!AS34,EMID!AS34,SWALES!AS34,SWEST!AS34,LPN!AS34,SPN!AS34,EPN!AS34,SPD!AS34,SPMW!AS34,SSEH!AS34,SSES!AS34)</f>
        <v>6.8211065330435545</v>
      </c>
      <c r="AT34" s="476">
        <f>CHOOSE($B$3,ENWL!AT34,NPgN!AT34,NPgY!AT34,WMID!AT34,EMID!AT34,SWALES!AT34,SWEST!AT34,LPN!AT34,SPN!AT34,EPN!AT34,SPD!AT34,SPMW!AT34,SSEH!AT34,SSES!AT34)</f>
        <v>6.5208235578005578</v>
      </c>
      <c r="AU34" s="476">
        <f>CHOOSE($B$3,ENWL!AU34,NPgN!AU34,NPgY!AU34,WMID!AU34,EMID!AU34,SWALES!AU34,SWEST!AU34,LPN!AU34,SPN!AU34,EPN!AU34,SPD!AU34,SPMW!AU34,SSEH!AU34,SSES!AU34)</f>
        <v>7.1748434082140635</v>
      </c>
      <c r="AV34" s="476">
        <f>CHOOSE($B$3,ENWL!AV34,NPgN!AV34,NPgY!AV34,WMID!AV34,EMID!AV34,SWALES!AV34,SWEST!AV34,LPN!AV34,SPN!AV34,EPN!AV34,SPD!AV34,SPMW!AV34,SSEH!AV34,SSES!AV34)</f>
        <v>8.7301092401633671</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101</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0.78419556396291756</v>
      </c>
      <c r="AS35" s="476">
        <f>CHOOSE($B$3,ENWL!AS35,NPgN!AS35,NPgY!AS35,WMID!AS35,EMID!AS35,SWALES!AS35,SWEST!AS35,LPN!AS35,SPN!AS35,EPN!AS35,SPD!AS35,SPMW!AS35,SSEH!AS35,SSES!AS35)</f>
        <v>0.96951752286170589</v>
      </c>
      <c r="AT35" s="476">
        <f>CHOOSE($B$3,ENWL!AT35,NPgN!AT35,NPgY!AT35,WMID!AT35,EMID!AT35,SWALES!AT35,SWEST!AT35,LPN!AT35,SPN!AT35,EPN!AT35,SPD!AT35,SPMW!AT35,SSEH!AT35,SSES!AT35)</f>
        <v>0.9200186782639066</v>
      </c>
      <c r="AU35" s="476">
        <f>CHOOSE($B$3,ENWL!AU35,NPgN!AU35,NPgY!AU35,WMID!AU35,EMID!AU35,SWALES!AU35,SWEST!AU35,LPN!AU35,SPN!AU35,EPN!AU35,SPD!AU35,SPMW!AU35,SSEH!AU35,SSES!AU35)</f>
        <v>1.0480156830183018</v>
      </c>
      <c r="AV35" s="476">
        <f>CHOOSE($B$3,ENWL!AV35,NPgN!AV35,NPgY!AV35,WMID!AV35,EMID!AV35,SWALES!AV35,SWEST!AV35,LPN!AV35,SPN!AV35,EPN!AV35,SPD!AV35,SPMW!AV35,SSEH!AV35,SSES!AV35)</f>
        <v>1.1888204705721861</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101</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0</v>
      </c>
      <c r="AS36" s="476">
        <f>CHOOSE($B$3,ENWL!AS36,NPgN!AS36,NPgY!AS36,WMID!AS36,EMID!AS36,SWALES!AS36,SWEST!AS36,LPN!AS36,SPN!AS36,EPN!AS36,SPD!AS36,SPMW!AS36,SSEH!AS36,SSES!AS36)</f>
        <v>0</v>
      </c>
      <c r="AT36" s="476">
        <f>CHOOSE($B$3,ENWL!AT36,NPgN!AT36,NPgY!AT36,WMID!AT36,EMID!AT36,SWALES!AT36,SWEST!AT36,LPN!AT36,SPN!AT36,EPN!AT36,SPD!AT36,SPMW!AT36,SSEH!AT36,SSES!AT36)</f>
        <v>0</v>
      </c>
      <c r="AU36" s="476">
        <f>CHOOSE($B$3,ENWL!AU36,NPgN!AU36,NPgY!AU36,WMID!AU36,EMID!AU36,SWALES!AU36,SWEST!AU36,LPN!AU36,SPN!AU36,EPN!AU36,SPD!AU36,SPMW!AU36,SSEH!AU36,SSES!AU36)</f>
        <v>0</v>
      </c>
      <c r="AV36" s="476">
        <f>CHOOSE($B$3,ENWL!AV36,NPgN!AV36,NPgY!AV36,WMID!AV36,EMID!AV36,SWALES!AV36,SWEST!AV36,LPN!AV36,SPN!AV36,EPN!AV36,SPD!AV36,SPMW!AV36,SSEH!AV36,SSES!AV36)</f>
        <v>18.603000327939917</v>
      </c>
      <c r="AW36" s="184"/>
    </row>
    <row r="37" spans="1:50" ht="16.8">
      <c r="A37" s="82"/>
      <c r="B37" s="82"/>
      <c r="C37" s="82"/>
      <c r="D37" s="82"/>
      <c r="E37" s="82" t="str">
        <f>CHOOSE($B$3,ENWL!E37,NPgN!E37,NPgY!E37,WMID!E37,EMID!E37,SWALES!E37,SWEST!E37,LPN!E37,SPN!E37,EPN!E37,SPD!E37,SPMW!E37,SSEH!E37,SSES!E37)</f>
        <v>Digitalisation Re-opener</v>
      </c>
      <c r="F37" s="82"/>
      <c r="G37" s="82" t="s">
        <v>101</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101</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1.63053</v>
      </c>
      <c r="AS38" s="476">
        <f>CHOOSE($B$3,ENWL!AS38,NPgN!AS38,NPgY!AS38,WMID!AS38,EMID!AS38,SWALES!AS38,SWEST!AS38,LPN!AS38,SPN!AS38,EPN!AS38,SPD!AS38,SPMW!AS38,SSEH!AS38,SSES!AS38)</f>
        <v>2.3833920000000002</v>
      </c>
      <c r="AT38" s="476">
        <f>CHOOSE($B$3,ENWL!AT38,NPgN!AT38,NPgY!AT38,WMID!AT38,EMID!AT38,SWALES!AT38,SWEST!AT38,LPN!AT38,SPN!AT38,EPN!AT38,SPD!AT38,SPMW!AT38,SSEH!AT38,SSES!AT38)</f>
        <v>1.586244</v>
      </c>
      <c r="AU38" s="476">
        <f>CHOOSE($B$3,ENWL!AU38,NPgN!AU38,NPgY!AU38,WMID!AU38,EMID!AU38,SWALES!AU38,SWEST!AU38,LPN!AU38,SPN!AU38,EPN!AU38,SPD!AU38,SPMW!AU38,SSEH!AU38,SSES!AU38)</f>
        <v>0</v>
      </c>
      <c r="AV38" s="476">
        <f>CHOOSE($B$3,ENWL!AV38,NPgN!AV38,NPgY!AV38,WMID!AV38,EMID!AV38,SWALES!AV38,SWEST!AV38,LPN!AV38,SPN!AV38,EPN!AV38,SPD!AV38,SPMW!AV38,SSEH!AV38,SSES!AV38)</f>
        <v>0</v>
      </c>
      <c r="AW38" s="184"/>
    </row>
    <row r="39" spans="1:50" ht="16.8">
      <c r="A39" s="82"/>
      <c r="B39" s="82"/>
      <c r="C39" s="82"/>
      <c r="D39" s="82"/>
      <c r="E39" s="82" t="str">
        <f>CHOOSE($B$3,ENWL!E39,NPgN!E39,NPgY!E39,WMID!E39,EMID!E39,SWALES!E39,SWEST!E39,LPN!E39,SPN!E39,EPN!E39,SPD!E39,SPMW!E39,SSEH!E39,SSES!E39)</f>
        <v>Visual Amenity Projects</v>
      </c>
      <c r="F39" s="82"/>
      <c r="G39" s="82" t="s">
        <v>101</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0.37278740336580657</v>
      </c>
      <c r="AS39" s="476">
        <f>CHOOSE($B$3,ENWL!AS39,NPgN!AS39,NPgY!AS39,WMID!AS39,EMID!AS39,SWALES!AS39,SWEST!AS39,LPN!AS39,SPN!AS39,EPN!AS39,SPD!AS39,SPMW!AS39,SSEH!AS39,SSES!AS39)</f>
        <v>1.0111112948215153</v>
      </c>
      <c r="AT39" s="476">
        <f>CHOOSE($B$3,ENWL!AT39,NPgN!AT39,NPgY!AT39,WMID!AT39,EMID!AT39,SWALES!AT39,SWEST!AT39,LPN!AT39,SPN!AT39,EPN!AT39,SPD!AT39,SPMW!AT39,SSEH!AT39,SSES!AT39)</f>
        <v>1.1750640560381529</v>
      </c>
      <c r="AU39" s="476">
        <f>CHOOSE($B$3,ENWL!AU39,NPgN!AU39,NPgY!AU39,WMID!AU39,EMID!AU39,SWALES!AU39,SWEST!AU39,LPN!AU39,SPN!AU39,EPN!AU39,SPD!AU39,SPMW!AU39,SSEH!AU39,SSES!AU39)</f>
        <v>1.1750640560381529</v>
      </c>
      <c r="AV39" s="476">
        <f>CHOOSE($B$3,ENWL!AV39,NPgN!AV39,NPgY!AV39,WMID!AV39,EMID!AV39,SWALES!AV39,SWEST!AV39,LPN!AV39,SPN!AV39,EPN!AV39,SPD!AV39,SPMW!AV39,SSEH!AV39,SSES!AV39)</f>
        <v>1.1659731897363725</v>
      </c>
      <c r="AW39" s="184"/>
    </row>
    <row r="40" spans="1:50" ht="16.8">
      <c r="A40" s="82"/>
      <c r="B40" s="82"/>
      <c r="C40" s="82"/>
      <c r="D40" s="82"/>
      <c r="E40" s="82" t="str">
        <f>CHOOSE($B$3,ENWL!E40,NPgN!E40,NPgY!E40,WMID!E40,EMID!E40,SWALES!E40,SWEST!E40,LPN!E40,SPN!E40,EPN!E40,SPD!E40,SPMW!E40,SSEH!E40,SSES!E40)</f>
        <v>Cyber Resilience OT baseline</v>
      </c>
      <c r="F40" s="82"/>
      <c r="G40" s="82" t="s">
        <v>101</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2.6550959627699799</v>
      </c>
      <c r="AS40" s="476">
        <f>CHOOSE($B$3,ENWL!AS40,NPgN!AS40,NPgY!AS40,WMID!AS40,EMID!AS40,SWALES!AS40,SWEST!AS40,LPN!AS40,SPN!AS40,EPN!AS40,SPD!AS40,SPMW!AS40,SSEH!AS40,SSES!AS40)</f>
        <v>1.7427283277474679</v>
      </c>
      <c r="AT40" s="476">
        <f>CHOOSE($B$3,ENWL!AT40,NPgN!AT40,NPgY!AT40,WMID!AT40,EMID!AT40,SWALES!AT40,SWEST!AT40,LPN!AT40,SPN!AT40,EPN!AT40,SPD!AT40,SPMW!AT40,SSEH!AT40,SSES!AT40)</f>
        <v>0.99446109804495086</v>
      </c>
      <c r="AU40" s="476">
        <f>CHOOSE($B$3,ENWL!AU40,NPgN!AU40,NPgY!AU40,WMID!AU40,EMID!AU40,SWALES!AU40,SWEST!AU40,LPN!AU40,SPN!AU40,EPN!AU40,SPD!AU40,SPMW!AU40,SSEH!AU40,SSES!AU40)</f>
        <v>0.48279542646916918</v>
      </c>
      <c r="AV40" s="476">
        <f>CHOOSE($B$3,ENWL!AV40,NPgN!AV40,NPgY!AV40,WMID!AV40,EMID!AV40,SWALES!AV40,SWEST!AV40,LPN!AV40,SPN!AV40,EPN!AV40,SPD!AV40,SPMW!AV40,SSEH!AV40,SSES!AV40)</f>
        <v>0.48279542646916918</v>
      </c>
      <c r="AW40" s="184"/>
    </row>
    <row r="41" spans="1:50" ht="16.8">
      <c r="A41" s="82"/>
      <c r="B41" s="82"/>
      <c r="C41" s="82"/>
      <c r="D41" s="82"/>
      <c r="E41" s="82" t="str">
        <f>CHOOSE($B$3,ENWL!E41,NPgN!E41,NPgY!E41,WMID!E41,EMID!E41,SWALES!E41,SWEST!E41,LPN!E41,SPN!E41,EPN!E41,SPD!E41,SPMW!E41,SSEH!E41,SSES!E41)</f>
        <v>Cyber Resilience OT Re-opener</v>
      </c>
      <c r="F41" s="82"/>
      <c r="G41" s="82" t="s">
        <v>101</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1.2382789024025391</v>
      </c>
      <c r="AS41" s="476">
        <f>CHOOSE($B$3,ENWL!AS41,NPgN!AS41,NPgY!AS41,WMID!AS41,EMID!AS41,SWALES!AS41,SWEST!AS41,LPN!AS41,SPN!AS41,EPN!AS41,SPD!AS41,SPMW!AS41,SSEH!AS41,SSES!AS41)</f>
        <v>0.7967362701129781</v>
      </c>
      <c r="AT41" s="476">
        <f>CHOOSE($B$3,ENWL!AT41,NPgN!AT41,NPgY!AT41,WMID!AT41,EMID!AT41,SWALES!AT41,SWEST!AT41,LPN!AT41,SPN!AT41,EPN!AT41,SPD!AT41,SPMW!AT41,SSEH!AT41,SSES!AT41)</f>
        <v>0.52732677490037594</v>
      </c>
      <c r="AU41" s="476">
        <f>CHOOSE($B$3,ENWL!AU41,NPgN!AU41,NPgY!AU41,WMID!AU41,EMID!AU41,SWALES!AU41,SWEST!AU41,LPN!AU41,SPN!AU41,EPN!AU41,SPD!AU41,SPMW!AU41,SSEH!AU41,SSES!AU41)</f>
        <v>0.39933347943740471</v>
      </c>
      <c r="AV41" s="476">
        <f>CHOOSE($B$3,ENWL!AV41,NPgN!AV41,NPgY!AV41,WMID!AV41,EMID!AV41,SWALES!AV41,SWEST!AV41,LPN!AV41,SPN!AV41,EPN!AV41,SPD!AV41,SPMW!AV41,SSEH!AV41,SSES!AV41)</f>
        <v>0.70323407816891315</v>
      </c>
      <c r="AW41" s="184"/>
    </row>
    <row r="42" spans="1:50" ht="16.8">
      <c r="A42" s="82"/>
      <c r="B42" s="82"/>
      <c r="C42" s="82"/>
      <c r="D42" s="82"/>
      <c r="E42" s="82" t="str">
        <f>CHOOSE($B$3,ENWL!E42,NPgN!E42,NPgY!E42,WMID!E42,EMID!E42,SWALES!E42,SWEST!E42,LPN!E42,SPN!E42,EPN!E42,SPD!E42,SPMW!E42,SSEH!E42,SSES!E42)</f>
        <v>Cyber Resilience IT Re-opener</v>
      </c>
      <c r="F42" s="82"/>
      <c r="G42" s="82" t="s">
        <v>101</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2.3658956170798915E-2</v>
      </c>
      <c r="AS42" s="476">
        <f>CHOOSE($B$3,ENWL!AS42,NPgN!AS42,NPgY!AS42,WMID!AS42,EMID!AS42,SWALES!AS42,SWEST!AS42,LPN!AS42,SPN!AS42,EPN!AS42,SPD!AS42,SPMW!AS42,SSEH!AS42,SSES!AS42)</f>
        <v>2.0259725558181323E-2</v>
      </c>
      <c r="AT42" s="476">
        <f>CHOOSE($B$3,ENWL!AT42,NPgN!AT42,NPgY!AT42,WMID!AT42,EMID!AT42,SWALES!AT42,SWEST!AT42,LPN!AT42,SPN!AT42,EPN!AT42,SPD!AT42,SPMW!AT42,SSEH!AT42,SSES!AT42)</f>
        <v>2.0057128302599512E-2</v>
      </c>
      <c r="AU42" s="476">
        <f>CHOOSE($B$3,ENWL!AU42,NPgN!AU42,NPgY!AU42,WMID!AU42,EMID!AU42,SWALES!AU42,SWEST!AU42,LPN!AU42,SPN!AU42,EPN!AU42,SPD!AU42,SPMW!AU42,SSEH!AU42,SSES!AU42)</f>
        <v>1.9856557019573513E-2</v>
      </c>
      <c r="AV42" s="476">
        <f>CHOOSE($B$3,ENWL!AV42,NPgN!AV42,NPgY!AV42,WMID!AV42,EMID!AV42,SWALES!AV42,SWEST!AV42,LPN!AV42,SPN!AV42,EPN!AV42,SPD!AV42,SPMW!AV42,SSEH!AV42,SSES!AV42)</f>
        <v>1.9657991449377781E-2</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101</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109</v>
      </c>
      <c r="F44" s="82"/>
      <c r="G44" s="82" t="s">
        <v>101</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101</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101</v>
      </c>
      <c r="H46" s="82" t="s">
        <v>110</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101</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101</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101</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101</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2.3426104107612481E-3</v>
      </c>
      <c r="AS50" s="476">
        <f>CHOOSE($B$3,ENWL!AS50,NPgN!AS50,NPgY!AS50,WMID!AS50,EMID!AS50,SWALES!AS50,SWEST!AS50,LPN!AS50,SPN!AS50,EPN!AS50,SPD!AS50,SPMW!AS50,SSEH!AS50,SSES!AS50)</f>
        <v>0.22807430989227023</v>
      </c>
      <c r="AT50" s="476">
        <f>CHOOSE($B$3,ENWL!AT50,NPgN!AT50,NPgY!AT50,WMID!AT50,EMID!AT50,SWALES!AT50,SWEST!AT50,LPN!AT50,SPN!AT50,EPN!AT50,SPD!AT50,SPMW!AT50,SSEH!AT50,SSES!AT50)</f>
        <v>0.24244032371276619</v>
      </c>
      <c r="AU50" s="476">
        <f>CHOOSE($B$3,ENWL!AU50,NPgN!AU50,NPgY!AU50,WMID!AU50,EMID!AU50,SWALES!AU50,SWEST!AU50,LPN!AU50,SPN!AU50,EPN!AU50,SPD!AU50,SPMW!AU50,SSEH!AU50,SSES!AU50)</f>
        <v>0.24244032371276619</v>
      </c>
      <c r="AV50" s="476">
        <f>CHOOSE($B$3,ENWL!AV50,NPgN!AV50,NPgY!AV50,WMID!AV50,EMID!AV50,SWALES!AV50,SWEST!AV50,LPN!AV50,SPN!AV50,EPN!AV50,SPD!AV50,SPMW!AV50,SSEH!AV50,SSES!AV50)</f>
        <v>0.23470243227143617</v>
      </c>
      <c r="AW50" s="184"/>
    </row>
    <row r="51" spans="1:49" ht="16.8">
      <c r="A51" s="82"/>
      <c r="B51" s="82"/>
      <c r="C51" s="82"/>
      <c r="D51" s="82"/>
      <c r="E51" s="82" t="str">
        <f>CHOOSE($B$3,ENWL!E51,NPgN!E51,NPgY!E51,WMID!E51,EMID!E51,SWALES!E51,SWEST!E51,LPN!E51,SPN!E51,EPN!E51,SPD!E51,SPMW!E51,SSEH!E51,SSES!E51)</f>
        <v>EV Optioneering Projects</v>
      </c>
      <c r="F51" s="82"/>
      <c r="G51" s="82" t="s">
        <v>101</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101</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4.1634824289499539</v>
      </c>
      <c r="AS52" s="476">
        <f>CHOOSE($B$3,ENWL!AS52,NPgN!AS52,NPgY!AS52,WMID!AS52,EMID!AS52,SWALES!AS52,SWEST!AS52,LPN!AS52,SPN!AS52,EPN!AS52,SPD!AS52,SPMW!AS52,SSEH!AS52,SSES!AS52)</f>
        <v>3.1682660024462841</v>
      </c>
      <c r="AT52" s="476">
        <f>CHOOSE($B$3,ENWL!AT52,NPgN!AT52,NPgY!AT52,WMID!AT52,EMID!AT52,SWALES!AT52,SWEST!AT52,LPN!AT52,SPN!AT52,EPN!AT52,SPD!AT52,SPMW!AT52,SSEH!AT52,SSES!AT52)</f>
        <v>2.9310165498736143</v>
      </c>
      <c r="AU52" s="476">
        <f>CHOOSE($B$3,ENWL!AU52,NPgN!AU52,NPgY!AU52,WMID!AU52,EMID!AU52,SWALES!AU52,SWEST!AU52,LPN!AU52,SPN!AU52,EPN!AU52,SPD!AU52,SPMW!AU52,SSEH!AU52,SSES!AU52)</f>
        <v>0.1135328556831465</v>
      </c>
      <c r="AV52" s="476">
        <f>CHOOSE($B$3,ENWL!AV52,NPgN!AV52,NPgY!AV52,WMID!AV52,EMID!AV52,SWALES!AV52,SWEST!AV52,LPN!AV52,SPN!AV52,EPN!AV52,SPD!AV52,SPMW!AV52,SSEH!AV52,SSES!AV52)</f>
        <v>0.11239752712631502</v>
      </c>
      <c r="AW52" s="184"/>
    </row>
    <row r="53" spans="1:49" ht="16.8">
      <c r="A53" s="82"/>
      <c r="B53" s="82"/>
      <c r="C53" s="82"/>
      <c r="D53" s="82"/>
      <c r="E53" s="82" t="str">
        <f>CHOOSE($B$3,ENWL!E53,NPgN!E53,NPgY!E53,WMID!E53,EMID!E53,SWALES!E53,SWEST!E53,LPN!E53,SPN!E53,EPN!E53,SPD!E53,SPMW!E53,SSEH!E53,SSES!E53)</f>
        <v>Wayleaves and Diversions Re-opener</v>
      </c>
      <c r="F53" s="82"/>
      <c r="G53" s="82" t="s">
        <v>101</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101</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0.32275642685255229</v>
      </c>
      <c r="AS54" s="476">
        <f>CHOOSE($B$3,ENWL!AS54,NPgN!AS54,NPgY!AS54,WMID!AS54,EMID!AS54,SWALES!AS54,SWEST!AS54,LPN!AS54,SPN!AS54,EPN!AS54,SPD!AS54,SPMW!AS54,SSEH!AS54,SSES!AS54)</f>
        <v>0.84138739803776808</v>
      </c>
      <c r="AT54" s="476">
        <f>CHOOSE($B$3,ENWL!AT54,NPgN!AT54,NPgY!AT54,WMID!AT54,EMID!AT54,SWALES!AT54,SWEST!AT54,LPN!AT54,SPN!AT54,EPN!AT54,SPD!AT54,SPMW!AT54,SSEH!AT54,SSES!AT54)</f>
        <v>0.80361096149496214</v>
      </c>
      <c r="AU54" s="476">
        <f>CHOOSE($B$3,ENWL!AU54,NPgN!AU54,NPgY!AU54,WMID!AU54,EMID!AU54,SWALES!AU54,SWEST!AU54,LPN!AU54,SPN!AU54,EPN!AU54,SPD!AU54,SPMW!AU54,SSEH!AU54,SSES!AU54)</f>
        <v>0.88806878185309546</v>
      </c>
      <c r="AV54" s="476">
        <f>CHOOSE($B$3,ENWL!AV54,NPgN!AV54,NPgY!AV54,WMID!AV54,EMID!AV54,SWALES!AV54,SWEST!AV54,LPN!AV54,SPN!AV54,EPN!AV54,SPD!AV54,SPMW!AV54,SSEH!AV54,SSES!AV54)</f>
        <v>3.0803684441769503</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101</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101</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1.96</v>
      </c>
      <c r="AS56" s="476">
        <f>CHOOSE($B$3,ENWL!AS56,NPgN!AS56,NPgY!AS56,WMID!AS56,EMID!AS56,SWALES!AS56,SWEST!AS56,LPN!AS56,SPN!AS56,EPN!AS56,SPD!AS56,SPMW!AS56,SSEH!AS56,SSES!AS56)</f>
        <v>6.91</v>
      </c>
      <c r="AT56" s="476">
        <f>CHOOSE($B$3,ENWL!AT56,NPgN!AT56,NPgY!AT56,WMID!AT56,EMID!AT56,SWALES!AT56,SWEST!AT56,LPN!AT56,SPN!AT56,EPN!AT56,SPD!AT56,SPMW!AT56,SSEH!AT56,SSES!AT56)</f>
        <v>11.94</v>
      </c>
      <c r="AU56" s="476">
        <f>CHOOSE($B$3,ENWL!AU56,NPgN!AU56,NPgY!AU56,WMID!AU56,EMID!AU56,SWALES!AU56,SWEST!AU56,LPN!AU56,SPN!AU56,EPN!AU56,SPD!AU56,SPMW!AU56,SSEH!AU56,SSES!AU56)</f>
        <v>1.57</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101</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101</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0.1</v>
      </c>
      <c r="AT58" s="476">
        <f>CHOOSE($B$3,ENWL!AT58,NPgN!AT58,NPgY!AT58,WMID!AT58,EMID!AT58,SWALES!AT58,SWEST!AT58,LPN!AT58,SPN!AT58,EPN!AT58,SPD!AT58,SPMW!AT58,SSEH!AT58,SSES!AT58)</f>
        <v>3.043333333333333</v>
      </c>
      <c r="AU58" s="476">
        <f>CHOOSE($B$3,ENWL!AU58,NPgN!AU58,NPgY!AU58,WMID!AU58,EMID!AU58,SWALES!AU58,SWEST!AU58,LPN!AU58,SPN!AU58,EPN!AU58,SPD!AU58,SPMW!AU58,SSEH!AU58,SSES!AU58)</f>
        <v>3.4233333333333329</v>
      </c>
      <c r="AV58" s="476">
        <f>CHOOSE($B$3,ENWL!AV58,NPgN!AV58,NPgY!AV58,WMID!AV58,EMID!AV58,SWALES!AV58,SWEST!AV58,LPN!AV58,SPN!AV58,EPN!AV58,SPD!AV58,SPMW!AV58,SSEH!AV58,SSES!AV58)</f>
        <v>3.7833333333333332</v>
      </c>
      <c r="AW58" s="184"/>
    </row>
    <row r="59" spans="1:49" ht="16.8">
      <c r="A59" s="82"/>
      <c r="B59" s="82"/>
      <c r="C59" s="82"/>
      <c r="D59" s="82"/>
      <c r="E59" s="182" t="str">
        <f>CHOOSE($B$3,ENWL!E59,NPgN!E59,NPgY!E59,WMID!E59,EMID!E59,SWALES!E59,SWEST!E59,LPN!E59,SPN!E59,EPN!E59,SPD!E59,SPMW!E59,SSEH!E59,SSES!E59)</f>
        <v>High Value Projects Re-opener</v>
      </c>
      <c r="F59" s="82"/>
      <c r="G59" s="82" t="s">
        <v>101</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101</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101</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101</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101</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101</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101</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101</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101</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101</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101</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101</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101</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111</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112</v>
      </c>
      <c r="AK73" s="495"/>
      <c r="AL73" s="495" t="s">
        <v>113</v>
      </c>
      <c r="AM73" s="495" t="s">
        <v>114</v>
      </c>
      <c r="AN73" s="495" t="s">
        <v>17</v>
      </c>
      <c r="AO73" s="495" t="s">
        <v>115</v>
      </c>
      <c r="AP73" s="495" t="s">
        <v>116</v>
      </c>
      <c r="AQ73" s="496" t="s">
        <v>117</v>
      </c>
      <c r="AR73" s="497" t="s">
        <v>118</v>
      </c>
      <c r="AS73" s="495" t="s">
        <v>119</v>
      </c>
      <c r="AT73" s="495" t="s">
        <v>120</v>
      </c>
      <c r="AU73" s="495" t="s">
        <v>121</v>
      </c>
      <c r="AV73" s="495"/>
      <c r="AW73" s="184"/>
    </row>
    <row r="74" spans="1:49" ht="16.8">
      <c r="A74" s="82"/>
      <c r="B74" s="82"/>
      <c r="C74" s="82"/>
      <c r="D74" s="82"/>
      <c r="E74" s="82" t="str">
        <f t="shared" ref="E74:E121" si="0">E24</f>
        <v>RPEs (bucket 1 allowances)</v>
      </c>
      <c r="F74" s="82"/>
      <c r="G74" s="82" t="s">
        <v>122</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9.480889980477028E-2</v>
      </c>
      <c r="AP74" s="263">
        <f>CHOOSE($B$3,ENWL!AP74,NPgN!AP74,NPgY!AP74,WMID!AP74,EMID!AP74,SWALES!AP74,SWEST!AP74,LPN!AP74,SPN!AP74,EPN!AP74,SPD!AP74,SPMW!AP74,SSEH!AP74,SSES!AP74)</f>
        <v>0.32831817129718471</v>
      </c>
      <c r="AQ74" s="494">
        <f>CHOOSE($B$3,ENWL!AQ74,NPgN!AQ74,NPgY!AQ74,WMID!AQ74,EMID!AQ74,SWALES!AQ74,SWEST!AQ74,LPN!AQ74,SPN!AQ74,EPN!AQ74,SPD!AQ74,SPMW!AQ74,SSEH!AQ74,SSES!AQ74)</f>
        <v>0.10550848468119213</v>
      </c>
      <c r="AR74" s="263">
        <f>CHOOSE($B$3,ENWL!AR74,NPgN!AR74,NPgY!AR74,WMID!AR74,EMID!AR74,SWALES!AR74,SWEST!AR74,LPN!AR74,SPN!AR74,EPN!AR74,SPD!AR74,SPMW!AR74,SSEH!AR74,SSES!AR74)</f>
        <v>8.4288832438070463E-2</v>
      </c>
      <c r="AS74" s="263">
        <f>CHOOSE($B$3,ENWL!AS74,NPgN!AS74,NPgY!AS74,WMID!AS74,EMID!AS74,SWALES!AS74,SWEST!AS74,LPN!AS74,SPN!AS74,EPN!AS74,SPD!AS74,SPMW!AS74,SSEH!AS74,SSES!AS74)</f>
        <v>5.1189108284307637E-2</v>
      </c>
      <c r="AT74" s="263">
        <f>CHOOSE($B$3,ENWL!AT74,NPgN!AT74,NPgY!AT74,WMID!AT74,EMID!AT74,SWALES!AT74,SWEST!AT74,LPN!AT74,SPN!AT74,EPN!AT74,SPD!AT74,SPMW!AT74,SSEH!AT74,SSES!AT74)</f>
        <v>5.703778275288178E-2</v>
      </c>
      <c r="AU74" s="263">
        <f>CHOOSE($B$3,ENWL!AU74,NPgN!AU74,NPgY!AU74,WMID!AU74,EMID!AU74,SWALES!AU74,SWEST!AU74,LPN!AU74,SPN!AU74,EPN!AU74,SPD!AU74,SPMW!AU74,SSEH!AU74,SSES!AU74)</f>
        <v>0.27884872074159306</v>
      </c>
      <c r="AV74" s="263"/>
      <c r="AW74" s="184"/>
    </row>
    <row r="75" spans="1:49" ht="16.8">
      <c r="A75" s="82"/>
      <c r="B75" s="82"/>
      <c r="C75" s="82"/>
      <c r="D75" s="82"/>
      <c r="E75" s="82" t="str">
        <f t="shared" si="0"/>
        <v>RPEs (bucket 2 allowances)</v>
      </c>
      <c r="F75" s="82"/>
      <c r="G75" s="82" t="s">
        <v>122</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0.8665416692567216</v>
      </c>
      <c r="AP75" s="263">
        <f>CHOOSE($B$3,ENWL!AP75,NPgN!AP75,NPgY!AP75,WMID!AP75,EMID!AP75,SWALES!AP75,SWEST!AP75,LPN!AP75,SPN!AP75,EPN!AP75,SPD!AP75,SPMW!AP75,SSEH!AP75,SSES!AP75)</f>
        <v>0.13345833074327831</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122</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122</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122</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122</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122</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122</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122</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122</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122</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122</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122</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122</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122</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122</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122</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122</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122</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122</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122</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122</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122</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122</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122</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122</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122</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122</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122</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122</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122</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122</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122</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122</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122</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122</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122</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122</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122</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122</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122</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122</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122</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122</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122</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122</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122</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122</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123</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124</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125</v>
      </c>
      <c r="F126" s="82"/>
      <c r="G126" s="82" t="s">
        <v>101</v>
      </c>
      <c r="H126" s="82" t="s">
        <v>126</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17.984085169260702</v>
      </c>
      <c r="AS126" s="476">
        <f>CHOOSE($B$3,ENWL!AS126,NPgN!AS126,NPgY!AS126,WMID!AS126,EMID!AS126,SWALES!AS126,SWEST!AS126,LPN!AS126,SPN!AS126,EPN!AS126,SPD!AS126,SPMW!AS126,SSEH!AS126,SSES!AS126)</f>
        <v>29.520645924321705</v>
      </c>
      <c r="AT126" s="476">
        <f>CHOOSE($B$3,ENWL!AT126,NPgN!AT126,NPgY!AT126,WMID!AT126,EMID!AT126,SWALES!AT126,SWEST!AT126,LPN!AT126,SPN!AT126,EPN!AT126,SPD!AT126,SPMW!AT126,SSEH!AT126,SSES!AT126)</f>
        <v>30.286116304019629</v>
      </c>
      <c r="AU126" s="476">
        <f>CHOOSE($B$3,ENWL!AU126,NPgN!AU126,NPgY!AU126,WMID!AU126,EMID!AU126,SWALES!AU126,SWEST!AU126,LPN!AU126,SPN!AU126,EPN!AU126,SPD!AU126,SPMW!AU126,SSEH!AU126,SSES!AU126)</f>
        <v>31.205579855343792</v>
      </c>
      <c r="AV126" s="476">
        <f>CHOOSE($B$3,ENWL!AV126,NPgN!AV126,NPgY!AV126,WMID!AV126,EMID!AV126,SWALES!AV126,SWEST!AV126,LPN!AV126,SPN!AV126,EPN!AV126,SPD!AV126,SPMW!AV126,SSEH!AV126,SSES!AV126)</f>
        <v>10.573211342615899</v>
      </c>
      <c r="AW126" s="184"/>
    </row>
    <row r="127" spans="1:49" ht="16.8">
      <c r="A127" s="82"/>
      <c r="B127" s="82"/>
      <c r="C127" s="82"/>
      <c r="D127" s="82"/>
      <c r="E127" s="13" t="s">
        <v>127</v>
      </c>
      <c r="F127" s="82"/>
      <c r="G127" s="82" t="s">
        <v>101</v>
      </c>
      <c r="H127" s="82" t="s">
        <v>128</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70.767780637995543</v>
      </c>
      <c r="AS127" s="476">
        <f>CHOOSE($B$3,ENWL!AS127,NPgN!AS127,NPgY!AS127,WMID!AS127,EMID!AS127,SWALES!AS127,SWEST!AS127,LPN!AS127,SPN!AS127,EPN!AS127,SPD!AS127,SPMW!AS127,SSEH!AS127,SSES!AS127)</f>
        <v>84.208226529921831</v>
      </c>
      <c r="AT127" s="476">
        <f>CHOOSE($B$3,ENWL!AT127,NPgN!AT127,NPgY!AT127,WMID!AT127,EMID!AT127,SWALES!AT127,SWEST!AT127,LPN!AT127,SPN!AT127,EPN!AT127,SPD!AT127,SPMW!AT127,SSEH!AT127,SSES!AT127)</f>
        <v>89.010343125563111</v>
      </c>
      <c r="AU127" s="476">
        <f>CHOOSE($B$3,ENWL!AU127,NPgN!AU127,NPgY!AU127,WMID!AU127,EMID!AU127,SWALES!AU127,SWEST!AU127,LPN!AU127,SPN!AU127,EPN!AU127,SPD!AU127,SPMW!AU127,SSEH!AU127,SSES!AU127)</f>
        <v>87.533922162928818</v>
      </c>
      <c r="AV127" s="476">
        <f>CHOOSE($B$3,ENWL!AV127,NPgN!AV127,NPgY!AV127,WMID!AV127,EMID!AV127,SWALES!AV127,SWEST!AV127,LPN!AV127,SPN!AV127,EPN!AV127,SPD!AV127,SPMW!AV127,SSEH!AV127,SSES!AV127)</f>
        <v>88.907353448100565</v>
      </c>
      <c r="AW127" s="184"/>
    </row>
    <row r="128" spans="1:49" ht="16.8">
      <c r="A128" s="82"/>
      <c r="B128" s="82"/>
      <c r="C128" s="82"/>
      <c r="D128" s="82"/>
      <c r="E128" s="13" t="s">
        <v>129</v>
      </c>
      <c r="F128" s="82"/>
      <c r="G128" s="82" t="s">
        <v>101</v>
      </c>
      <c r="H128" s="82" t="s">
        <v>130</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15.76004209044754</v>
      </c>
      <c r="AS128" s="476">
        <f>CHOOSE($B$3,ENWL!AS128,NPgN!AS128,NPgY!AS128,WMID!AS128,EMID!AS128,SWALES!AS128,SWEST!AS128,LPN!AS128,SPN!AS128,EPN!AS128,SPD!AS128,SPMW!AS128,SSEH!AS128,SSES!AS128)</f>
        <v>35.804633869138236</v>
      </c>
      <c r="AT128" s="476">
        <f>CHOOSE($B$3,ENWL!AT128,NPgN!AT128,NPgY!AT128,WMID!AT128,EMID!AT128,SWALES!AT128,SWEST!AT128,LPN!AT128,SPN!AT128,EPN!AT128,SPD!AT128,SPMW!AT128,SSEH!AT128,SSES!AT128)</f>
        <v>51.228619647146694</v>
      </c>
      <c r="AU128" s="476">
        <f>CHOOSE($B$3,ENWL!AU128,NPgN!AU128,NPgY!AU128,WMID!AU128,EMID!AU128,SWALES!AU128,SWEST!AU128,LPN!AU128,SPN!AU128,EPN!AU128,SPD!AU128,SPMW!AU128,SSEH!AU128,SSES!AU128)</f>
        <v>23.031622322297117</v>
      </c>
      <c r="AV128" s="476">
        <f>CHOOSE($B$3,ENWL!AV128,NPgN!AV128,NPgY!AV128,WMID!AV128,EMID!AV128,SWALES!AV128,SWEST!AV128,LPN!AV128,SPN!AV128,EPN!AV128,SPD!AV128,SPMW!AV128,SSEH!AV128,SSES!AV128)</f>
        <v>19.565508562450219</v>
      </c>
      <c r="AW128" s="184"/>
    </row>
    <row r="129" spans="1:49" ht="16.8">
      <c r="A129" s="82"/>
      <c r="B129" s="82"/>
      <c r="C129" s="82"/>
      <c r="D129" s="82"/>
      <c r="E129" s="13" t="s">
        <v>131</v>
      </c>
      <c r="F129" s="82"/>
      <c r="G129" s="82" t="s">
        <v>101</v>
      </c>
      <c r="H129" s="82" t="s">
        <v>132</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29.404074138127935</v>
      </c>
      <c r="AS129" s="476">
        <f>CHOOSE($B$3,ENWL!AS129,NPgN!AS129,NPgY!AS129,WMID!AS129,EMID!AS129,SWALES!AS129,SWEST!AS129,LPN!AS129,SPN!AS129,EPN!AS129,SPD!AS129,SPMW!AS129,SSEH!AS129,SSES!AS129)</f>
        <v>25.254886904961879</v>
      </c>
      <c r="AT129" s="476">
        <f>CHOOSE($B$3,ENWL!AT129,NPgN!AT129,NPgY!AT129,WMID!AT129,EMID!AT129,SWALES!AT129,SWEST!AT129,LPN!AT129,SPN!AT129,EPN!AT129,SPD!AT129,SPMW!AT129,SSEH!AT129,SSES!AT129)</f>
        <v>24.787311982337428</v>
      </c>
      <c r="AU129" s="476">
        <f>CHOOSE($B$3,ENWL!AU129,NPgN!AU129,NPgY!AU129,WMID!AU129,EMID!AU129,SWALES!AU129,SWEST!AU129,LPN!AU129,SPN!AU129,EPN!AU129,SPD!AU129,SPMW!AU129,SSEH!AU129,SSES!AU129)</f>
        <v>24.155719686914473</v>
      </c>
      <c r="AV129" s="476">
        <f>CHOOSE($B$3,ENWL!AV129,NPgN!AV129,NPgY!AV129,WMID!AV129,EMID!AV129,SWALES!AV129,SWEST!AV129,LPN!AV129,SPN!AV129,EPN!AV129,SPD!AV129,SPMW!AV129,SSEH!AV129,SSES!AV129)</f>
        <v>23.555977435961786</v>
      </c>
      <c r="AW129" s="184"/>
    </row>
    <row r="130" spans="1:49" ht="16.8">
      <c r="A130" s="82"/>
      <c r="B130" s="82"/>
      <c r="C130" s="82"/>
      <c r="D130" s="82"/>
      <c r="E130" s="13" t="s">
        <v>133</v>
      </c>
      <c r="F130" s="82"/>
      <c r="G130" s="82" t="s">
        <v>101</v>
      </c>
      <c r="H130" s="82" t="s">
        <v>134</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12.06055787445956</v>
      </c>
      <c r="AS130" s="476">
        <f>CHOOSE($B$3,ENWL!AS130,NPgN!AS130,NPgY!AS130,WMID!AS130,EMID!AS130,SWALES!AS130,SWEST!AS130,LPN!AS130,SPN!AS130,EPN!AS130,SPD!AS130,SPMW!AS130,SSEH!AS130,SSES!AS130)</f>
        <v>13.021499740497834</v>
      </c>
      <c r="AT130" s="476">
        <f>CHOOSE($B$3,ENWL!AT130,NPgN!AT130,NPgY!AT130,WMID!AT130,EMID!AT130,SWALES!AT130,SWEST!AT130,LPN!AT130,SPN!AT130,EPN!AT130,SPD!AT130,SPMW!AT130,SSEH!AT130,SSES!AT130)</f>
        <v>13.270747762053114</v>
      </c>
      <c r="AU130" s="476">
        <f>CHOOSE($B$3,ENWL!AU130,NPgN!AU130,NPgY!AU130,WMID!AU130,EMID!AU130,SWALES!AU130,SWEST!AU130,LPN!AU130,SPN!AU130,EPN!AU130,SPD!AU130,SPMW!AU130,SSEH!AU130,SSES!AU130)</f>
        <v>12.97357925158817</v>
      </c>
      <c r="AV130" s="476">
        <f>CHOOSE($B$3,ENWL!AV130,NPgN!AV130,NPgY!AV130,WMID!AV130,EMID!AV130,SWALES!AV130,SWEST!AV130,LPN!AV130,SPN!AV130,EPN!AV130,SPD!AV130,SPMW!AV130,SSEH!AV130,SSES!AV130)</f>
        <v>12.656815149984938</v>
      </c>
      <c r="AW130" s="184"/>
    </row>
    <row r="131" spans="1:49" ht="16.8">
      <c r="A131" s="82"/>
      <c r="B131" s="82"/>
      <c r="C131" s="82"/>
      <c r="D131" s="82"/>
      <c r="E131" s="13" t="s">
        <v>135</v>
      </c>
      <c r="F131" s="82"/>
      <c r="G131" s="82" t="s">
        <v>101</v>
      </c>
      <c r="H131" s="82" t="s">
        <v>136</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18.90042695263449</v>
      </c>
      <c r="AS131" s="476">
        <f>CHOOSE($B$3,ENWL!AS131,NPgN!AS131,NPgY!AS131,WMID!AS131,EMID!AS131,SWALES!AS131,SWEST!AS131,LPN!AS131,SPN!AS131,EPN!AS131,SPD!AS131,SPMW!AS131,SSEH!AS131,SSES!AS131)</f>
        <v>17.037912251443011</v>
      </c>
      <c r="AT131" s="476">
        <f>CHOOSE($B$3,ENWL!AT131,NPgN!AT131,NPgY!AT131,WMID!AT131,EMID!AT131,SWALES!AT131,SWEST!AT131,LPN!AT131,SPN!AT131,EPN!AT131,SPD!AT131,SPMW!AT131,SSEH!AT131,SSES!AT131)</f>
        <v>17.096646804731265</v>
      </c>
      <c r="AU131" s="476">
        <f>CHOOSE($B$3,ENWL!AU131,NPgN!AU131,NPgY!AU131,WMID!AU131,EMID!AU131,SWALES!AU131,SWEST!AU131,LPN!AU131,SPN!AU131,EPN!AU131,SPD!AU131,SPMW!AU131,SSEH!AU131,SSES!AU131)</f>
        <v>16.529588246171944</v>
      </c>
      <c r="AV131" s="476">
        <f>CHOOSE($B$3,ENWL!AV131,NPgN!AV131,NPgY!AV131,WMID!AV131,EMID!AV131,SWALES!AV131,SWEST!AV131,LPN!AV131,SPN!AV131,EPN!AV131,SPD!AV131,SPMW!AV131,SSEH!AV131,SSES!AV131)</f>
        <v>16.358535580073326</v>
      </c>
      <c r="AW131" s="184"/>
    </row>
    <row r="132" spans="1:49" ht="16.8">
      <c r="A132" s="82"/>
      <c r="B132" s="82"/>
      <c r="C132" s="82"/>
      <c r="D132" s="82"/>
      <c r="E132" s="13" t="s">
        <v>137</v>
      </c>
      <c r="F132" s="82"/>
      <c r="G132" s="82" t="s">
        <v>101</v>
      </c>
      <c r="H132" s="82" t="s">
        <v>138</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84.80243606446335</v>
      </c>
      <c r="AS132" s="476">
        <f>CHOOSE($B$3,ENWL!AS132,NPgN!AS132,NPgY!AS132,WMID!AS132,EMID!AS132,SWALES!AS132,SWEST!AS132,LPN!AS132,SPN!AS132,EPN!AS132,SPD!AS132,SPMW!AS132,SSEH!AS132,SSES!AS132)</f>
        <v>88.731365814363144</v>
      </c>
      <c r="AT132" s="476">
        <f>CHOOSE($B$3,ENWL!AT132,NPgN!AT132,NPgY!AT132,WMID!AT132,EMID!AT132,SWALES!AT132,SWEST!AT132,LPN!AT132,SPN!AT132,EPN!AT132,SPD!AT132,SPMW!AT132,SSEH!AT132,SSES!AT132)</f>
        <v>89.624740358925237</v>
      </c>
      <c r="AU132" s="476">
        <f>CHOOSE($B$3,ENWL!AU132,NPgN!AU132,NPgY!AU132,WMID!AU132,EMID!AU132,SWALES!AU132,SWEST!AU132,LPN!AU132,SPN!AU132,EPN!AU132,SPD!AU132,SPMW!AU132,SSEH!AU132,SSES!AU132)</f>
        <v>87.527353379599234</v>
      </c>
      <c r="AV132" s="476">
        <f>CHOOSE($B$3,ENWL!AV132,NPgN!AV132,NPgY!AV132,WMID!AV132,EMID!AV132,SWALES!AV132,SWEST!AV132,LPN!AV132,SPN!AV132,EPN!AV132,SPD!AV132,SPMW!AV132,SSEH!AV132,SSES!AV132)</f>
        <v>82.678705697975374</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139</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125</v>
      </c>
      <c r="F135" s="82"/>
      <c r="G135" s="82" t="s">
        <v>101</v>
      </c>
      <c r="H135" s="82" t="s">
        <v>140</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2.5009708745287083</v>
      </c>
      <c r="AS135" s="476">
        <f>CHOOSE($B$3,ENWL!AS135,NPgN!AS135,NPgY!AS135,WMID!AS135,EMID!AS135,SWALES!AS135,SWEST!AS135,LPN!AS135,SPN!AS135,EPN!AS135,SPD!AS135,SPMW!AS135,SSEH!AS135,SSES!AS135)</f>
        <v>7.5389603815302664</v>
      </c>
      <c r="AT135" s="476">
        <f>CHOOSE($B$3,ENWL!AT135,NPgN!AT135,NPgY!AT135,WMID!AT135,EMID!AT135,SWALES!AT135,SWEST!AT135,LPN!AT135,SPN!AT135,EPN!AT135,SPD!AT135,SPMW!AT135,SSEH!AT135,SSES!AT135)</f>
        <v>7.206667652681511</v>
      </c>
      <c r="AU135" s="476">
        <f>CHOOSE($B$3,ENWL!AU135,NPgN!AU135,NPgY!AU135,WMID!AU135,EMID!AU135,SWALES!AU135,SWEST!AU135,LPN!AU135,SPN!AU135,EPN!AU135,SPD!AU135,SPMW!AU135,SSEH!AU135,SSES!AU135)</f>
        <v>7.9495836650910174</v>
      </c>
      <c r="AV135" s="476">
        <f>CHOOSE($B$3,ENWL!AV135,NPgN!AV135,NPgY!AV135,WMID!AV135,EMID!AV135,SWALES!AV135,SWEST!AV135,LPN!AV135,SPN!AV135,EPN!AV135,SPD!AV135,SPMW!AV135,SSEH!AV135,SSES!AV135)</f>
        <v>28.16385108155896</v>
      </c>
      <c r="AW135" s="184"/>
    </row>
    <row r="136" spans="1:49" ht="16.8">
      <c r="A136" s="82"/>
      <c r="B136" s="82"/>
      <c r="C136" s="82"/>
      <c r="D136" s="82"/>
      <c r="E136" s="13" t="s">
        <v>127</v>
      </c>
      <c r="F136" s="82"/>
      <c r="G136" s="82" t="s">
        <v>101</v>
      </c>
      <c r="H136" s="82" t="s">
        <v>141</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1.8519216523112387</v>
      </c>
      <c r="AS136" s="476">
        <f>CHOOSE($B$3,ENWL!AS136,NPgN!AS136,NPgY!AS136,WMID!AS136,EMID!AS136,SWALES!AS136,SWEST!AS136,LPN!AS136,SPN!AS136,EPN!AS136,SPD!AS136,SPMW!AS136,SSEH!AS136,SSES!AS136)</f>
        <v>4.8660996500027807</v>
      </c>
      <c r="AT136" s="476">
        <f>CHOOSE($B$3,ENWL!AT136,NPgN!AT136,NPgY!AT136,WMID!AT136,EMID!AT136,SWALES!AT136,SWEST!AT136,LPN!AT136,SPN!AT136,EPN!AT136,SPD!AT136,SPMW!AT136,SSEH!AT136,SSES!AT136)</f>
        <v>5.8843289631793096</v>
      </c>
      <c r="AU136" s="476">
        <f>CHOOSE($B$3,ENWL!AU136,NPgN!AU136,NPgY!AU136,WMID!AU136,EMID!AU136,SWALES!AU136,SWEST!AU136,LPN!AU136,SPN!AU136,EPN!AU136,SPD!AU136,SPMW!AU136,SSEH!AU136,SSES!AU136)</f>
        <v>4.0845356934500625</v>
      </c>
      <c r="AV136" s="476">
        <f>CHOOSE($B$3,ENWL!AV136,NPgN!AV136,NPgY!AV136,WMID!AV136,EMID!AV136,SWALES!AV136,SWEST!AV136,LPN!AV136,SPN!AV136,EPN!AV136,SPD!AV136,SPMW!AV136,SSEH!AV136,SSES!AV136)</f>
        <v>3.9814058068460048</v>
      </c>
      <c r="AW136" s="184"/>
    </row>
    <row r="137" spans="1:49" ht="16.8">
      <c r="A137" s="82"/>
      <c r="B137" s="82"/>
      <c r="C137" s="82"/>
      <c r="D137" s="82"/>
      <c r="E137" s="13" t="s">
        <v>129</v>
      </c>
      <c r="F137" s="82"/>
      <c r="G137" s="82" t="s">
        <v>101</v>
      </c>
      <c r="H137" s="82" t="s">
        <v>142</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0.9476096586753846</v>
      </c>
      <c r="AS137" s="476">
        <f>CHOOSE($B$3,ENWL!AS137,NPgN!AS137,NPgY!AS137,WMID!AS137,EMID!AS137,SWALES!AS137,SWEST!AS137,LPN!AS137,SPN!AS137,EPN!AS137,SPD!AS137,SPMW!AS137,SSEH!AS137,SSES!AS137)</f>
        <v>0.94338471809455093</v>
      </c>
      <c r="AT137" s="476">
        <f>CHOOSE($B$3,ENWL!AT137,NPgN!AT137,NPgY!AT137,WMID!AT137,EMID!AT137,SWALES!AT137,SWEST!AT137,LPN!AT137,SPN!AT137,EPN!AT137,SPD!AT137,SPMW!AT137,SSEH!AT137,SSES!AT137)</f>
        <v>0.56442938784502894</v>
      </c>
      <c r="AU137" s="476">
        <f>CHOOSE($B$3,ENWL!AU137,NPgN!AU137,NPgY!AU137,WMID!AU137,EMID!AU137,SWALES!AU137,SWEST!AU137,LPN!AU137,SPN!AU137,EPN!AU137,SPD!AU137,SPMW!AU137,SSEH!AU137,SSES!AU137)</f>
        <v>0.42165852015862759</v>
      </c>
      <c r="AV137" s="476">
        <f>CHOOSE($B$3,ENWL!AV137,NPgN!AV137,NPgY!AV137,WMID!AV137,EMID!AV137,SWALES!AV137,SWEST!AV137,LPN!AV137,SPN!AV137,EPN!AV137,SPD!AV137,SPMW!AV137,SSEH!AV137,SSES!AV137)</f>
        <v>0.72056056086590858</v>
      </c>
      <c r="AW137" s="184"/>
    </row>
    <row r="138" spans="1:49" ht="16.8">
      <c r="A138" s="82"/>
      <c r="B138" s="82"/>
      <c r="C138" s="82"/>
      <c r="D138" s="82"/>
      <c r="E138" s="13" t="s">
        <v>131</v>
      </c>
      <c r="F138" s="82"/>
      <c r="G138" s="82" t="s">
        <v>101</v>
      </c>
      <c r="H138" s="82" t="s">
        <v>143</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133</v>
      </c>
      <c r="F139" s="82"/>
      <c r="G139" s="82" t="s">
        <v>101</v>
      </c>
      <c r="H139" s="82" t="s">
        <v>144</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135</v>
      </c>
      <c r="F140" s="82"/>
      <c r="G140" s="82" t="s">
        <v>101</v>
      </c>
      <c r="H140" s="82" t="s">
        <v>145</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v>
      </c>
      <c r="AS140" s="476">
        <f>CHOOSE($B$3,ENWL!AS140,NPgN!AS140,NPgY!AS140,WMID!AS140,EMID!AS140,SWALES!AS140,SWEST!AS140,LPN!AS140,SPN!AS140,EPN!AS140,SPD!AS140,SPMW!AS140,SSEH!AS140,SSES!AS140)</f>
        <v>0</v>
      </c>
      <c r="AT140" s="476">
        <f>CHOOSE($B$3,ENWL!AT140,NPgN!AT140,NPgY!AT140,WMID!AT140,EMID!AT140,SWALES!AT140,SWEST!AT140,LPN!AT140,SPN!AT140,EPN!AT140,SPD!AT140,SPMW!AT140,SSEH!AT140,SSES!AT140)</f>
        <v>0</v>
      </c>
      <c r="AU140" s="476">
        <f>CHOOSE($B$3,ENWL!AU140,NPgN!AU140,NPgY!AU140,WMID!AU140,EMID!AU140,SWALES!AU140,SWEST!AU140,LPN!AU140,SPN!AU140,EPN!AU140,SPD!AU140,SPMW!AU140,SSEH!AU140,SSES!AU140)</f>
        <v>0</v>
      </c>
      <c r="AV140" s="476">
        <f>CHOOSE($B$3,ENWL!AV140,NPgN!AV140,NPgY!AV140,WMID!AV140,EMID!AV140,SWALES!AV140,SWEST!AV140,LPN!AV140,SPN!AV140,EPN!AV140,SPD!AV140,SPMW!AV140,SSEH!AV140,SSES!AV140)</f>
        <v>0</v>
      </c>
      <c r="AW140" s="184"/>
    </row>
    <row r="141" spans="1:49" ht="16.8">
      <c r="A141" s="82"/>
      <c r="B141" s="82"/>
      <c r="C141" s="82"/>
      <c r="D141" s="82"/>
      <c r="E141" s="13" t="s">
        <v>137</v>
      </c>
      <c r="F141" s="82"/>
      <c r="G141" s="82" t="s">
        <v>101</v>
      </c>
      <c r="H141" s="82" t="s">
        <v>146</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0.3474667353892042</v>
      </c>
      <c r="AS141" s="476">
        <f>CHOOSE($B$3,ENWL!AS141,NPgN!AS141,NPgY!AS141,WMID!AS141,EMID!AS141,SWALES!AS141,SWEST!AS141,LPN!AS141,SPN!AS141,EPN!AS141,SPD!AS141,SPMW!AS141,SSEH!AS141,SSES!AS141)</f>
        <v>0.91944623953590132</v>
      </c>
      <c r="AT141" s="476">
        <f>CHOOSE($B$3,ENWL!AT141,NPgN!AT141,NPgY!AT141,WMID!AT141,EMID!AT141,SWALES!AT141,SWEST!AT141,LPN!AT141,SPN!AT141,EPN!AT141,SPD!AT141,SPMW!AT141,SSEH!AT141,SSES!AT141)</f>
        <v>1.1287211041206024</v>
      </c>
      <c r="AU141" s="476">
        <f>CHOOSE($B$3,ENWL!AU141,NPgN!AU141,NPgY!AU141,WMID!AU141,EMID!AU141,SWALES!AU141,SWEST!AU141,LPN!AU141,SPN!AU141,EPN!AU141,SPD!AU141,SPMW!AU141,SSEH!AU141,SSES!AU141)</f>
        <v>1.2455074803114672</v>
      </c>
      <c r="AV141" s="476">
        <f>CHOOSE($B$3,ENWL!AV141,NPgN!AV141,NPgY!AV141,WMID!AV141,EMID!AV141,SWALES!AV141,SWEST!AV141,LPN!AV141,SPN!AV141,EPN!AV141,SPD!AV141,SPMW!AV141,SSEH!AV141,SSES!AV141)</f>
        <v>3.4797469670421326</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147</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148</v>
      </c>
      <c r="F145" s="82"/>
      <c r="G145" s="82" t="s">
        <v>101</v>
      </c>
      <c r="H145" s="82" t="s">
        <v>149</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1.5481531334584167</v>
      </c>
      <c r="AS145" s="476">
        <f>CHOOSE($B$3,ENWL!AS145,NPgN!AS145,NPgY!AS145,WMID!AS145,EMID!AS145,SWALES!AS145,SWEST!AS145,LPN!AS145,SPN!AS145,EPN!AS145,SPD!AS145,SPMW!AS145,SSEH!AS145,SSES!AS145)</f>
        <v>1.5631999999999999</v>
      </c>
      <c r="AT145" s="476">
        <f>CHOOSE($B$3,ENWL!AT145,NPgN!AT145,NPgY!AT145,WMID!AT145,EMID!AT145,SWALES!AT145,SWEST!AT145,LPN!AT145,SPN!AT145,EPN!AT145,SPD!AT145,SPMW!AT145,SSEH!AT145,SSES!AT145)</f>
        <v>1.5631999999999999</v>
      </c>
      <c r="AU145" s="476">
        <f>CHOOSE($B$3,ENWL!AU145,NPgN!AU145,NPgY!AU145,WMID!AU145,EMID!AU145,SWALES!AU145,SWEST!AU145,LPN!AU145,SPN!AU145,EPN!AU145,SPD!AU145,SPMW!AU145,SSEH!AU145,SSES!AU145)</f>
        <v>1.5631999999999999</v>
      </c>
      <c r="AV145" s="476">
        <f>CHOOSE($B$3,ENWL!AV145,NPgN!AV145,NPgY!AV145,WMID!AV145,EMID!AV145,SWALES!AV145,SWEST!AV145,LPN!AV145,SPN!AV145,EPN!AV145,SPD!AV145,SPMW!AV145,SSEH!AV145,SSES!AV145)</f>
        <v>1.5631999999999999</v>
      </c>
      <c r="AW145" s="184"/>
    </row>
    <row r="146" spans="1:49" ht="16.8">
      <c r="A146" s="82"/>
      <c r="B146" s="82"/>
      <c r="C146" s="82"/>
      <c r="D146" s="82"/>
      <c r="E146" s="82" t="s">
        <v>150</v>
      </c>
      <c r="F146" s="82"/>
      <c r="G146" s="82" t="s">
        <v>101</v>
      </c>
      <c r="H146" s="82" t="s">
        <v>151</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18.911815759061863</v>
      </c>
      <c r="AS146" s="476">
        <f>CHOOSE($B$3,ENWL!AS146,NPgN!AS146,NPgY!AS146,WMID!AS146,EMID!AS146,SWALES!AS146,SWEST!AS146,LPN!AS146,SPN!AS146,EPN!AS146,SPD!AS146,SPMW!AS146,SSEH!AS146,SSES!AS146)</f>
        <v>20.159099999999999</v>
      </c>
      <c r="AT146" s="476">
        <f>CHOOSE($B$3,ENWL!AT146,NPgN!AT146,NPgY!AT146,WMID!AT146,EMID!AT146,SWALES!AT146,SWEST!AT146,LPN!AT146,SPN!AT146,EPN!AT146,SPD!AT146,SPMW!AT146,SSEH!AT146,SSES!AT146)</f>
        <v>20.191600000000001</v>
      </c>
      <c r="AU146" s="476">
        <f>CHOOSE($B$3,ENWL!AU146,NPgN!AU146,NPgY!AU146,WMID!AU146,EMID!AU146,SWALES!AU146,SWEST!AU146,LPN!AU146,SPN!AU146,EPN!AU146,SPD!AU146,SPMW!AU146,SSEH!AU146,SSES!AU146)</f>
        <v>20.1327</v>
      </c>
      <c r="AV146" s="476">
        <f>CHOOSE($B$3,ENWL!AV146,NPgN!AV146,NPgY!AV146,WMID!AV146,EMID!AV146,SWALES!AV146,SWEST!AV146,LPN!AV146,SPN!AV146,EPN!AV146,SPD!AV146,SPMW!AV146,SSEH!AV146,SSES!AV146)</f>
        <v>20.113199999999999</v>
      </c>
      <c r="AW146" s="184"/>
    </row>
    <row r="147" spans="1:49" ht="16.8">
      <c r="A147" s="82"/>
      <c r="B147" s="82"/>
      <c r="C147" s="82"/>
      <c r="D147" s="82"/>
      <c r="E147" s="82" t="s">
        <v>152</v>
      </c>
      <c r="F147" s="82"/>
      <c r="G147" s="82" t="s">
        <v>101</v>
      </c>
      <c r="H147" s="82" t="s">
        <v>153</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5.1785745740288149</v>
      </c>
      <c r="AS147" s="476">
        <f>CHOOSE($B$3,ENWL!AS147,NPgN!AS147,NPgY!AS147,WMID!AS147,EMID!AS147,SWALES!AS147,SWEST!AS147,LPN!AS147,SPN!AS147,EPN!AS147,SPD!AS147,SPMW!AS147,SSEH!AS147,SSES!AS147)</f>
        <v>7.923</v>
      </c>
      <c r="AT147" s="476">
        <f>CHOOSE($B$3,ENWL!AT147,NPgN!AT147,NPgY!AT147,WMID!AT147,EMID!AT147,SWALES!AT147,SWEST!AT147,LPN!AT147,SPN!AT147,EPN!AT147,SPD!AT147,SPMW!AT147,SSEH!AT147,SSES!AT147)</f>
        <v>8.3246000000000002</v>
      </c>
      <c r="AU147" s="476">
        <f>CHOOSE($B$3,ENWL!AU147,NPgN!AU147,NPgY!AU147,WMID!AU147,EMID!AU147,SWALES!AU147,SWEST!AU147,LPN!AU147,SPN!AU147,EPN!AU147,SPD!AU147,SPMW!AU147,SSEH!AU147,SSES!AU147)</f>
        <v>8.3246000000000002</v>
      </c>
      <c r="AV147" s="476">
        <f>CHOOSE($B$3,ENWL!AV147,NPgN!AV147,NPgY!AV147,WMID!AV147,EMID!AV147,SWALES!AV147,SWEST!AV147,LPN!AV147,SPN!AV147,EPN!AV147,SPD!AV147,SPMW!AV147,SSEH!AV147,SSES!AV147)</f>
        <v>8.3246000000000002</v>
      </c>
      <c r="AW147" s="184"/>
    </row>
    <row r="148" spans="1:49" ht="16.8">
      <c r="A148" s="82"/>
      <c r="B148" s="82"/>
      <c r="C148" s="82"/>
      <c r="D148" s="82"/>
      <c r="E148" s="82" t="s">
        <v>154</v>
      </c>
      <c r="F148" s="82"/>
      <c r="G148" s="82" t="s">
        <v>101</v>
      </c>
      <c r="H148" s="82" t="s">
        <v>155</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1.5364400814046104</v>
      </c>
      <c r="AS148" s="476">
        <f>CHOOSE($B$3,ENWL!AS148,NPgN!AS148,NPgY!AS148,WMID!AS148,EMID!AS148,SWALES!AS148,SWEST!AS148,LPN!AS148,SPN!AS148,EPN!AS148,SPD!AS148,SPMW!AS148,SSEH!AS148,SSES!AS148)</f>
        <v>1.6376999999999999</v>
      </c>
      <c r="AT148" s="476">
        <f>CHOOSE($B$3,ENWL!AT148,NPgN!AT148,NPgY!AT148,WMID!AT148,EMID!AT148,SWALES!AT148,SWEST!AT148,LPN!AT148,SPN!AT148,EPN!AT148,SPD!AT148,SPMW!AT148,SSEH!AT148,SSES!AT148)</f>
        <v>1.6464000000000001</v>
      </c>
      <c r="AU148" s="476">
        <f>CHOOSE($B$3,ENWL!AU148,NPgN!AU148,NPgY!AU148,WMID!AU148,EMID!AU148,SWALES!AU148,SWEST!AU148,LPN!AU148,SPN!AU148,EPN!AU148,SPD!AU148,SPMW!AU148,SSEH!AU148,SSES!AU148)</f>
        <v>1.639</v>
      </c>
      <c r="AV148" s="476">
        <f>CHOOSE($B$3,ENWL!AV148,NPgN!AV148,NPgY!AV148,WMID!AV148,EMID!AV148,SWALES!AV148,SWEST!AV148,LPN!AV148,SPN!AV148,EPN!AV148,SPD!AV148,SPMW!AV148,SSEH!AV148,SSES!AV148)</f>
        <v>1.6476</v>
      </c>
      <c r="AW148" s="184"/>
    </row>
    <row r="149" spans="1:49" ht="16.8">
      <c r="A149" s="82"/>
      <c r="B149" s="82"/>
      <c r="C149" s="82"/>
      <c r="D149" s="82"/>
      <c r="E149" s="82" t="s">
        <v>156</v>
      </c>
      <c r="F149" s="82"/>
      <c r="G149" s="82" t="s">
        <v>101</v>
      </c>
      <c r="H149" s="82" t="s">
        <v>157</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0.15875089883592058</v>
      </c>
      <c r="AS149" s="476">
        <f>CHOOSE($B$3,ENWL!AS149,NPgN!AS149,NPgY!AS149,WMID!AS149,EMID!AS149,SWALES!AS149,SWEST!AS149,LPN!AS149,SPN!AS149,EPN!AS149,SPD!AS149,SPMW!AS149,SSEH!AS149,SSES!AS149)</f>
        <v>0.43190000000000001</v>
      </c>
      <c r="AT149" s="476">
        <f>CHOOSE($B$3,ENWL!AT149,NPgN!AT149,NPgY!AT149,WMID!AT149,EMID!AT149,SWALES!AT149,SWEST!AT149,LPN!AT149,SPN!AT149,EPN!AT149,SPD!AT149,SPMW!AT149,SSEH!AT149,SSES!AT149)</f>
        <v>0.58550000000000002</v>
      </c>
      <c r="AU149" s="476">
        <f>CHOOSE($B$3,ENWL!AU149,NPgN!AU149,NPgY!AU149,WMID!AU149,EMID!AU149,SWALES!AU149,SWEST!AU149,LPN!AU149,SPN!AU149,EPN!AU149,SPD!AU149,SPMW!AU149,SSEH!AU149,SSES!AU149)</f>
        <v>0.4143</v>
      </c>
      <c r="AV149" s="476">
        <f>CHOOSE($B$3,ENWL!AV149,NPgN!AV149,NPgY!AV149,WMID!AV149,EMID!AV149,SWALES!AV149,SWEST!AV149,LPN!AV149,SPN!AV149,EPN!AV149,SPD!AV149,SPMW!AV149,SSEH!AV149,SSES!AV149)</f>
        <v>0.41820000000000002</v>
      </c>
      <c r="AW149" s="184"/>
    </row>
    <row r="150" spans="1:49" ht="16.8">
      <c r="A150" s="82"/>
      <c r="B150" s="82"/>
      <c r="C150" s="82"/>
      <c r="D150" s="82"/>
      <c r="E150" s="82" t="s">
        <v>158</v>
      </c>
      <c r="F150" s="82"/>
      <c r="G150" s="82" t="s">
        <v>101</v>
      </c>
      <c r="H150" s="82" t="s">
        <v>159</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1.8428535231321815E-2</v>
      </c>
      <c r="AS150" s="476">
        <f>CHOOSE($B$3,ENWL!AS150,NPgN!AS150,NPgY!AS150,WMID!AS150,EMID!AS150,SWALES!AS150,SWEST!AS150,LPN!AS150,SPN!AS150,EPN!AS150,SPD!AS150,SPMW!AS150,SSEH!AS150,SSES!AS150)</f>
        <v>3.6200000000000003E-2</v>
      </c>
      <c r="AT150" s="476">
        <f>CHOOSE($B$3,ENWL!AT150,NPgN!AT150,NPgY!AT150,WMID!AT150,EMID!AT150,SWALES!AT150,SWEST!AT150,LPN!AT150,SPN!AT150,EPN!AT150,SPD!AT150,SPMW!AT150,SSEH!AT150,SSES!AT150)</f>
        <v>3.6200000000000003E-2</v>
      </c>
      <c r="AU150" s="476">
        <f>CHOOSE($B$3,ENWL!AU150,NPgN!AU150,NPgY!AU150,WMID!AU150,EMID!AU150,SWALES!AU150,SWEST!AU150,LPN!AU150,SPN!AU150,EPN!AU150,SPD!AU150,SPMW!AU150,SSEH!AU150,SSES!AU150)</f>
        <v>3.6200000000000003E-2</v>
      </c>
      <c r="AV150" s="476">
        <f>CHOOSE($B$3,ENWL!AV150,NPgN!AV150,NPgY!AV150,WMID!AV150,EMID!AV150,SWALES!AV150,SWEST!AV150,LPN!AV150,SPN!AV150,EPN!AV150,SPD!AV150,SPMW!AV150,SSEH!AV150,SSES!AV150)</f>
        <v>3.6200000000000003E-2</v>
      </c>
      <c r="AW150" s="184"/>
    </row>
    <row r="151" spans="1:49" ht="16.8">
      <c r="A151" s="82"/>
      <c r="B151" s="82"/>
      <c r="C151" s="82"/>
      <c r="D151" s="82"/>
      <c r="E151" s="82" t="s">
        <v>160</v>
      </c>
      <c r="F151" s="82"/>
      <c r="G151" s="82" t="s">
        <v>101</v>
      </c>
      <c r="H151" s="82" t="s">
        <v>161</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11.537200098971763</v>
      </c>
      <c r="AS151" s="476">
        <f>CHOOSE($B$3,ENWL!AS151,NPgN!AS151,NPgY!AS151,WMID!AS151,EMID!AS151,SWALES!AS151,SWEST!AS151,LPN!AS151,SPN!AS151,EPN!AS151,SPD!AS151,SPMW!AS151,SSEH!AS151,SSES!AS151)</f>
        <v>0.36378407306430183</v>
      </c>
      <c r="AT151" s="476">
        <f>CHOOSE($B$3,ENWL!AT151,NPgN!AT151,NPgY!AT151,WMID!AT151,EMID!AT151,SWALES!AT151,SWEST!AT151,LPN!AT151,SPN!AT151,EPN!AT151,SPD!AT151,SPMW!AT151,SSEH!AT151,SSES!AT151)</f>
        <v>-0.42672838368757976</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162</v>
      </c>
      <c r="F152" s="82"/>
      <c r="G152" s="82" t="s">
        <v>101</v>
      </c>
      <c r="H152" s="82" t="s">
        <v>163</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2.1161580710543273E-2</v>
      </c>
      <c r="AS152" s="476">
        <f>CHOOSE($B$3,ENWL!AS152,NPgN!AS152,NPgY!AS152,WMID!AS152,EMID!AS152,SWALES!AS152,SWEST!AS152,LPN!AS152,SPN!AS152,EPN!AS152,SPD!AS152,SPMW!AS152,SSEH!AS152,SSES!AS152)</f>
        <v>6.88E-2</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164</v>
      </c>
      <c r="F153" s="82"/>
      <c r="G153" s="82" t="s">
        <v>101</v>
      </c>
      <c r="H153" s="82" t="s">
        <v>165</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0.5</v>
      </c>
      <c r="AT153" s="476">
        <f>CHOOSE($B$3,ENWL!AT153,NPgN!AT153,NPgY!AT153,WMID!AT153,EMID!AT153,SWALES!AT153,SWEST!AT153,LPN!AT153,SPN!AT153,EPN!AT153,SPD!AT153,SPMW!AT153,SSEH!AT153,SSES!AT153)</f>
        <v>0.5</v>
      </c>
      <c r="AU153" s="476">
        <f>CHOOSE($B$3,ENWL!AU153,NPgN!AU153,NPgY!AU153,WMID!AU153,EMID!AU153,SWALES!AU153,SWEST!AU153,LPN!AU153,SPN!AU153,EPN!AU153,SPD!AU153,SPMW!AU153,SSEH!AU153,SSES!AU153)</f>
        <v>0.5</v>
      </c>
      <c r="AV153" s="476">
        <f>CHOOSE($B$3,ENWL!AV153,NPgN!AV153,NPgY!AV153,WMID!AV153,EMID!AV153,SWALES!AV153,SWEST!AV153,LPN!AV153,SPN!AV153,EPN!AV153,SPD!AV153,SPMW!AV153,SSEH!AV153,SSES!AV153)</f>
        <v>0.6</v>
      </c>
      <c r="AW153" s="184"/>
    </row>
    <row r="154" spans="1:49" ht="16.8">
      <c r="A154" s="82"/>
      <c r="B154" s="82"/>
      <c r="C154" s="82"/>
      <c r="D154" s="82"/>
      <c r="E154" s="82" t="s">
        <v>166</v>
      </c>
      <c r="F154" s="82"/>
      <c r="G154" s="82" t="s">
        <v>101</v>
      </c>
      <c r="H154" s="82" t="s">
        <v>167</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168</v>
      </c>
      <c r="F155" s="82"/>
      <c r="G155" s="82" t="s">
        <v>101</v>
      </c>
      <c r="H155" s="82" t="s">
        <v>169</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170</v>
      </c>
      <c r="F156" s="82"/>
      <c r="G156" s="82" t="s">
        <v>101</v>
      </c>
      <c r="H156" s="82" t="s">
        <v>171</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172</v>
      </c>
      <c r="F157" s="82"/>
      <c r="G157" s="82" t="s">
        <v>101</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172</v>
      </c>
      <c r="F158" s="82"/>
      <c r="G158" s="82" t="s">
        <v>101</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173</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174</v>
      </c>
      <c r="F162" s="82"/>
      <c r="G162" s="82" t="s">
        <v>101</v>
      </c>
      <c r="H162" s="82" t="s">
        <v>175</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0.24980899999999984</v>
      </c>
      <c r="AS162" s="476">
        <f>CHOOSE($B$3,ENWL!AS162,NPgN!AS162,NPgY!AS162,WMID!AS162,EMID!AS162,SWALES!AS162,SWEST!AS162,LPN!AS162,SPN!AS162,EPN!AS162,SPD!AS162,SPMW!AS162,SSEH!AS162,SSES!AS162)</f>
        <v>0.26214939896090217</v>
      </c>
      <c r="AT162" s="476">
        <f>CHOOSE($B$3,ENWL!AT162,NPgN!AT162,NPgY!AT162,WMID!AT162,EMID!AT162,SWALES!AT162,SWEST!AT162,LPN!AT162,SPN!AT162,EPN!AT162,SPD!AT162,SPMW!AT162,SSEH!AT162,SSES!AT162)</f>
        <v>0.27307229058427313</v>
      </c>
      <c r="AU162" s="476">
        <f>CHOOSE($B$3,ENWL!AU162,NPgN!AU162,NPgY!AU162,WMID!AU162,EMID!AU162,SWALES!AU162,SWEST!AU162,LPN!AU162,SPN!AU162,EPN!AU162,SPD!AU162,SPMW!AU162,SSEH!AU162,SSES!AU162)</f>
        <v>0.28399518220764403</v>
      </c>
      <c r="AV162" s="476">
        <f>CHOOSE($B$3,ENWL!AV162,NPgN!AV162,NPgY!AV162,WMID!AV162,EMID!AV162,SWALES!AV162,SWEST!AV162,LPN!AV162,SPN!AV162,EPN!AV162,SPD!AV162,SPMW!AV162,SSEH!AV162,SSES!AV162)</f>
        <v>0.29491807383101498</v>
      </c>
      <c r="AW162" s="184"/>
    </row>
    <row r="163" spans="1:49" ht="16.8">
      <c r="A163" s="82"/>
      <c r="B163" s="82"/>
      <c r="C163" s="82"/>
      <c r="D163" s="82"/>
      <c r="E163" s="82" t="s">
        <v>176</v>
      </c>
      <c r="F163" s="82"/>
      <c r="G163" s="82" t="s">
        <v>101</v>
      </c>
      <c r="H163" s="82" t="s">
        <v>177</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-0.61958869572773478</v>
      </c>
      <c r="AS163" s="476">
        <f>CHOOSE($B$3,ENWL!AS163,NPgN!AS163,NPgY!AS163,WMID!AS163,EMID!AS163,SWALES!AS163,SWEST!AS163,LPN!AS163,SPN!AS163,EPN!AS163,SPD!AS163,SPMW!AS163,SSEH!AS163,SSES!AS163)</f>
        <v>-0.47560104795193203</v>
      </c>
      <c r="AT163" s="476">
        <f>CHOOSE($B$3,ENWL!AT163,NPgN!AT163,NPgY!AT163,WMID!AT163,EMID!AT163,SWALES!AT163,SWEST!AT163,LPN!AT163,SPN!AT163,EPN!AT163,SPD!AT163,SPMW!AT163,SSEH!AT163,SSES!AT163)</f>
        <v>-0.45060104795193201</v>
      </c>
      <c r="AU163" s="476">
        <f>CHOOSE($B$3,ENWL!AU163,NPgN!AU163,NPgY!AU163,WMID!AU163,EMID!AU163,SWALES!AU163,SWEST!AU163,LPN!AU163,SPN!AU163,EPN!AU163,SPD!AU163,SPMW!AU163,SSEH!AU163,SSES!AU163)</f>
        <v>-0.42560104795193204</v>
      </c>
      <c r="AV163" s="476">
        <f>CHOOSE($B$3,ENWL!AV163,NPgN!AV163,NPgY!AV163,WMID!AV163,EMID!AV163,SWALES!AV163,SWEST!AV163,LPN!AV163,SPN!AV163,EPN!AV163,SPD!AV163,SPMW!AV163,SSEH!AV163,SSES!AV163)</f>
        <v>-0.40060104795193202</v>
      </c>
      <c r="AW163" s="184"/>
    </row>
    <row r="164" spans="1:49" ht="16.8">
      <c r="A164" s="82"/>
      <c r="B164" s="82"/>
      <c r="C164" s="82"/>
      <c r="D164" s="82"/>
      <c r="E164" s="82" t="s">
        <v>178</v>
      </c>
      <c r="F164" s="82"/>
      <c r="G164" s="82" t="s">
        <v>101</v>
      </c>
      <c r="H164" s="82" t="s">
        <v>179</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-2.9412890766662714</v>
      </c>
      <c r="AS164" s="476">
        <f>CHOOSE($B$3,ENWL!AS164,NPgN!AS164,NPgY!AS164,WMID!AS164,EMID!AS164,SWALES!AS164,SWEST!AS164,LPN!AS164,SPN!AS164,EPN!AS164,SPD!AS164,SPMW!AS164,SSEH!AS164,SSES!AS164)</f>
        <v>0</v>
      </c>
      <c r="AT164" s="476">
        <f>CHOOSE($B$3,ENWL!AT164,NPgN!AT164,NPgY!AT164,WMID!AT164,EMID!AT164,SWALES!AT164,SWEST!AT164,LPN!AT164,SPN!AT164,EPN!AT164,SPD!AT164,SPMW!AT164,SSEH!AT164,SSES!AT164)</f>
        <v>0</v>
      </c>
      <c r="AU164" s="476">
        <f>CHOOSE($B$3,ENWL!AU164,NPgN!AU164,NPgY!AU164,WMID!AU164,EMID!AU164,SWALES!AU164,SWEST!AU164,LPN!AU164,SPN!AU164,EPN!AU164,SPD!AU164,SPMW!AU164,SSEH!AU164,SSES!AU164)</f>
        <v>0</v>
      </c>
      <c r="AV164" s="476">
        <f>CHOOSE($B$3,ENWL!AV164,NPgN!AV164,NPgY!AV164,WMID!AV164,EMID!AV164,SWALES!AV164,SWEST!AV164,LPN!AV164,SPN!AV164,EPN!AV164,SPD!AV164,SPMW!AV164,SSEH!AV164,SSES!AV164)</f>
        <v>0</v>
      </c>
      <c r="AW164" s="184"/>
    </row>
    <row r="165" spans="1:49" ht="16.8">
      <c r="A165" s="82"/>
      <c r="B165" s="82"/>
      <c r="C165" s="82"/>
      <c r="D165" s="82"/>
      <c r="E165" s="82" t="s">
        <v>180</v>
      </c>
      <c r="F165" s="82"/>
      <c r="G165" s="82" t="s">
        <v>101</v>
      </c>
      <c r="H165" s="82" t="s">
        <v>181</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182</v>
      </c>
      <c r="F166" s="82"/>
      <c r="G166" s="82" t="s">
        <v>101</v>
      </c>
      <c r="H166" s="82" t="s">
        <v>183</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184</v>
      </c>
      <c r="F167" s="82"/>
      <c r="G167" s="82" t="s">
        <v>101</v>
      </c>
      <c r="H167" s="82" t="s">
        <v>185</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1.399</v>
      </c>
      <c r="AS167" s="476">
        <f>CHOOSE($B$3,ENWL!AS167,NPgN!AS167,NPgY!AS167,WMID!AS167,EMID!AS167,SWALES!AS167,SWEST!AS167,LPN!AS167,SPN!AS167,EPN!AS167,SPD!AS167,SPMW!AS167,SSEH!AS167,SSES!AS167)</f>
        <v>0.39</v>
      </c>
      <c r="AT167" s="476">
        <f>CHOOSE($B$3,ENWL!AT167,NPgN!AT167,NPgY!AT167,WMID!AT167,EMID!AT167,SWALES!AT167,SWEST!AT167,LPN!AT167,SPN!AT167,EPN!AT167,SPD!AT167,SPMW!AT167,SSEH!AT167,SSES!AT167)</f>
        <v>0.39</v>
      </c>
      <c r="AU167" s="476">
        <f>CHOOSE($B$3,ENWL!AU167,NPgN!AU167,NPgY!AU167,WMID!AU167,EMID!AU167,SWALES!AU167,SWEST!AU167,LPN!AU167,SPN!AU167,EPN!AU167,SPD!AU167,SPMW!AU167,SSEH!AU167,SSES!AU167)</f>
        <v>0.39</v>
      </c>
      <c r="AV167" s="476">
        <f>CHOOSE($B$3,ENWL!AV167,NPgN!AV167,NPgY!AV167,WMID!AV167,EMID!AV167,SWALES!AV167,SWEST!AV167,LPN!AV167,SPN!AV167,EPN!AV167,SPD!AV167,SPMW!AV167,SSEH!AV167,SSES!AV167)</f>
        <v>0.39</v>
      </c>
      <c r="AW167" s="184"/>
    </row>
    <row r="168" spans="1:49" ht="16.8">
      <c r="A168" s="82"/>
      <c r="B168" s="82"/>
      <c r="C168" s="82"/>
      <c r="D168" s="82"/>
      <c r="E168" s="82" t="s">
        <v>186</v>
      </c>
      <c r="F168" s="82"/>
      <c r="G168" s="82" t="s">
        <v>101</v>
      </c>
      <c r="H168" s="82" t="s">
        <v>187</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188</v>
      </c>
      <c r="F169" s="82"/>
      <c r="G169" s="82" t="s">
        <v>101</v>
      </c>
      <c r="H169" s="82" t="s">
        <v>189</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172</v>
      </c>
      <c r="F170" s="82"/>
      <c r="G170" s="82" t="s">
        <v>101</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172</v>
      </c>
      <c r="F171" s="82"/>
      <c r="G171" s="82" t="s">
        <v>101</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190</v>
      </c>
      <c r="F173" s="82"/>
      <c r="G173" s="82" t="s">
        <v>101</v>
      </c>
      <c r="H173" s="82" t="s">
        <v>191</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1.1499999999999999</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192</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193</v>
      </c>
      <c r="F177" s="82"/>
      <c r="G177" s="82" t="s">
        <v>101</v>
      </c>
      <c r="H177" s="82" t="s">
        <v>194</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2.9798004424883073E-2</v>
      </c>
      <c r="AS177" s="476">
        <f>CHOOSE($B$3,ENWL!AS177,NPgN!AS177,NPgY!AS177,WMID!AS177,EMID!AS177,SWALES!AS177,SWEST!AS177,LPN!AS177,SPN!AS177,EPN!AS177,SPD!AS177,SPMW!AS177,SSEH!AS177,SSES!AS177)</f>
        <v>0.40564641872741769</v>
      </c>
      <c r="AT177" s="476">
        <f>CHOOSE($B$3,ENWL!AT177,NPgN!AT177,NPgY!AT177,WMID!AT177,EMID!AT177,SWALES!AT177,SWEST!AT177,LPN!AT177,SPN!AT177,EPN!AT177,SPD!AT177,SPMW!AT177,SSEH!AT177,SSES!AT177)</f>
        <v>0.40564641872741769</v>
      </c>
      <c r="AU177" s="476">
        <f>CHOOSE($B$3,ENWL!AU177,NPgN!AU177,NPgY!AU177,WMID!AU177,EMID!AU177,SWALES!AU177,SWEST!AU177,LPN!AU177,SPN!AU177,EPN!AU177,SPD!AU177,SPMW!AU177,SSEH!AU177,SSES!AU177)</f>
        <v>0.40564641872741769</v>
      </c>
      <c r="AV177" s="476">
        <f>CHOOSE($B$3,ENWL!AV177,NPgN!AV177,NPgY!AV177,WMID!AV177,EMID!AV177,SWALES!AV177,SWEST!AV177,LPN!AV177,SPN!AV177,EPN!AV177,SPD!AV177,SPMW!AV177,SSEH!AV177,SSES!AV177)</f>
        <v>0.40564641872741769</v>
      </c>
      <c r="AW177" s="184"/>
    </row>
    <row r="178" spans="1:49" ht="16.8">
      <c r="A178" s="82"/>
      <c r="B178" s="82"/>
      <c r="C178" s="82"/>
      <c r="D178" s="82"/>
      <c r="E178" s="82" t="s">
        <v>195</v>
      </c>
      <c r="F178" s="82"/>
      <c r="G178" s="82" t="s">
        <v>101</v>
      </c>
      <c r="H178" s="82" t="s">
        <v>196</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0.37584841430253463</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197</v>
      </c>
      <c r="F179" s="82"/>
      <c r="G179" s="82" t="s">
        <v>101</v>
      </c>
      <c r="H179" s="82" t="s">
        <v>198</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199</v>
      </c>
      <c r="F180" s="82"/>
      <c r="G180" s="82" t="s">
        <v>101</v>
      </c>
      <c r="H180" s="82" t="s">
        <v>200</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201</v>
      </c>
      <c r="F181" s="82"/>
      <c r="G181" s="82" t="s">
        <v>101</v>
      </c>
      <c r="H181" s="82" t="s">
        <v>202</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203</v>
      </c>
      <c r="F182" s="82"/>
      <c r="G182" s="82" t="s">
        <v>101</v>
      </c>
      <c r="H182" s="82" t="s">
        <v>204</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205</v>
      </c>
      <c r="F184" s="82"/>
      <c r="G184" s="82" t="s">
        <v>206</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207</v>
      </c>
      <c r="F185" s="82"/>
      <c r="G185" s="82" t="s">
        <v>206</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208</v>
      </c>
      <c r="F186" s="82"/>
      <c r="G186" s="82" t="s">
        <v>206</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209</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210</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211</v>
      </c>
      <c r="F191" s="82"/>
      <c r="G191" s="82" t="s">
        <v>101</v>
      </c>
      <c r="H191" s="82" t="s">
        <v>212</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25.399987639719907</v>
      </c>
      <c r="AS191" s="476">
        <f>CHOOSE($B$3,ENWL!AS191,NPgN!AS191,NPgY!AS191,WMID!AS191,EMID!AS191,SWALES!AS191,SWEST!AS191,LPN!AS191,SPN!AS191,EPN!AS191,SPD!AS191,SPMW!AS191,SSEH!AS191,SSES!AS191)</f>
        <v>39.181442384999997</v>
      </c>
      <c r="AT191" s="476">
        <f>CHOOSE($B$3,ENWL!AT191,NPgN!AT191,NPgY!AT191,WMID!AT191,EMID!AT191,SWALES!AT191,SWEST!AT191,LPN!AT191,SPN!AT191,EPN!AT191,SPD!AT191,SPMW!AT191,SSEH!AT191,SSES!AT191)</f>
        <v>36.573100052000001</v>
      </c>
      <c r="AU191" s="476">
        <f>CHOOSE($B$3,ENWL!AU191,NPgN!AU191,NPgY!AU191,WMID!AU191,EMID!AU191,SWALES!AU191,SWEST!AU191,LPN!AU191,SPN!AU191,EPN!AU191,SPD!AU191,SPMW!AU191,SSEH!AU191,SSES!AU191)</f>
        <v>36.010583824000001</v>
      </c>
      <c r="AV191" s="476">
        <f>CHOOSE($B$3,ENWL!AV191,NPgN!AV191,NPgY!AV191,WMID!AV191,EMID!AV191,SWALES!AV191,SWEST!AV191,LPN!AV191,SPN!AV191,EPN!AV191,SPD!AV191,SPMW!AV191,SSEH!AV191,SSES!AV191)</f>
        <v>36.79921990199999</v>
      </c>
      <c r="AW191" s="184"/>
    </row>
    <row r="192" spans="1:49" ht="16.8">
      <c r="A192" s="82"/>
      <c r="B192" s="82"/>
      <c r="C192" s="82"/>
      <c r="D192" s="27"/>
      <c r="E192" s="82" t="s">
        <v>213</v>
      </c>
      <c r="F192" s="82"/>
      <c r="G192" s="82" t="s">
        <v>101</v>
      </c>
      <c r="H192" s="82" t="s">
        <v>214</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-29.462854962116833</v>
      </c>
      <c r="AS192" s="476">
        <f>CHOOSE($B$3,ENWL!AS192,NPgN!AS192,NPgY!AS192,WMID!AS192,EMID!AS192,SWALES!AS192,SWEST!AS192,LPN!AS192,SPN!AS192,EPN!AS192,SPD!AS192,SPMW!AS192,SSEH!AS192,SSES!AS192)</f>
        <v>-38.651636666300476</v>
      </c>
      <c r="AT192" s="476">
        <f>CHOOSE($B$3,ENWL!AT192,NPgN!AT192,NPgY!AT192,WMID!AT192,EMID!AT192,SWALES!AT192,SWEST!AT192,LPN!AT192,SPN!AT192,EPN!AT192,SPD!AT192,SPMW!AT192,SSEH!AT192,SSES!AT192)</f>
        <v>-36.390767685826049</v>
      </c>
      <c r="AU192" s="476">
        <f>CHOOSE($B$3,ENWL!AU192,NPgN!AU192,NPgY!AU192,WMID!AU192,EMID!AU192,SWALES!AU192,SWEST!AU192,LPN!AU192,SPN!AU192,EPN!AU192,SPD!AU192,SPMW!AU192,SSEH!AU192,SSES!AU192)</f>
        <v>-35.734364563852431</v>
      </c>
      <c r="AV192" s="476">
        <f>CHOOSE($B$3,ENWL!AV192,NPgN!AV192,NPgY!AV192,WMID!AV192,EMID!AV192,SWALES!AV192,SWEST!AV192,LPN!AV192,SPN!AV192,EPN!AV192,SPD!AV192,SPMW!AV192,SSEH!AV192,SSES!AV192)</f>
        <v>-36.513993111783392</v>
      </c>
      <c r="AW192" s="184"/>
    </row>
    <row r="193" spans="1:49" ht="16.8">
      <c r="A193" s="82"/>
      <c r="B193" s="82"/>
      <c r="C193" s="82"/>
      <c r="D193" s="82"/>
      <c r="E193" s="82" t="s">
        <v>215</v>
      </c>
      <c r="F193" s="82"/>
      <c r="G193" s="82" t="s">
        <v>101</v>
      </c>
      <c r="H193" s="82" t="s">
        <v>216</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5.3279550312216903</v>
      </c>
      <c r="AS193" s="476">
        <f>CHOOSE($B$3,ENWL!AS193,NPgN!AS193,NPgY!AS193,WMID!AS193,EMID!AS193,SWALES!AS193,SWEST!AS193,LPN!AS193,SPN!AS193,EPN!AS193,SPD!AS193,SPMW!AS193,SSEH!AS193,SSES!AS193)</f>
        <v>6.4495128993518831</v>
      </c>
      <c r="AT193" s="476">
        <f>CHOOSE($B$3,ENWL!AT193,NPgN!AT193,NPgY!AT193,WMID!AT193,EMID!AT193,SWALES!AT193,SWEST!AT193,LPN!AT193,SPN!AT193,EPN!AT193,SPD!AT193,SPMW!AT193,SSEH!AT193,SSES!AT193)</f>
        <v>6.0871815631477073</v>
      </c>
      <c r="AU193" s="476">
        <f>CHOOSE($B$3,ENWL!AU193,NPgN!AU193,NPgY!AU193,WMID!AU193,EMID!AU193,SWALES!AU193,SWEST!AU193,LPN!AU193,SPN!AU193,EPN!AU193,SPD!AU193,SPMW!AU193,SSEH!AU193,SSES!AU193)</f>
        <v>5.9238407869537433</v>
      </c>
      <c r="AV193" s="476">
        <f>CHOOSE($B$3,ENWL!AV193,NPgN!AV193,NPgY!AV193,WMID!AV193,EMID!AV193,SWALES!AV193,SWEST!AV193,LPN!AV193,SPN!AV193,EPN!AV193,SPD!AV193,SPMW!AV193,SSEH!AV193,SSES!AV193)</f>
        <v>6.0500061512450909</v>
      </c>
      <c r="AW193" s="184"/>
    </row>
    <row r="194" spans="1:49" ht="16.8">
      <c r="A194" s="82"/>
      <c r="B194" s="82"/>
      <c r="C194" s="82"/>
      <c r="D194" s="82"/>
      <c r="E194" s="82" t="s">
        <v>217</v>
      </c>
      <c r="F194" s="82"/>
      <c r="G194" s="82" t="s">
        <v>101</v>
      </c>
      <c r="H194" s="82" t="s">
        <v>218</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-5.9200107690347483</v>
      </c>
      <c r="AS194" s="476">
        <f>CHOOSE($B$3,ENWL!AS194,NPgN!AS194,NPgY!AS194,WMID!AS194,EMID!AS194,SWALES!AS194,SWEST!AS194,LPN!AS194,SPN!AS194,EPN!AS194,SPD!AS194,SPMW!AS194,SSEH!AS194,SSES!AS194)</f>
        <v>-6.4495128993518831</v>
      </c>
      <c r="AT194" s="476">
        <f>CHOOSE($B$3,ENWL!AT194,NPgN!AT194,NPgY!AT194,WMID!AT194,EMID!AT194,SWALES!AT194,SWEST!AT194,LPN!AT194,SPN!AT194,EPN!AT194,SPD!AT194,SPMW!AT194,SSEH!AT194,SSES!AT194)</f>
        <v>-6.0871815631477073</v>
      </c>
      <c r="AU194" s="476">
        <f>CHOOSE($B$3,ENWL!AU194,NPgN!AU194,NPgY!AU194,WMID!AU194,EMID!AU194,SWALES!AU194,SWEST!AU194,LPN!AU194,SPN!AU194,EPN!AU194,SPD!AU194,SPMW!AU194,SSEH!AU194,SSES!AU194)</f>
        <v>-5.9238407869537433</v>
      </c>
      <c r="AV194" s="476">
        <f>CHOOSE($B$3,ENWL!AV194,NPgN!AV194,NPgY!AV194,WMID!AV194,EMID!AV194,SWALES!AV194,SWEST!AV194,LPN!AV194,SPN!AV194,EPN!AV194,SPD!AV194,SPMW!AV194,SSEH!AV194,SSES!AV194)</f>
        <v>-6.0500061512450909</v>
      </c>
      <c r="AW194" s="184"/>
    </row>
    <row r="195" spans="1:49" ht="16.8">
      <c r="A195" s="82"/>
      <c r="B195" s="82"/>
      <c r="C195" s="82"/>
      <c r="D195" s="82"/>
      <c r="E195" s="82" t="s">
        <v>219</v>
      </c>
      <c r="F195" s="82"/>
      <c r="G195" s="82" t="s">
        <v>101</v>
      </c>
      <c r="H195" s="82" t="s">
        <v>220</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2.2272758915381026</v>
      </c>
      <c r="AS195" s="476">
        <f>CHOOSE($B$3,ENWL!AS195,NPgN!AS195,NPgY!AS195,WMID!AS195,EMID!AS195,SWALES!AS195,SWEST!AS195,LPN!AS195,SPN!AS195,EPN!AS195,SPD!AS195,SPMW!AS195,SSEH!AS195,SSES!AS195)</f>
        <v>3.0718909760957507</v>
      </c>
      <c r="AT195" s="476">
        <f>CHOOSE($B$3,ENWL!AT195,NPgN!AT195,NPgY!AT195,WMID!AT195,EMID!AT195,SWALES!AT195,SWEST!AT195,LPN!AT195,SPN!AT195,EPN!AT195,SPD!AT195,SPMW!AT195,SSEH!AT195,SSES!AT195)</f>
        <v>3.222026553801713</v>
      </c>
      <c r="AU195" s="476">
        <f>CHOOSE($B$3,ENWL!AU195,NPgN!AU195,NPgY!AU195,WMID!AU195,EMID!AU195,SWALES!AU195,SWEST!AU195,LPN!AU195,SPN!AU195,EPN!AU195,SPD!AU195,SPMW!AU195,SSEH!AU195,SSES!AU195)</f>
        <v>3.1308584804654003</v>
      </c>
      <c r="AV195" s="476">
        <f>CHOOSE($B$3,ENWL!AV195,NPgN!AV195,NPgY!AV195,WMID!AV195,EMID!AV195,SWALES!AV195,SWEST!AV195,LPN!AV195,SPN!AV195,EPN!AV195,SPD!AV195,SPMW!AV195,SSEH!AV195,SSES!AV195)</f>
        <v>3.1933862261110413</v>
      </c>
      <c r="AW195" s="184"/>
    </row>
    <row r="196" spans="1:49" ht="16.8">
      <c r="A196" s="82"/>
      <c r="B196" s="82"/>
      <c r="C196" s="82"/>
      <c r="D196" s="82"/>
      <c r="E196" s="82" t="s">
        <v>221</v>
      </c>
      <c r="F196" s="82"/>
      <c r="G196" s="82" t="s">
        <v>101</v>
      </c>
      <c r="H196" s="82" t="s">
        <v>222</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-2.6683113448707534</v>
      </c>
      <c r="AS196" s="476">
        <f>CHOOSE($B$3,ENWL!AS196,NPgN!AS196,NPgY!AS196,WMID!AS196,EMID!AS196,SWALES!AS196,SWEST!AS196,LPN!AS196,SPN!AS196,EPN!AS196,SPD!AS196,SPMW!AS196,SSEH!AS196,SSES!AS196)</f>
        <v>-3.0718909760957507</v>
      </c>
      <c r="AT196" s="476">
        <f>CHOOSE($B$3,ENWL!AT196,NPgN!AT196,NPgY!AT196,WMID!AT196,EMID!AT196,SWALES!AT196,SWEST!AT196,LPN!AT196,SPN!AT196,EPN!AT196,SPD!AT196,SPMW!AT196,SSEH!AT196,SSES!AT196)</f>
        <v>-3.222026553801713</v>
      </c>
      <c r="AU196" s="476">
        <f>CHOOSE($B$3,ENWL!AU196,NPgN!AU196,NPgY!AU196,WMID!AU196,EMID!AU196,SWALES!AU196,SWEST!AU196,LPN!AU196,SPN!AU196,EPN!AU196,SPD!AU196,SPMW!AU196,SSEH!AU196,SSES!AU196)</f>
        <v>-3.1308584804654003</v>
      </c>
      <c r="AV196" s="476">
        <f>CHOOSE($B$3,ENWL!AV196,NPgN!AV196,NPgY!AV196,WMID!AV196,EMID!AV196,SWALES!AV196,SWEST!AV196,LPN!AV196,SPN!AV196,EPN!AV196,SPD!AV196,SPMW!AV196,SSEH!AV196,SSES!AV196)</f>
        <v>-3.1933862261110413</v>
      </c>
      <c r="AW196" s="184"/>
    </row>
    <row r="197" spans="1:49" ht="16.8">
      <c r="A197" s="82"/>
      <c r="B197" s="82"/>
      <c r="C197" s="82"/>
      <c r="D197" s="82"/>
      <c r="E197" s="82" t="s">
        <v>223</v>
      </c>
      <c r="F197" s="82"/>
      <c r="G197" s="82" t="s">
        <v>101</v>
      </c>
      <c r="H197" s="82" t="s">
        <v>224</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225</v>
      </c>
      <c r="F198" s="82"/>
      <c r="G198" s="82" t="s">
        <v>101</v>
      </c>
      <c r="H198" s="82" t="s">
        <v>226</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227</v>
      </c>
      <c r="F199" s="82"/>
      <c r="G199" s="82" t="s">
        <v>101</v>
      </c>
      <c r="H199" s="82" t="s">
        <v>228</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229</v>
      </c>
      <c r="F200" s="82"/>
      <c r="G200" s="82" t="s">
        <v>101</v>
      </c>
      <c r="H200" s="82" t="s">
        <v>230</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231</v>
      </c>
      <c r="F201" s="82"/>
      <c r="G201" s="82" t="s">
        <v>101</v>
      </c>
      <c r="H201" s="82" t="s">
        <v>232</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1.5529945283073232</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233</v>
      </c>
      <c r="F202" s="82"/>
      <c r="G202" s="82" t="s">
        <v>101</v>
      </c>
      <c r="H202" s="82" t="s">
        <v>234</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235</v>
      </c>
      <c r="F203" s="82"/>
      <c r="G203" s="82" t="s">
        <v>101</v>
      </c>
      <c r="H203" s="82" t="s">
        <v>236</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237</v>
      </c>
      <c r="F204" s="82"/>
      <c r="G204" s="82" t="s">
        <v>101</v>
      </c>
      <c r="H204" s="82" t="s">
        <v>238</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239</v>
      </c>
      <c r="F205" s="82"/>
      <c r="G205" s="82" t="s">
        <v>101</v>
      </c>
      <c r="H205" s="82" t="s">
        <v>240</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-1.1947313094882363E-2</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241</v>
      </c>
      <c r="F206" s="82"/>
      <c r="G206" s="82" t="s">
        <v>101</v>
      </c>
      <c r="H206" s="82" t="s">
        <v>242</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-2.4441235285609021E-2</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243</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244</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245</v>
      </c>
      <c r="F211" s="82"/>
      <c r="G211" s="82" t="s">
        <v>246</v>
      </c>
      <c r="H211" s="82" t="s">
        <v>247</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3.1899999999999998E-2</v>
      </c>
      <c r="AU211" s="390">
        <f>CHOOSE($B$3,ENWL!AU211,NPgN!AU211,NPgY!AU211,WMID!AU211,EMID!AU211,SWALES!AU211,SWEST!AU211,LPN!AU211,SPN!AU211,EPN!AU211,SPD!AU211,SPMW!AU211,SSEH!AU211,SSES!AU211)</f>
        <v>3.1899999999999998E-2</v>
      </c>
      <c r="AV211" s="390">
        <f>CHOOSE($B$3,ENWL!AV211,NPgN!AV211,NPgY!AV211,WMID!AV211,EMID!AV211,SWALES!AV211,SWEST!AV211,LPN!AV211,SPN!AV211,EPN!AV211,SPD!AV211,SPMW!AV211,SSEH!AV211,SSES!AV211)</f>
        <v>3.1899999999999998E-2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248</v>
      </c>
      <c r="F213" s="82"/>
      <c r="G213" s="82" t="s">
        <v>246</v>
      </c>
      <c r="H213" s="82" t="s">
        <v>249</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2.1399999999999999E-2</v>
      </c>
      <c r="AU213" s="390">
        <f>CHOOSE($B$3,ENWL!AU213,NPgN!AU213,NPgY!AU213,WMID!AU213,EMID!AU213,SWALES!AU213,SWEST!AU213,LPN!AU213,SPN!AU213,EPN!AU213,SPD!AU213,SPMW!AU213,SSEH!AU213,SSES!AU213)</f>
        <v>2.3300000000000001E-2</v>
      </c>
      <c r="AV213" s="390">
        <f>CHOOSE($B$3,ENWL!AV213,NPgN!AV213,NPgY!AV213,WMID!AV213,EMID!AV213,SWALES!AV213,SWEST!AV213,LPN!AV213,SPN!AV213,EPN!AV213,SPD!AV213,SPMW!AV213,SSEH!AV213,SSES!AV213)</f>
        <v>2.41E-2</v>
      </c>
      <c r="AW213" s="184"/>
    </row>
    <row r="214" spans="1:49" ht="16.8">
      <c r="A214" s="82"/>
      <c r="B214" s="82"/>
      <c r="C214" s="82"/>
      <c r="D214" s="82"/>
      <c r="E214" s="82" t="s">
        <v>250</v>
      </c>
      <c r="F214" s="82"/>
      <c r="G214" s="82" t="s">
        <v>96</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251</v>
      </c>
      <c r="F215" s="82"/>
      <c r="G215" s="82" t="s">
        <v>206</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252</v>
      </c>
      <c r="F216" s="82"/>
      <c r="G216" s="82" t="s">
        <v>206</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253</v>
      </c>
      <c r="F217" s="82"/>
      <c r="G217" s="82" t="s">
        <v>206</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254</v>
      </c>
      <c r="F219" s="82"/>
      <c r="G219" s="82" t="s">
        <v>246</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255</v>
      </c>
      <c r="F220" s="82"/>
      <c r="G220" s="82" t="s">
        <v>206</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256</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257</v>
      </c>
      <c r="F223" s="82"/>
      <c r="G223" s="82" t="s">
        <v>206</v>
      </c>
      <c r="H223" s="82" t="s">
        <v>258</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0.95289999999999997</v>
      </c>
      <c r="AS223" s="390">
        <f>CHOOSE($B$3,ENWL!AS223,NPgN!AS223,NPgY!AS223,WMID!AS223,EMID!AS223,SWALES!AS223,SWEST!AS223,LPN!AS223,SPN!AS223,EPN!AS223,SPD!AS223,SPMW!AS223,SSEH!AS223,SSES!AS223)</f>
        <v>0.9637</v>
      </c>
      <c r="AT223" s="390">
        <f>CHOOSE($B$3,ENWL!AT223,NPgN!AT223,NPgY!AT223,WMID!AT223,EMID!AT223,SWALES!AT223,SWEST!AT223,LPN!AT223,SPN!AT223,EPN!AT223,SPD!AT223,SPMW!AT223,SSEH!AT223,SSES!AT223)</f>
        <v>0.97350000000000003</v>
      </c>
      <c r="AU223" s="390">
        <f>CHOOSE($B$3,ENWL!AU223,NPgN!AU223,NPgY!AU223,WMID!AU223,EMID!AU223,SWALES!AU223,SWEST!AU223,LPN!AU223,SPN!AU223,EPN!AU223,SPD!AU223,SPMW!AU223,SSEH!AU223,SSES!AU223)</f>
        <v>0.98119999999999996</v>
      </c>
      <c r="AV223" s="390">
        <f>CHOOSE($B$3,ENWL!AV223,NPgN!AV223,NPgY!AV223,WMID!AV223,EMID!AV223,SWALES!AV223,SWEST!AV223,LPN!AV223,SPN!AV223,EPN!AV223,SPD!AV223,SPMW!AV223,SSEH!AV223,SSES!AV223)</f>
        <v>0.98919999999999997</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259</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260</v>
      </c>
      <c r="F226" s="82"/>
      <c r="G226" s="82" t="s">
        <v>206</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261</v>
      </c>
      <c r="F227" s="82"/>
      <c r="G227" s="82" t="s">
        <v>206</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262</v>
      </c>
      <c r="F228" s="82"/>
      <c r="G228" s="82" t="s">
        <v>206</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263</v>
      </c>
      <c r="F229" s="82"/>
      <c r="G229" s="82" t="s">
        <v>206</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264</v>
      </c>
      <c r="F230" s="82"/>
      <c r="G230" s="82" t="s">
        <v>206</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265</v>
      </c>
      <c r="F231" s="82"/>
      <c r="G231" s="82" t="s">
        <v>206</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266</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267</v>
      </c>
      <c r="F234" s="82"/>
      <c r="G234" s="82" t="s">
        <v>206</v>
      </c>
      <c r="H234" s="82"/>
      <c r="I234" s="409">
        <f>CHOOSE($B$3,ENWL!I234,NPgN!I234,NPgY!I234,WMID!I234,EMID!I234,SWALES!I234,SWEST!I234,LPN!I234,SPN!I234,EPN!I234,SPD!I234,SPMW!I234,SSEH!I234,SSES!I234)</f>
        <v>0.79</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268</v>
      </c>
      <c r="F235" s="82"/>
      <c r="G235" s="82" t="s">
        <v>206</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269</v>
      </c>
      <c r="F237" s="82"/>
      <c r="G237" s="82" t="s">
        <v>206</v>
      </c>
      <c r="H237" s="82" t="s">
        <v>270</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271</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272</v>
      </c>
      <c r="F241" s="82"/>
      <c r="G241" s="2" t="s">
        <v>101</v>
      </c>
      <c r="H241" s="82"/>
      <c r="I241" s="415">
        <f>CHOOSE($B$3,ENWL!I241,NPgN!I241,NPgY!I241,WMID!I241,EMID!I241,SWALES!I241,SWEST!I241,LPN!I241,SPN!I241,EPN!I241,SPD!I241,SPMW!I241,SSEH!I241,SSES!I241)</f>
        <v>25.519621594927063</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273</v>
      </c>
      <c r="F242" s="82"/>
      <c r="G242" s="2" t="s">
        <v>274</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275</v>
      </c>
      <c r="F243" s="82"/>
      <c r="G243" s="2" t="s">
        <v>276</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277</v>
      </c>
      <c r="F245" s="82"/>
      <c r="G245" s="2" t="s">
        <v>278</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279</v>
      </c>
      <c r="F246" s="82"/>
      <c r="G246" s="2" t="s">
        <v>278</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280</v>
      </c>
      <c r="F247" s="82"/>
      <c r="G247" s="7" t="s">
        <v>278</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281</v>
      </c>
      <c r="F248" s="82"/>
      <c r="G248" s="2" t="s">
        <v>278</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282</v>
      </c>
      <c r="F249" s="82"/>
      <c r="G249" s="2" t="s">
        <v>278</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283</v>
      </c>
      <c r="F250" s="82"/>
      <c r="G250" s="2" t="s">
        <v>101</v>
      </c>
      <c r="H250" s="82"/>
      <c r="I250" s="207"/>
      <c r="J250" s="333"/>
      <c r="K250" s="413">
        <f>CHOOSE($B$3,ENWL!K250,NPgN!K250,NPgY!K250,WMID!K250,EMID!K250,SWALES!K250,SWEST!K250,LPN!K250,SPN!K250,EPN!K250,SPD!K250,SPMW!K250,SSEH!K250,SSES!K250)</f>
        <v>34.453481660282307</v>
      </c>
      <c r="L250" s="413">
        <f>CHOOSE($B$3,ENWL!L250,NPgN!L250,NPgY!L250,WMID!L250,EMID!L250,SWALES!L250,SWEST!L250,LPN!L250,SPN!L250,EPN!L250,SPD!L250,SPMW!L250,SSEH!L250,SSES!L250)</f>
        <v>107.06512042818909</v>
      </c>
      <c r="M250" s="413">
        <f>CHOOSE($B$3,ENWL!M250,NPgN!M250,NPgY!M250,WMID!M250,EMID!M250,SWALES!M250,SWEST!M250,LPN!M250,SPN!M250,EPN!M250,SPD!M250,SPMW!M250,SSEH!M250,SSES!M250)</f>
        <v>105.39801647688512</v>
      </c>
      <c r="N250" s="413">
        <f>CHOOSE($B$3,ENWL!N250,NPgN!N250,NPgY!N250,WMID!N250,EMID!N250,SWALES!N250,SWEST!N250,LPN!N250,SPN!N250,EPN!N250,SPD!N250,SPMW!N250,SSEH!N250,SSES!N250)</f>
        <v>98.17389935456788</v>
      </c>
      <c r="O250" s="413">
        <f>CHOOSE($B$3,ENWL!O250,NPgN!O250,NPgY!O250,WMID!O250,EMID!O250,SWALES!O250,SWEST!O250,LPN!O250,SPN!O250,EPN!O250,SPD!O250,SPMW!O250,SSEH!O250,SSES!O250)</f>
        <v>98.359133126934992</v>
      </c>
      <c r="P250" s="413">
        <f>CHOOSE($B$3,ENWL!P250,NPgN!P250,NPgY!P250,WMID!P250,EMID!P250,SWALES!P250,SWEST!P250,LPN!P250,SPN!P250,EPN!P250,SPD!P250,SPMW!P250,SSEH!P250,SSES!P250)</f>
        <v>89.467912053313725</v>
      </c>
      <c r="Q250" s="413">
        <f>CHOOSE($B$3,ENWL!Q250,NPgN!Q250,NPgY!Q250,WMID!Q250,EMID!Q250,SWALES!Q250,SWEST!Q250,LPN!Q250,SPN!Q250,EPN!Q250,SPD!Q250,SPMW!Q250,SSEH!Q250,SSES!Q250)</f>
        <v>101.87857480191003</v>
      </c>
      <c r="R250" s="413">
        <f>CHOOSE($B$3,ENWL!R250,NPgN!R250,NPgY!R250,WMID!R250,EMID!R250,SWALES!R250,SWEST!R250,LPN!R250,SPN!R250,EPN!R250,SPD!R250,SPMW!R250,SSEH!R250,SSES!R250)</f>
        <v>105.76848402161933</v>
      </c>
      <c r="S250" s="413">
        <f>CHOOSE($B$3,ENWL!S250,NPgN!S250,NPgY!S250,WMID!S250,EMID!S250,SWALES!S250,SWEST!S250,LPN!S250,SPN!S250,EPN!S250,SPD!S250,SPMW!S250,SSEH!S250,SSES!S250)</f>
        <v>100.0899444372464</v>
      </c>
      <c r="T250" s="413">
        <f>CHOOSE($B$3,ENWL!T250,NPgN!T250,NPgY!T250,WMID!T250,EMID!T250,SWALES!T250,SWEST!T250,LPN!T250,SPN!T250,EPN!T250,SPD!T250,SPMW!T250,SSEH!T250,SSES!T250)</f>
        <v>96.775707866476637</v>
      </c>
      <c r="U250" s="413">
        <f>CHOOSE($B$3,ENWL!U250,NPgN!U250,NPgY!U250,WMID!U250,EMID!U250,SWALES!U250,SWEST!U250,LPN!U250,SPN!U250,EPN!U250,SPD!U250,SPMW!U250,SSEH!U250,SSES!U250)</f>
        <v>92.964335810091455</v>
      </c>
      <c r="V250" s="413">
        <f>CHOOSE($B$3,ENWL!V250,NPgN!V250,NPgY!V250,WMID!V250,EMID!V250,SWALES!V250,SWEST!V250,LPN!V250,SPN!V250,EPN!V250,SPD!V250,SPMW!V250,SSEH!V250,SSES!V250)</f>
        <v>98.101402494784551</v>
      </c>
      <c r="W250" s="413">
        <f>CHOOSE($B$3,ENWL!W250,NPgN!W250,NPgY!W250,WMID!W250,EMID!W250,SWALES!W250,SWEST!W250,LPN!W250,SPN!W250,EPN!W250,SPD!W250,SPMW!W250,SSEH!W250,SSES!W250)</f>
        <v>101.24992723701584</v>
      </c>
      <c r="X250" s="413">
        <f>CHOOSE($B$3,ENWL!X250,NPgN!X250,NPgY!X250,WMID!X250,EMID!X250,SWALES!X250,SWEST!X250,LPN!X250,SPN!X250,EPN!X250,SPD!X250,SPMW!X250,SSEH!X250,SSES!X250)</f>
        <v>100.43339270219667</v>
      </c>
      <c r="Y250" s="413">
        <f>CHOOSE($B$3,ENWL!Y250,NPgN!Y250,NPgY!Y250,WMID!Y250,EMID!Y250,SWALES!Y250,SWEST!Y250,LPN!Y250,SPN!Y250,EPN!Y250,SPD!Y250,SPMW!Y250,SSEH!Y250,SSES!Y250)</f>
        <v>116.11290509842132</v>
      </c>
      <c r="Z250" s="413">
        <f>CHOOSE($B$3,ENWL!Z250,NPgN!Z250,NPgY!Z250,WMID!Z250,EMID!Z250,SWALES!Z250,SWEST!Z250,LPN!Z250,SPN!Z250,EPN!Z250,SPD!Z250,SPMW!Z250,SSEH!Z250,SSES!Z250)</f>
        <v>111.81204191292311</v>
      </c>
      <c r="AA250" s="413">
        <f>CHOOSE($B$3,ENWL!AA250,NPgN!AA250,NPgY!AA250,WMID!AA250,EMID!AA250,SWALES!AA250,SWEST!AA250,LPN!AA250,SPN!AA250,EPN!AA250,SPD!AA250,SPMW!AA250,SSEH!AA250,SSES!AA250)</f>
        <v>122.62041390791016</v>
      </c>
      <c r="AB250" s="413">
        <f>CHOOSE($B$3,ENWL!AB250,NPgN!AB250,NPgY!AB250,WMID!AB250,EMID!AB250,SWALES!AB250,SWEST!AB250,LPN!AB250,SPN!AB250,EPN!AB250,SPD!AB250,SPMW!AB250,SSEH!AB250,SSES!AB250)</f>
        <v>118.60211440180349</v>
      </c>
      <c r="AC250" s="413">
        <f>CHOOSE($B$3,ENWL!AC250,NPgN!AC250,NPgY!AC250,WMID!AC250,EMID!AC250,SWALES!AC250,SWEST!AC250,LPN!AC250,SPN!AC250,EPN!AC250,SPD!AC250,SPMW!AC250,SSEH!AC250,SSES!AC250)</f>
        <v>126.55078761542644</v>
      </c>
      <c r="AD250" s="413">
        <f>CHOOSE($B$3,ENWL!AD250,NPgN!AD250,NPgY!AD250,WMID!AD250,EMID!AD250,SWALES!AD250,SWEST!AD250,LPN!AD250,SPN!AD250,EPN!AD250,SPD!AD250,SPMW!AD250,SSEH!AD250,SSES!AD250)</f>
        <v>128.31031035830745</v>
      </c>
      <c r="AE250" s="413">
        <f>CHOOSE($B$3,ENWL!AE250,NPgN!AE250,NPgY!AE250,WMID!AE250,EMID!AE250,SWALES!AE250,SWEST!AE250,LPN!AE250,SPN!AE250,EPN!AE250,SPD!AE250,SPMW!AE250,SSEH!AE250,SSES!AE250)</f>
        <v>157.89199116775754</v>
      </c>
      <c r="AF250" s="413">
        <f>CHOOSE($B$3,ENWL!AF250,NPgN!AF250,NPgY!AF250,WMID!AF250,EMID!AF250,SWALES!AF250,SWEST!AF250,LPN!AF250,SPN!AF250,EPN!AF250,SPD!AF250,SPMW!AF250,SSEH!AF250,SSES!AF250)</f>
        <v>137.66321318845894</v>
      </c>
      <c r="AG250" s="413">
        <f>CHOOSE($B$3,ENWL!AG250,NPgN!AG250,NPgY!AG250,WMID!AG250,EMID!AG250,SWALES!AG250,SWEST!AG250,LPN!AG250,SPN!AG250,EPN!AG250,SPD!AG250,SPMW!AG250,SSEH!AG250,SSES!AG250)</f>
        <v>152.05560566273786</v>
      </c>
      <c r="AH250" s="413">
        <f>CHOOSE($B$3,ENWL!AH250,NPgN!AH250,NPgY!AH250,WMID!AH250,EMID!AH250,SWALES!AH250,SWEST!AH250,LPN!AH250,SPN!AH250,EPN!AH250,SPD!AH250,SPMW!AH250,SSEH!AH250,SSES!AH250)</f>
        <v>172.27255418752762</v>
      </c>
      <c r="AI250" s="413">
        <f>CHOOSE($B$3,ENWL!AI250,NPgN!AI250,NPgY!AI250,WMID!AI250,EMID!AI250,SWALES!AI250,SWEST!AI250,LPN!AI250,SPN!AI250,EPN!AI250,SPD!AI250,SPMW!AI250,SSEH!AI250,SSES!AI250)</f>
        <v>170.70692683640428</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284</v>
      </c>
      <c r="F251" s="82"/>
      <c r="G251" s="2" t="s">
        <v>101</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285</v>
      </c>
      <c r="F252" s="82"/>
      <c r="G252" s="2" t="s">
        <v>101</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2.9869320529383151E-3</v>
      </c>
      <c r="AI252" s="413">
        <f>CHOOSE($B$3,ENWL!AI252,NPgN!AI252,NPgY!AI252,WMID!AI252,EMID!AI252,SWALES!AI252,SWEST!AI252,LPN!AI252,SPN!AI252,EPN!AI252,SPD!AI252,SPMW!AI252,SSEH!AI252,SSES!AI252)</f>
        <v>-4.3034038151288252</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286</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253</v>
      </c>
      <c r="F256" s="82"/>
      <c r="G256" s="82" t="s">
        <v>206</v>
      </c>
      <c r="H256" s="82" t="s">
        <v>287</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288</v>
      </c>
      <c r="F257" s="82"/>
      <c r="G257" s="82" t="s">
        <v>246</v>
      </c>
      <c r="H257" s="82" t="s">
        <v>289</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290</v>
      </c>
      <c r="F258" s="82"/>
      <c r="G258" s="82" t="s">
        <v>246</v>
      </c>
      <c r="H258" s="82" t="s">
        <v>291</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292</v>
      </c>
      <c r="F259" s="82"/>
      <c r="G259" s="82" t="s">
        <v>206</v>
      </c>
      <c r="H259" s="82" t="s">
        <v>293</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294</v>
      </c>
      <c r="F260" s="82"/>
      <c r="G260" s="82" t="s">
        <v>206</v>
      </c>
      <c r="H260" s="82" t="s">
        <v>295</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296</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297</v>
      </c>
      <c r="F264" s="2"/>
      <c r="G264" s="82" t="s">
        <v>298</v>
      </c>
      <c r="H264" s="82" t="s">
        <v>299</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244"/>
      <c r="AR264" s="476">
        <f>CHOOSE($B$3,ENWL!AR264,NPgN!AR264,NPgY!AR264,WMID!AR264,EMID!AR264,SWALES!AR264,SWEST!AR264,LPN!AR264,SPN!AR264,EPN!AR264,SPD!AR264,SPMW!AR264,SSEH!AR264,SSES!AR264)</f>
        <v>375.89994164000001</v>
      </c>
      <c r="AS264" s="476">
        <f>CHOOSE($B$3,ENWL!AS264,NPgN!AS264,NPgY!AS264,WMID!AS264,EMID!AS264,SWALES!AS264,SWEST!AS264,LPN!AS264,SPN!AS264,EPN!AS264,SPD!AS264,SPMW!AS264,SSEH!AS264,SSES!AS264)</f>
        <v>501.20713704314659</v>
      </c>
      <c r="AT264" s="476">
        <f>CHOOSE($B$3,ENWL!AT264,NPgN!AT264,NPgY!AT264,WMID!AT264,EMID!AT264,SWALES!AT264,SWEST!AT264,LPN!AT264,SPN!AT264,EPN!AT264,SPD!AT264,SPMW!AT264,SSEH!AT264,SSES!AT264)</f>
        <v>424.69338930315632</v>
      </c>
      <c r="AU264" s="476">
        <f>CHOOSE($B$3,ENWL!AU264,NPgN!AU264,NPgY!AU264,WMID!AU264,EMID!AU264,SWALES!AU264,SWEST!AU264,LPN!AU264,SPN!AU264,EPN!AU264,SPD!AU264,SPMW!AU264,SSEH!AU264,SSES!AU264)</f>
        <v>0</v>
      </c>
      <c r="AV264" s="476">
        <f>CHOOSE($B$3,ENWL!AV264,NPgN!AV264,NPgY!AV264,WMID!AV264,EMID!AV264,SWALES!AV264,SWEST!AV264,LPN!AV264,SPN!AV264,EPN!AV264,SPD!AV264,SPMW!AV264,SSEH!AV264,SSES!AV264)</f>
        <v>0</v>
      </c>
      <c r="AW264" s="184"/>
    </row>
    <row r="265" spans="1:49" ht="16.8">
      <c r="A265" s="82"/>
      <c r="B265" s="82"/>
      <c r="C265" s="82"/>
      <c r="D265" s="82"/>
      <c r="E265" s="82" t="s">
        <v>300</v>
      </c>
      <c r="F265" s="2"/>
      <c r="G265" s="82" t="s">
        <v>298</v>
      </c>
      <c r="H265" s="82" t="s">
        <v>301</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375.72306493563678</v>
      </c>
      <c r="AS265" s="476">
        <f>CHOOSE($B$3,ENWL!AS265,NPgN!AS265,NPgY!AS265,WMID!AS265,EMID!AS265,SWALES!AS265,SWEST!AS265,LPN!AS265,SPN!AS265,EPN!AS265,SPD!AS265,SPMW!AS265,SSEH!AS265,SSES!AS265)</f>
        <v>502.3650345051293</v>
      </c>
      <c r="AT265" s="476">
        <f>CHOOSE($B$3,ENWL!AT265,NPgN!AT265,NPgY!AT265,WMID!AT265,EMID!AT265,SWALES!AT265,SWEST!AT265,LPN!AT265,SPN!AT265,EPN!AT265,SPD!AT265,SPMW!AT265,SSEH!AT265,SSES!AT265)</f>
        <v>416.18896859475376</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302</v>
      </c>
      <c r="F266" s="2"/>
      <c r="G266" s="82" t="s">
        <v>303</v>
      </c>
      <c r="H266" s="82" t="s">
        <v>304</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477">
        <f>CHOOSE($B$3,ENWL!AQ266,NPgN!AQ266,NPgY!AQ266,WMID!AQ266,EMID!AQ266,SWALES!AQ266,SWEST!AQ266,LPN!AQ266,SPN!AQ266,EPN!AQ266,SPD!AQ266,SPMW!AQ266,SSEH!AQ266,SSES!AQ266)</f>
        <v>0</v>
      </c>
      <c r="AR266" s="476">
        <f>CHOOSE($B$3,ENWL!AR266,NPgN!AR266,NPgY!AR266,WMID!AR266,EMID!AR266,SWALES!AR266,SWEST!AR266,LPN!AR266,SPN!AR266,EPN!AR266,SPD!AR266,SPMW!AR266,SSEH!AR266,SSES!AR266)</f>
        <v>0</v>
      </c>
      <c r="AS266" s="476">
        <f>CHOOSE($B$3,ENWL!AS266,NPgN!AS266,NPgY!AS266,WMID!AS266,EMID!AS266,SWALES!AS266,SWEST!AS266,LPN!AS266,SPN!AS266,EPN!AS266,SPD!AS266,SPMW!AS266,SSEH!AS266,SSES!AS266)</f>
        <v>0</v>
      </c>
      <c r="AT266" s="476">
        <f>CHOOSE($B$3,ENWL!AT266,NPgN!AT266,NPgY!AT266,WMID!AT266,EMID!AT266,SWALES!AT266,SWEST!AT266,LPN!AT266,SPN!AT266,EPN!AT266,SPD!AT266,SPMW!AT266,SSEH!AT266,SSES!AT266)</f>
        <v>319.18050009332984</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305</v>
      </c>
      <c r="F267" s="82"/>
      <c r="G267" s="82" t="s">
        <v>298</v>
      </c>
      <c r="H267" s="82" t="s">
        <v>306</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244"/>
      <c r="AR267" s="476">
        <f>CHOOSE($B$3,ENWL!AR267,NPgN!AR267,NPgY!AR267,WMID!AR267,EMID!AR267,SWALES!AR267,SWEST!AR267,LPN!AR267,SPN!AR267,EPN!AR267,SPD!AR267,SPMW!AR267,SSEH!AR267,SSES!AR267)</f>
        <v>-0.21448661833333335</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0</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307</v>
      </c>
      <c r="F268" s="82"/>
      <c r="G268" s="82" t="s">
        <v>298</v>
      </c>
      <c r="H268" s="82" t="s">
        <v>308</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3.4554999999999997E-4</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131" t="s">
        <v>309</v>
      </c>
      <c r="F269" s="34"/>
      <c r="G269" s="7" t="s">
        <v>310</v>
      </c>
      <c r="H269" s="34" t="s">
        <v>311</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477">
        <f>CHOOSE($B$3,ENWL!AQ269,NPgN!AQ269,NPgY!AQ269,WMID!AQ269,EMID!AQ269,SWALES!AQ269,SWEST!AQ269,LPN!AQ269,SPN!AQ269,EPN!AQ269,SPD!AQ269,SPMW!AQ269,SSEH!AQ269,SSES!AQ269)</f>
        <v>0</v>
      </c>
      <c r="AR269" s="476">
        <f>CHOOSE($B$3,ENWL!AR269,NPgN!AR269,NPgY!AR269,WMID!AR269,EMID!AR269,SWALES!AR269,SWEST!AR269,LPN!AR269,SPN!AR269,EPN!AR269,SPD!AR269,SPMW!AR269,SSEH!AR269,SSES!AR269)</f>
        <v>1</v>
      </c>
      <c r="AS269" s="476">
        <f>CHOOSE($B$3,ENWL!AS269,NPgN!AS269,NPgY!AS269,WMID!AS269,EMID!AS269,SWALES!AS269,SWEST!AS269,LPN!AS269,SPN!AS269,EPN!AS269,SPD!AS269,SPMW!AS269,SSEH!AS269,SSES!AS269)</f>
        <v>1</v>
      </c>
      <c r="AT269" s="476">
        <f>CHOOSE($B$3,ENWL!AT269,NPgN!AT269,NPgY!AT269,WMID!AT269,EMID!AT269,SWALES!AT269,SWEST!AT269,LPN!AT269,SPN!AT269,EPN!AT269,SPD!AT269,SPMW!AT269,SSEH!AT269,SSES!AT269)</f>
        <v>1</v>
      </c>
      <c r="AU269" s="476">
        <f>CHOOSE($B$3,ENWL!AU269,NPgN!AU269,NPgY!AU269,WMID!AU269,EMID!AU269,SWALES!AU269,SWEST!AU269,LPN!AU269,SPN!AU269,EPN!AU269,SPD!AU269,SPMW!AU269,SSEH!AU269,SSES!AU269)</f>
        <v>1</v>
      </c>
      <c r="AV269" s="476">
        <f>CHOOSE($B$3,ENWL!AV269,NPgN!AV269,NPgY!AV269,WMID!AV269,EMID!AV269,SWALES!AV269,SWEST!AV269,LPN!AV269,SPN!AV269,EPN!AV269,SPD!AV269,SPMW!AV269,SSEH!AV269,SSES!AV269)</f>
        <v>1</v>
      </c>
      <c r="AW269" s="184"/>
    </row>
    <row r="270" spans="1:49" ht="16.8">
      <c r="A270" s="82"/>
      <c r="B270" s="82"/>
      <c r="C270" s="82"/>
      <c r="D270" s="82"/>
      <c r="E270" s="131" t="s">
        <v>312</v>
      </c>
      <c r="F270" s="34"/>
      <c r="G270" s="7" t="s">
        <v>310</v>
      </c>
      <c r="H270" s="34" t="s">
        <v>313</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1</v>
      </c>
      <c r="AS270" s="476">
        <f>CHOOSE($B$3,ENWL!AS270,NPgN!AS270,NPgY!AS270,WMID!AS270,EMID!AS270,SWALES!AS270,SWEST!AS270,LPN!AS270,SPN!AS270,EPN!AS270,SPD!AS270,SPMW!AS270,SSEH!AS270,SSES!AS270)</f>
        <v>1</v>
      </c>
      <c r="AT270" s="476">
        <f>CHOOSE($B$3,ENWL!AT270,NPgN!AT270,NPgY!AT270,WMID!AT270,EMID!AT270,SWALES!AT270,SWEST!AT270,LPN!AT270,SPN!AT270,EPN!AT270,SPD!AT270,SPMW!AT270,SSEH!AT270,SSES!AT270)</f>
        <v>1</v>
      </c>
      <c r="AU270" s="476">
        <f>CHOOSE($B$3,ENWL!AU270,NPgN!AU270,NPgY!AU270,WMID!AU270,EMID!AU270,SWALES!AU270,SWEST!AU270,LPN!AU270,SPN!AU270,EPN!AU270,SPD!AU270,SPMW!AU270,SSEH!AU270,SSES!AU270)</f>
        <v>1</v>
      </c>
      <c r="AV270" s="476">
        <f>CHOOSE($B$3,ENWL!AV270,NPgN!AV270,NPgY!AV270,WMID!AV270,EMID!AV270,SWALES!AV270,SWEST!AV270,LPN!AV270,SPN!AV270,EPN!AV270,SPD!AV270,SPMW!AV270,SSEH!AV270,SSES!AV270)</f>
        <v>1</v>
      </c>
      <c r="AW270" s="184"/>
    </row>
    <row r="271" spans="1:49" ht="16.8">
      <c r="A271" s="82"/>
      <c r="B271" s="82"/>
      <c r="C271" s="82"/>
      <c r="D271" s="82"/>
      <c r="E271" s="82" t="s">
        <v>314</v>
      </c>
      <c r="F271" s="2"/>
      <c r="G271" s="82" t="s">
        <v>206</v>
      </c>
      <c r="H271" s="82"/>
      <c r="I271" s="409">
        <f>CHOOSE($B$3,ENWL!I271,NPgN!I271,NPgY!I271,WMID!I271,EMID!I271,SWALES!I271,SWEST!I271,LPN!I271,SPN!I271,EPN!I271,SPD!I271,SPMW!I271,SSEH!I271,SSES!I271)</f>
        <v>0.06</v>
      </c>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244"/>
      <c r="AR271" s="207"/>
      <c r="AS271" s="207"/>
      <c r="AT271" s="207"/>
      <c r="AU271" s="207"/>
      <c r="AV271" s="207"/>
      <c r="AW271" s="184"/>
    </row>
    <row r="272" spans="1:49" ht="16.8">
      <c r="A272" s="82"/>
      <c r="B272" s="82"/>
      <c r="C272" s="82"/>
      <c r="D272" s="82"/>
      <c r="E272" s="82" t="s">
        <v>315</v>
      </c>
      <c r="F272" s="2"/>
      <c r="G272" s="82" t="s">
        <v>206</v>
      </c>
      <c r="H272" s="82"/>
      <c r="I272" s="409">
        <f>CHOOSE($B$3,ENWL!I272,NPgN!I272,NPgY!I272,WMID!I272,EMID!I272,SWALES!I272,SWEST!I272,LPN!I272,SPN!I272,EPN!I272,SPD!I272,SPMW!I272,SSEH!I272,SSES!I272)</f>
        <v>1.15E-2</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316</v>
      </c>
      <c r="F273" s="82"/>
      <c r="G273" s="82" t="s">
        <v>206</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c r="F274" s="82"/>
      <c r="G274" s="82"/>
      <c r="H274" s="82"/>
      <c r="I274" s="82"/>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3"/>
      <c r="AR274" s="145"/>
      <c r="AS274" s="184"/>
      <c r="AT274" s="184"/>
      <c r="AU274" s="184"/>
      <c r="AV274" s="184"/>
      <c r="AW274" s="184"/>
    </row>
    <row r="275" spans="1:49" ht="16.8">
      <c r="A275" s="82"/>
      <c r="B275" s="408" t="s">
        <v>317</v>
      </c>
      <c r="C275" s="408"/>
      <c r="D275" s="408"/>
      <c r="E275" s="408"/>
      <c r="F275" s="408"/>
      <c r="G275" s="408"/>
      <c r="H275" s="408"/>
      <c r="I275" s="408"/>
      <c r="J275" s="408"/>
      <c r="K275" s="408"/>
      <c r="L275" s="408"/>
      <c r="M275" s="408"/>
      <c r="N275" s="408"/>
      <c r="O275" s="405"/>
      <c r="P275" s="405"/>
      <c r="Q275" s="405"/>
      <c r="R275" s="405"/>
      <c r="S275" s="405"/>
      <c r="T275" s="405"/>
      <c r="U275" s="405"/>
      <c r="V275" s="405"/>
      <c r="W275" s="405"/>
      <c r="X275" s="405"/>
      <c r="Y275" s="405"/>
      <c r="Z275" s="405"/>
      <c r="AA275" s="405"/>
      <c r="AB275" s="405"/>
      <c r="AC275" s="405"/>
      <c r="AD275" s="405"/>
      <c r="AE275" s="405"/>
      <c r="AF275" s="405"/>
      <c r="AG275" s="405"/>
      <c r="AH275" s="405"/>
      <c r="AI275" s="405"/>
      <c r="AJ275" s="405"/>
      <c r="AK275" s="405"/>
      <c r="AL275" s="405"/>
      <c r="AM275" s="405"/>
      <c r="AN275" s="405"/>
      <c r="AO275" s="405"/>
      <c r="AP275" s="405"/>
      <c r="AQ275" s="407"/>
      <c r="AR275" s="406"/>
      <c r="AS275" s="405"/>
      <c r="AT275" s="405"/>
      <c r="AU275" s="405"/>
      <c r="AV275" s="405"/>
      <c r="AW275" s="184"/>
    </row>
    <row r="276" spans="1:49" ht="16.8">
      <c r="A276" s="82"/>
      <c r="B276" s="82"/>
      <c r="C276" s="82"/>
      <c r="D276" s="82"/>
      <c r="E276" s="82"/>
      <c r="F276" s="82"/>
      <c r="G276" s="82"/>
      <c r="H276" s="82"/>
      <c r="I276" s="82"/>
      <c r="J276" s="82"/>
      <c r="K276" s="82"/>
      <c r="L276" s="82"/>
      <c r="M276" s="82"/>
      <c r="N276" s="82"/>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243"/>
      <c r="AR276" s="145"/>
      <c r="AS276" s="184"/>
      <c r="AT276" s="184"/>
      <c r="AU276" s="184"/>
      <c r="AV276" s="184"/>
      <c r="AW276" s="184"/>
    </row>
    <row r="277" spans="1:49" ht="16.8">
      <c r="A277" s="82"/>
      <c r="B277" s="82"/>
      <c r="C277" s="82"/>
      <c r="D277" s="82"/>
      <c r="E277" s="82" t="s">
        <v>318</v>
      </c>
      <c r="F277" s="82"/>
      <c r="G277" s="82" t="s">
        <v>101</v>
      </c>
      <c r="H277" s="82" t="s">
        <v>319</v>
      </c>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476">
        <f>CHOOSE($B$3,ENWL!AR277,NPgN!AR277,NPgY!AR277,WMID!AR277,EMID!AR277,SWALES!AR277,SWEST!AR277,LPN!AR277,SPN!AR277,EPN!AR277,SPD!AR277,SPMW!AR277,SSEH!AR277,SSES!AR277)</f>
        <v>-14.031626209041452</v>
      </c>
      <c r="AS277" s="476">
        <f>CHOOSE($B$3,ENWL!AS277,NPgN!AS277,NPgY!AS277,WMID!AS277,EMID!AS277,SWALES!AS277,SWEST!AS277,LPN!AS277,SPN!AS277,EPN!AS277,SPD!AS277,SPMW!AS277,SSEH!AS277,SSES!AS277)</f>
        <v>-21.82073843963142</v>
      </c>
      <c r="AT277" s="476">
        <f>CHOOSE($B$3,ENWL!AT277,NPgN!AT277,NPgY!AT277,WMID!AT277,EMID!AT277,SWALES!AT277,SWEST!AT277,LPN!AT277,SPN!AT277,EPN!AT277,SPD!AT277,SPMW!AT277,SSEH!AT277,SSES!AT277)</f>
        <v>-25.58834854088181</v>
      </c>
      <c r="AU277" s="476">
        <f>CHOOSE($B$3,ENWL!AU277,NPgN!AU277,NPgY!AU277,WMID!AU277,EMID!AU277,SWALES!AU277,SWEST!AU277,LPN!AU277,SPN!AU277,EPN!AU277,SPD!AU277,SPMW!AU277,SSEH!AU277,SSES!AU277)</f>
        <v>-19.247660846080606</v>
      </c>
      <c r="AV277" s="476">
        <f>CHOOSE($B$3,ENWL!AV277,NPgN!AV277,NPgY!AV277,WMID!AV277,EMID!AV277,SWALES!AV277,SWEST!AV277,LPN!AV277,SPN!AV277,EPN!AV277,SPD!AV277,SPMW!AV277,SSEH!AV277,SSES!AV277)</f>
        <v>-18.095753789397484</v>
      </c>
      <c r="AW277" s="184"/>
    </row>
    <row r="278" spans="1:49" ht="16.8">
      <c r="A278" s="82"/>
      <c r="B278" s="82"/>
      <c r="C278" s="82"/>
      <c r="D278" s="82"/>
      <c r="E278" s="82" t="s">
        <v>320</v>
      </c>
      <c r="F278" s="82"/>
      <c r="G278" s="21" t="s">
        <v>298</v>
      </c>
      <c r="H278" s="82" t="s">
        <v>321</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1455.4853637493704</v>
      </c>
      <c r="AS278" s="476">
        <f>CHOOSE($B$3,ENWL!AS278,NPgN!AS278,NPgY!AS278,WMID!AS278,EMID!AS278,SWALES!AS278,SWEST!AS278,LPN!AS278,SPN!AS278,EPN!AS278,SPD!AS278,SPMW!AS278,SSEH!AS278,SSES!AS278)</f>
        <v>1696.0062681553161</v>
      </c>
      <c r="AT278" s="476">
        <f>CHOOSE($B$3,ENWL!AT278,NPgN!AT278,NPgY!AT278,WMID!AT278,EMID!AT278,SWALES!AT278,SWEST!AT278,LPN!AT278,SPN!AT278,EPN!AT278,SPD!AT278,SPMW!AT278,SSEH!AT278,SSES!AT278)</f>
        <v>1823.7566793684437</v>
      </c>
      <c r="AU278" s="476">
        <f>CHOOSE($B$3,ENWL!AU278,NPgN!AU278,NPgY!AU278,WMID!AU278,EMID!AU278,SWALES!AU278,SWEST!AU278,LPN!AU278,SPN!AU278,EPN!AU278,SPD!AU278,SPMW!AU278,SSEH!AU278,SSES!AU278)</f>
        <v>1933.7080493022845</v>
      </c>
      <c r="AV278" s="476">
        <f>CHOOSE($B$3,ENWL!AV278,NPgN!AV278,NPgY!AV278,WMID!AV278,EMID!AV278,SWALES!AV278,SWEST!AV278,LPN!AV278,SPN!AV278,EPN!AV278,SPD!AV278,SPMW!AV278,SSEH!AV278,SSES!AV278)</f>
        <v>2055.7902666935897</v>
      </c>
      <c r="AW278" s="184"/>
    </row>
    <row r="279" spans="1:49" ht="16.8">
      <c r="A279" s="82"/>
      <c r="B279" s="82"/>
      <c r="C279" s="82"/>
      <c r="D279" s="82"/>
      <c r="E279" s="82" t="s">
        <v>322</v>
      </c>
      <c r="F279" s="82"/>
      <c r="G279" s="21" t="s">
        <v>298</v>
      </c>
      <c r="H279" s="82" t="s">
        <v>323</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63.376374189092637</v>
      </c>
      <c r="AS279" s="476">
        <f>CHOOSE($B$3,ENWL!AS279,NPgN!AS279,NPgY!AS279,WMID!AS279,EMID!AS279,SWALES!AS279,SWEST!AS279,LPN!AS279,SPN!AS279,EPN!AS279,SPD!AS279,SPMW!AS279,SSEH!AS279,SSES!AS279)</f>
        <v>78.215797245277983</v>
      </c>
      <c r="AT279" s="476">
        <f>CHOOSE($B$3,ENWL!AT279,NPgN!AT279,NPgY!AT279,WMID!AT279,EMID!AT279,SWALES!AT279,SWEST!AT279,LPN!AT279,SPN!AT279,EPN!AT279,SPD!AT279,SPMW!AT279,SSEH!AT279,SSES!AT279)</f>
        <v>80.055495305771728</v>
      </c>
      <c r="AU279" s="476">
        <f>CHOOSE($B$3,ENWL!AU279,NPgN!AU279,NPgY!AU279,WMID!AU279,EMID!AU279,SWALES!AU279,SWEST!AU279,LPN!AU279,SPN!AU279,EPN!AU279,SPD!AU279,SPMW!AU279,SSEH!AU279,SSES!AU279)</f>
        <v>94.852924032970918</v>
      </c>
      <c r="AV279" s="476">
        <f>CHOOSE($B$3,ENWL!AV279,NPgN!AV279,NPgY!AV279,WMID!AV279,EMID!AV279,SWALES!AV279,SWEST!AV279,LPN!AV279,SPN!AV279,EPN!AV279,SPD!AV279,SPMW!AV279,SSEH!AV279,SSES!AV279)</f>
        <v>94.642148516923243</v>
      </c>
      <c r="AW279" s="184"/>
    </row>
    <row r="280" spans="1:49" ht="16.8">
      <c r="A280" s="82"/>
      <c r="B280" s="82"/>
      <c r="C280" s="82"/>
      <c r="D280" s="82"/>
      <c r="E280" s="82" t="s">
        <v>324</v>
      </c>
      <c r="F280" s="82"/>
      <c r="G280" s="21" t="s">
        <v>298</v>
      </c>
      <c r="H280" s="82" t="s">
        <v>325</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c r="F281" s="82"/>
      <c r="G281" s="21"/>
      <c r="H281" s="82"/>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207"/>
      <c r="AS281" s="207"/>
      <c r="AT281" s="207"/>
      <c r="AU281" s="207"/>
      <c r="AV281" s="207"/>
      <c r="AW281" s="184"/>
    </row>
    <row r="282" spans="1:49" ht="16.8">
      <c r="A282" s="82"/>
      <c r="B282" s="82"/>
      <c r="C282" s="82"/>
      <c r="D282" s="82"/>
      <c r="E282" s="82" t="s">
        <v>326</v>
      </c>
      <c r="F282" s="82"/>
      <c r="G282" s="21" t="s">
        <v>298</v>
      </c>
      <c r="H282" s="82" t="s">
        <v>327</v>
      </c>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476">
        <f>CHOOSE($B$3,ENWL!AR282,NPgN!AR282,NPgY!AR282,WMID!AR282,EMID!AR282,SWALES!AR282,SWEST!AR282,LPN!AR282,SPN!AR282,EPN!AR282,SPD!AR282,SPMW!AR282,SSEH!AR282,SSES!AR282)</f>
        <v>0</v>
      </c>
      <c r="AS282" s="476">
        <f>CHOOSE($B$3,ENWL!AS282,NPgN!AS282,NPgY!AS282,WMID!AS282,EMID!AS282,SWALES!AS282,SWEST!AS282,LPN!AS282,SPN!AS282,EPN!AS282,SPD!AS282,SPMW!AS282,SSEH!AS282,SSES!AS282)</f>
        <v>-20.306227886879256</v>
      </c>
      <c r="AT282" s="476">
        <f>CHOOSE($B$3,ENWL!AT282,NPgN!AT282,NPgY!AT282,WMID!AT282,EMID!AT282,SWALES!AT282,SWEST!AT282,LPN!AT282,SPN!AT282,EPN!AT282,SPD!AT282,SPMW!AT282,SSEH!AT282,SSES!AT282)</f>
        <v>-40.665282200703338</v>
      </c>
      <c r="AU282" s="476">
        <f>CHOOSE($B$3,ENWL!AU282,NPgN!AU282,NPgY!AU282,WMID!AU282,EMID!AU282,SWALES!AU282,SWEST!AU282,LPN!AU282,SPN!AU282,EPN!AU282,SPD!AU282,SPMW!AU282,SSEH!AU282,SSES!AU282)</f>
        <v>-56.008190864882472</v>
      </c>
      <c r="AV282" s="476">
        <f>CHOOSE($B$3,ENWL!AV282,NPgN!AV282,NPgY!AV282,WMID!AV282,EMID!AV282,SWALES!AV282,SWEST!AV282,LPN!AV282,SPN!AV282,EPN!AV282,SPD!AV282,SPMW!AV282,SSEH!AV282,SSES!AV282)</f>
        <v>-29.813942758009535</v>
      </c>
      <c r="AW282" s="184"/>
    </row>
    <row r="283" spans="1:49" ht="16.8">
      <c r="A283" s="82"/>
      <c r="B283" s="82"/>
      <c r="C283" s="82"/>
      <c r="D283" s="82"/>
      <c r="E283" s="82" t="s">
        <v>328</v>
      </c>
      <c r="F283" s="82"/>
      <c r="G283" s="21" t="s">
        <v>298</v>
      </c>
      <c r="H283" s="82" t="s">
        <v>329</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-33.601427991904274</v>
      </c>
      <c r="AT283" s="476">
        <f>CHOOSE($B$3,ENWL!AT283,NPgN!AT283,NPgY!AT283,WMID!AT283,EMID!AT283,SWALES!AT283,SWEST!AT283,LPN!AT283,SPN!AT283,EPN!AT283,SPD!AT283,SPMW!AT283,SSEH!AT283,SSES!AT283)</f>
        <v>-45.817494872944764</v>
      </c>
      <c r="AU283" s="476">
        <f>CHOOSE($B$3,ENWL!AU283,NPgN!AU283,NPgY!AU283,WMID!AU283,EMID!AU283,SWALES!AU283,SWEST!AU283,LPN!AU283,SPN!AU283,EPN!AU283,SPD!AU283,SPMW!AU283,SSEH!AU283,SSES!AU283)</f>
        <v>-49.105439605401656</v>
      </c>
      <c r="AV283" s="476">
        <f>CHOOSE($B$3,ENWL!AV283,NPgN!AV283,NPgY!AV283,WMID!AV283,EMID!AV283,SWALES!AV283,SWEST!AV283,LPN!AV283,SPN!AV283,EPN!AV283,SPD!AV283,SPMW!AV283,SSEH!AV283,SSES!AV283)</f>
        <v>-48.942761844589519</v>
      </c>
      <c r="AW283" s="184"/>
    </row>
    <row r="284" spans="1:49" ht="16.8">
      <c r="A284" s="82"/>
      <c r="B284" s="82"/>
      <c r="C284" s="82"/>
      <c r="D284" s="82"/>
      <c r="E284" s="82"/>
      <c r="F284" s="82"/>
      <c r="G284" s="82"/>
      <c r="H284" s="82"/>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145"/>
      <c r="AS284" s="184"/>
      <c r="AT284" s="184"/>
      <c r="AU284" s="184"/>
      <c r="AV284" s="184"/>
      <c r="AW284" s="184"/>
    </row>
    <row r="285" spans="1:49" ht="16.8">
      <c r="A285" s="82"/>
      <c r="B285" s="82"/>
      <c r="C285" s="82"/>
      <c r="D285" s="82"/>
      <c r="E285" s="7" t="s">
        <v>330</v>
      </c>
      <c r="F285" s="86"/>
      <c r="G285" s="82" t="s">
        <v>206</v>
      </c>
      <c r="H285" s="2" t="s">
        <v>331</v>
      </c>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420">
        <f>CHOOSE($B$3,ENWL!AR285,NPgN!AR285,NPgY!AR285,WMID!AR285,EMID!AR285,SWALES!AR285,SWEST!AR285,LPN!AR285,SPN!AR285,EPN!AR285,SPD!AR285,SPMW!AR285,SSEH!AR285,SSES!AR285)</f>
        <v>0.25</v>
      </c>
      <c r="AS285" s="420">
        <f>CHOOSE($B$3,ENWL!AS285,NPgN!AS285,NPgY!AS285,WMID!AS285,EMID!AS285,SWALES!AS285,SWEST!AS285,LPN!AS285,SPN!AS285,EPN!AS285,SPD!AS285,SPMW!AS285,SSEH!AS285,SSES!AS285)</f>
        <v>0.25</v>
      </c>
      <c r="AT285" s="420">
        <f>CHOOSE($B$3,ENWL!AT285,NPgN!AT285,NPgY!AT285,WMID!AT285,EMID!AT285,SWALES!AT285,SWEST!AT285,LPN!AT285,SPN!AT285,EPN!AT285,SPD!AT285,SPMW!AT285,SSEH!AT285,SSES!AT285)</f>
        <v>0.25</v>
      </c>
      <c r="AU285" s="420">
        <f>CHOOSE($B$3,ENWL!AU285,NPgN!AU285,NPgY!AU285,WMID!AU285,EMID!AU285,SWALES!AU285,SWEST!AU285,LPN!AU285,SPN!AU285,EPN!AU285,SPD!AU285,SPMW!AU285,SSEH!AU285,SSES!AU285)</f>
        <v>0.25</v>
      </c>
      <c r="AV285" s="420">
        <f>CHOOSE($B$3,ENWL!AV285,NPgN!AV285,NPgY!AV285,WMID!AV285,EMID!AV285,SWALES!AV285,SWEST!AV285,LPN!AV285,SPN!AV285,EPN!AV285,SPD!AV285,SPMW!AV285,SSEH!AV285,SSES!AV285)</f>
        <v>0.25</v>
      </c>
      <c r="AW285" s="184"/>
    </row>
    <row r="286" spans="1:49" ht="16.8">
      <c r="A286" s="82"/>
      <c r="B286" s="82"/>
      <c r="C286" s="82"/>
      <c r="D286" s="82"/>
      <c r="E286" s="7" t="s">
        <v>332</v>
      </c>
      <c r="F286" s="86"/>
      <c r="G286" s="82" t="s">
        <v>206</v>
      </c>
      <c r="H286" s="7" t="s">
        <v>333</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0.18</v>
      </c>
      <c r="AS286" s="420">
        <f>CHOOSE($B$3,ENWL!AS286,NPgN!AS286,NPgY!AS286,WMID!AS286,EMID!AS286,SWALES!AS286,SWEST!AS286,LPN!AS286,SPN!AS286,EPN!AS286,SPD!AS286,SPMW!AS286,SSEH!AS286,SSES!AS286)</f>
        <v>0.18</v>
      </c>
      <c r="AT286" s="420">
        <f>CHOOSE($B$3,ENWL!AT286,NPgN!AT286,NPgY!AT286,WMID!AT286,EMID!AT286,SWALES!AT286,SWEST!AT286,LPN!AT286,SPN!AT286,EPN!AT286,SPD!AT286,SPMW!AT286,SSEH!AT286,SSES!AT286)</f>
        <v>0.18</v>
      </c>
      <c r="AU286" s="420">
        <f>CHOOSE($B$3,ENWL!AU286,NPgN!AU286,NPgY!AU286,WMID!AU286,EMID!AU286,SWALES!AU286,SWEST!AU286,LPN!AU286,SPN!AU286,EPN!AU286,SPD!AU286,SPMW!AU286,SSEH!AU286,SSES!AU286)</f>
        <v>0.18</v>
      </c>
      <c r="AV286" s="420">
        <f>CHOOSE($B$3,ENWL!AV286,NPgN!AV286,NPgY!AV286,WMID!AV286,EMID!AV286,SWALES!AV286,SWEST!AV286,LPN!AV286,SPN!AV286,EPN!AV286,SPD!AV286,SPMW!AV286,SSEH!AV286,SSES!AV286)</f>
        <v>0.18</v>
      </c>
      <c r="AW286" s="184"/>
    </row>
    <row r="287" spans="1:49" ht="16.8">
      <c r="A287" s="82"/>
      <c r="B287" s="82"/>
      <c r="C287" s="82"/>
      <c r="D287" s="82"/>
      <c r="E287" s="7" t="s">
        <v>334</v>
      </c>
      <c r="F287" s="86"/>
      <c r="G287" s="82" t="s">
        <v>206</v>
      </c>
      <c r="H287" s="7" t="s">
        <v>335</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0.06</v>
      </c>
      <c r="AS287" s="420">
        <f>CHOOSE($B$3,ENWL!AS287,NPgN!AS287,NPgY!AS287,WMID!AS287,EMID!AS287,SWALES!AS287,SWEST!AS287,LPN!AS287,SPN!AS287,EPN!AS287,SPD!AS287,SPMW!AS287,SSEH!AS287,SSES!AS287)</f>
        <v>0.06</v>
      </c>
      <c r="AT287" s="420">
        <f>CHOOSE($B$3,ENWL!AT287,NPgN!AT287,NPgY!AT287,WMID!AT287,EMID!AT287,SWALES!AT287,SWEST!AT287,LPN!AT287,SPN!AT287,EPN!AT287,SPD!AT287,SPMW!AT287,SSEH!AT287,SSES!AT287)</f>
        <v>0.06</v>
      </c>
      <c r="AU287" s="420">
        <f>CHOOSE($B$3,ENWL!AU287,NPgN!AU287,NPgY!AU287,WMID!AU287,EMID!AU287,SWALES!AU287,SWEST!AU287,LPN!AU287,SPN!AU287,EPN!AU287,SPD!AU287,SPMW!AU287,SSEH!AU287,SSES!AU287)</f>
        <v>0.06</v>
      </c>
      <c r="AV287" s="420">
        <f>CHOOSE($B$3,ENWL!AV287,NPgN!AV287,NPgY!AV287,WMID!AV287,EMID!AV287,SWALES!AV287,SWEST!AV287,LPN!AV287,SPN!AV287,EPN!AV287,SPD!AV287,SPMW!AV287,SSEH!AV287,SSES!AV287)</f>
        <v>0.06</v>
      </c>
      <c r="AW287" s="184"/>
    </row>
    <row r="288" spans="1:49" ht="16.8">
      <c r="A288" s="82"/>
      <c r="B288" s="82"/>
      <c r="C288" s="82"/>
      <c r="D288" s="82"/>
      <c r="E288" s="7" t="s">
        <v>336</v>
      </c>
      <c r="F288" s="86"/>
      <c r="G288" s="82" t="s">
        <v>206</v>
      </c>
      <c r="H288" s="7" t="s">
        <v>337</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0.03</v>
      </c>
      <c r="AS288" s="420">
        <f>CHOOSE($B$3,ENWL!AS288,NPgN!AS288,NPgY!AS288,WMID!AS288,EMID!AS288,SWALES!AS288,SWEST!AS288,LPN!AS288,SPN!AS288,EPN!AS288,SPD!AS288,SPMW!AS288,SSEH!AS288,SSES!AS288)</f>
        <v>0.03</v>
      </c>
      <c r="AT288" s="420">
        <f>CHOOSE($B$3,ENWL!AT288,NPgN!AT288,NPgY!AT288,WMID!AT288,EMID!AT288,SWALES!AT288,SWEST!AT288,LPN!AT288,SPN!AT288,EPN!AT288,SPD!AT288,SPMW!AT288,SSEH!AT288,SSES!AT288)</f>
        <v>0.03</v>
      </c>
      <c r="AU288" s="420">
        <f>CHOOSE($B$3,ENWL!AU288,NPgN!AU288,NPgY!AU288,WMID!AU288,EMID!AU288,SWALES!AU288,SWEST!AU288,LPN!AU288,SPN!AU288,EPN!AU288,SPD!AU288,SPMW!AU288,SSEH!AU288,SSES!AU288)</f>
        <v>0.03</v>
      </c>
      <c r="AV288" s="420">
        <f>CHOOSE($B$3,ENWL!AV288,NPgN!AV288,NPgY!AV288,WMID!AV288,EMID!AV288,SWALES!AV288,SWEST!AV288,LPN!AV288,SPN!AV288,EPN!AV288,SPD!AV288,SPMW!AV288,SSEH!AV288,SSES!AV288)</f>
        <v>0.03</v>
      </c>
      <c r="AW288" s="184"/>
    </row>
    <row r="289" spans="1:49" ht="16.8">
      <c r="A289" s="82"/>
      <c r="B289" s="82"/>
      <c r="C289" s="82"/>
      <c r="D289" s="82"/>
      <c r="E289" s="7" t="s">
        <v>338</v>
      </c>
      <c r="F289" s="86"/>
      <c r="G289" s="82" t="s">
        <v>206</v>
      </c>
      <c r="H289" s="7" t="s">
        <v>339</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1.4492753623188406E-2</v>
      </c>
      <c r="AS289" s="420">
        <f>CHOOSE($B$3,ENWL!AS289,NPgN!AS289,NPgY!AS289,WMID!AS289,EMID!AS289,SWALES!AS289,SWEST!AS289,LPN!AS289,SPN!AS289,EPN!AS289,SPD!AS289,SPMW!AS289,SSEH!AS289,SSES!AS289)</f>
        <v>1.4492753623188406E-2</v>
      </c>
      <c r="AT289" s="420">
        <f>CHOOSE($B$3,ENWL!AT289,NPgN!AT289,NPgY!AT289,WMID!AT289,EMID!AT289,SWALES!AT289,SWEST!AT289,LPN!AT289,SPN!AT289,EPN!AT289,SPD!AT289,SPMW!AT289,SSEH!AT289,SSES!AT289)</f>
        <v>1.4492753623188406E-2</v>
      </c>
      <c r="AU289" s="420">
        <f>CHOOSE($B$3,ENWL!AU289,NPgN!AU289,NPgY!AU289,WMID!AU289,EMID!AU289,SWALES!AU289,SWEST!AU289,LPN!AU289,SPN!AU289,EPN!AU289,SPD!AU289,SPMW!AU289,SSEH!AU289,SSES!AU289)</f>
        <v>1.4492753623188406E-2</v>
      </c>
      <c r="AV289" s="420">
        <f>CHOOSE($B$3,ENWL!AV289,NPgN!AV289,NPgY!AV289,WMID!AV289,EMID!AV289,SWALES!AV289,SWEST!AV289,LPN!AV289,SPN!AV289,EPN!AV289,SPD!AV289,SPMW!AV289,SSEH!AV289,SSES!AV289)</f>
        <v>1.4492753623188406E-2</v>
      </c>
      <c r="AW289" s="184"/>
    </row>
    <row r="290" spans="1:49" ht="16.8">
      <c r="A290" s="82"/>
      <c r="B290" s="82"/>
      <c r="C290" s="82"/>
      <c r="D290" s="82"/>
      <c r="E290" s="82"/>
      <c r="F290" s="82"/>
      <c r="G290" s="82"/>
      <c r="H290" s="82"/>
      <c r="I290" s="82"/>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145"/>
      <c r="AS290" s="184"/>
      <c r="AT290" s="184"/>
      <c r="AU290" s="184"/>
      <c r="AV290" s="184"/>
      <c r="AW290" s="184"/>
    </row>
    <row r="291" spans="1:49" ht="16.8">
      <c r="A291" s="82"/>
      <c r="B291" s="82"/>
      <c r="C291" s="82"/>
      <c r="D291" s="82"/>
      <c r="E291" s="82" t="s">
        <v>340</v>
      </c>
      <c r="F291" s="82"/>
      <c r="G291" s="82" t="s">
        <v>101</v>
      </c>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528">
        <f>CHOOSE($B$3,ENWL!AR291,NPgN!AR291,NPgY!AR291,WMID!AR291,EMID!AR291,SWALES!AR291,SWEST!AR291,LPN!AR291,SPN!AR291,EPN!AR291,SPD!AR291,SPMW!AR291,SSEH!AR291,SSES!AR291)</f>
        <v>1.3538563803454693</v>
      </c>
      <c r="AS291" s="528">
        <f>CHOOSE($B$3,ENWL!AS291,NPgN!AS291,NPgY!AS291,WMID!AS291,EMID!AS291,SWALES!AS291,SWEST!AS291,LPN!AS291,SPN!AS291,EPN!AS291,SPD!AS291,SPMW!AS291,SSEH!AS291,SSES!AS291)</f>
        <v>1.399085447927888</v>
      </c>
      <c r="AT291" s="528">
        <f>CHOOSE($B$3,ENWL!AT291,NPgN!AT291,NPgY!AT291,WMID!AT291,EMID!AT291,SWALES!AT291,SWEST!AT291,LPN!AT291,SPN!AT291,EPN!AT291,SPD!AT291,SPMW!AT291,SSEH!AT291,SSES!AT291)</f>
        <v>1.3245039630700681</v>
      </c>
      <c r="AU291" s="528">
        <f>CHOOSE($B$3,ENWL!AU291,NPgN!AU291,NPgY!AU291,WMID!AU291,EMID!AU291,SWALES!AU291,SWEST!AU291,LPN!AU291,SPN!AU291,EPN!AU291,SPD!AU291,SPMW!AU291,SSEH!AU291,SSES!AU291)</f>
        <v>1.0767587664923539</v>
      </c>
      <c r="AV291" s="528">
        <f>CHOOSE($B$3,ENWL!AV291,NPgN!AV291,NPgY!AV291,WMID!AV291,EMID!AV291,SWALES!AV291,SWEST!AV291,LPN!AV291,SPN!AV291,EPN!AV291,SPD!AV291,SPMW!AV291,SSEH!AV291,SSES!AV291)</f>
        <v>1.0135822369351568</v>
      </c>
      <c r="AW291" s="184"/>
    </row>
    <row r="292" spans="1:49" ht="16.8">
      <c r="A292" s="82"/>
      <c r="B292" s="82"/>
      <c r="C292" s="82"/>
      <c r="D292" s="82"/>
      <c r="E292" s="82" t="s">
        <v>341</v>
      </c>
      <c r="F292" s="82"/>
      <c r="G292" s="82" t="s">
        <v>206</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410">
        <f>CHOOSE($B$3,ENWL!AR292,NPgN!AR292,NPgY!AR292,WMID!AR292,EMID!AR292,SWALES!AR292,SWEST!AR292,LPN!AR292,SPN!AR292,EPN!AR292,SPD!AR292,SPMW!AR292,SSEH!AR292,SSES!AR292)</f>
        <v>0.65</v>
      </c>
      <c r="AS292" s="410">
        <f>CHOOSE($B$3,ENWL!AS292,NPgN!AS292,NPgY!AS292,WMID!AS292,EMID!AS292,SWALES!AS292,SWEST!AS292,LPN!AS292,SPN!AS292,EPN!AS292,SPD!AS292,SPMW!AS292,SSEH!AS292,SSES!AS292)</f>
        <v>0.64</v>
      </c>
      <c r="AT292" s="410">
        <f>CHOOSE($B$3,ENWL!AT292,NPgN!AT292,NPgY!AT292,WMID!AT292,EMID!AT292,SWALES!AT292,SWEST!AT292,LPN!AT292,SPN!AT292,EPN!AT292,SPD!AT292,SPMW!AT292,SSEH!AT292,SSES!AT292)</f>
        <v>0.63</v>
      </c>
      <c r="AU292" s="410">
        <f>CHOOSE($B$3,ENWL!AU292,NPgN!AU292,NPgY!AU292,WMID!AU292,EMID!AU292,SWALES!AU292,SWEST!AU292,LPN!AU292,SPN!AU292,EPN!AU292,SPD!AU292,SPMW!AU292,SSEH!AU292,SSES!AU292)</f>
        <v>0.61</v>
      </c>
      <c r="AV292" s="410">
        <f>CHOOSE($B$3,ENWL!AV292,NPgN!AV292,NPgY!AV292,WMID!AV292,EMID!AV292,SWALES!AV292,SWEST!AV292,LPN!AV292,SPN!AV292,EPN!AV292,SPD!AV292,SPMW!AV292,SSEH!AV292,SSES!AV292)</f>
        <v>0.6</v>
      </c>
      <c r="AW292" s="184"/>
    </row>
    <row r="293" spans="1:49" ht="16.8">
      <c r="A293" s="82"/>
      <c r="B293" s="82"/>
      <c r="C293" s="82"/>
      <c r="D293" s="82"/>
      <c r="E293" s="82"/>
      <c r="F293" s="82"/>
      <c r="G293" s="82"/>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145"/>
      <c r="AS293" s="184"/>
      <c r="AT293" s="184"/>
      <c r="AU293" s="184"/>
      <c r="AV293" s="184"/>
      <c r="AW293" s="184"/>
    </row>
    <row r="294" spans="1:49" ht="16.8">
      <c r="A294" s="82"/>
      <c r="B294" s="82"/>
      <c r="C294" s="82"/>
      <c r="D294" s="351" t="s">
        <v>342</v>
      </c>
      <c r="E294" s="351"/>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364"/>
      <c r="AS294" s="184"/>
      <c r="AT294" s="184"/>
      <c r="AU294" s="184"/>
      <c r="AV294" s="184"/>
      <c r="AW294" s="184"/>
    </row>
    <row r="295" spans="1:49" ht="16.8">
      <c r="A295" s="82"/>
      <c r="B295" s="82"/>
      <c r="C295" s="82"/>
      <c r="D295" s="82"/>
      <c r="E295" s="82" t="s">
        <v>343</v>
      </c>
      <c r="F295" s="82"/>
      <c r="G295" s="82" t="s">
        <v>206</v>
      </c>
      <c r="H295" s="82" t="s">
        <v>344</v>
      </c>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508">
        <f>CHOOSE($B$3,ENWL!AR295,NPgN!AR295,NPgY!AR295,WMID!AR295,EMID!AR295,SWALES!AR295,SWEST!AR295,LPN!AR295,SPN!AR295,EPN!AR295,SPD!AR295,SPMW!AR295,SSEH!AR295,SSES!AR295)</f>
        <v>1.5631485822058179E-2</v>
      </c>
      <c r="AS295" s="508">
        <f>CHOOSE($B$3,ENWL!AS295,NPgN!AS295,NPgY!AS295,WMID!AS295,EMID!AS295,SWALES!AS295,SWEST!AS295,LPN!AS295,SPN!AS295,EPN!AS295,SPD!AS295,SPMW!AS295,SSEH!AS295,SSES!AS295)</f>
        <v>3.1382137869271666E-2</v>
      </c>
      <c r="AT295" s="508">
        <f>CHOOSE($B$3,ENWL!AT295,NPgN!AT295,NPgY!AT295,WMID!AT295,EMID!AT295,SWALES!AT295,SWEST!AT295,LPN!AT295,SPN!AT295,EPN!AT295,SPD!AT295,SPMW!AT295,SSEH!AT295,SSES!AT295)</f>
        <v>3.1382137869271666E-2</v>
      </c>
      <c r="AU295" s="508">
        <f>CHOOSE($B$3,ENWL!AU295,NPgN!AU295,NPgY!AU295,WMID!AU295,EMID!AU295,SWALES!AU295,SWEST!AU295,LPN!AU295,SPN!AU295,EPN!AU295,SPD!AU295,SPMW!AU295,SSEH!AU295,SSES!AU295)</f>
        <v>3.1382137869271666E-2</v>
      </c>
      <c r="AV295" s="508">
        <f>CHOOSE($B$3,ENWL!AV295,NPgN!AV295,NPgY!AV295,WMID!AV295,EMID!AV295,SWALES!AV295,SWEST!AV295,LPN!AV295,SPN!AV295,EPN!AV295,SPD!AV295,SPMW!AV295,SSEH!AV295,SSES!AV295)</f>
        <v>3.1382137869271666E-2</v>
      </c>
      <c r="AW295" s="184"/>
    </row>
    <row r="296" spans="1:49" ht="16.8">
      <c r="A296" s="82"/>
      <c r="B296" s="82"/>
      <c r="C296" s="82"/>
      <c r="D296" s="82"/>
      <c r="E296" s="82" t="s">
        <v>345</v>
      </c>
      <c r="F296" s="82"/>
      <c r="G296" s="82" t="s">
        <v>206</v>
      </c>
      <c r="H296" s="82" t="s">
        <v>344</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4.6996640725048729E-3</v>
      </c>
      <c r="AS296" s="508">
        <f>CHOOSE($B$3,ENWL!AS296,NPgN!AS296,NPgY!AS296,WMID!AS296,EMID!AS296,SWALES!AS296,SWEST!AS296,LPN!AS296,SPN!AS296,EPN!AS296,SPD!AS296,SPMW!AS296,SSEH!AS296,SSES!AS296)</f>
        <v>6.706868959504851E-3</v>
      </c>
      <c r="AT296" s="508">
        <f>CHOOSE($B$3,ENWL!AT296,NPgN!AT296,NPgY!AT296,WMID!AT296,EMID!AT296,SWALES!AT296,SWEST!AT296,LPN!AT296,SPN!AT296,EPN!AT296,SPD!AT296,SPMW!AT296,SSEH!AT296,SSES!AT296)</f>
        <v>6.706868959504851E-3</v>
      </c>
      <c r="AU296" s="508">
        <f>CHOOSE($B$3,ENWL!AU296,NPgN!AU296,NPgY!AU296,WMID!AU296,EMID!AU296,SWALES!AU296,SWEST!AU296,LPN!AU296,SPN!AU296,EPN!AU296,SPD!AU296,SPMW!AU296,SSEH!AU296,SSES!AU296)</f>
        <v>6.706868959504851E-3</v>
      </c>
      <c r="AV296" s="508">
        <f>CHOOSE($B$3,ENWL!AV296,NPgN!AV296,NPgY!AV296,WMID!AV296,EMID!AV296,SWALES!AV296,SWEST!AV296,LPN!AV296,SPN!AV296,EPN!AV296,SPD!AV296,SPMW!AV296,SSEH!AV296,SSES!AV296)</f>
        <v>6.706868959504851E-3</v>
      </c>
      <c r="AW296" s="184"/>
    </row>
    <row r="297" spans="1:49" ht="16.8">
      <c r="A297" s="82"/>
      <c r="B297" s="82"/>
      <c r="C297" s="82"/>
      <c r="D297" s="82"/>
      <c r="E297" s="82" t="s">
        <v>346</v>
      </c>
      <c r="F297" s="82"/>
      <c r="G297" s="82" t="s">
        <v>206</v>
      </c>
      <c r="H297" s="82" t="s">
        <v>344</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0.78942460126953695</v>
      </c>
      <c r="AS297" s="508">
        <f>CHOOSE($B$3,ENWL!AS297,NPgN!AS297,NPgY!AS297,WMID!AS297,EMID!AS297,SWALES!AS297,SWEST!AS297,LPN!AS297,SPN!AS297,EPN!AS297,SPD!AS297,SPMW!AS297,SSEH!AS297,SSES!AS297)</f>
        <v>0.85059520030019309</v>
      </c>
      <c r="AT297" s="508">
        <f>CHOOSE($B$3,ENWL!AT297,NPgN!AT297,NPgY!AT297,WMID!AT297,EMID!AT297,SWALES!AT297,SWEST!AT297,LPN!AT297,SPN!AT297,EPN!AT297,SPD!AT297,SPMW!AT297,SSEH!AT297,SSES!AT297)</f>
        <v>0.85059520030019309</v>
      </c>
      <c r="AU297" s="508">
        <f>CHOOSE($B$3,ENWL!AU297,NPgN!AU297,NPgY!AU297,WMID!AU297,EMID!AU297,SWALES!AU297,SWEST!AU297,LPN!AU297,SPN!AU297,EPN!AU297,SPD!AU297,SPMW!AU297,SSEH!AU297,SSES!AU297)</f>
        <v>0.85059520030019309</v>
      </c>
      <c r="AV297" s="508">
        <f>CHOOSE($B$3,ENWL!AV297,NPgN!AV297,NPgY!AV297,WMID!AV297,EMID!AV297,SWALES!AV297,SWEST!AV297,LPN!AV297,SPN!AV297,EPN!AV297,SPD!AV297,SPMW!AV297,SSEH!AV297,SSES!AV297)</f>
        <v>0.85059520030019309</v>
      </c>
      <c r="AW297" s="184"/>
    </row>
    <row r="298" spans="1:49" ht="16.8">
      <c r="A298" s="82"/>
      <c r="B298" s="82"/>
      <c r="C298" s="82"/>
      <c r="D298" s="82"/>
      <c r="E298" s="82" t="s">
        <v>347</v>
      </c>
      <c r="F298" s="82"/>
      <c r="G298" s="82" t="s">
        <v>206</v>
      </c>
      <c r="H298" s="82" t="s">
        <v>344</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v>
      </c>
      <c r="AS298" s="508">
        <f>CHOOSE($B$3,ENWL!AS298,NPgN!AS298,NPgY!AS298,WMID!AS298,EMID!AS298,SWALES!AS298,SWEST!AS298,LPN!AS298,SPN!AS298,EPN!AS298,SPD!AS298,SPMW!AS298,SSEH!AS298,SSES!AS298)</f>
        <v>0</v>
      </c>
      <c r="AT298" s="508">
        <f>CHOOSE($B$3,ENWL!AT298,NPgN!AT298,NPgY!AT298,WMID!AT298,EMID!AT298,SWALES!AT298,SWEST!AT298,LPN!AT298,SPN!AT298,EPN!AT298,SPD!AT298,SPMW!AT298,SSEH!AT298,SSES!AT298)</f>
        <v>0</v>
      </c>
      <c r="AU298" s="508">
        <f>CHOOSE($B$3,ENWL!AU298,NPgN!AU298,NPgY!AU298,WMID!AU298,EMID!AU298,SWALES!AU298,SWEST!AU298,LPN!AU298,SPN!AU298,EPN!AU298,SPD!AU298,SPMW!AU298,SSEH!AU298,SSES!AU298)</f>
        <v>0</v>
      </c>
      <c r="AV298" s="508">
        <f>CHOOSE($B$3,ENWL!AV298,NPgN!AV298,NPgY!AV298,WMID!AV298,EMID!AV298,SWALES!AV298,SWEST!AV298,LPN!AV298,SPN!AV298,EPN!AV298,SPD!AV298,SPMW!AV298,SSEH!AV298,SSES!AV298)</f>
        <v>0</v>
      </c>
      <c r="AW298" s="184"/>
    </row>
    <row r="299" spans="1:49" ht="16.8">
      <c r="A299" s="82"/>
      <c r="B299" s="82"/>
      <c r="C299" s="82"/>
      <c r="D299" s="82"/>
      <c r="E299" s="82" t="s">
        <v>348</v>
      </c>
      <c r="F299" s="82"/>
      <c r="G299" s="82" t="s">
        <v>206</v>
      </c>
      <c r="H299" s="82" t="s">
        <v>344</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349</v>
      </c>
      <c r="F300" s="82"/>
      <c r="G300" s="82" t="s">
        <v>206</v>
      </c>
      <c r="H300" s="82" t="s">
        <v>344</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350</v>
      </c>
      <c r="F301" s="82"/>
      <c r="G301" s="82" t="s">
        <v>206</v>
      </c>
      <c r="H301" s="82" t="s">
        <v>344</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6.443103771969326E-2</v>
      </c>
      <c r="AS301" s="508">
        <f>CHOOSE($B$3,ENWL!AS301,NPgN!AS301,NPgY!AS301,WMID!AS301,EMID!AS301,SWALES!AS301,SWEST!AS301,LPN!AS301,SPN!AS301,EPN!AS301,SPD!AS301,SPMW!AS301,SSEH!AS301,SSES!AS301)</f>
        <v>5.0416518691684974E-2</v>
      </c>
      <c r="AT301" s="508">
        <f>CHOOSE($B$3,ENWL!AT301,NPgN!AT301,NPgY!AT301,WMID!AT301,EMID!AT301,SWALES!AT301,SWEST!AT301,LPN!AT301,SPN!AT301,EPN!AT301,SPD!AT301,SPMW!AT301,SSEH!AT301,SSES!AT301)</f>
        <v>5.0416518691684974E-2</v>
      </c>
      <c r="AU301" s="508">
        <f>CHOOSE($B$3,ENWL!AU301,NPgN!AU301,NPgY!AU301,WMID!AU301,EMID!AU301,SWALES!AU301,SWEST!AU301,LPN!AU301,SPN!AU301,EPN!AU301,SPD!AU301,SPMW!AU301,SSEH!AU301,SSES!AU301)</f>
        <v>5.0416518691684974E-2</v>
      </c>
      <c r="AV301" s="508">
        <f>CHOOSE($B$3,ENWL!AV301,NPgN!AV301,NPgY!AV301,WMID!AV301,EMID!AV301,SWALES!AV301,SWEST!AV301,LPN!AV301,SPN!AV301,EPN!AV301,SPD!AV301,SPMW!AV301,SSEH!AV301,SSES!AV301)</f>
        <v>5.0416518691684974E-2</v>
      </c>
      <c r="AW301" s="184"/>
    </row>
    <row r="302" spans="1:49" ht="16.8">
      <c r="A302" s="82"/>
      <c r="B302" s="82"/>
      <c r="C302" s="82"/>
      <c r="D302" s="82"/>
      <c r="E302" s="82" t="s">
        <v>351</v>
      </c>
      <c r="F302" s="82"/>
      <c r="G302" s="82" t="s">
        <v>206</v>
      </c>
      <c r="H302" s="82" t="s">
        <v>352</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0.98237790230361421</v>
      </c>
      <c r="AS302" s="508">
        <f>CHOOSE($B$3,ENWL!AS302,NPgN!AS302,NPgY!AS302,WMID!AS302,EMID!AS302,SWALES!AS302,SWEST!AS302,LPN!AS302,SPN!AS302,EPN!AS302,SPD!AS302,SPMW!AS302,SSEH!AS302,SSES!AS302)</f>
        <v>0.95772283711600437</v>
      </c>
      <c r="AT302" s="508">
        <f>CHOOSE($B$3,ENWL!AT302,NPgN!AT302,NPgY!AT302,WMID!AT302,EMID!AT302,SWALES!AT302,SWEST!AT302,LPN!AT302,SPN!AT302,EPN!AT302,SPD!AT302,SPMW!AT302,SSEH!AT302,SSES!AT302)</f>
        <v>0.95772283711600437</v>
      </c>
      <c r="AU302" s="508">
        <f>CHOOSE($B$3,ENWL!AU302,NPgN!AU302,NPgY!AU302,WMID!AU302,EMID!AU302,SWALES!AU302,SWEST!AU302,LPN!AU302,SPN!AU302,EPN!AU302,SPD!AU302,SPMW!AU302,SSEH!AU302,SSES!AU302)</f>
        <v>0.95772283711600437</v>
      </c>
      <c r="AV302" s="508">
        <f>CHOOSE($B$3,ENWL!AV302,NPgN!AV302,NPgY!AV302,WMID!AV302,EMID!AV302,SWALES!AV302,SWEST!AV302,LPN!AV302,SPN!AV302,EPN!AV302,SPD!AV302,SPMW!AV302,SSEH!AV302,SSES!AV302)</f>
        <v>0.95772283711600437</v>
      </c>
      <c r="AW302" s="184"/>
    </row>
    <row r="303" spans="1:49" ht="16.8">
      <c r="A303" s="82"/>
      <c r="B303" s="82"/>
      <c r="C303" s="82"/>
      <c r="D303" s="82"/>
      <c r="E303" s="82" t="s">
        <v>353</v>
      </c>
      <c r="F303" s="82"/>
      <c r="G303" s="82" t="s">
        <v>206</v>
      </c>
      <c r="H303" s="82" t="s">
        <v>352</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0.36931791640223521</v>
      </c>
      <c r="AS303" s="508">
        <f>CHOOSE($B$3,ENWL!AS303,NPgN!AS303,NPgY!AS303,WMID!AS303,EMID!AS303,SWALES!AS303,SWEST!AS303,LPN!AS303,SPN!AS303,EPN!AS303,SPD!AS303,SPMW!AS303,SSEH!AS303,SSES!AS303)</f>
        <v>0.3041063902683</v>
      </c>
      <c r="AT303" s="508">
        <f>CHOOSE($B$3,ENWL!AT303,NPgN!AT303,NPgY!AT303,WMID!AT303,EMID!AT303,SWALES!AT303,SWEST!AT303,LPN!AT303,SPN!AT303,EPN!AT303,SPD!AT303,SPMW!AT303,SSEH!AT303,SSES!AT303)</f>
        <v>0.3041063902683</v>
      </c>
      <c r="AU303" s="508">
        <f>CHOOSE($B$3,ENWL!AU303,NPgN!AU303,NPgY!AU303,WMID!AU303,EMID!AU303,SWALES!AU303,SWEST!AU303,LPN!AU303,SPN!AU303,EPN!AU303,SPD!AU303,SPMW!AU303,SSEH!AU303,SSES!AU303)</f>
        <v>0.3041063902683</v>
      </c>
      <c r="AV303" s="508">
        <f>CHOOSE($B$3,ENWL!AV303,NPgN!AV303,NPgY!AV303,WMID!AV303,EMID!AV303,SWALES!AV303,SWEST!AV303,LPN!AV303,SPN!AV303,EPN!AV303,SPD!AV303,SPMW!AV303,SSEH!AV303,SSES!AV303)</f>
        <v>0.3041063902683</v>
      </c>
      <c r="AW303" s="184"/>
    </row>
    <row r="304" spans="1:49" ht="16.8">
      <c r="A304" s="82"/>
      <c r="B304" s="82"/>
      <c r="C304" s="82"/>
      <c r="D304" s="82"/>
      <c r="E304" s="82" t="s">
        <v>354</v>
      </c>
      <c r="F304" s="82"/>
      <c r="G304" s="82" t="s">
        <v>206</v>
      </c>
      <c r="H304" s="82" t="s">
        <v>352</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0.10067418380112617</v>
      </c>
      <c r="AS304" s="508">
        <f>CHOOSE($B$3,ENWL!AS304,NPgN!AS304,NPgY!AS304,WMID!AS304,EMID!AS304,SWALES!AS304,SWEST!AS304,LPN!AS304,SPN!AS304,EPN!AS304,SPD!AS304,SPMW!AS304,SSEH!AS304,SSES!AS304)</f>
        <v>8.3392133000774193E-2</v>
      </c>
      <c r="AT304" s="508">
        <f>CHOOSE($B$3,ENWL!AT304,NPgN!AT304,NPgY!AT304,WMID!AT304,EMID!AT304,SWALES!AT304,SWEST!AT304,LPN!AT304,SPN!AT304,EPN!AT304,SPD!AT304,SPMW!AT304,SSEH!AT304,SSES!AT304)</f>
        <v>8.3392133000774193E-2</v>
      </c>
      <c r="AU304" s="508">
        <f>CHOOSE($B$3,ENWL!AU304,NPgN!AU304,NPgY!AU304,WMID!AU304,EMID!AU304,SWALES!AU304,SWEST!AU304,LPN!AU304,SPN!AU304,EPN!AU304,SPD!AU304,SPMW!AU304,SSEH!AU304,SSES!AU304)</f>
        <v>8.3392133000774193E-2</v>
      </c>
      <c r="AV304" s="508">
        <f>CHOOSE($B$3,ENWL!AV304,NPgN!AV304,NPgY!AV304,WMID!AV304,EMID!AV304,SWALES!AV304,SWEST!AV304,LPN!AV304,SPN!AV304,EPN!AV304,SPD!AV304,SPMW!AV304,SSEH!AV304,SSES!AV304)</f>
        <v>8.3392133000774193E-2</v>
      </c>
      <c r="AW304" s="184"/>
    </row>
    <row r="305" spans="1:49" ht="16.8">
      <c r="A305" s="82"/>
      <c r="B305" s="82"/>
      <c r="C305" s="82"/>
      <c r="D305" s="82"/>
      <c r="E305" s="82" t="s">
        <v>355</v>
      </c>
      <c r="F305" s="82"/>
      <c r="G305" s="82" t="s">
        <v>206</v>
      </c>
      <c r="H305" s="82" t="s">
        <v>352</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0</v>
      </c>
      <c r="AS305" s="508">
        <f>CHOOSE($B$3,ENWL!AS305,NPgN!AS305,NPgY!AS305,WMID!AS305,EMID!AS305,SWALES!AS305,SWEST!AS305,LPN!AS305,SPN!AS305,EPN!AS305,SPD!AS305,SPMW!AS305,SSEH!AS305,SSES!AS305)</f>
        <v>0</v>
      </c>
      <c r="AT305" s="508">
        <f>CHOOSE($B$3,ENWL!AT305,NPgN!AT305,NPgY!AT305,WMID!AT305,EMID!AT305,SWALES!AT305,SWEST!AT305,LPN!AT305,SPN!AT305,EPN!AT305,SPD!AT305,SPMW!AT305,SSEH!AT305,SSES!AT305)</f>
        <v>0</v>
      </c>
      <c r="AU305" s="508">
        <f>CHOOSE($B$3,ENWL!AU305,NPgN!AU305,NPgY!AU305,WMID!AU305,EMID!AU305,SWALES!AU305,SWEST!AU305,LPN!AU305,SPN!AU305,EPN!AU305,SPD!AU305,SPMW!AU305,SSEH!AU305,SSES!AU305)</f>
        <v>0</v>
      </c>
      <c r="AV305" s="508">
        <f>CHOOSE($B$3,ENWL!AV305,NPgN!AV305,NPgY!AV305,WMID!AV305,EMID!AV305,SWALES!AV305,SWEST!AV305,LPN!AV305,SPN!AV305,EPN!AV305,SPD!AV305,SPMW!AV305,SSEH!AV305,SSES!AV305)</f>
        <v>0</v>
      </c>
      <c r="AW305" s="184"/>
    </row>
    <row r="306" spans="1:49" ht="16.8">
      <c r="A306" s="82"/>
      <c r="B306" s="82"/>
      <c r="C306" s="82"/>
      <c r="D306" s="82"/>
      <c r="E306" s="82" t="s">
        <v>356</v>
      </c>
      <c r="F306" s="82"/>
      <c r="G306" s="82" t="s">
        <v>206</v>
      </c>
      <c r="H306" s="82" t="s">
        <v>352</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357</v>
      </c>
      <c r="F307" s="82"/>
      <c r="G307" s="82" t="s">
        <v>206</v>
      </c>
      <c r="H307" s="82" t="s">
        <v>352</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358</v>
      </c>
      <c r="F308" s="82"/>
      <c r="G308" s="82" t="s">
        <v>206</v>
      </c>
      <c r="H308" s="82" t="s">
        <v>352</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0.12926338560244885</v>
      </c>
      <c r="AS308" s="508">
        <f>CHOOSE($B$3,ENWL!AS308,NPgN!AS308,NPgY!AS308,WMID!AS308,EMID!AS308,SWALES!AS308,SWEST!AS308,LPN!AS308,SPN!AS308,EPN!AS308,SPD!AS308,SPMW!AS308,SSEH!AS308,SSES!AS308)</f>
        <v>0.14696131177802496</v>
      </c>
      <c r="AT308" s="508">
        <f>CHOOSE($B$3,ENWL!AT308,NPgN!AT308,NPgY!AT308,WMID!AT308,EMID!AT308,SWALES!AT308,SWEST!AT308,LPN!AT308,SPN!AT308,EPN!AT308,SPD!AT308,SPMW!AT308,SSEH!AT308,SSES!AT308)</f>
        <v>0.14696131177802496</v>
      </c>
      <c r="AU308" s="508">
        <f>CHOOSE($B$3,ENWL!AU308,NPgN!AU308,NPgY!AU308,WMID!AU308,EMID!AU308,SWALES!AU308,SWEST!AU308,LPN!AU308,SPN!AU308,EPN!AU308,SPD!AU308,SPMW!AU308,SSEH!AU308,SSES!AU308)</f>
        <v>0.14696131177802496</v>
      </c>
      <c r="AV308" s="508">
        <f>CHOOSE($B$3,ENWL!AV308,NPgN!AV308,NPgY!AV308,WMID!AV308,EMID!AV308,SWALES!AV308,SWEST!AV308,LPN!AV308,SPN!AV308,EPN!AV308,SPD!AV308,SPMW!AV308,SSEH!AV308,SSES!AV308)</f>
        <v>0.14696131177802496</v>
      </c>
      <c r="AW308" s="184"/>
    </row>
    <row r="309" spans="1:49" ht="16.8">
      <c r="A309" s="82"/>
      <c r="B309" s="82"/>
      <c r="C309" s="82"/>
      <c r="D309" s="82"/>
      <c r="E309" s="82" t="s">
        <v>359</v>
      </c>
      <c r="F309" s="82"/>
      <c r="G309" s="82" t="s">
        <v>206</v>
      </c>
      <c r="H309" s="82" t="s">
        <v>360</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1.9906118743275728E-3</v>
      </c>
      <c r="AS309" s="508">
        <f>CHOOSE($B$3,ENWL!AS309,NPgN!AS309,NPgY!AS309,WMID!AS309,EMID!AS309,SWALES!AS309,SWEST!AS309,LPN!AS309,SPN!AS309,EPN!AS309,SPD!AS309,SPMW!AS309,SSEH!AS309,SSES!AS309)</f>
        <v>6.0334775221727811E-4</v>
      </c>
      <c r="AT309" s="508">
        <f>CHOOSE($B$3,ENWL!AT309,NPgN!AT309,NPgY!AT309,WMID!AT309,EMID!AT309,SWALES!AT309,SWEST!AT309,LPN!AT309,SPN!AT309,EPN!AT309,SPD!AT309,SPMW!AT309,SSEH!AT309,SSES!AT309)</f>
        <v>6.0334775221727811E-4</v>
      </c>
      <c r="AU309" s="508">
        <f>CHOOSE($B$3,ENWL!AU309,NPgN!AU309,NPgY!AU309,WMID!AU309,EMID!AU309,SWALES!AU309,SWEST!AU309,LPN!AU309,SPN!AU309,EPN!AU309,SPD!AU309,SPMW!AU309,SSEH!AU309,SSES!AU309)</f>
        <v>6.0334775221727811E-4</v>
      </c>
      <c r="AV309" s="508">
        <f>CHOOSE($B$3,ENWL!AV309,NPgN!AV309,NPgY!AV309,WMID!AV309,EMID!AV309,SWALES!AV309,SWEST!AV309,LPN!AV309,SPN!AV309,EPN!AV309,SPD!AV309,SPMW!AV309,SSEH!AV309,SSES!AV309)</f>
        <v>6.0334775221727811E-4</v>
      </c>
      <c r="AW309" s="184"/>
    </row>
    <row r="310" spans="1:49" ht="16.8">
      <c r="A310" s="82"/>
      <c r="B310" s="82"/>
      <c r="C310" s="82"/>
      <c r="D310" s="82"/>
      <c r="E310" s="82" t="s">
        <v>361</v>
      </c>
      <c r="F310" s="82"/>
      <c r="G310" s="82" t="s">
        <v>206</v>
      </c>
      <c r="H310" s="82" t="s">
        <v>360</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0.61930488160950437</v>
      </c>
      <c r="AS310" s="508">
        <f>CHOOSE($B$3,ENWL!AS310,NPgN!AS310,NPgY!AS310,WMID!AS310,EMID!AS310,SWALES!AS310,SWEST!AS310,LPN!AS310,SPN!AS310,EPN!AS310,SPD!AS310,SPMW!AS310,SSEH!AS310,SSES!AS310)</f>
        <v>0.69454920924106556</v>
      </c>
      <c r="AT310" s="508">
        <f>CHOOSE($B$3,ENWL!AT310,NPgN!AT310,NPgY!AT310,WMID!AT310,EMID!AT310,SWALES!AT310,SWEST!AT310,LPN!AT310,SPN!AT310,EPN!AT310,SPD!AT310,SPMW!AT310,SSEH!AT310,SSES!AT310)</f>
        <v>0.69454920924106556</v>
      </c>
      <c r="AU310" s="508">
        <f>CHOOSE($B$3,ENWL!AU310,NPgN!AU310,NPgY!AU310,WMID!AU310,EMID!AU310,SWALES!AU310,SWEST!AU310,LPN!AU310,SPN!AU310,EPN!AU310,SPD!AU310,SPMW!AU310,SSEH!AU310,SSES!AU310)</f>
        <v>0.69454920924106556</v>
      </c>
      <c r="AV310" s="508">
        <f>CHOOSE($B$3,ENWL!AV310,NPgN!AV310,NPgY!AV310,WMID!AV310,EMID!AV310,SWALES!AV310,SWEST!AV310,LPN!AV310,SPN!AV310,EPN!AV310,SPD!AV310,SPMW!AV310,SSEH!AV310,SSES!AV310)</f>
        <v>0.69454920924106556</v>
      </c>
      <c r="AW310" s="184"/>
    </row>
    <row r="311" spans="1:49" ht="16.8">
      <c r="A311" s="82"/>
      <c r="B311" s="82"/>
      <c r="C311" s="82"/>
      <c r="D311" s="82"/>
      <c r="E311" s="82" t="s">
        <v>362</v>
      </c>
      <c r="F311" s="82"/>
      <c r="G311" s="82" t="s">
        <v>206</v>
      </c>
      <c r="H311" s="82" t="s">
        <v>360</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3.9338888389454839E-2</v>
      </c>
      <c r="AS311" s="508">
        <f>CHOOSE($B$3,ENWL!AS311,NPgN!AS311,NPgY!AS311,WMID!AS311,EMID!AS311,SWALES!AS311,SWEST!AS311,LPN!AS311,SPN!AS311,EPN!AS311,SPD!AS311,SPMW!AS311,SSEH!AS311,SSES!AS311)</f>
        <v>1.9374586968357747E-2</v>
      </c>
      <c r="AT311" s="508">
        <f>CHOOSE($B$3,ENWL!AT311,NPgN!AT311,NPgY!AT311,WMID!AT311,EMID!AT311,SWALES!AT311,SWEST!AT311,LPN!AT311,SPN!AT311,EPN!AT311,SPD!AT311,SPMW!AT311,SSEH!AT311,SSES!AT311)</f>
        <v>1.9374586968357747E-2</v>
      </c>
      <c r="AU311" s="508">
        <f>CHOOSE($B$3,ENWL!AU311,NPgN!AU311,NPgY!AU311,WMID!AU311,EMID!AU311,SWALES!AU311,SWEST!AU311,LPN!AU311,SPN!AU311,EPN!AU311,SPD!AU311,SPMW!AU311,SSEH!AU311,SSES!AU311)</f>
        <v>1.9374586968357747E-2</v>
      </c>
      <c r="AV311" s="508">
        <f>CHOOSE($B$3,ENWL!AV311,NPgN!AV311,NPgY!AV311,WMID!AV311,EMID!AV311,SWALES!AV311,SWEST!AV311,LPN!AV311,SPN!AV311,EPN!AV311,SPD!AV311,SPMW!AV311,SSEH!AV311,SSES!AV311)</f>
        <v>1.9374586968357747E-2</v>
      </c>
      <c r="AW311" s="184"/>
    </row>
    <row r="312" spans="1:49" ht="16.8">
      <c r="A312" s="82"/>
      <c r="B312" s="82"/>
      <c r="C312" s="82"/>
      <c r="D312" s="82"/>
      <c r="E312" s="82" t="s">
        <v>363</v>
      </c>
      <c r="F312" s="82"/>
      <c r="G312" s="82" t="s">
        <v>206</v>
      </c>
      <c r="H312" s="82" t="s">
        <v>360</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0.8</v>
      </c>
      <c r="AS312" s="508">
        <f>CHOOSE($B$3,ENWL!AS312,NPgN!AS312,NPgY!AS312,WMID!AS312,EMID!AS312,SWALES!AS312,SWEST!AS312,LPN!AS312,SPN!AS312,EPN!AS312,SPD!AS312,SPMW!AS312,SSEH!AS312,SSES!AS312)</f>
        <v>0.80000000000000016</v>
      </c>
      <c r="AT312" s="508">
        <f>CHOOSE($B$3,ENWL!AT312,NPgN!AT312,NPgY!AT312,WMID!AT312,EMID!AT312,SWALES!AT312,SWEST!AT312,LPN!AT312,SPN!AT312,EPN!AT312,SPD!AT312,SPMW!AT312,SSEH!AT312,SSES!AT312)</f>
        <v>0.80000000000000016</v>
      </c>
      <c r="AU312" s="508">
        <f>CHOOSE($B$3,ENWL!AU312,NPgN!AU312,NPgY!AU312,WMID!AU312,EMID!AU312,SWALES!AU312,SWEST!AU312,LPN!AU312,SPN!AU312,EPN!AU312,SPD!AU312,SPMW!AU312,SSEH!AU312,SSES!AU312)</f>
        <v>0.80000000000000016</v>
      </c>
      <c r="AV312" s="508">
        <f>CHOOSE($B$3,ENWL!AV312,NPgN!AV312,NPgY!AV312,WMID!AV312,EMID!AV312,SWALES!AV312,SWEST!AV312,LPN!AV312,SPN!AV312,EPN!AV312,SPD!AV312,SPMW!AV312,SSEH!AV312,SSES!AV312)</f>
        <v>0.80000000000000016</v>
      </c>
      <c r="AW312" s="184"/>
    </row>
    <row r="313" spans="1:49" ht="16.8">
      <c r="A313" s="82"/>
      <c r="B313" s="82"/>
      <c r="C313" s="82"/>
      <c r="D313" s="82"/>
      <c r="E313" s="82" t="s">
        <v>364</v>
      </c>
      <c r="F313" s="82"/>
      <c r="G313" s="82" t="s">
        <v>206</v>
      </c>
      <c r="H313" s="82" t="s">
        <v>360</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v>
      </c>
      <c r="AS313" s="508">
        <f>CHOOSE($B$3,ENWL!AS313,NPgN!AS313,NPgY!AS313,WMID!AS313,EMID!AS313,SWALES!AS313,SWEST!AS313,LPN!AS313,SPN!AS313,EPN!AS313,SPD!AS313,SPMW!AS313,SSEH!AS313,SSES!AS313)</f>
        <v>0</v>
      </c>
      <c r="AT313" s="508">
        <f>CHOOSE($B$3,ENWL!AT313,NPgN!AT313,NPgY!AT313,WMID!AT313,EMID!AT313,SWALES!AT313,SWEST!AT313,LPN!AT313,SPN!AT313,EPN!AT313,SPD!AT313,SPMW!AT313,SSEH!AT313,SSES!AT313)</f>
        <v>0</v>
      </c>
      <c r="AU313" s="508">
        <f>CHOOSE($B$3,ENWL!AU313,NPgN!AU313,NPgY!AU313,WMID!AU313,EMID!AU313,SWALES!AU313,SWEST!AU313,LPN!AU313,SPN!AU313,EPN!AU313,SPD!AU313,SPMW!AU313,SSEH!AU313,SSES!AU313)</f>
        <v>0</v>
      </c>
      <c r="AV313" s="508">
        <f>CHOOSE($B$3,ENWL!AV313,NPgN!AV313,NPgY!AV313,WMID!AV313,EMID!AV313,SWALES!AV313,SWEST!AV313,LPN!AV313,SPN!AV313,EPN!AV313,SPD!AV313,SPMW!AV313,SSEH!AV313,SSES!AV313)</f>
        <v>0</v>
      </c>
      <c r="AW313" s="184"/>
    </row>
    <row r="314" spans="1:49" ht="16.8">
      <c r="A314" s="82"/>
      <c r="B314" s="82"/>
      <c r="C314" s="82"/>
      <c r="D314" s="82"/>
      <c r="E314" s="82" t="s">
        <v>365</v>
      </c>
      <c r="F314" s="82"/>
      <c r="G314" s="82" t="s">
        <v>206</v>
      </c>
      <c r="H314" s="82" t="s">
        <v>360</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366</v>
      </c>
      <c r="F315" s="82"/>
      <c r="G315" s="82" t="s">
        <v>206</v>
      </c>
      <c r="H315" s="82" t="s">
        <v>360</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0.35359925252290608</v>
      </c>
      <c r="AS315" s="508">
        <f>CHOOSE($B$3,ENWL!AS315,NPgN!AS315,NPgY!AS315,WMID!AS315,EMID!AS315,SWALES!AS315,SWEST!AS315,LPN!AS315,SPN!AS315,EPN!AS315,SPD!AS315,SPMW!AS315,SSEH!AS315,SSES!AS315)</f>
        <v>0.35208651924081819</v>
      </c>
      <c r="AT315" s="508">
        <f>CHOOSE($B$3,ENWL!AT315,NPgN!AT315,NPgY!AT315,WMID!AT315,EMID!AT315,SWALES!AT315,SWEST!AT315,LPN!AT315,SPN!AT315,EPN!AT315,SPD!AT315,SPMW!AT315,SSEH!AT315,SSES!AT315)</f>
        <v>0.35208651924081819</v>
      </c>
      <c r="AU315" s="508">
        <f>CHOOSE($B$3,ENWL!AU315,NPgN!AU315,NPgY!AU315,WMID!AU315,EMID!AU315,SWALES!AU315,SWEST!AU315,LPN!AU315,SPN!AU315,EPN!AU315,SPD!AU315,SPMW!AU315,SSEH!AU315,SSES!AU315)</f>
        <v>0.35208651924081819</v>
      </c>
      <c r="AV315" s="508">
        <f>CHOOSE($B$3,ENWL!AV315,NPgN!AV315,NPgY!AV315,WMID!AV315,EMID!AV315,SWALES!AV315,SWEST!AV315,LPN!AV315,SPN!AV315,EPN!AV315,SPD!AV315,SPMW!AV315,SSEH!AV315,SSES!AV315)</f>
        <v>0.35208651924081819</v>
      </c>
      <c r="AW315" s="184"/>
    </row>
    <row r="316" spans="1:49" ht="16.8">
      <c r="A316" s="82"/>
      <c r="B316" s="82"/>
      <c r="C316" s="82"/>
      <c r="D316" s="82"/>
      <c r="E316" s="82" t="s">
        <v>367</v>
      </c>
      <c r="F316" s="82"/>
      <c r="G316" s="82" t="s">
        <v>206</v>
      </c>
      <c r="H316" s="82" t="s">
        <v>368</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v>
      </c>
      <c r="AS316" s="508">
        <f>CHOOSE($B$3,ENWL!AS316,NPgN!AS316,NPgY!AS316,WMID!AS316,EMID!AS316,SWALES!AS316,SWEST!AS316,LPN!AS316,SPN!AS316,EPN!AS316,SPD!AS316,SPMW!AS316,SSEH!AS316,SSES!AS316)</f>
        <v>0</v>
      </c>
      <c r="AT316" s="508">
        <f>CHOOSE($B$3,ENWL!AT316,NPgN!AT316,NPgY!AT316,WMID!AT316,EMID!AT316,SWALES!AT316,SWEST!AT316,LPN!AT316,SPN!AT316,EPN!AT316,SPD!AT316,SPMW!AT316,SSEH!AT316,SSES!AT316)</f>
        <v>0</v>
      </c>
      <c r="AU316" s="508">
        <f>CHOOSE($B$3,ENWL!AU316,NPgN!AU316,NPgY!AU316,WMID!AU316,EMID!AU316,SWALES!AU316,SWEST!AU316,LPN!AU316,SPN!AU316,EPN!AU316,SPD!AU316,SPMW!AU316,SSEH!AU316,SSES!AU316)</f>
        <v>0</v>
      </c>
      <c r="AV316" s="508">
        <f>CHOOSE($B$3,ENWL!AV316,NPgN!AV316,NPgY!AV316,WMID!AV316,EMID!AV316,SWALES!AV316,SWEST!AV316,LPN!AV316,SPN!AV316,EPN!AV316,SPD!AV316,SPMW!AV316,SSEH!AV316,SSES!AV316)</f>
        <v>0</v>
      </c>
      <c r="AW316" s="184"/>
    </row>
    <row r="317" spans="1:49" ht="16.8">
      <c r="A317" s="82"/>
      <c r="B317" s="82"/>
      <c r="C317" s="82"/>
      <c r="D317" s="82"/>
      <c r="E317" s="82" t="s">
        <v>369</v>
      </c>
      <c r="F317" s="82"/>
      <c r="G317" s="82" t="s">
        <v>206</v>
      </c>
      <c r="H317" s="82" t="s">
        <v>368</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0</v>
      </c>
      <c r="AS317" s="508">
        <f>CHOOSE($B$3,ENWL!AS317,NPgN!AS317,NPgY!AS317,WMID!AS317,EMID!AS317,SWALES!AS317,SWEST!AS317,LPN!AS317,SPN!AS317,EPN!AS317,SPD!AS317,SPMW!AS317,SSEH!AS317,SSES!AS317)</f>
        <v>7.3706787562082404E-3</v>
      </c>
      <c r="AT317" s="508">
        <f>CHOOSE($B$3,ENWL!AT317,NPgN!AT317,NPgY!AT317,WMID!AT317,EMID!AT317,SWALES!AT317,SWEST!AT317,LPN!AT317,SPN!AT317,EPN!AT317,SPD!AT317,SPMW!AT317,SSEH!AT317,SSES!AT317)</f>
        <v>7.3706787562082404E-3</v>
      </c>
      <c r="AU317" s="508">
        <f>CHOOSE($B$3,ENWL!AU317,NPgN!AU317,NPgY!AU317,WMID!AU317,EMID!AU317,SWALES!AU317,SWEST!AU317,LPN!AU317,SPN!AU317,EPN!AU317,SPD!AU317,SPMW!AU317,SSEH!AU317,SSES!AU317)</f>
        <v>7.3706787562082404E-3</v>
      </c>
      <c r="AV317" s="508">
        <f>CHOOSE($B$3,ENWL!AV317,NPgN!AV317,NPgY!AV317,WMID!AV317,EMID!AV317,SWALES!AV317,SWEST!AV317,LPN!AV317,SPN!AV317,EPN!AV317,SPD!AV317,SPMW!AV317,SSEH!AV317,SSES!AV317)</f>
        <v>7.3706787562082404E-3</v>
      </c>
      <c r="AW317" s="184"/>
    </row>
    <row r="318" spans="1:49" ht="16.8">
      <c r="A318" s="82"/>
      <c r="B318" s="82"/>
      <c r="C318" s="82"/>
      <c r="D318" s="82"/>
      <c r="E318" s="82" t="s">
        <v>370</v>
      </c>
      <c r="F318" s="82"/>
      <c r="G318" s="82" t="s">
        <v>206</v>
      </c>
      <c r="H318" s="82" t="s">
        <v>368</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0</v>
      </c>
      <c r="AS318" s="508">
        <f>CHOOSE($B$3,ENWL!AS318,NPgN!AS318,NPgY!AS318,WMID!AS318,EMID!AS318,SWALES!AS318,SWEST!AS318,LPN!AS318,SPN!AS318,EPN!AS318,SPD!AS318,SPMW!AS318,SSEH!AS318,SSES!AS318)</f>
        <v>3.5569042760030777E-3</v>
      </c>
      <c r="AT318" s="508">
        <f>CHOOSE($B$3,ENWL!AT318,NPgN!AT318,NPgY!AT318,WMID!AT318,EMID!AT318,SWALES!AT318,SWEST!AT318,LPN!AT318,SPN!AT318,EPN!AT318,SPD!AT318,SPMW!AT318,SSEH!AT318,SSES!AT318)</f>
        <v>3.5569042760030777E-3</v>
      </c>
      <c r="AU318" s="508">
        <f>CHOOSE($B$3,ENWL!AU318,NPgN!AU318,NPgY!AU318,WMID!AU318,EMID!AU318,SWALES!AU318,SWEST!AU318,LPN!AU318,SPN!AU318,EPN!AU318,SPD!AU318,SPMW!AU318,SSEH!AU318,SSES!AU318)</f>
        <v>3.5569042760030777E-3</v>
      </c>
      <c r="AV318" s="508">
        <f>CHOOSE($B$3,ENWL!AV318,NPgN!AV318,NPgY!AV318,WMID!AV318,EMID!AV318,SWALES!AV318,SWEST!AV318,LPN!AV318,SPN!AV318,EPN!AV318,SPD!AV318,SPMW!AV318,SSEH!AV318,SSES!AV318)</f>
        <v>3.5569042760030777E-3</v>
      </c>
      <c r="AW318" s="184"/>
    </row>
    <row r="319" spans="1:49" ht="16.8">
      <c r="A319" s="82"/>
      <c r="B319" s="82"/>
      <c r="C319" s="82"/>
      <c r="D319" s="82"/>
      <c r="E319" s="82" t="s">
        <v>371</v>
      </c>
      <c r="F319" s="82"/>
      <c r="G319" s="82" t="s">
        <v>206</v>
      </c>
      <c r="H319" s="82" t="s">
        <v>368</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0</v>
      </c>
      <c r="AS319" s="508">
        <f>CHOOSE($B$3,ENWL!AS319,NPgN!AS319,NPgY!AS319,WMID!AS319,EMID!AS319,SWALES!AS319,SWEST!AS319,LPN!AS319,SPN!AS319,EPN!AS319,SPD!AS319,SPMW!AS319,SSEH!AS319,SSES!AS319)</f>
        <v>0</v>
      </c>
      <c r="AT319" s="508">
        <f>CHOOSE($B$3,ENWL!AT319,NPgN!AT319,NPgY!AT319,WMID!AT319,EMID!AT319,SWALES!AT319,SWEST!AT319,LPN!AT319,SPN!AT319,EPN!AT319,SPD!AT319,SPMW!AT319,SSEH!AT319,SSES!AT319)</f>
        <v>0</v>
      </c>
      <c r="AU319" s="508">
        <f>CHOOSE($B$3,ENWL!AU319,NPgN!AU319,NPgY!AU319,WMID!AU319,EMID!AU319,SWALES!AU319,SWEST!AU319,LPN!AU319,SPN!AU319,EPN!AU319,SPD!AU319,SPMW!AU319,SSEH!AU319,SSES!AU319)</f>
        <v>0</v>
      </c>
      <c r="AV319" s="508">
        <f>CHOOSE($B$3,ENWL!AV319,NPgN!AV319,NPgY!AV319,WMID!AV319,EMID!AV319,SWALES!AV319,SWEST!AV319,LPN!AV319,SPN!AV319,EPN!AV319,SPD!AV319,SPMW!AV319,SSEH!AV319,SSES!AV319)</f>
        <v>0</v>
      </c>
      <c r="AW319" s="184"/>
    </row>
    <row r="320" spans="1:49" ht="16.8">
      <c r="A320" s="82"/>
      <c r="B320" s="82"/>
      <c r="C320" s="82"/>
      <c r="D320" s="82"/>
      <c r="E320" s="82" t="s">
        <v>372</v>
      </c>
      <c r="F320" s="82"/>
      <c r="G320" s="82" t="s">
        <v>206</v>
      </c>
      <c r="H320" s="82" t="s">
        <v>368</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373</v>
      </c>
      <c r="F321" s="82"/>
      <c r="G321" s="82" t="s">
        <v>206</v>
      </c>
      <c r="H321" s="82" t="s">
        <v>368</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374</v>
      </c>
      <c r="F322" s="82"/>
      <c r="G322" s="82" t="s">
        <v>206</v>
      </c>
      <c r="H322" s="82" t="s">
        <v>368</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375</v>
      </c>
      <c r="F323" s="82"/>
      <c r="G323" s="82" t="s">
        <v>206</v>
      </c>
      <c r="H323" s="82" t="s">
        <v>376</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0</v>
      </c>
      <c r="AS323" s="508">
        <f>CHOOSE($B$3,ENWL!AS323,NPgN!AS323,NPgY!AS323,WMID!AS323,EMID!AS323,SWALES!AS323,SWEST!AS323,LPN!AS323,SPN!AS323,EPN!AS323,SPD!AS323,SPMW!AS323,SSEH!AS323,SSES!AS323)</f>
        <v>0</v>
      </c>
      <c r="AT323" s="508">
        <f>CHOOSE($B$3,ENWL!AT323,NPgN!AT323,NPgY!AT323,WMID!AT323,EMID!AT323,SWALES!AT323,SWEST!AT323,LPN!AT323,SPN!AT323,EPN!AT323,SPD!AT323,SPMW!AT323,SSEH!AT323,SSES!AT323)</f>
        <v>0</v>
      </c>
      <c r="AU323" s="508">
        <f>CHOOSE($B$3,ENWL!AU323,NPgN!AU323,NPgY!AU323,WMID!AU323,EMID!AU323,SWALES!AU323,SWEST!AU323,LPN!AU323,SPN!AU323,EPN!AU323,SPD!AU323,SPMW!AU323,SSEH!AU323,SSES!AU323)</f>
        <v>0</v>
      </c>
      <c r="AV323" s="508">
        <f>CHOOSE($B$3,ENWL!AV323,NPgN!AV323,NPgY!AV323,WMID!AV323,EMID!AV323,SWALES!AV323,SWEST!AV323,LPN!AV323,SPN!AV323,EPN!AV323,SPD!AV323,SPMW!AV323,SSEH!AV323,SSES!AV323)</f>
        <v>0</v>
      </c>
      <c r="AW323" s="184"/>
    </row>
    <row r="324" spans="1:49" ht="16.8">
      <c r="A324" s="82"/>
      <c r="B324" s="82"/>
      <c r="C324" s="82"/>
      <c r="D324" s="82"/>
      <c r="E324" s="82" t="s">
        <v>377</v>
      </c>
      <c r="F324" s="82"/>
      <c r="G324" s="82" t="s">
        <v>206</v>
      </c>
      <c r="H324" s="82" t="s">
        <v>376</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378</v>
      </c>
      <c r="F325" s="82"/>
      <c r="G325" s="82" t="s">
        <v>206</v>
      </c>
      <c r="H325" s="82" t="s">
        <v>376</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379</v>
      </c>
      <c r="F326" s="82"/>
      <c r="G326" s="82" t="s">
        <v>206</v>
      </c>
      <c r="H326" s="82" t="s">
        <v>376</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0.19999999999999996</v>
      </c>
      <c r="AS326" s="508">
        <f>CHOOSE($B$3,ENWL!AS326,NPgN!AS326,NPgY!AS326,WMID!AS326,EMID!AS326,SWALES!AS326,SWEST!AS326,LPN!AS326,SPN!AS326,EPN!AS326,SPD!AS326,SPMW!AS326,SSEH!AS326,SSES!AS326)</f>
        <v>0.19999999999999998</v>
      </c>
      <c r="AT326" s="508">
        <f>CHOOSE($B$3,ENWL!AT326,NPgN!AT326,NPgY!AT326,WMID!AT326,EMID!AT326,SWALES!AT326,SWEST!AT326,LPN!AT326,SPN!AT326,EPN!AT326,SPD!AT326,SPMW!AT326,SSEH!AT326,SSES!AT326)</f>
        <v>0.19999999999999998</v>
      </c>
      <c r="AU326" s="508">
        <f>CHOOSE($B$3,ENWL!AU326,NPgN!AU326,NPgY!AU326,WMID!AU326,EMID!AU326,SWALES!AU326,SWEST!AU326,LPN!AU326,SPN!AU326,EPN!AU326,SPD!AU326,SPMW!AU326,SSEH!AU326,SSES!AU326)</f>
        <v>0.19999999999999998</v>
      </c>
      <c r="AV326" s="508">
        <f>CHOOSE($B$3,ENWL!AV326,NPgN!AV326,NPgY!AV326,WMID!AV326,EMID!AV326,SWALES!AV326,SWEST!AV326,LPN!AV326,SPN!AV326,EPN!AV326,SPD!AV326,SPMW!AV326,SSEH!AV326,SSES!AV326)</f>
        <v>0.19999999999999998</v>
      </c>
      <c r="AW326" s="184"/>
    </row>
    <row r="327" spans="1:49" ht="16.8">
      <c r="A327" s="82"/>
      <c r="B327" s="82"/>
      <c r="C327" s="82"/>
      <c r="D327" s="82"/>
      <c r="E327" s="82" t="s">
        <v>380</v>
      </c>
      <c r="F327" s="82"/>
      <c r="G327" s="82" t="s">
        <v>206</v>
      </c>
      <c r="H327" s="82" t="s">
        <v>376</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1</v>
      </c>
      <c r="AS327" s="508">
        <f>CHOOSE($B$3,ENWL!AS327,NPgN!AS327,NPgY!AS327,WMID!AS327,EMID!AS327,SWALES!AS327,SWEST!AS327,LPN!AS327,SPN!AS327,EPN!AS327,SPD!AS327,SPMW!AS327,SSEH!AS327,SSES!AS327)</f>
        <v>1</v>
      </c>
      <c r="AT327" s="508">
        <f>CHOOSE($B$3,ENWL!AT327,NPgN!AT327,NPgY!AT327,WMID!AT327,EMID!AT327,SWALES!AT327,SWEST!AT327,LPN!AT327,SPN!AT327,EPN!AT327,SPD!AT327,SPMW!AT327,SSEH!AT327,SSES!AT327)</f>
        <v>1</v>
      </c>
      <c r="AU327" s="508">
        <f>CHOOSE($B$3,ENWL!AU327,NPgN!AU327,NPgY!AU327,WMID!AU327,EMID!AU327,SWALES!AU327,SWEST!AU327,LPN!AU327,SPN!AU327,EPN!AU327,SPD!AU327,SPMW!AU327,SSEH!AU327,SSES!AU327)</f>
        <v>1</v>
      </c>
      <c r="AV327" s="508">
        <f>CHOOSE($B$3,ENWL!AV327,NPgN!AV327,NPgY!AV327,WMID!AV327,EMID!AV327,SWALES!AV327,SWEST!AV327,LPN!AV327,SPN!AV327,EPN!AV327,SPD!AV327,SPMW!AV327,SSEH!AV327,SSES!AV327)</f>
        <v>1</v>
      </c>
      <c r="AW327" s="184"/>
    </row>
    <row r="328" spans="1:49" ht="16.8">
      <c r="A328" s="82"/>
      <c r="B328" s="82"/>
      <c r="C328" s="82"/>
      <c r="D328" s="82"/>
      <c r="E328" s="82" t="s">
        <v>381</v>
      </c>
      <c r="F328" s="82"/>
      <c r="G328" s="82" t="s">
        <v>206</v>
      </c>
      <c r="H328" s="82" t="s">
        <v>376</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382</v>
      </c>
      <c r="F329" s="82"/>
      <c r="G329" s="82" t="s">
        <v>206</v>
      </c>
      <c r="H329" s="82" t="s">
        <v>376</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0.45049874142907886</v>
      </c>
      <c r="AS329" s="508">
        <f>CHOOSE($B$3,ENWL!AS329,NPgN!AS329,NPgY!AS329,WMID!AS329,EMID!AS329,SWALES!AS329,SWEST!AS329,LPN!AS329,SPN!AS329,EPN!AS329,SPD!AS329,SPMW!AS329,SSEH!AS329,SSES!AS329)</f>
        <v>0.44986010062326193</v>
      </c>
      <c r="AT329" s="508">
        <f>CHOOSE($B$3,ENWL!AT329,NPgN!AT329,NPgY!AT329,WMID!AT329,EMID!AT329,SWALES!AT329,SWEST!AT329,LPN!AT329,SPN!AT329,EPN!AT329,SPD!AT329,SPMW!AT329,SSEH!AT329,SSES!AT329)</f>
        <v>0.44986010062326193</v>
      </c>
      <c r="AU329" s="508">
        <f>CHOOSE($B$3,ENWL!AU329,NPgN!AU329,NPgY!AU329,WMID!AU329,EMID!AU329,SWALES!AU329,SWEST!AU329,LPN!AU329,SPN!AU329,EPN!AU329,SPD!AU329,SPMW!AU329,SSEH!AU329,SSES!AU329)</f>
        <v>0.44986010062326193</v>
      </c>
      <c r="AV329" s="508">
        <f>CHOOSE($B$3,ENWL!AV329,NPgN!AV329,NPgY!AV329,WMID!AV329,EMID!AV329,SWALES!AV329,SWEST!AV329,LPN!AV329,SPN!AV329,EPN!AV329,SPD!AV329,SPMW!AV329,SSEH!AV329,SSES!AV329)</f>
        <v>0.44986010062326193</v>
      </c>
      <c r="AW329" s="184"/>
    </row>
    <row r="330" spans="1:49" ht="16.8">
      <c r="A330" s="82"/>
      <c r="B330" s="82"/>
      <c r="C330" s="82"/>
      <c r="D330" s="82"/>
      <c r="E330" s="82" t="s">
        <v>383</v>
      </c>
      <c r="F330" s="82"/>
      <c r="G330" s="82" t="s">
        <v>206</v>
      </c>
      <c r="H330" s="82" t="s">
        <v>384</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v>
      </c>
      <c r="AS330" s="508">
        <f>CHOOSE($B$3,ENWL!AS330,NPgN!AS330,NPgY!AS330,WMID!AS330,EMID!AS330,SWALES!AS330,SWEST!AS330,LPN!AS330,SPN!AS330,EPN!AS330,SPD!AS330,SPMW!AS330,SSEH!AS330,SSES!AS330)</f>
        <v>1.0291677262506726E-2</v>
      </c>
      <c r="AT330" s="508">
        <f>CHOOSE($B$3,ENWL!AT330,NPgN!AT330,NPgY!AT330,WMID!AT330,EMID!AT330,SWALES!AT330,SWEST!AT330,LPN!AT330,SPN!AT330,EPN!AT330,SPD!AT330,SPMW!AT330,SSEH!AT330,SSES!AT330)</f>
        <v>1.0291677262506726E-2</v>
      </c>
      <c r="AU330" s="508">
        <f>CHOOSE($B$3,ENWL!AU330,NPgN!AU330,NPgY!AU330,WMID!AU330,EMID!AU330,SWALES!AU330,SWEST!AU330,LPN!AU330,SPN!AU330,EPN!AU330,SPD!AU330,SPMW!AU330,SSEH!AU330,SSES!AU330)</f>
        <v>1.0291677262506726E-2</v>
      </c>
      <c r="AV330" s="508">
        <f>CHOOSE($B$3,ENWL!AV330,NPgN!AV330,NPgY!AV330,WMID!AV330,EMID!AV330,SWALES!AV330,SWEST!AV330,LPN!AV330,SPN!AV330,EPN!AV330,SPD!AV330,SPMW!AV330,SSEH!AV330,SSES!AV330)</f>
        <v>1.0291677262506726E-2</v>
      </c>
      <c r="AW330" s="184"/>
    </row>
    <row r="331" spans="1:49" ht="16.8">
      <c r="A331" s="82"/>
      <c r="B331" s="82"/>
      <c r="C331" s="82"/>
      <c r="D331" s="82"/>
      <c r="E331" s="82" t="s">
        <v>385</v>
      </c>
      <c r="F331" s="82"/>
      <c r="G331" s="82" t="s">
        <v>206</v>
      </c>
      <c r="H331" s="82" t="s">
        <v>384</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6.6775379157556708E-3</v>
      </c>
      <c r="AS331" s="508">
        <f>CHOOSE($B$3,ENWL!AS331,NPgN!AS331,NPgY!AS331,WMID!AS331,EMID!AS331,SWALES!AS331,SWEST!AS331,LPN!AS331,SPN!AS331,EPN!AS331,SPD!AS331,SPMW!AS331,SSEH!AS331,SSES!AS331)</f>
        <v>-1.2733147225078722E-2</v>
      </c>
      <c r="AT331" s="508">
        <f>CHOOSE($B$3,ENWL!AT331,NPgN!AT331,NPgY!AT331,WMID!AT331,EMID!AT331,SWALES!AT331,SWEST!AT331,LPN!AT331,SPN!AT331,EPN!AT331,SPD!AT331,SPMW!AT331,SSEH!AT331,SSES!AT331)</f>
        <v>-1.2733147225078722E-2</v>
      </c>
      <c r="AU331" s="508">
        <f>CHOOSE($B$3,ENWL!AU331,NPgN!AU331,NPgY!AU331,WMID!AU331,EMID!AU331,SWALES!AU331,SWEST!AU331,LPN!AU331,SPN!AU331,EPN!AU331,SPD!AU331,SPMW!AU331,SSEH!AU331,SSES!AU331)</f>
        <v>-1.2733147225078722E-2</v>
      </c>
      <c r="AV331" s="508">
        <f>CHOOSE($B$3,ENWL!AV331,NPgN!AV331,NPgY!AV331,WMID!AV331,EMID!AV331,SWALES!AV331,SWEST!AV331,LPN!AV331,SPN!AV331,EPN!AV331,SPD!AV331,SPMW!AV331,SSEH!AV331,SSES!AV331)</f>
        <v>-1.2733147225078722E-2</v>
      </c>
      <c r="AW331" s="184"/>
    </row>
    <row r="332" spans="1:49" ht="16.8">
      <c r="A332" s="82"/>
      <c r="B332" s="82"/>
      <c r="C332" s="82"/>
      <c r="D332" s="82"/>
      <c r="E332" s="82" t="s">
        <v>386</v>
      </c>
      <c r="F332" s="82"/>
      <c r="G332" s="82" t="s">
        <v>206</v>
      </c>
      <c r="H332" s="82" t="s">
        <v>384</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7.0562326539881981E-2</v>
      </c>
      <c r="AS332" s="508">
        <f>CHOOSE($B$3,ENWL!AS332,NPgN!AS332,NPgY!AS332,WMID!AS332,EMID!AS332,SWALES!AS332,SWEST!AS332,LPN!AS332,SPN!AS332,EPN!AS332,SPD!AS332,SPMW!AS332,SSEH!AS332,SSES!AS332)</f>
        <v>4.3081175454671682E-2</v>
      </c>
      <c r="AT332" s="508">
        <f>CHOOSE($B$3,ENWL!AT332,NPgN!AT332,NPgY!AT332,WMID!AT332,EMID!AT332,SWALES!AT332,SWEST!AT332,LPN!AT332,SPN!AT332,EPN!AT332,SPD!AT332,SPMW!AT332,SSEH!AT332,SSES!AT332)</f>
        <v>4.3081175454671682E-2</v>
      </c>
      <c r="AU332" s="508">
        <f>CHOOSE($B$3,ENWL!AU332,NPgN!AU332,NPgY!AU332,WMID!AU332,EMID!AU332,SWALES!AU332,SWEST!AU332,LPN!AU332,SPN!AU332,EPN!AU332,SPD!AU332,SPMW!AU332,SSEH!AU332,SSES!AU332)</f>
        <v>4.3081175454671682E-2</v>
      </c>
      <c r="AV332" s="508">
        <f>CHOOSE($B$3,ENWL!AV332,NPgN!AV332,NPgY!AV332,WMID!AV332,EMID!AV332,SWALES!AV332,SWEST!AV332,LPN!AV332,SPN!AV332,EPN!AV332,SPD!AV332,SPMW!AV332,SSEH!AV332,SSES!AV332)</f>
        <v>4.3081175454671682E-2</v>
      </c>
      <c r="AW332" s="184"/>
    </row>
    <row r="333" spans="1:49" ht="16.8">
      <c r="A333" s="82"/>
      <c r="B333" s="82"/>
      <c r="C333" s="82"/>
      <c r="D333" s="82"/>
      <c r="E333" s="82" t="s">
        <v>387</v>
      </c>
      <c r="F333" s="82"/>
      <c r="G333" s="82" t="s">
        <v>206</v>
      </c>
      <c r="H333" s="82" t="s">
        <v>384</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0</v>
      </c>
      <c r="AS333" s="508">
        <f>CHOOSE($B$3,ENWL!AS333,NPgN!AS333,NPgY!AS333,WMID!AS333,EMID!AS333,SWALES!AS333,SWEST!AS333,LPN!AS333,SPN!AS333,EPN!AS333,SPD!AS333,SPMW!AS333,SSEH!AS333,SSES!AS333)</f>
        <v>0</v>
      </c>
      <c r="AT333" s="508">
        <f>CHOOSE($B$3,ENWL!AT333,NPgN!AT333,NPgY!AT333,WMID!AT333,EMID!AT333,SWALES!AT333,SWEST!AT333,LPN!AT333,SPN!AT333,EPN!AT333,SPD!AT333,SPMW!AT333,SSEH!AT333,SSES!AT333)</f>
        <v>0</v>
      </c>
      <c r="AU333" s="508">
        <f>CHOOSE($B$3,ENWL!AU333,NPgN!AU333,NPgY!AU333,WMID!AU333,EMID!AU333,SWALES!AU333,SWEST!AU333,LPN!AU333,SPN!AU333,EPN!AU333,SPD!AU333,SPMW!AU333,SSEH!AU333,SSES!AU333)</f>
        <v>0</v>
      </c>
      <c r="AV333" s="508">
        <f>CHOOSE($B$3,ENWL!AV333,NPgN!AV333,NPgY!AV333,WMID!AV333,EMID!AV333,SWALES!AV333,SWEST!AV333,LPN!AV333,SPN!AV333,EPN!AV333,SPD!AV333,SPMW!AV333,SSEH!AV333,SSES!AV333)</f>
        <v>0</v>
      </c>
      <c r="AW333" s="184"/>
    </row>
    <row r="334" spans="1:49" ht="16.8">
      <c r="A334" s="82"/>
      <c r="B334" s="82"/>
      <c r="C334" s="82"/>
      <c r="D334" s="82"/>
      <c r="E334" s="82" t="s">
        <v>388</v>
      </c>
      <c r="F334" s="82"/>
      <c r="G334" s="82" t="s">
        <v>206</v>
      </c>
      <c r="H334" s="82" t="s">
        <v>384</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389</v>
      </c>
      <c r="F335" s="82"/>
      <c r="G335" s="82" t="s">
        <v>206</v>
      </c>
      <c r="H335" s="82" t="s">
        <v>384</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390</v>
      </c>
      <c r="F336" s="82"/>
      <c r="G336" s="82" t="s">
        <v>206</v>
      </c>
      <c r="H336" s="82" t="s">
        <v>384</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2.2075827258729139E-3</v>
      </c>
      <c r="AS336" s="508">
        <f>CHOOSE($B$3,ENWL!AS336,NPgN!AS336,NPgY!AS336,WMID!AS336,EMID!AS336,SWALES!AS336,SWEST!AS336,LPN!AS336,SPN!AS336,EPN!AS336,SPD!AS336,SPMW!AS336,SSEH!AS336,SSES!AS336)</f>
        <v>6.7554966620989748E-4</v>
      </c>
      <c r="AT336" s="508">
        <f>CHOOSE($B$3,ENWL!AT336,NPgN!AT336,NPgY!AT336,WMID!AT336,EMID!AT336,SWALES!AT336,SWEST!AT336,LPN!AT336,SPN!AT336,EPN!AT336,SPD!AT336,SPMW!AT336,SSEH!AT336,SSES!AT336)</f>
        <v>6.7554966620989748E-4</v>
      </c>
      <c r="AU336" s="508">
        <f>CHOOSE($B$3,ENWL!AU336,NPgN!AU336,NPgY!AU336,WMID!AU336,EMID!AU336,SWALES!AU336,SWEST!AU336,LPN!AU336,SPN!AU336,EPN!AU336,SPD!AU336,SPMW!AU336,SSEH!AU336,SSES!AU336)</f>
        <v>6.7554966620989748E-4</v>
      </c>
      <c r="AV336" s="508">
        <f>CHOOSE($B$3,ENWL!AV336,NPgN!AV336,NPgY!AV336,WMID!AV336,EMID!AV336,SWALES!AV336,SWEST!AV336,LPN!AV336,SPN!AV336,EPN!AV336,SPD!AV336,SPMW!AV336,SSEH!AV336,SSES!AV336)</f>
        <v>6.7554966620989748E-4</v>
      </c>
      <c r="AW336" s="184"/>
    </row>
    <row r="337" spans="1:49" ht="16.8">
      <c r="A337" s="82"/>
      <c r="B337" s="82"/>
      <c r="C337" s="82"/>
      <c r="D337" s="82"/>
      <c r="E337" s="82"/>
      <c r="F337" s="82"/>
      <c r="G337" s="82"/>
      <c r="H337" s="82"/>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145"/>
      <c r="AS337" s="184"/>
      <c r="AT337" s="184"/>
      <c r="AU337" s="184"/>
      <c r="AV337" s="184"/>
      <c r="AW337" s="184"/>
    </row>
    <row r="338" spans="1:49" ht="16.8">
      <c r="A338" s="82"/>
      <c r="B338" s="408" t="s">
        <v>391</v>
      </c>
      <c r="C338" s="408"/>
      <c r="D338" s="408"/>
      <c r="E338" s="408"/>
      <c r="F338" s="408"/>
      <c r="G338" s="408"/>
      <c r="H338" s="408"/>
      <c r="I338" s="408"/>
      <c r="J338" s="408"/>
      <c r="K338" s="408"/>
      <c r="L338" s="408"/>
      <c r="M338" s="408"/>
      <c r="N338" s="408"/>
      <c r="O338" s="405"/>
      <c r="P338" s="405"/>
      <c r="Q338" s="405"/>
      <c r="R338" s="405"/>
      <c r="S338" s="405"/>
      <c r="T338" s="405"/>
      <c r="U338" s="405"/>
      <c r="V338" s="405"/>
      <c r="W338" s="405"/>
      <c r="X338" s="405"/>
      <c r="Y338" s="405"/>
      <c r="Z338" s="405"/>
      <c r="AA338" s="405"/>
      <c r="AB338" s="405"/>
      <c r="AC338" s="405"/>
      <c r="AD338" s="405"/>
      <c r="AE338" s="405"/>
      <c r="AF338" s="405"/>
      <c r="AG338" s="405"/>
      <c r="AH338" s="405"/>
      <c r="AI338" s="405"/>
      <c r="AJ338" s="405"/>
      <c r="AK338" s="405"/>
      <c r="AL338" s="405"/>
      <c r="AM338" s="405"/>
      <c r="AN338" s="405"/>
      <c r="AO338" s="405"/>
      <c r="AP338" s="405"/>
      <c r="AQ338" s="407"/>
      <c r="AR338" s="406"/>
      <c r="AS338" s="405"/>
      <c r="AT338" s="405"/>
      <c r="AU338" s="405"/>
      <c r="AV338" s="405"/>
      <c r="AW338" s="184"/>
    </row>
    <row r="339" spans="1:49" ht="16.8">
      <c r="A339" s="82"/>
      <c r="B339" s="82"/>
      <c r="C339" s="82"/>
      <c r="D339" s="82"/>
      <c r="E339" s="82"/>
      <c r="F339" s="82"/>
      <c r="G339" s="82"/>
      <c r="H339" s="82"/>
      <c r="I339" s="82"/>
      <c r="J339" s="82"/>
      <c r="K339" s="82"/>
      <c r="L339" s="82"/>
      <c r="M339" s="82"/>
      <c r="N339" s="82"/>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243"/>
      <c r="AR339" s="364"/>
      <c r="AS339" s="184"/>
      <c r="AT339" s="184"/>
      <c r="AU339" s="184"/>
      <c r="AV339" s="184"/>
      <c r="AW339" s="184"/>
    </row>
    <row r="340" spans="1:49" ht="16.8">
      <c r="A340" s="82"/>
      <c r="B340" s="82"/>
      <c r="C340" s="82"/>
      <c r="D340" s="10" t="s">
        <v>392</v>
      </c>
      <c r="E340" s="351"/>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82"/>
      <c r="E341" s="346" t="s">
        <v>393</v>
      </c>
      <c r="F341" s="82"/>
      <c r="G341" s="82" t="s">
        <v>394</v>
      </c>
      <c r="H341" s="82" t="s">
        <v>395</v>
      </c>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476">
        <f>CHOOSE($B$3,ENWL!AR341,NPgN!AR341,NPgY!AR341,WMID!AR341,EMID!AR341,SWALES!AR341,SWEST!AR341,LPN!AR341,SPN!AR341,EPN!AR341,SPD!AR341,SPMW!AR341,SSEH!AR341,SSES!AR341)</f>
        <v>0.53141262689488911</v>
      </c>
      <c r="AS341" s="184"/>
      <c r="AT341" s="184"/>
      <c r="AU341" s="184"/>
      <c r="AV341" s="184"/>
      <c r="AW341" s="184"/>
    </row>
    <row r="342" spans="1:49" ht="16.8">
      <c r="A342" s="82"/>
      <c r="B342" s="82"/>
      <c r="C342" s="82"/>
      <c r="D342" s="82"/>
      <c r="E342" s="346" t="s">
        <v>396</v>
      </c>
      <c r="F342" s="82"/>
      <c r="G342" s="82" t="s">
        <v>394</v>
      </c>
      <c r="H342" s="82" t="s">
        <v>397</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476">
        <f>CHOOSE($B$3,ENWL!AJ342,NPgN!AJ342,NPgY!AJ342,WMID!AJ342,EMID!AJ342,SWALES!AJ342,SWEST!AJ342,LPN!AJ342,SPN!AJ342,EPN!AJ342,SPD!AJ342,SPMW!AJ342,SSEH!AJ342,SSES!AJ342)</f>
        <v>170.72458453111471</v>
      </c>
      <c r="AK342" s="476">
        <f>CHOOSE($B$3,ENWL!AK342,NPgN!AK342,NPgY!AK342,WMID!AK342,EMID!AK342,SWALES!AK342,SWEST!AK342,LPN!AK342,SPN!AK342,EPN!AK342,SPD!AK342,SPMW!AK342,SSEH!AK342,SSES!AK342)</f>
        <v>178.42080669785994</v>
      </c>
      <c r="AL342" s="476">
        <f>CHOOSE($B$3,ENWL!AL342,NPgN!AL342,NPgY!AL342,WMID!AL342,EMID!AL342,SWALES!AL342,SWEST!AL342,LPN!AL342,SPN!AL342,EPN!AL342,SPD!AL342,SPMW!AL342,SSEH!AL342,SSES!AL342)</f>
        <v>168.24083460824204</v>
      </c>
      <c r="AM342" s="476">
        <f>CHOOSE($B$3,ENWL!AM342,NPgN!AM342,NPgY!AM342,WMID!AM342,EMID!AM342,SWALES!AM342,SWEST!AM342,LPN!AM342,SPN!AM342,EPN!AM342,SPD!AM342,SPMW!AM342,SSEH!AM342,SSES!AM342)</f>
        <v>166.04019712371516</v>
      </c>
      <c r="AN342" s="476">
        <f>CHOOSE($B$3,ENWL!AN342,NPgN!AN342,NPgY!AN342,WMID!AN342,EMID!AN342,SWALES!AN342,SWEST!AN342,LPN!AN342,SPN!AN342,EPN!AN342,SPD!AN342,SPMW!AN342,SSEH!AN342,SSES!AN342)</f>
        <v>166.70702696457636</v>
      </c>
      <c r="AO342" s="476">
        <f>CHOOSE($B$3,ENWL!AO342,NPgN!AO342,NPgY!AO342,WMID!AO342,EMID!AO342,SWALES!AO342,SWEST!AO342,LPN!AO342,SPN!AO342,EPN!AO342,SPD!AO342,SPMW!AO342,SSEH!AO342,SSES!AO342)</f>
        <v>164.57341597367599</v>
      </c>
      <c r="AP342" s="476">
        <f>CHOOSE($B$3,ENWL!AP342,NPgN!AP342,NPgY!AP342,WMID!AP342,EMID!AP342,SWALES!AP342,SWEST!AP342,LPN!AP342,SPN!AP342,EPN!AP342,SPD!AP342,SPMW!AP342,SSEH!AP342,SSES!AP342)</f>
        <v>162.94951873352761</v>
      </c>
      <c r="AQ342" s="477">
        <f>CHOOSE($B$3,ENWL!AQ342,NPgN!AQ342,NPgY!AQ342,WMID!AQ342,EMID!AQ342,SWALES!AQ342,SWEST!AQ342,LPN!AQ342,SPN!AQ342,EPN!AQ342,SPD!AQ342,SPMW!AQ342,SSEH!AQ342,SSES!AQ342)</f>
        <v>173.10918076934746</v>
      </c>
      <c r="AR342" s="184"/>
      <c r="AS342" s="184"/>
      <c r="AT342" s="184"/>
      <c r="AU342" s="184"/>
      <c r="AV342" s="184"/>
      <c r="AW342" s="184"/>
    </row>
    <row r="343" spans="1:49" ht="16.8">
      <c r="A343" s="82"/>
      <c r="B343" s="82"/>
      <c r="C343" s="82"/>
      <c r="D343" s="82"/>
      <c r="E343" s="293" t="s">
        <v>398</v>
      </c>
      <c r="F343" s="82"/>
      <c r="G343" s="82"/>
      <c r="H343" s="82"/>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243"/>
      <c r="AR343" s="364"/>
      <c r="AS343" s="184"/>
      <c r="AT343" s="184"/>
      <c r="AU343" s="184"/>
      <c r="AV343" s="184"/>
      <c r="AW343" s="184"/>
    </row>
    <row r="344" spans="1:49" ht="16.8">
      <c r="A344" s="82"/>
      <c r="B344" s="82"/>
      <c r="C344" s="82"/>
      <c r="D344" s="82"/>
      <c r="E344" s="346" t="s">
        <v>399</v>
      </c>
      <c r="F344" s="82"/>
      <c r="G344" s="82" t="s">
        <v>298</v>
      </c>
      <c r="H344" s="82" t="s">
        <v>400</v>
      </c>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476">
        <f>CHOOSE($B$3,ENWL!AR344,NPgN!AR344,NPgY!AR344,WMID!AR344,EMID!AR344,SWALES!AR344,SWEST!AR344,LPN!AR344,SPN!AR344,EPN!AR344,SPD!AR344,SPMW!AR344,SSEH!AR344,SSES!AR344)</f>
        <v>66.94275087437741</v>
      </c>
      <c r="AS344" s="184"/>
      <c r="AT344" s="184"/>
      <c r="AU344" s="184"/>
      <c r="AV344" s="184"/>
      <c r="AW344" s="184"/>
    </row>
    <row r="345" spans="1:49" ht="16.8">
      <c r="A345" s="82"/>
      <c r="B345" s="82"/>
      <c r="C345" s="82"/>
      <c r="D345" s="82"/>
      <c r="E345" s="346" t="s">
        <v>401</v>
      </c>
      <c r="F345" s="82"/>
      <c r="G345" s="82" t="s">
        <v>298</v>
      </c>
      <c r="H345" s="82" t="s">
        <v>402</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430.96261777149795</v>
      </c>
      <c r="AS345" s="184"/>
      <c r="AT345" s="184"/>
      <c r="AU345" s="184"/>
      <c r="AV345" s="184"/>
      <c r="AW345" s="184"/>
    </row>
    <row r="346" spans="1:49" ht="16.8">
      <c r="A346" s="82"/>
      <c r="B346" s="82"/>
      <c r="C346" s="82"/>
      <c r="D346" s="82"/>
      <c r="E346" s="346" t="s">
        <v>403</v>
      </c>
      <c r="F346" s="82"/>
      <c r="G346" s="82" t="s">
        <v>298</v>
      </c>
      <c r="H346" s="82" t="s">
        <v>404</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1124.8423669743242</v>
      </c>
      <c r="AS346" s="184"/>
      <c r="AT346" s="184"/>
      <c r="AU346" s="184"/>
      <c r="AV346" s="184"/>
      <c r="AW346" s="184"/>
    </row>
    <row r="347" spans="1:49" ht="16.8">
      <c r="A347" s="82"/>
      <c r="B347" s="82"/>
      <c r="C347" s="82"/>
      <c r="D347" s="82"/>
      <c r="E347" s="346" t="s">
        <v>405</v>
      </c>
      <c r="F347" s="82"/>
      <c r="G347" s="82" t="s">
        <v>298</v>
      </c>
      <c r="H347" s="82" t="s">
        <v>406</v>
      </c>
      <c r="I347" s="82"/>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477">
        <f>CHOOSE($B$3,ENWL!AQ347,NPgN!AQ347,NPgY!AQ347,WMID!AQ347,EMID!AQ347,SWALES!AQ347,SWEST!AQ347,LPN!AQ347,SPN!AQ347,EPN!AQ347,SPD!AQ347,SPMW!AQ347,SSEH!AQ347,SSES!AQ347)</f>
        <v>1370.3660328800393</v>
      </c>
      <c r="AR347" s="455"/>
      <c r="AS347" s="184"/>
      <c r="AT347" s="184"/>
      <c r="AU347" s="184"/>
      <c r="AV347" s="184"/>
      <c r="AW347" s="184"/>
    </row>
    <row r="348" spans="1:49" ht="16.8">
      <c r="A348" s="82"/>
      <c r="B348" s="82"/>
      <c r="C348" s="82"/>
      <c r="D348" s="82"/>
      <c r="E348" s="346" t="s">
        <v>407</v>
      </c>
      <c r="F348" s="82"/>
      <c r="G348" s="82" t="s">
        <v>298</v>
      </c>
      <c r="H348" s="82" t="s">
        <v>408</v>
      </c>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243"/>
      <c r="AR348" s="476">
        <f>CHOOSE($B$3,ENWL!AR348,NPgN!AR348,NPgY!AR348,WMID!AR348,EMID!AR348,SWALES!AR348,SWEST!AR348,LPN!AR348,SPN!AR348,EPN!AR348,SPD!AR348,SPMW!AR348,SSEH!AR348,SSES!AR348)</f>
        <v>0</v>
      </c>
      <c r="AS348" s="184"/>
      <c r="AT348" s="184"/>
      <c r="AU348" s="184"/>
      <c r="AV348" s="184"/>
      <c r="AW348" s="184"/>
    </row>
    <row r="349" spans="1:49" ht="16.8">
      <c r="A349" s="82"/>
      <c r="B349" s="82"/>
      <c r="C349" s="82"/>
      <c r="D349" s="82"/>
      <c r="E349" s="293" t="s">
        <v>409</v>
      </c>
      <c r="F349" s="82"/>
      <c r="G349" s="82" t="s">
        <v>298</v>
      </c>
      <c r="H349" s="82" t="s">
        <v>410</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411</v>
      </c>
      <c r="F350" s="82"/>
      <c r="G350" s="82"/>
      <c r="H350" s="82"/>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364"/>
      <c r="AS350" s="184"/>
      <c r="AT350" s="184"/>
      <c r="AU350" s="184"/>
      <c r="AV350" s="184"/>
      <c r="AW350" s="184"/>
    </row>
    <row r="351" spans="1:49" ht="16.8">
      <c r="A351" s="82"/>
      <c r="B351" s="82"/>
      <c r="C351" s="82"/>
      <c r="D351" s="82"/>
      <c r="E351" s="363" t="s">
        <v>412</v>
      </c>
      <c r="F351" s="82"/>
      <c r="G351" s="82" t="s">
        <v>394</v>
      </c>
      <c r="H351" s="82" t="s">
        <v>413</v>
      </c>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476">
        <f>CHOOSE($B$3,ENWL!AP351,NPgN!AP351,NPgY!AP351,WMID!AP351,EMID!AP351,SWALES!AP351,SWEST!AP351,LPN!AP351,SPN!AP351,EPN!AP351,SPD!AP351,SPMW!AP351,SSEH!AP351,SSES!AP351)</f>
        <v>274.65063131343453</v>
      </c>
      <c r="AQ351" s="477">
        <f>CHOOSE($B$3,ENWL!AQ351,NPgN!AQ351,NPgY!AQ351,WMID!AQ351,EMID!AQ351,SWALES!AQ351,SWEST!AQ351,LPN!AQ351,SPN!AQ351,EPN!AQ351,SPD!AQ351,SPMW!AQ351,SSEH!AQ351,SSES!AQ351)</f>
        <v>257.3806513219555</v>
      </c>
      <c r="AR351" s="364"/>
      <c r="AS351" s="184"/>
      <c r="AT351" s="184"/>
      <c r="AU351" s="184"/>
      <c r="AV351" s="184"/>
      <c r="AW351" s="184"/>
    </row>
    <row r="352" spans="1:49" ht="16.8">
      <c r="A352" s="82"/>
      <c r="B352" s="82"/>
      <c r="C352" s="82"/>
      <c r="D352" s="82"/>
      <c r="E352" s="363" t="s">
        <v>414</v>
      </c>
      <c r="F352" s="82"/>
      <c r="G352" s="82" t="s">
        <v>415</v>
      </c>
      <c r="H352" s="82" t="s">
        <v>416</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476">
        <f>CHOOSE($B$3,ENWL!AJ352,NPgN!AJ352,NPgY!AJ352,WMID!AJ352,EMID!AJ352,SWALES!AJ352,SWEST!AJ352,LPN!AJ352,SPN!AJ352,EPN!AJ352,SPD!AJ352,SPMW!AJ352,SSEH!AJ352,SSES!AJ352)</f>
        <v>0</v>
      </c>
      <c r="AK352" s="476">
        <f>CHOOSE($B$3,ENWL!AK352,NPgN!AK352,NPgY!AK352,WMID!AK352,EMID!AK352,SWALES!AK352,SWEST!AK352,LPN!AK352,SPN!AK352,EPN!AK352,SPD!AK352,SPMW!AK352,SSEH!AK352,SSES!AK352)</f>
        <v>0</v>
      </c>
      <c r="AL352" s="476">
        <f>CHOOSE($B$3,ENWL!AL352,NPgN!AL352,NPgY!AL352,WMID!AL352,EMID!AL352,SWALES!AL352,SWEST!AL352,LPN!AL352,SPN!AL352,EPN!AL352,SPD!AL352,SPMW!AL352,SSEH!AL352,SSES!AL352)</f>
        <v>0</v>
      </c>
      <c r="AM352" s="476">
        <f>CHOOSE($B$3,ENWL!AM352,NPgN!AM352,NPgY!AM352,WMID!AM352,EMID!AM352,SWALES!AM352,SWEST!AM352,LPN!AM352,SPN!AM352,EPN!AM352,SPD!AM352,SPMW!AM352,SSEH!AM352,SSES!AM352)</f>
        <v>0</v>
      </c>
      <c r="AN352" s="476">
        <f>CHOOSE($B$3,ENWL!AN352,NPgN!AN352,NPgY!AN352,WMID!AN352,EMID!AN352,SWALES!AN352,SWEST!AN352,LPN!AN352,SPN!AN352,EPN!AN352,SPD!AN352,SPMW!AN352,SSEH!AN352,SSES!AN352)</f>
        <v>0</v>
      </c>
      <c r="AO352" s="476">
        <f>CHOOSE($B$3,ENWL!AO352,NPgN!AO352,NPgY!AO352,WMID!AO352,EMID!AO352,SWALES!AO352,SWEST!AO352,LPN!AO352,SPN!AO352,EPN!AO352,SPD!AO352,SPMW!AO352,SSEH!AO352,SSES!AO352)</f>
        <v>0</v>
      </c>
      <c r="AP352" s="476">
        <f>CHOOSE($B$3,ENWL!AP352,NPgN!AP352,NPgY!AP352,WMID!AP352,EMID!AP352,SWALES!AP352,SWEST!AP352,LPN!AP352,SPN!AP352,EPN!AP352,SPD!AP352,SPMW!AP352,SSEH!AP352,SSES!AP352)</f>
        <v>1.238</v>
      </c>
      <c r="AQ352" s="477">
        <f>CHOOSE($B$3,ENWL!AQ352,NPgN!AQ352,NPgY!AQ352,WMID!AQ352,EMID!AQ352,SWALES!AQ352,SWEST!AQ352,LPN!AQ352,SPN!AQ352,EPN!AQ352,SPD!AQ352,SPMW!AQ352,SSEH!AQ352,SSES!AQ352)</f>
        <v>1.321</v>
      </c>
      <c r="AR352" s="364"/>
      <c r="AS352" s="184"/>
      <c r="AT352" s="184"/>
      <c r="AU352" s="184"/>
      <c r="AV352" s="184"/>
      <c r="AW352" s="184"/>
    </row>
    <row r="353" spans="1:49" ht="16.8">
      <c r="A353" s="82"/>
      <c r="B353" s="82"/>
      <c r="C353" s="82"/>
      <c r="D353" s="82"/>
      <c r="E353" s="346" t="s">
        <v>417</v>
      </c>
      <c r="F353" s="82"/>
      <c r="G353" s="82" t="s">
        <v>298</v>
      </c>
      <c r="H353" s="82"/>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243"/>
      <c r="AR353" s="184"/>
      <c r="AS353" s="184"/>
      <c r="AT353" s="184"/>
      <c r="AU353" s="184"/>
      <c r="AV353" s="184"/>
      <c r="AW353" s="184"/>
    </row>
    <row r="354" spans="1:49" ht="16.8">
      <c r="A354" s="82"/>
      <c r="B354" s="82"/>
      <c r="C354" s="82"/>
      <c r="D354" s="82"/>
      <c r="E354" s="363" t="s">
        <v>418</v>
      </c>
      <c r="F354" s="82"/>
      <c r="G354" s="82" t="s">
        <v>298</v>
      </c>
      <c r="H354" s="82" t="s">
        <v>419</v>
      </c>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476">
        <f>CHOOSE($B$3,ENWL!AJ354,NPgN!AJ354,NPgY!AJ354,WMID!AJ354,EMID!AJ354,SWALES!AJ354,SWEST!AJ354,LPN!AJ354,SPN!AJ354,EPN!AJ354,SPD!AJ354,SPMW!AJ354,SSEH!AJ354,SSES!AJ354)</f>
        <v>307.05878120999995</v>
      </c>
      <c r="AK354" s="476">
        <f>CHOOSE($B$3,ENWL!AK354,NPgN!AK354,NPgY!AK354,WMID!AK354,EMID!AK354,SWALES!AK354,SWEST!AK354,LPN!AK354,SPN!AK354,EPN!AK354,SPD!AK354,SPMW!AK354,SSEH!AK354,SSES!AK354)</f>
        <v>356.05997308000002</v>
      </c>
      <c r="AL354" s="476">
        <f>CHOOSE($B$3,ENWL!AL354,NPgN!AL354,NPgY!AL354,WMID!AL354,EMID!AL354,SWALES!AL354,SWEST!AL354,LPN!AL354,SPN!AL354,EPN!AL354,SPD!AL354,SPMW!AL354,SSEH!AL354,SSES!AL354)</f>
        <v>343.96866629999994</v>
      </c>
      <c r="AM354" s="476">
        <f>CHOOSE($B$3,ENWL!AM354,NPgN!AM354,NPgY!AM354,WMID!AM354,EMID!AM354,SWALES!AM354,SWEST!AM354,LPN!AM354,SPN!AM354,EPN!AM354,SPD!AM354,SPMW!AM354,SSEH!AM354,SSES!AM354)</f>
        <v>345.85728770999998</v>
      </c>
      <c r="AN354" s="476">
        <f>CHOOSE($B$3,ENWL!AN354,NPgN!AN354,NPgY!AN354,WMID!AN354,EMID!AN354,SWALES!AN354,SWEST!AN354,LPN!AN354,SPN!AN354,EPN!AN354,SPD!AN354,SPMW!AN354,SSEH!AN354,SSES!AN354)</f>
        <v>348.44516113000003</v>
      </c>
      <c r="AO354" s="476">
        <f>CHOOSE($B$3,ENWL!AO354,NPgN!AO354,NPgY!AO354,WMID!AO354,EMID!AO354,SWALES!AO354,SWEST!AO354,LPN!AO354,SPN!AO354,EPN!AO354,SPD!AO354,SPMW!AO354,SSEH!AO354,SSES!AO354)</f>
        <v>337.24597834999997</v>
      </c>
      <c r="AP354" s="476">
        <f>CHOOSE($B$3,ENWL!AP354,NPgN!AP354,NPgY!AP354,WMID!AP354,EMID!AP354,SWALES!AP354,SWEST!AP354,LPN!AP354,SPN!AP354,EPN!AP354,SPD!AP354,SPMW!AP354,SSEH!AP354,SSES!AP354)</f>
        <v>369.41793551000001</v>
      </c>
      <c r="AQ354" s="477">
        <f>CHOOSE($B$3,ENWL!AQ354,NPgN!AQ354,NPgY!AQ354,WMID!AQ354,EMID!AQ354,SWALES!AQ354,SWEST!AQ354,LPN!AQ354,SPN!AQ354,EPN!AQ354,SPD!AQ354,SPMW!AQ354,SSEH!AQ354,SSES!AQ354)</f>
        <v>413.09147007999997</v>
      </c>
      <c r="AR354" s="184"/>
      <c r="AS354" s="184"/>
      <c r="AT354" s="184"/>
      <c r="AU354" s="184"/>
      <c r="AV354" s="184"/>
      <c r="AW354" s="184"/>
    </row>
    <row r="355" spans="1:49" ht="16.8">
      <c r="A355" s="82"/>
      <c r="B355" s="82"/>
      <c r="C355" s="82"/>
      <c r="D355" s="82"/>
      <c r="E355" s="363" t="s">
        <v>420</v>
      </c>
      <c r="F355" s="82"/>
      <c r="G355" s="82" t="s">
        <v>298</v>
      </c>
      <c r="H355" s="82" t="s">
        <v>65</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309.86590355016472</v>
      </c>
      <c r="AK355" s="476">
        <f>CHOOSE($B$3,ENWL!AK355,NPgN!AK355,NPgY!AK355,WMID!AK355,EMID!AK355,SWALES!AK355,SWEST!AK355,LPN!AK355,SPN!AK355,EPN!AK355,SPD!AK355,SPMW!AK355,SSEH!AK355,SSES!AK355)</f>
        <v>343.8932480069127</v>
      </c>
      <c r="AL355" s="476">
        <f>CHOOSE($B$3,ENWL!AL355,NPgN!AL355,NPgY!AL355,WMID!AL355,EMID!AL355,SWALES!AL355,SWEST!AL355,LPN!AL355,SPN!AL355,EPN!AL355,SPD!AL355,SPMW!AL355,SSEH!AL355,SSES!AL355)</f>
        <v>335.41491838675483</v>
      </c>
      <c r="AM355" s="476">
        <f>CHOOSE($B$3,ENWL!AM355,NPgN!AM355,NPgY!AM355,WMID!AM355,EMID!AM355,SWALES!AM355,SWEST!AM355,LPN!AM355,SPN!AM355,EPN!AM355,SPD!AM355,SPMW!AM355,SSEH!AM355,SSES!AM355)</f>
        <v>333.32708292910718</v>
      </c>
      <c r="AN355" s="476">
        <f>CHOOSE($B$3,ENWL!AN355,NPgN!AN355,NPgY!AN355,WMID!AN355,EMID!AN355,SWALES!AN355,SWEST!AN355,LPN!AN355,SPN!AN355,EPN!AN355,SPD!AN355,SPMW!AN355,SSEH!AN355,SSES!AN355)</f>
        <v>352.00797046982314</v>
      </c>
      <c r="AO355" s="476">
        <f>CHOOSE($B$3,ENWL!AO355,NPgN!AO355,NPgY!AO355,WMID!AO355,EMID!AO355,SWALES!AO355,SWEST!AO355,LPN!AO355,SPN!AO355,EPN!AO355,SPD!AO355,SPMW!AO355,SSEH!AO355,SSES!AO355)</f>
        <v>346.07398061978341</v>
      </c>
      <c r="AP355" s="476">
        <f>CHOOSE($B$3,ENWL!AP355,NPgN!AP355,NPgY!AP355,WMID!AP355,EMID!AP355,SWALES!AP355,SWEST!AP355,LPN!AP355,SPN!AP355,EPN!AP355,SPD!AP355,SPMW!AP355,SSEH!AP355,SSES!AP355)</f>
        <v>349.74595694840701</v>
      </c>
      <c r="AQ355" s="477">
        <f>CHOOSE($B$3,ENWL!AQ355,NPgN!AQ355,NPgY!AQ355,WMID!AQ355,EMID!AQ355,SWALES!AQ355,SWEST!AQ355,LPN!AQ355,SPN!AQ355,EPN!AQ355,SPD!AQ355,SPMW!AQ355,SSEH!AQ355,SSES!AQ355)</f>
        <v>407.64786269443312</v>
      </c>
      <c r="AR355" s="184"/>
      <c r="AS355" s="184"/>
      <c r="AT355" s="184"/>
      <c r="AU355" s="184"/>
      <c r="AV355" s="184"/>
      <c r="AW355" s="184"/>
    </row>
    <row r="356" spans="1:49" ht="16.8">
      <c r="A356" s="82"/>
      <c r="B356" s="82"/>
      <c r="C356" s="82"/>
      <c r="D356" s="82"/>
      <c r="E356" s="363" t="s">
        <v>421</v>
      </c>
      <c r="F356" s="82"/>
      <c r="G356" s="82" t="s">
        <v>96</v>
      </c>
      <c r="H356" s="82" t="s">
        <v>422</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0.5</v>
      </c>
      <c r="AK356" s="476">
        <f>CHOOSE($B$3,ENWL!AK356,NPgN!AK356,NPgY!AK356,WMID!AK356,EMID!AK356,SWALES!AK356,SWEST!AK356,LPN!AK356,SPN!AK356,EPN!AK356,SPD!AK356,SPMW!AK356,SSEH!AK356,SSES!AK356)</f>
        <v>0.33561643835616445</v>
      </c>
      <c r="AL356" s="476">
        <f>CHOOSE($B$3,ENWL!AL356,NPgN!AL356,NPgY!AL356,WMID!AL356,EMID!AL356,SWALES!AL356,SWEST!AL356,LPN!AL356,SPN!AL356,EPN!AL356,SPD!AL356,SPMW!AL356,SSEH!AL356,SSES!AL356)</f>
        <v>0.35273972602739728</v>
      </c>
      <c r="AM356" s="476">
        <f>CHOOSE($B$3,ENWL!AM356,NPgN!AM356,NPgY!AM356,WMID!AM356,EMID!AM356,SWALES!AM356,SWEST!AM356,LPN!AM356,SPN!AM356,EPN!AM356,SPD!AM356,SPMW!AM356,SSEH!AM356,SSES!AM356)</f>
        <v>0.66575342465753418</v>
      </c>
      <c r="AN356" s="476">
        <f>CHOOSE($B$3,ENWL!AN356,NPgN!AN356,NPgY!AN356,WMID!AN356,EMID!AN356,SWALES!AN356,SWEST!AN356,LPN!AN356,SPN!AN356,EPN!AN356,SPD!AN356,SPMW!AN356,SSEH!AN356,SSES!AN356)</f>
        <v>0.71598360655737692</v>
      </c>
      <c r="AO356" s="476">
        <f>CHOOSE($B$3,ENWL!AO356,NPgN!AO356,NPgY!AO356,WMID!AO356,EMID!AO356,SWALES!AO356,SWEST!AO356,LPN!AO356,SPN!AO356,EPN!AO356,SPD!AO356,SPMW!AO356,SSEH!AO356,SSES!AO356)</f>
        <v>0.1</v>
      </c>
      <c r="AP356" s="476">
        <f>CHOOSE($B$3,ENWL!AP356,NPgN!AP356,NPgY!AP356,WMID!AP356,EMID!AP356,SWALES!AP356,SWEST!AP356,LPN!AP356,SPN!AP356,EPN!AP356,SPD!AP356,SPMW!AP356,SSEH!AP356,SSES!AP356)</f>
        <v>0.1928767123287671</v>
      </c>
      <c r="AQ356" s="477">
        <f>CHOOSE($B$3,ENWL!AQ356,NPgN!AQ356,NPgY!AQ356,WMID!AQ356,EMID!AQ356,SWALES!AQ356,SWEST!AQ356,LPN!AQ356,SPN!AQ356,EPN!AQ356,SPD!AQ356,SPMW!AQ356,SSEH!AQ356,SSES!AQ356)</f>
        <v>2.3034246575342467</v>
      </c>
      <c r="AR356" s="419">
        <f>CHOOSE($B$3,ENWL!AR356,NPgN!AR356,NPgY!AR356,WMID!AR356,EMID!AR356,SWALES!AR356,SWEST!AR356,LPN!AR356,SPN!AR356,EPN!AR356,SPD!AR356,SPMW!AR356,SSEH!AR356,SSES!AR356)</f>
        <v>0</v>
      </c>
      <c r="AS356" s="184"/>
      <c r="AT356" s="184"/>
      <c r="AU356" s="184"/>
      <c r="AV356" s="184"/>
      <c r="AW356" s="184"/>
    </row>
    <row r="357" spans="1:49" ht="16.8">
      <c r="A357" s="82"/>
      <c r="B357" s="82"/>
      <c r="C357" s="82"/>
      <c r="D357" s="82"/>
      <c r="E357" s="363" t="s">
        <v>423</v>
      </c>
      <c r="F357" s="82"/>
      <c r="G357" s="82" t="s">
        <v>96</v>
      </c>
      <c r="H357" s="82" t="s">
        <v>424</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v>
      </c>
      <c r="AK357" s="476">
        <f>CHOOSE($B$3,ENWL!AK357,NPgN!AK357,NPgY!AK357,WMID!AK357,EMID!AK357,SWALES!AK357,SWEST!AK357,LPN!AK357,SPN!AK357,EPN!AK357,SPD!AK357,SPMW!AK357,SSEH!AK357,SSES!AK357)</f>
        <v>0</v>
      </c>
      <c r="AL357" s="476">
        <f>CHOOSE($B$3,ENWL!AL357,NPgN!AL357,NPgY!AL357,WMID!AL357,EMID!AL357,SWALES!AL357,SWEST!AL357,LPN!AL357,SPN!AL357,EPN!AL357,SPD!AL357,SPMW!AL357,SSEH!AL357,SSES!AL357)</f>
        <v>0</v>
      </c>
      <c r="AM357" s="476">
        <f>CHOOSE($B$3,ENWL!AM357,NPgN!AM357,NPgY!AM357,WMID!AM357,EMID!AM357,SWALES!AM357,SWEST!AM357,LPN!AM357,SPN!AM357,EPN!AM357,SPD!AM357,SPMW!AM357,SSEH!AM357,SSES!AM357)</f>
        <v>0</v>
      </c>
      <c r="AN357" s="476">
        <f>CHOOSE($B$3,ENWL!AN357,NPgN!AN357,NPgY!AN357,WMID!AN357,EMID!AN357,SWALES!AN357,SWEST!AN357,LPN!AN357,SPN!AN357,EPN!AN357,SPD!AN357,SPMW!AN357,SSEH!AN357,SSES!AN357)</f>
        <v>0</v>
      </c>
      <c r="AO357" s="476">
        <f>CHOOSE($B$3,ENWL!AO357,NPgN!AO357,NPgY!AO357,WMID!AO357,EMID!AO357,SWALES!AO357,SWEST!AO357,LPN!AO357,SPN!AO357,EPN!AO357,SPD!AO357,SPMW!AO357,SSEH!AO357,SSES!AO357)</f>
        <v>0</v>
      </c>
      <c r="AP357" s="476">
        <f>CHOOSE($B$3,ENWL!AP357,NPgN!AP357,NPgY!AP357,WMID!AP357,EMID!AP357,SWALES!AP357,SWEST!AP357,LPN!AP357,SPN!AP357,EPN!AP357,SPD!AP357,SPMW!AP357,SSEH!AP357,SSES!AP357)</f>
        <v>0</v>
      </c>
      <c r="AQ357" s="477">
        <f>CHOOSE($B$3,ENWL!AQ357,NPgN!AQ357,NPgY!AQ357,WMID!AQ357,EMID!AQ357,SWALES!AQ357,SWEST!AQ357,LPN!AQ357,SPN!AQ357,EPN!AQ357,SPD!AQ357,SPMW!AQ357,SSEH!AQ357,SSES!AQ357)</f>
        <v>0</v>
      </c>
      <c r="AR357" s="184"/>
      <c r="AS357" s="184"/>
      <c r="AT357" s="184"/>
      <c r="AU357" s="184"/>
      <c r="AV357" s="184"/>
      <c r="AW357" s="184"/>
    </row>
    <row r="358" spans="1:49" ht="16.8">
      <c r="A358" s="82"/>
      <c r="B358" s="82"/>
      <c r="C358" s="82"/>
      <c r="D358" s="82"/>
      <c r="E358" s="346" t="s">
        <v>425</v>
      </c>
      <c r="F358" s="82"/>
      <c r="G358" s="82"/>
      <c r="H358" s="82"/>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243"/>
      <c r="AR358" s="184"/>
      <c r="AS358" s="184"/>
      <c r="AT358" s="184"/>
      <c r="AU358" s="184"/>
      <c r="AV358" s="184"/>
      <c r="AW358" s="184"/>
    </row>
    <row r="359" spans="1:49" ht="16.8">
      <c r="A359" s="82"/>
      <c r="B359" s="82"/>
      <c r="C359" s="82"/>
      <c r="D359" s="82"/>
      <c r="E359" s="363" t="s">
        <v>426</v>
      </c>
      <c r="F359" s="82"/>
      <c r="G359" s="82" t="s">
        <v>298</v>
      </c>
      <c r="H359" s="510" t="s">
        <v>427</v>
      </c>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419">
        <f>CHOOSE($B$3,ENWL!AR359,NPgN!AR359,NPgY!AR359,WMID!AR359,EMID!AR359,SWALES!AR359,SWEST!AR359,LPN!AR359,SPN!AR359,EPN!AR359,SPD!AR359,SPMW!AR359,SSEH!AR359,SSES!AR359)</f>
        <v>1.6354030000000002E-2</v>
      </c>
      <c r="AS359" s="419">
        <f>CHOOSE($B$3,ENWL!AS359,NPgN!AS359,NPgY!AS359,WMID!AS359,EMID!AS359,SWALES!AS359,SWEST!AS359,LPN!AS359,SPN!AS359,EPN!AS359,SPD!AS359,SPMW!AS359,SSEH!AS359,SSES!AS359)</f>
        <v>0</v>
      </c>
      <c r="AT359" s="419">
        <f>CHOOSE($B$3,ENWL!AT359,NPgN!AT359,NPgY!AT359,WMID!AT359,EMID!AT359,SWALES!AT359,SWEST!AT359,LPN!AT359,SPN!AT359,EPN!AT359,SPD!AT359,SPMW!AT359,SSEH!AT359,SSES!AT359)</f>
        <v>0</v>
      </c>
      <c r="AU359" s="419">
        <f>CHOOSE($B$3,ENWL!AU359,NPgN!AU359,NPgY!AU359,WMID!AU359,EMID!AU359,SWALES!AU359,SWEST!AU359,LPN!AU359,SPN!AU359,EPN!AU359,SPD!AU359,SPMW!AU359,SSEH!AU359,SSES!AU359)</f>
        <v>0</v>
      </c>
      <c r="AV359" s="419">
        <f>CHOOSE($B$3,ENWL!AV359,NPgN!AV359,NPgY!AV359,WMID!AV359,EMID!AV359,SWALES!AV359,SWEST!AV359,LPN!AV359,SPN!AV359,EPN!AV359,SPD!AV359,SPMW!AV359,SSEH!AV359,SSES!AV359)</f>
        <v>0</v>
      </c>
      <c r="AW359" s="184"/>
    </row>
    <row r="360" spans="1:49" ht="16.8">
      <c r="A360" s="82"/>
      <c r="B360" s="82"/>
      <c r="C360" s="82"/>
      <c r="D360" s="82"/>
      <c r="E360" s="363" t="s">
        <v>428</v>
      </c>
      <c r="F360" s="82"/>
      <c r="G360" s="82" t="s">
        <v>298</v>
      </c>
      <c r="H360" s="510" t="s">
        <v>429</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46" t="s">
        <v>430</v>
      </c>
      <c r="F361" s="82"/>
      <c r="G361" s="82" t="s">
        <v>298</v>
      </c>
      <c r="H361" s="82"/>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184"/>
      <c r="AS361" s="184"/>
      <c r="AT361" s="184"/>
      <c r="AU361" s="184"/>
      <c r="AV361" s="184"/>
      <c r="AW361" s="184"/>
    </row>
    <row r="362" spans="1:49" ht="16.8">
      <c r="A362" s="82"/>
      <c r="B362" s="82"/>
      <c r="C362" s="82"/>
      <c r="D362" s="82"/>
      <c r="E362" s="363" t="s">
        <v>431</v>
      </c>
      <c r="F362" s="82"/>
      <c r="G362" s="82" t="s">
        <v>298</v>
      </c>
      <c r="H362" s="82" t="s">
        <v>432</v>
      </c>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476">
        <f>CHOOSE($B$3,ENWL!AJ362,NPgN!AJ362,NPgY!AJ362,WMID!AJ362,EMID!AJ362,SWALES!AJ362,SWEST!AJ362,LPN!AJ362,SPN!AJ362,EPN!AJ362,SPD!AJ362,SPMW!AJ362,SSEH!AJ362,SSES!AJ362)</f>
        <v>0</v>
      </c>
      <c r="AK362" s="476">
        <f>CHOOSE($B$3,ENWL!AK362,NPgN!AK362,NPgY!AK362,WMID!AK362,EMID!AK362,SWALES!AK362,SWEST!AK362,LPN!AK362,SPN!AK362,EPN!AK362,SPD!AK362,SPMW!AK362,SSEH!AK362,SSES!AK362)</f>
        <v>0</v>
      </c>
      <c r="AL362" s="476">
        <f>CHOOSE($B$3,ENWL!AL362,NPgN!AL362,NPgY!AL362,WMID!AL362,EMID!AL362,SWALES!AL362,SWEST!AL362,LPN!AL362,SPN!AL362,EPN!AL362,SPD!AL362,SPMW!AL362,SSEH!AL362,SSES!AL362)</f>
        <v>0</v>
      </c>
      <c r="AM362" s="476">
        <f>CHOOSE($B$3,ENWL!AM362,NPgN!AM362,NPgY!AM362,WMID!AM362,EMID!AM362,SWALES!AM362,SWEST!AM362,LPN!AM362,SPN!AM362,EPN!AM362,SPD!AM362,SPMW!AM362,SSEH!AM362,SSES!AM362)</f>
        <v>0</v>
      </c>
      <c r="AN362" s="476">
        <f>CHOOSE($B$3,ENWL!AN362,NPgN!AN362,NPgY!AN362,WMID!AN362,EMID!AN362,SWALES!AN362,SWEST!AN362,LPN!AN362,SPN!AN362,EPN!AN362,SPD!AN362,SPMW!AN362,SSEH!AN362,SSES!AN362)</f>
        <v>0</v>
      </c>
      <c r="AO362" s="476">
        <f>CHOOSE($B$3,ENWL!AO362,NPgN!AO362,NPgY!AO362,WMID!AO362,EMID!AO362,SWALES!AO362,SWEST!AO362,LPN!AO362,SPN!AO362,EPN!AO362,SPD!AO362,SPMW!AO362,SSEH!AO362,SSES!AO362)</f>
        <v>0</v>
      </c>
      <c r="AP362" s="476">
        <f>CHOOSE($B$3,ENWL!AP362,NPgN!AP362,NPgY!AP362,WMID!AP362,EMID!AP362,SWALES!AP362,SWEST!AP362,LPN!AP362,SPN!AP362,EPN!AP362,SPD!AP362,SPMW!AP362,SSEH!AP362,SSES!AP362)</f>
        <v>0</v>
      </c>
      <c r="AQ362" s="477">
        <f>CHOOSE($B$3,ENWL!AQ362,NPgN!AQ362,NPgY!AQ362,WMID!AQ362,EMID!AQ362,SWALES!AQ362,SWEST!AQ362,LPN!AQ362,SPN!AQ362,EPN!AQ362,SPD!AQ362,SPMW!AQ362,SSEH!AQ362,SSES!AQ362)</f>
        <v>0</v>
      </c>
      <c r="AR362" s="184"/>
      <c r="AS362" s="184"/>
      <c r="AT362" s="184"/>
      <c r="AU362" s="184"/>
      <c r="AV362" s="184"/>
      <c r="AW362" s="184"/>
    </row>
    <row r="363" spans="1:49" ht="16.8">
      <c r="A363" s="82"/>
      <c r="B363" s="82"/>
      <c r="C363" s="82"/>
      <c r="D363" s="82"/>
      <c r="E363" s="363" t="s">
        <v>433</v>
      </c>
      <c r="F363" s="82"/>
      <c r="G363" s="82" t="s">
        <v>394</v>
      </c>
      <c r="H363" s="82" t="s">
        <v>434</v>
      </c>
      <c r="I363" s="476">
        <f>CHOOSE($B$3,ENWL!I363,NPgN!I363,NPgY!I363,WMID!I363,EMID!I363,SWALES!I363,SWEST!I363,LPN!I363,SPN!I363,EPN!I363,SPD!I363,SPMW!I363,SSEH!I363,SSES!I363)</f>
        <v>39</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243"/>
      <c r="AR363" s="184"/>
      <c r="AS363" s="184"/>
      <c r="AT363" s="184"/>
      <c r="AU363" s="184"/>
      <c r="AV363" s="184"/>
      <c r="AW363" s="184"/>
    </row>
    <row r="364" spans="1:49" ht="16.8">
      <c r="A364" s="82"/>
      <c r="B364" s="82"/>
      <c r="C364" s="82"/>
      <c r="D364" s="82"/>
      <c r="E364" s="346"/>
      <c r="F364" s="82"/>
      <c r="G364" s="82"/>
      <c r="H364" s="82"/>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364"/>
      <c r="AS364" s="184"/>
      <c r="AT364" s="184"/>
      <c r="AU364" s="184"/>
      <c r="AV364" s="184"/>
      <c r="AW364" s="184"/>
    </row>
    <row r="365" spans="1:49" ht="16.8">
      <c r="A365" s="82"/>
      <c r="B365" s="82"/>
      <c r="C365" s="82"/>
      <c r="D365" s="10" t="s">
        <v>435</v>
      </c>
      <c r="E365" s="351"/>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82"/>
      <c r="E366" s="293" t="s">
        <v>436</v>
      </c>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363" t="s">
        <v>437</v>
      </c>
      <c r="F367" s="82"/>
      <c r="G367" s="82" t="s">
        <v>394</v>
      </c>
      <c r="H367" s="82" t="s">
        <v>438</v>
      </c>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476">
        <f>CHOOSE($B$3,ENWL!AP367,NPgN!AP367,NPgY!AP367,WMID!AP367,EMID!AP367,SWALES!AP367,SWEST!AP367,LPN!AP367,SPN!AP367,EPN!AP367,SPD!AP367,SPMW!AP367,SSEH!AP367,SSES!AP367)</f>
        <v>2.1772567324293881</v>
      </c>
      <c r="AQ367" s="477">
        <f>CHOOSE($B$3,ENWL!AQ367,NPgN!AQ367,NPgY!AQ367,WMID!AQ367,EMID!AQ367,SWALES!AQ367,SWEST!AQ367,LPN!AQ367,SPN!AQ367,EPN!AQ367,SPD!AQ367,SPMW!AQ367,SSEH!AQ367,SSES!AQ367)</f>
        <v>2.6758000000000002</v>
      </c>
      <c r="AR367" s="364"/>
      <c r="AS367" s="184"/>
      <c r="AT367" s="184"/>
      <c r="AU367" s="184"/>
      <c r="AV367" s="184"/>
      <c r="AW367" s="184"/>
    </row>
    <row r="368" spans="1:49" ht="16.8">
      <c r="A368" s="82"/>
      <c r="B368" s="82"/>
      <c r="C368" s="82"/>
      <c r="D368" s="82"/>
      <c r="E368" s="363" t="s">
        <v>439</v>
      </c>
      <c r="F368" s="82"/>
      <c r="G368" s="82" t="s">
        <v>394</v>
      </c>
      <c r="H368" s="82" t="s">
        <v>440</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0</v>
      </c>
      <c r="AQ368" s="477">
        <f>CHOOSE($B$3,ENWL!AQ368,NPgN!AQ368,NPgY!AQ368,WMID!AQ368,EMID!AQ368,SWALES!AQ368,SWEST!AQ368,LPN!AQ368,SPN!AQ368,EPN!AQ368,SPD!AQ368,SPMW!AQ368,SSEH!AQ368,SSES!AQ368)</f>
        <v>0</v>
      </c>
      <c r="AR368" s="364"/>
      <c r="AS368" s="184"/>
      <c r="AT368" s="184"/>
      <c r="AU368" s="184"/>
      <c r="AV368" s="184"/>
      <c r="AW368" s="184"/>
    </row>
    <row r="369" spans="1:49" ht="16.8">
      <c r="A369" s="82"/>
      <c r="B369" s="82"/>
      <c r="C369" s="82"/>
      <c r="D369" s="82"/>
      <c r="E369" s="363" t="s">
        <v>441</v>
      </c>
      <c r="F369" s="82"/>
      <c r="G369" s="82" t="s">
        <v>394</v>
      </c>
      <c r="H369" s="82" t="s">
        <v>442</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0.37799999999999984</v>
      </c>
      <c r="AQ369" s="477">
        <f>CHOOSE($B$3,ENWL!AQ369,NPgN!AQ369,NPgY!AQ369,WMID!AQ369,EMID!AQ369,SWALES!AQ369,SWEST!AQ369,LPN!AQ369,SPN!AQ369,EPN!AQ369,SPD!AQ369,SPMW!AQ369,SSEH!AQ369,SSES!AQ369)</f>
        <v>0.69720000000000004</v>
      </c>
      <c r="AR369" s="364"/>
      <c r="AS369" s="184"/>
      <c r="AT369" s="184"/>
      <c r="AU369" s="184"/>
      <c r="AV369" s="184"/>
      <c r="AW369" s="184"/>
    </row>
    <row r="370" spans="1:49" ht="16.8">
      <c r="A370" s="82"/>
      <c r="B370" s="82"/>
      <c r="C370" s="82"/>
      <c r="D370" s="82"/>
      <c r="E370" s="293" t="s">
        <v>443</v>
      </c>
      <c r="F370" s="82"/>
      <c r="G370" s="82"/>
      <c r="H370" s="82"/>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243"/>
      <c r="AR370" s="364"/>
      <c r="AS370" s="184"/>
      <c r="AT370" s="184"/>
      <c r="AU370" s="184"/>
      <c r="AV370" s="184"/>
      <c r="AW370" s="184"/>
    </row>
    <row r="371" spans="1:49" ht="16.8">
      <c r="A371" s="82"/>
      <c r="B371" s="82"/>
      <c r="C371" s="82"/>
      <c r="D371" s="82"/>
      <c r="E371" s="363" t="s">
        <v>444</v>
      </c>
      <c r="F371" s="82"/>
      <c r="G371" s="82" t="s">
        <v>394</v>
      </c>
      <c r="H371" s="82" t="s">
        <v>445</v>
      </c>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476">
        <f>CHOOSE($B$3,ENWL!AP371,NPgN!AP371,NPgY!AP371,WMID!AP371,EMID!AP371,SWALES!AP371,SWEST!AP371,LPN!AP371,SPN!AP371,EPN!AP371,SPD!AP371,SPMW!AP371,SSEH!AP371,SSES!AP371)</f>
        <v>4.5798434678072741</v>
      </c>
      <c r="AQ371" s="477">
        <f>CHOOSE($B$3,ENWL!AQ371,NPgN!AQ371,NPgY!AQ371,WMID!AQ371,EMID!AQ371,SWALES!AQ371,SWEST!AQ371,LPN!AQ371,SPN!AQ371,EPN!AQ371,SPD!AQ371,SPMW!AQ371,SSEH!AQ371,SSES!AQ371)</f>
        <v>2.9718852713625123</v>
      </c>
      <c r="AR371" s="364"/>
      <c r="AS371" s="184"/>
      <c r="AT371" s="184"/>
      <c r="AU371" s="184"/>
      <c r="AV371" s="184"/>
      <c r="AW371" s="184"/>
    </row>
    <row r="372" spans="1:49" ht="16.8">
      <c r="A372" s="82"/>
      <c r="B372" s="82"/>
      <c r="C372" s="82"/>
      <c r="D372" s="82"/>
      <c r="E372" s="363" t="s">
        <v>446</v>
      </c>
      <c r="F372" s="82"/>
      <c r="G372" s="82" t="s">
        <v>394</v>
      </c>
      <c r="H372" s="82" t="s">
        <v>447</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0</v>
      </c>
      <c r="AQ372" s="477">
        <f>CHOOSE($B$3,ENWL!AQ372,NPgN!AQ372,NPgY!AQ372,WMID!AQ372,EMID!AQ372,SWALES!AQ372,SWEST!AQ372,LPN!AQ372,SPN!AQ372,EPN!AQ372,SPD!AQ372,SPMW!AQ372,SSEH!AQ372,SSES!AQ372)</f>
        <v>0</v>
      </c>
      <c r="AR372" s="364"/>
      <c r="AS372" s="184"/>
      <c r="AT372" s="184"/>
      <c r="AU372" s="184"/>
      <c r="AV372" s="184"/>
      <c r="AW372" s="184"/>
    </row>
    <row r="373" spans="1:49" ht="16.8">
      <c r="A373" s="82"/>
      <c r="B373" s="82"/>
      <c r="C373" s="82"/>
      <c r="D373" s="82"/>
      <c r="E373" s="363" t="s">
        <v>448</v>
      </c>
      <c r="F373" s="82"/>
      <c r="G373" s="82" t="s">
        <v>394</v>
      </c>
      <c r="H373" s="82" t="s">
        <v>449</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293" t="s">
        <v>450</v>
      </c>
      <c r="F374" s="82"/>
      <c r="G374" s="82"/>
      <c r="H374" s="82"/>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243"/>
      <c r="AR374" s="364"/>
      <c r="AS374" s="184"/>
      <c r="AT374" s="184"/>
      <c r="AU374" s="184"/>
      <c r="AV374" s="184"/>
      <c r="AW374" s="184"/>
    </row>
    <row r="375" spans="1:49" ht="16.8">
      <c r="A375" s="82"/>
      <c r="B375" s="82"/>
      <c r="C375" s="82"/>
      <c r="D375" s="82"/>
      <c r="E375" s="363" t="s">
        <v>451</v>
      </c>
      <c r="F375" s="82"/>
      <c r="G375" s="82" t="s">
        <v>394</v>
      </c>
      <c r="H375" s="82" t="s">
        <v>452</v>
      </c>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419">
        <f>CHOOSE($B$3,ENWL!AO375,NPgN!AO375,NPgY!AO375,WMID!AO375,EMID!AO375,SWALES!AO375,SWEST!AO375,LPN!AO375,SPN!AO375,EPN!AO375,SPD!AO375,SPMW!AO375,SSEH!AO375,SSES!AO375)</f>
        <v>0</v>
      </c>
      <c r="AP375" s="419">
        <f>CHOOSE($B$3,ENWL!AP375,NPgN!AP375,NPgY!AP375,WMID!AP375,EMID!AP375,SWALES!AP375,SWEST!AP375,LPN!AP375,SPN!AP375,EPN!AP375,SPD!AP375,SPMW!AP375,SSEH!AP375,SSES!AP375)</f>
        <v>0</v>
      </c>
      <c r="AQ375" s="418">
        <f>CHOOSE($B$3,ENWL!AQ375,NPgN!AQ375,NPgY!AQ375,WMID!AQ375,EMID!AQ375,SWALES!AQ375,SWEST!AQ375,LPN!AQ375,SPN!AQ375,EPN!AQ375,SPD!AQ375,SPMW!AQ375,SSEH!AQ375,SSES!AQ375)</f>
        <v>0</v>
      </c>
      <c r="AR375" s="364"/>
      <c r="AS375" s="184"/>
      <c r="AT375" s="184"/>
      <c r="AU375" s="184"/>
      <c r="AV375" s="184"/>
      <c r="AW375" s="184"/>
    </row>
    <row r="376" spans="1:49" ht="16.8">
      <c r="A376" s="82"/>
      <c r="B376" s="82"/>
      <c r="C376" s="82"/>
      <c r="D376" s="82"/>
      <c r="E376" s="293" t="s">
        <v>453</v>
      </c>
      <c r="F376" s="82"/>
      <c r="G376" s="82"/>
      <c r="H376" s="82"/>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243"/>
      <c r="AR376" s="364"/>
      <c r="AS376" s="184"/>
      <c r="AT376" s="184"/>
      <c r="AU376" s="184"/>
      <c r="AV376" s="184"/>
      <c r="AW376" s="184"/>
    </row>
    <row r="377" spans="1:49" ht="16.8">
      <c r="A377" s="82"/>
      <c r="B377" s="82"/>
      <c r="C377" s="82"/>
      <c r="D377" s="82"/>
      <c r="E377" s="363" t="s">
        <v>454</v>
      </c>
      <c r="F377" s="82"/>
      <c r="G377" s="82" t="s">
        <v>394</v>
      </c>
      <c r="H377" s="82" t="s">
        <v>455</v>
      </c>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476">
        <f>CHOOSE($B$3,ENWL!AP377,NPgN!AP377,NPgY!AP377,WMID!AP377,EMID!AP377,SWALES!AP377,SWEST!AP377,LPN!AP377,SPN!AP377,EPN!AP377,SPD!AP377,SPMW!AP377,SSEH!AP377,SSES!AP377)</f>
        <v>0.3</v>
      </c>
      <c r="AQ377" s="477">
        <f>CHOOSE($B$3,ENWL!AQ377,NPgN!AQ377,NPgY!AQ377,WMID!AQ377,EMID!AQ377,SWALES!AQ377,SWEST!AQ377,LPN!AQ377,SPN!AQ377,EPN!AQ377,SPD!AQ377,SPMW!AQ377,SSEH!AQ377,SSES!AQ377)</f>
        <v>0.29312933227634363</v>
      </c>
      <c r="AR377" s="364"/>
      <c r="AS377" s="184"/>
      <c r="AT377" s="184"/>
      <c r="AU377" s="184"/>
      <c r="AV377" s="184"/>
      <c r="AW377" s="184"/>
    </row>
    <row r="378" spans="1:49" ht="16.8">
      <c r="A378" s="82"/>
      <c r="B378" s="82"/>
      <c r="C378" s="82"/>
      <c r="D378" s="82"/>
      <c r="E378" s="363" t="s">
        <v>456</v>
      </c>
      <c r="F378" s="82"/>
      <c r="G378" s="82" t="s">
        <v>394</v>
      </c>
      <c r="H378" s="82" t="s">
        <v>457</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0.3</v>
      </c>
      <c r="AQ378" s="477">
        <f>CHOOSE($B$3,ENWL!AQ378,NPgN!AQ378,NPgY!AQ378,WMID!AQ378,EMID!AQ378,SWALES!AQ378,SWEST!AQ378,LPN!AQ378,SPN!AQ378,EPN!AQ378,SPD!AQ378,SPMW!AQ378,SSEH!AQ378,SSES!AQ378)</f>
        <v>0.3</v>
      </c>
      <c r="AR378" s="364"/>
      <c r="AS378" s="184"/>
      <c r="AT378" s="184"/>
      <c r="AU378" s="184"/>
      <c r="AV378" s="184"/>
      <c r="AW378" s="184"/>
    </row>
    <row r="379" spans="1:49" ht="16.8">
      <c r="A379" s="82"/>
      <c r="B379" s="82"/>
      <c r="C379" s="82"/>
      <c r="D379" s="82"/>
      <c r="E379" s="363" t="s">
        <v>458</v>
      </c>
      <c r="F379" s="82"/>
      <c r="G379" s="82" t="s">
        <v>394</v>
      </c>
      <c r="H379" s="82" t="s">
        <v>459</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v>
      </c>
      <c r="AQ379" s="477">
        <f>CHOOSE($B$3,ENWL!AQ379,NPgN!AQ379,NPgY!AQ379,WMID!AQ379,EMID!AQ379,SWALES!AQ379,SWEST!AQ379,LPN!AQ379,SPN!AQ379,EPN!AQ379,SPD!AQ379,SPMW!AQ379,SSEH!AQ379,SSES!AQ379)</f>
        <v>0</v>
      </c>
      <c r="AR379" s="364"/>
      <c r="AS379" s="184"/>
      <c r="AT379" s="184"/>
      <c r="AU379" s="184"/>
      <c r="AV379" s="184"/>
      <c r="AW379" s="184"/>
    </row>
    <row r="380" spans="1:49" ht="16.8">
      <c r="A380" s="82"/>
      <c r="B380" s="82"/>
      <c r="C380" s="82"/>
      <c r="D380" s="82"/>
      <c r="E380" s="363" t="s">
        <v>460</v>
      </c>
      <c r="F380" s="82"/>
      <c r="G380" s="82" t="s">
        <v>394</v>
      </c>
      <c r="H380" s="82" t="s">
        <v>461</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3.6703965109253327E-2</v>
      </c>
      <c r="AQ380" s="477">
        <f>CHOOSE($B$3,ENWL!AQ380,NPgN!AQ380,NPgY!AQ380,WMID!AQ380,EMID!AQ380,SWALES!AQ380,SWEST!AQ380,LPN!AQ380,SPN!AQ380,EPN!AQ380,SPD!AQ380,SPMW!AQ380,SSEH!AQ380,SSES!AQ380)</f>
        <v>0</v>
      </c>
      <c r="AR380" s="364"/>
      <c r="AS380" s="184"/>
      <c r="AT380" s="184"/>
      <c r="AU380" s="184"/>
      <c r="AV380" s="184"/>
      <c r="AW380" s="184"/>
    </row>
    <row r="381" spans="1:49" ht="16.8">
      <c r="A381" s="82"/>
      <c r="B381" s="82"/>
      <c r="C381" s="82"/>
      <c r="D381" s="82"/>
      <c r="E381" s="363"/>
      <c r="F381" s="82"/>
      <c r="G381" s="82"/>
      <c r="H381" s="82"/>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243"/>
      <c r="AR381" s="364"/>
      <c r="AS381" s="184"/>
      <c r="AT381" s="184"/>
      <c r="AU381" s="184"/>
      <c r="AV381" s="184"/>
      <c r="AW381" s="184"/>
    </row>
    <row r="382" spans="1:49" ht="16.8">
      <c r="A382" s="82"/>
      <c r="B382" s="82"/>
      <c r="C382" s="82"/>
      <c r="D382" s="10" t="s">
        <v>462</v>
      </c>
      <c r="E382" s="351"/>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82"/>
      <c r="E383" s="293" t="s">
        <v>463</v>
      </c>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363" t="s">
        <v>464</v>
      </c>
      <c r="F384" s="82"/>
      <c r="G384" s="82" t="s">
        <v>298</v>
      </c>
      <c r="H384" s="82" t="s">
        <v>465</v>
      </c>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476">
        <f>CHOOSE($B$3,ENWL!AP384,NPgN!AP384,NPgY!AP384,WMID!AP384,EMID!AP384,SWALES!AP384,SWEST!AP384,LPN!AP384,SPN!AP384,EPN!AP384,SPD!AP384,SPMW!AP384,SSEH!AP384,SSES!AP384)</f>
        <v>1.6207</v>
      </c>
      <c r="AQ384" s="477">
        <f>CHOOSE($B$3,ENWL!AQ384,NPgN!AQ384,NPgY!AQ384,WMID!AQ384,EMID!AQ384,SWALES!AQ384,SWEST!AQ384,LPN!AQ384,SPN!AQ384,EPN!AQ384,SPD!AQ384,SPMW!AQ384,SSEH!AQ384,SSES!AQ384)</f>
        <v>1.6859999999999999</v>
      </c>
      <c r="AR384" s="364"/>
      <c r="AS384" s="184"/>
      <c r="AT384" s="184"/>
      <c r="AU384" s="184"/>
      <c r="AV384" s="184"/>
      <c r="AW384" s="184"/>
    </row>
    <row r="385" spans="1:49" ht="16.8">
      <c r="A385" s="82"/>
      <c r="B385" s="82"/>
      <c r="C385" s="82"/>
      <c r="D385" s="82"/>
      <c r="E385" s="363" t="s">
        <v>466</v>
      </c>
      <c r="F385" s="82"/>
      <c r="G385" s="82" t="s">
        <v>394</v>
      </c>
      <c r="H385" s="82" t="s">
        <v>467</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0.8</v>
      </c>
      <c r="AQ385" s="477">
        <f>CHOOSE($B$3,ENWL!AQ385,NPgN!AQ385,NPgY!AQ385,WMID!AQ385,EMID!AQ385,SWALES!AQ385,SWEST!AQ385,LPN!AQ385,SPN!AQ385,EPN!AQ385,SPD!AQ385,SPMW!AQ385,SSEH!AQ385,SSES!AQ385)</f>
        <v>0.8</v>
      </c>
      <c r="AR385" s="364"/>
      <c r="AS385" s="184"/>
      <c r="AT385" s="184"/>
      <c r="AU385" s="184"/>
      <c r="AV385" s="184"/>
      <c r="AW385" s="184"/>
    </row>
    <row r="386" spans="1:49" ht="16.8">
      <c r="A386" s="82"/>
      <c r="B386" s="82"/>
      <c r="C386" s="82"/>
      <c r="D386" s="82"/>
      <c r="E386" s="293" t="s">
        <v>468</v>
      </c>
      <c r="F386" s="82"/>
      <c r="G386" s="82"/>
      <c r="H386" s="82"/>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243"/>
      <c r="AR386" s="364"/>
      <c r="AS386" s="184"/>
      <c r="AT386" s="184"/>
      <c r="AU386" s="184"/>
      <c r="AV386" s="184"/>
      <c r="AW386" s="184"/>
    </row>
    <row r="387" spans="1:49" ht="16.8">
      <c r="A387" s="82"/>
      <c r="B387" s="82"/>
      <c r="C387" s="82"/>
      <c r="D387" s="82"/>
      <c r="E387" s="363" t="s">
        <v>469</v>
      </c>
      <c r="F387" s="82"/>
      <c r="G387" s="82" t="s">
        <v>298</v>
      </c>
      <c r="H387" s="82" t="s">
        <v>470</v>
      </c>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476">
        <f>CHOOSE($B$3,ENWL!AP387,NPgN!AP387,NPgY!AP387,WMID!AP387,EMID!AP387,SWALES!AP387,SWEST!AP387,LPN!AP387,SPN!AP387,EPN!AP387,SPD!AP387,SPMW!AP387,SSEH!AP387,SSES!AP387)</f>
        <v>20.688199999999998</v>
      </c>
      <c r="AQ387" s="477">
        <f>CHOOSE($B$3,ENWL!AQ387,NPgN!AQ387,NPgY!AQ387,WMID!AQ387,EMID!AQ387,SWALES!AQ387,SWEST!AQ387,LPN!AQ387,SPN!AQ387,EPN!AQ387,SPD!AQ387,SPMW!AQ387,SSEH!AQ387,SSES!AQ387)</f>
        <v>20.290600000000001</v>
      </c>
      <c r="AR387" s="364"/>
      <c r="AS387" s="184"/>
      <c r="AT387" s="184"/>
      <c r="AU387" s="184"/>
      <c r="AV387" s="184"/>
      <c r="AW387" s="184"/>
    </row>
    <row r="388" spans="1:49" ht="16.8">
      <c r="A388" s="82"/>
      <c r="B388" s="82"/>
      <c r="C388" s="82"/>
      <c r="D388" s="82"/>
      <c r="E388" s="363" t="s">
        <v>471</v>
      </c>
      <c r="F388" s="82"/>
      <c r="G388" s="82" t="s">
        <v>394</v>
      </c>
      <c r="H388" s="82" t="s">
        <v>472</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20.6</v>
      </c>
      <c r="AQ388" s="477">
        <f>CHOOSE($B$3,ENWL!AQ388,NPgN!AQ388,NPgY!AQ388,WMID!AQ388,EMID!AQ388,SWALES!AQ388,SWEST!AQ388,LPN!AQ388,SPN!AQ388,EPN!AQ388,SPD!AQ388,SPMW!AQ388,SSEH!AQ388,SSES!AQ388)</f>
        <v>20.6</v>
      </c>
      <c r="AR388" s="364"/>
      <c r="AS388" s="184"/>
      <c r="AT388" s="184"/>
      <c r="AU388" s="184"/>
      <c r="AV388" s="184"/>
      <c r="AW388" s="184"/>
    </row>
    <row r="389" spans="1:49" ht="16.8">
      <c r="A389" s="82"/>
      <c r="B389" s="82"/>
      <c r="C389" s="82"/>
      <c r="D389" s="82"/>
      <c r="E389" s="293" t="s">
        <v>473</v>
      </c>
      <c r="F389" s="82"/>
      <c r="G389" s="82"/>
      <c r="H389" s="82"/>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243"/>
      <c r="AR389" s="364"/>
      <c r="AS389" s="184"/>
      <c r="AT389" s="184"/>
      <c r="AU389" s="184"/>
      <c r="AV389" s="184"/>
      <c r="AW389" s="184"/>
    </row>
    <row r="390" spans="1:49" ht="16.8">
      <c r="A390" s="82"/>
      <c r="B390" s="82"/>
      <c r="C390" s="82"/>
      <c r="D390" s="82"/>
      <c r="E390" s="363" t="s">
        <v>474</v>
      </c>
      <c r="F390" s="82"/>
      <c r="G390" s="82" t="s">
        <v>298</v>
      </c>
      <c r="H390" s="82" t="s">
        <v>475</v>
      </c>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476">
        <f>CHOOSE($B$3,ENWL!AP390,NPgN!AP390,NPgY!AP390,WMID!AP390,EMID!AP390,SWALES!AP390,SWEST!AP390,LPN!AP390,SPN!AP390,EPN!AP390,SPD!AP390,SPMW!AP390,SSEH!AP390,SSES!AP390)</f>
        <v>5.7285000000000004</v>
      </c>
      <c r="AQ390" s="477">
        <f>CHOOSE($B$3,ENWL!AQ390,NPgN!AQ390,NPgY!AQ390,WMID!AQ390,EMID!AQ390,SWALES!AQ390,SWEST!AQ390,LPN!AQ390,SPN!AQ390,EPN!AQ390,SPD!AQ390,SPMW!AQ390,SSEH!AQ390,SSES!AQ390)</f>
        <v>5.9078999999999997</v>
      </c>
      <c r="AR390" s="364"/>
      <c r="AS390" s="184"/>
      <c r="AT390" s="184"/>
      <c r="AU390" s="184"/>
      <c r="AV390" s="184"/>
      <c r="AW390" s="184"/>
    </row>
    <row r="391" spans="1:49" ht="16.8">
      <c r="A391" s="82"/>
      <c r="B391" s="82"/>
      <c r="C391" s="82"/>
      <c r="D391" s="82"/>
      <c r="E391" s="363" t="s">
        <v>476</v>
      </c>
      <c r="F391" s="82"/>
      <c r="G391" s="82" t="s">
        <v>394</v>
      </c>
      <c r="H391" s="82" t="s">
        <v>477</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9.1999999999999993</v>
      </c>
      <c r="AQ391" s="477">
        <f>CHOOSE($B$3,ENWL!AQ391,NPgN!AQ391,NPgY!AQ391,WMID!AQ391,EMID!AQ391,SWALES!AQ391,SWEST!AQ391,LPN!AQ391,SPN!AQ391,EPN!AQ391,SPD!AQ391,SPMW!AQ391,SSEH!AQ391,SSES!AQ391)</f>
        <v>9.1999999999999993</v>
      </c>
      <c r="AR391" s="364"/>
      <c r="AS391" s="184"/>
      <c r="AT391" s="184"/>
      <c r="AU391" s="184"/>
      <c r="AV391" s="184"/>
      <c r="AW391" s="184"/>
    </row>
    <row r="392" spans="1:49" ht="16.8">
      <c r="A392" s="82"/>
      <c r="B392" s="82"/>
      <c r="C392" s="82"/>
      <c r="D392" s="82"/>
      <c r="E392" s="293" t="s">
        <v>478</v>
      </c>
      <c r="F392" s="82"/>
      <c r="G392" s="82"/>
      <c r="H392" s="82"/>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243"/>
      <c r="AR392" s="364"/>
      <c r="AS392" s="184"/>
      <c r="AT392" s="184"/>
      <c r="AU392" s="184"/>
      <c r="AV392" s="184"/>
      <c r="AW392" s="184"/>
    </row>
    <row r="393" spans="1:49" ht="16.8">
      <c r="A393" s="82"/>
      <c r="B393" s="82"/>
      <c r="C393" s="82"/>
      <c r="D393" s="82"/>
      <c r="E393" s="363" t="s">
        <v>479</v>
      </c>
      <c r="F393" s="82"/>
      <c r="G393" s="82" t="s">
        <v>298</v>
      </c>
      <c r="H393" s="82" t="s">
        <v>480</v>
      </c>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476">
        <f>CHOOSE($B$3,ENWL!AP393,NPgN!AP393,NPgY!AP393,WMID!AP393,EMID!AP393,SWALES!AP393,SWEST!AP393,LPN!AP393,SPN!AP393,EPN!AP393,SPD!AP393,SPMW!AP393,SSEH!AP393,SSES!AP393)</f>
        <v>1.7626999999999999</v>
      </c>
      <c r="AQ393" s="477">
        <f>CHOOSE($B$3,ENWL!AQ393,NPgN!AQ393,NPgY!AQ393,WMID!AQ393,EMID!AQ393,SWALES!AQ393,SWEST!AQ393,LPN!AQ393,SPN!AQ393,EPN!AQ393,SPD!AQ393,SPMW!AQ393,SSEH!AQ393,SSES!AQ393)</f>
        <v>1.9665999999999999</v>
      </c>
      <c r="AR393" s="364"/>
      <c r="AS393" s="184"/>
      <c r="AT393" s="184"/>
      <c r="AU393" s="184"/>
      <c r="AV393" s="184"/>
      <c r="AW393" s="184"/>
    </row>
    <row r="394" spans="1:49" ht="16.8">
      <c r="A394" s="82"/>
      <c r="B394" s="82"/>
      <c r="C394" s="82"/>
      <c r="D394" s="82"/>
      <c r="E394" s="363" t="s">
        <v>481</v>
      </c>
      <c r="F394" s="82"/>
      <c r="G394" s="82" t="s">
        <v>394</v>
      </c>
      <c r="H394" s="82" t="s">
        <v>482</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0</v>
      </c>
      <c r="AQ394" s="477">
        <f>CHOOSE($B$3,ENWL!AQ394,NPgN!AQ394,NPgY!AQ394,WMID!AQ394,EMID!AQ394,SWALES!AQ394,SWEST!AQ394,LPN!AQ394,SPN!AQ394,EPN!AQ394,SPD!AQ394,SPMW!AQ394,SSEH!AQ394,SSES!AQ394)</f>
        <v>0</v>
      </c>
      <c r="AR394" s="364"/>
      <c r="AS394" s="184"/>
      <c r="AT394" s="184"/>
      <c r="AU394" s="184"/>
      <c r="AV394" s="184"/>
      <c r="AW394" s="184"/>
    </row>
    <row r="395" spans="1:49" ht="16.8">
      <c r="A395" s="82"/>
      <c r="B395" s="82"/>
      <c r="C395" s="82"/>
      <c r="D395" s="82"/>
      <c r="E395" s="293" t="s">
        <v>483</v>
      </c>
      <c r="F395" s="82"/>
      <c r="G395" s="82"/>
      <c r="H395" s="82"/>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243"/>
      <c r="AR395" s="364"/>
      <c r="AS395" s="184"/>
      <c r="AT395" s="184"/>
      <c r="AU395" s="184"/>
      <c r="AV395" s="184"/>
      <c r="AW395" s="184"/>
    </row>
    <row r="396" spans="1:49" ht="16.8">
      <c r="A396" s="82"/>
      <c r="B396" s="82"/>
      <c r="C396" s="82"/>
      <c r="D396" s="82"/>
      <c r="E396" s="363" t="s">
        <v>484</v>
      </c>
      <c r="F396" s="82"/>
      <c r="G396" s="82" t="s">
        <v>298</v>
      </c>
      <c r="H396" s="82" t="s">
        <v>485</v>
      </c>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476">
        <f>CHOOSE($B$3,ENWL!AP396,NPgN!AP396,NPgY!AP396,WMID!AP396,EMID!AP396,SWALES!AP396,SWEST!AP396,LPN!AP396,SPN!AP396,EPN!AP396,SPD!AP396,SPMW!AP396,SSEH!AP396,SSES!AP396)</f>
        <v>0.24579999999999999</v>
      </c>
      <c r="AQ396" s="477">
        <f>CHOOSE($B$3,ENWL!AQ396,NPgN!AQ396,NPgY!AQ396,WMID!AQ396,EMID!AQ396,SWALES!AQ396,SWEST!AQ396,LPN!AQ396,SPN!AQ396,EPN!AQ396,SPD!AQ396,SPMW!AQ396,SSEH!AQ396,SSES!AQ396)</f>
        <v>0.2258</v>
      </c>
      <c r="AR396" s="364"/>
      <c r="AS396" s="184"/>
      <c r="AT396" s="184"/>
      <c r="AU396" s="184"/>
      <c r="AV396" s="184"/>
      <c r="AW396" s="184"/>
    </row>
    <row r="397" spans="1:49" ht="16.8">
      <c r="A397" s="82"/>
      <c r="B397" s="82"/>
      <c r="C397" s="82"/>
      <c r="D397" s="82"/>
      <c r="E397" s="363" t="s">
        <v>486</v>
      </c>
      <c r="F397" s="82"/>
      <c r="G397" s="82" t="s">
        <v>394</v>
      </c>
      <c r="H397" s="82" t="s">
        <v>487</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v>
      </c>
      <c r="AQ397" s="477">
        <f>CHOOSE($B$3,ENWL!AQ397,NPgN!AQ397,NPgY!AQ397,WMID!AQ397,EMID!AQ397,SWALES!AQ397,SWEST!AQ397,LPN!AQ397,SPN!AQ397,EPN!AQ397,SPD!AQ397,SPMW!AQ397,SSEH!AQ397,SSES!AQ397)</f>
        <v>0</v>
      </c>
      <c r="AR397" s="364"/>
      <c r="AS397" s="184"/>
      <c r="AT397" s="184"/>
      <c r="AU397" s="184"/>
      <c r="AV397" s="184"/>
      <c r="AW397" s="184"/>
    </row>
    <row r="398" spans="1:49" ht="16.8">
      <c r="A398" s="82"/>
      <c r="B398" s="82"/>
      <c r="C398" s="82"/>
      <c r="D398" s="82"/>
      <c r="E398" s="293" t="s">
        <v>488</v>
      </c>
      <c r="F398" s="82"/>
      <c r="G398" s="82"/>
      <c r="H398" s="82"/>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243"/>
      <c r="AR398" s="364"/>
      <c r="AS398" s="184"/>
      <c r="AT398" s="184"/>
      <c r="AU398" s="184"/>
      <c r="AV398" s="184"/>
      <c r="AW398" s="184"/>
    </row>
    <row r="399" spans="1:49" ht="16.8">
      <c r="A399" s="82"/>
      <c r="B399" s="82"/>
      <c r="C399" s="82"/>
      <c r="D399" s="82"/>
      <c r="E399" s="363" t="s">
        <v>489</v>
      </c>
      <c r="F399" s="82"/>
      <c r="G399" s="82" t="s">
        <v>298</v>
      </c>
      <c r="H399" s="82" t="s">
        <v>490</v>
      </c>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476">
        <f>CHOOSE($B$3,ENWL!AP399,NPgN!AP399,NPgY!AP399,WMID!AP399,EMID!AP399,SWALES!AP399,SWEST!AP399,LPN!AP399,SPN!AP399,EPN!AP399,SPD!AP399,SPMW!AP399,SSEH!AP399,SSES!AP399)</f>
        <v>3.73E-2</v>
      </c>
      <c r="AQ399" s="477">
        <f>CHOOSE($B$3,ENWL!AQ399,NPgN!AQ399,NPgY!AQ399,WMID!AQ399,EMID!AQ399,SWALES!AQ399,SWEST!AQ399,LPN!AQ399,SPN!AQ399,EPN!AQ399,SPD!AQ399,SPMW!AQ399,SSEH!AQ399,SSES!AQ399)</f>
        <v>3.6700000000000003E-2</v>
      </c>
      <c r="AR399" s="364"/>
      <c r="AS399" s="184"/>
      <c r="AT399" s="184"/>
      <c r="AU399" s="184"/>
      <c r="AV399" s="184"/>
      <c r="AW399" s="184"/>
    </row>
    <row r="400" spans="1:49" ht="16.8">
      <c r="A400" s="82"/>
      <c r="B400" s="82"/>
      <c r="C400" s="82"/>
      <c r="D400" s="82"/>
      <c r="E400" s="363" t="s">
        <v>491</v>
      </c>
      <c r="F400" s="82"/>
      <c r="G400" s="82" t="s">
        <v>394</v>
      </c>
      <c r="H400" s="82" t="s">
        <v>492</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0</v>
      </c>
      <c r="AQ400" s="477">
        <f>CHOOSE($B$3,ENWL!AQ400,NPgN!AQ400,NPgY!AQ400,WMID!AQ400,EMID!AQ400,SWALES!AQ400,SWEST!AQ400,LPN!AQ400,SPN!AQ400,EPN!AQ400,SPD!AQ400,SPMW!AQ400,SSEH!AQ400,SSES!AQ400)</f>
        <v>0</v>
      </c>
      <c r="AR400" s="364"/>
      <c r="AS400" s="184"/>
      <c r="AT400" s="184"/>
      <c r="AU400" s="184"/>
      <c r="AV400" s="184"/>
      <c r="AW400" s="184"/>
    </row>
    <row r="401" spans="1:49" ht="16.8">
      <c r="A401" s="82"/>
      <c r="B401" s="82"/>
      <c r="C401" s="82"/>
      <c r="D401" s="82"/>
      <c r="E401" s="293" t="s">
        <v>493</v>
      </c>
      <c r="F401" s="82"/>
      <c r="G401" s="82"/>
      <c r="H401" s="82"/>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184"/>
      <c r="AQ401" s="243"/>
      <c r="AR401" s="364"/>
      <c r="AS401" s="184"/>
      <c r="AT401" s="184"/>
      <c r="AU401" s="184"/>
      <c r="AV401" s="184"/>
      <c r="AW401" s="184"/>
    </row>
    <row r="402" spans="1:49" ht="16.8">
      <c r="A402" s="82"/>
      <c r="B402" s="82"/>
      <c r="C402" s="82"/>
      <c r="D402" s="82"/>
      <c r="E402" s="363" t="s">
        <v>494</v>
      </c>
      <c r="F402" s="82"/>
      <c r="G402" s="82" t="s">
        <v>298</v>
      </c>
      <c r="H402" s="82" t="s">
        <v>495</v>
      </c>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476">
        <f>CHOOSE($B$3,ENWL!AP402,NPgN!AP402,NPgY!AP402,WMID!AP402,EMID!AP402,SWALES!AP402,SWEST!AP402,LPN!AP402,SPN!AP402,EPN!AP402,SPD!AP402,SPMW!AP402,SSEH!AP402,SSES!AP402)</f>
        <v>0</v>
      </c>
      <c r="AQ402" s="477">
        <f>CHOOSE($B$3,ENWL!AQ402,NPgN!AQ402,NPgY!AQ402,WMID!AQ402,EMID!AQ402,SWALES!AQ402,SWEST!AQ402,LPN!AQ402,SPN!AQ402,EPN!AQ402,SPD!AQ402,SPMW!AQ402,SSEH!AQ402,SSES!AQ402)</f>
        <v>0</v>
      </c>
      <c r="AR402" s="364"/>
      <c r="AS402" s="184"/>
      <c r="AT402" s="184"/>
      <c r="AU402" s="184"/>
      <c r="AV402" s="184"/>
      <c r="AW402" s="184"/>
    </row>
    <row r="403" spans="1:49" ht="16.8">
      <c r="A403" s="82"/>
      <c r="B403" s="82"/>
      <c r="C403" s="82"/>
      <c r="D403" s="82"/>
      <c r="E403" s="363" t="s">
        <v>496</v>
      </c>
      <c r="F403" s="82"/>
      <c r="G403" s="82" t="s">
        <v>394</v>
      </c>
      <c r="H403" s="82" t="s">
        <v>497</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293" t="s">
        <v>498</v>
      </c>
      <c r="F404" s="82"/>
      <c r="G404" s="82"/>
      <c r="H404" s="82"/>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243"/>
      <c r="AR404" s="364"/>
      <c r="AS404" s="184"/>
      <c r="AT404" s="184"/>
      <c r="AU404" s="184"/>
      <c r="AV404" s="184"/>
      <c r="AW404" s="184"/>
    </row>
    <row r="405" spans="1:49" ht="16.8">
      <c r="A405" s="82"/>
      <c r="B405" s="82"/>
      <c r="C405" s="82"/>
      <c r="D405" s="82"/>
      <c r="E405" s="363" t="s">
        <v>499</v>
      </c>
      <c r="F405" s="82"/>
      <c r="G405" s="82" t="s">
        <v>298</v>
      </c>
      <c r="H405" s="82" t="s">
        <v>500</v>
      </c>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476">
        <f>CHOOSE($B$3,ENWL!AP405,NPgN!AP405,NPgY!AP405,WMID!AP405,EMID!AP405,SWALES!AP405,SWEST!AP405,LPN!AP405,SPN!AP405,EPN!AP405,SPD!AP405,SPMW!AP405,SSEH!AP405,SSES!AP405)</f>
        <v>0</v>
      </c>
      <c r="AQ405" s="477">
        <f>CHOOSE($B$3,ENWL!AQ405,NPgN!AQ405,NPgY!AQ405,WMID!AQ405,EMID!AQ405,SWALES!AQ405,SWEST!AQ405,LPN!AQ405,SPN!AQ405,EPN!AQ405,SPD!AQ405,SPMW!AQ405,SSEH!AQ405,SSES!AQ405)</f>
        <v>0</v>
      </c>
      <c r="AR405" s="364"/>
      <c r="AS405" s="184"/>
      <c r="AT405" s="184"/>
      <c r="AU405" s="184"/>
      <c r="AV405" s="184"/>
      <c r="AW405" s="184"/>
    </row>
    <row r="406" spans="1:49" ht="16.8">
      <c r="A406" s="82"/>
      <c r="B406" s="82"/>
      <c r="C406" s="82"/>
      <c r="D406" s="82"/>
      <c r="E406" s="363" t="s">
        <v>501</v>
      </c>
      <c r="F406" s="82"/>
      <c r="G406" s="82" t="s">
        <v>394</v>
      </c>
      <c r="H406" s="82" t="s">
        <v>502</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293" t="s">
        <v>503</v>
      </c>
      <c r="F407" s="82"/>
      <c r="G407" s="82"/>
      <c r="H407" s="82"/>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184"/>
      <c r="AQ407" s="243"/>
      <c r="AR407" s="364"/>
      <c r="AS407" s="184"/>
      <c r="AT407" s="184"/>
      <c r="AU407" s="184"/>
      <c r="AV407" s="184"/>
      <c r="AW407" s="184"/>
    </row>
    <row r="408" spans="1:49" ht="16.8">
      <c r="A408" s="82"/>
      <c r="B408" s="82"/>
      <c r="C408" s="82"/>
      <c r="D408" s="82"/>
      <c r="E408" s="363" t="s">
        <v>504</v>
      </c>
      <c r="F408" s="82"/>
      <c r="G408" s="82" t="s">
        <v>298</v>
      </c>
      <c r="H408" s="82" t="s">
        <v>505</v>
      </c>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476">
        <f>CHOOSE($B$3,ENWL!AP408,NPgN!AP408,NPgY!AP408,WMID!AP408,EMID!AP408,SWALES!AP408,SWEST!AP408,LPN!AP408,SPN!AP408,EPN!AP408,SPD!AP408,SPMW!AP408,SSEH!AP408,SSES!AP408)</f>
        <v>0</v>
      </c>
      <c r="AQ408" s="477">
        <f>CHOOSE($B$3,ENWL!AQ408,NPgN!AQ408,NPgY!AQ408,WMID!AQ408,EMID!AQ408,SWALES!AQ408,SWEST!AQ408,LPN!AQ408,SPN!AQ408,EPN!AQ408,SPD!AQ408,SPMW!AQ408,SSEH!AQ408,SSES!AQ408)</f>
        <v>0</v>
      </c>
      <c r="AR408" s="364"/>
      <c r="AS408" s="184"/>
      <c r="AT408" s="184"/>
      <c r="AU408" s="184"/>
      <c r="AV408" s="184"/>
      <c r="AW408" s="184"/>
    </row>
    <row r="409" spans="1:49" ht="16.8">
      <c r="A409" s="82"/>
      <c r="B409" s="82"/>
      <c r="C409" s="82"/>
      <c r="D409" s="82"/>
      <c r="E409" s="363" t="s">
        <v>506</v>
      </c>
      <c r="F409" s="82"/>
      <c r="G409" s="82" t="s">
        <v>394</v>
      </c>
      <c r="H409" s="82" t="s">
        <v>507</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293" t="s">
        <v>508</v>
      </c>
      <c r="F410" s="82"/>
      <c r="G410" s="82"/>
      <c r="H410" s="82"/>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243"/>
      <c r="AR410" s="364"/>
      <c r="AS410" s="184"/>
      <c r="AT410" s="184"/>
      <c r="AU410" s="184"/>
      <c r="AV410" s="184"/>
      <c r="AW410" s="184"/>
    </row>
    <row r="411" spans="1:49" ht="16.8">
      <c r="A411" s="82"/>
      <c r="B411" s="82"/>
      <c r="C411" s="82"/>
      <c r="D411" s="82"/>
      <c r="E411" s="363" t="s">
        <v>509</v>
      </c>
      <c r="F411" s="82"/>
      <c r="G411" s="82" t="s">
        <v>298</v>
      </c>
      <c r="H411" s="82" t="s">
        <v>510</v>
      </c>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476">
        <f>CHOOSE($B$3,ENWL!AP411,NPgN!AP411,NPgY!AP411,WMID!AP411,EMID!AP411,SWALES!AP411,SWEST!AP411,LPN!AP411,SPN!AP411,EPN!AP411,SPD!AP411,SPMW!AP411,SSEH!AP411,SSES!AP411)</f>
        <v>0.61</v>
      </c>
      <c r="AQ411" s="477">
        <f>CHOOSE($B$3,ENWL!AQ411,NPgN!AQ411,NPgY!AQ411,WMID!AQ411,EMID!AQ411,SWALES!AQ411,SWEST!AQ411,LPN!AQ411,SPN!AQ411,EPN!AQ411,SPD!AQ411,SPMW!AQ411,SSEH!AQ411,SSES!AQ411)</f>
        <v>1.1600288141666668</v>
      </c>
      <c r="AR411" s="364"/>
      <c r="AS411" s="184"/>
      <c r="AT411" s="184"/>
      <c r="AU411" s="184"/>
      <c r="AV411" s="184"/>
      <c r="AW411" s="184"/>
    </row>
    <row r="412" spans="1:49" ht="16.8">
      <c r="A412" s="82"/>
      <c r="B412" s="82"/>
      <c r="C412" s="82"/>
      <c r="D412" s="82"/>
      <c r="E412" s="293" t="s">
        <v>511</v>
      </c>
      <c r="F412" s="82"/>
      <c r="G412" s="82"/>
      <c r="H412" s="82"/>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243"/>
      <c r="AR412" s="364"/>
      <c r="AS412" s="184"/>
      <c r="AT412" s="184"/>
      <c r="AU412" s="184"/>
      <c r="AV412" s="184"/>
      <c r="AW412" s="184"/>
    </row>
    <row r="413" spans="1:49" ht="16.8">
      <c r="A413" s="82"/>
      <c r="B413" s="82"/>
      <c r="C413" s="82"/>
      <c r="D413" s="82"/>
      <c r="E413" s="363" t="s">
        <v>512</v>
      </c>
      <c r="F413" s="82"/>
      <c r="G413" s="82" t="s">
        <v>298</v>
      </c>
      <c r="H413" s="82" t="s">
        <v>513</v>
      </c>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476">
        <f>CHOOSE($B$3,ENWL!AO413,NPgN!AO413,NPgY!AO413,WMID!AO413,EMID!AO413,SWALES!AO413,SWEST!AO413,LPN!AO413,SPN!AO413,EPN!AO413,SPD!AO413,SPMW!AO413,SSEH!AO413,SSES!AO413)</f>
        <v>1.3445365200000001</v>
      </c>
      <c r="AP413" s="476">
        <f>CHOOSE($B$3,ENWL!AP413,NPgN!AP413,NPgY!AP413,WMID!AP413,EMID!AP413,SWALES!AP413,SWEST!AP413,LPN!AP413,SPN!AP413,EPN!AP413,SPD!AP413,SPMW!AP413,SSEH!AP413,SSES!AP413)</f>
        <v>3.371</v>
      </c>
      <c r="AQ413" s="477">
        <f>CHOOSE($B$3,ENWL!AQ413,NPgN!AQ413,NPgY!AQ413,WMID!AQ413,EMID!AQ413,SWALES!AQ413,SWEST!AQ413,LPN!AQ413,SPN!AQ413,EPN!AQ413,SPD!AQ413,SPMW!AQ413,SSEH!AQ413,SSES!AQ413)</f>
        <v>-1.9497790000000001E-2</v>
      </c>
      <c r="AR413" s="145"/>
      <c r="AS413" s="184"/>
      <c r="AT413" s="184"/>
      <c r="AU413" s="184"/>
      <c r="AV413" s="184"/>
      <c r="AW413" s="184"/>
    </row>
    <row r="414" spans="1:49" ht="16.8">
      <c r="A414" s="82"/>
      <c r="B414" s="82"/>
      <c r="C414" s="82"/>
      <c r="D414" s="82"/>
      <c r="E414" s="363" t="s">
        <v>514</v>
      </c>
      <c r="F414" s="82"/>
      <c r="G414" s="82" t="s">
        <v>298</v>
      </c>
      <c r="H414" s="82" t="s">
        <v>515</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0</v>
      </c>
      <c r="AP414" s="476">
        <f>CHOOSE($B$3,ENWL!AP414,NPgN!AP414,NPgY!AP414,WMID!AP414,EMID!AP414,SWALES!AP414,SWEST!AP414,LPN!AP414,SPN!AP414,EPN!AP414,SPD!AP414,SPMW!AP414,SSEH!AP414,SSES!AP414)</f>
        <v>0</v>
      </c>
      <c r="AQ414" s="477">
        <f>CHOOSE($B$3,ENWL!AQ414,NPgN!AQ414,NPgY!AQ414,WMID!AQ414,EMID!AQ414,SWALES!AQ414,SWEST!AQ414,LPN!AQ414,SPN!AQ414,EPN!AQ414,SPD!AQ414,SPMW!AQ414,SSEH!AQ414,SSES!AQ414)</f>
        <v>0</v>
      </c>
      <c r="AR414" s="145"/>
      <c r="AS414" s="184"/>
      <c r="AT414" s="184"/>
      <c r="AU414" s="184"/>
      <c r="AV414" s="184"/>
      <c r="AW414" s="184"/>
    </row>
    <row r="415" spans="1:49" ht="16.8">
      <c r="A415" s="82"/>
      <c r="B415" s="82"/>
      <c r="C415" s="82"/>
      <c r="D415" s="82"/>
      <c r="E415" s="293" t="s">
        <v>516</v>
      </c>
      <c r="F415" s="82"/>
      <c r="G415" s="82"/>
      <c r="H415" s="82"/>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243"/>
      <c r="AR415" s="145"/>
      <c r="AS415" s="184"/>
      <c r="AT415" s="184"/>
      <c r="AU415" s="184"/>
      <c r="AV415" s="184"/>
      <c r="AW415" s="184"/>
    </row>
    <row r="416" spans="1:49" ht="16.8">
      <c r="A416" s="82"/>
      <c r="B416" s="82"/>
      <c r="C416" s="82"/>
      <c r="D416" s="82"/>
      <c r="E416" s="363" t="s">
        <v>517</v>
      </c>
      <c r="F416" s="82"/>
      <c r="G416" s="82" t="s">
        <v>298</v>
      </c>
      <c r="H416" s="82" t="s">
        <v>518</v>
      </c>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476">
        <f>CHOOSE($B$3,ENWL!AP416,NPgN!AP416,NPgY!AP416,WMID!AP416,EMID!AP416,SWALES!AP416,SWEST!AP416,LPN!AP416,SPN!AP416,EPN!AP416,SPD!AP416,SPMW!AP416,SSEH!AP416,SSES!AP416)</f>
        <v>0</v>
      </c>
      <c r="AQ416" s="477">
        <f>CHOOSE($B$3,ENWL!AQ416,NPgN!AQ416,NPgY!AQ416,WMID!AQ416,EMID!AQ416,SWALES!AQ416,SWEST!AQ416,LPN!AQ416,SPN!AQ416,EPN!AQ416,SPD!AQ416,SPMW!AQ416,SSEH!AQ416,SSES!AQ416)</f>
        <v>0</v>
      </c>
      <c r="AR416" s="145"/>
      <c r="AS416" s="184"/>
      <c r="AT416" s="184"/>
      <c r="AU416" s="184"/>
      <c r="AV416" s="184"/>
      <c r="AW416" s="184"/>
    </row>
    <row r="417" spans="1:49" ht="16.8">
      <c r="A417" s="82"/>
      <c r="B417" s="82"/>
      <c r="C417" s="82"/>
      <c r="D417" s="82"/>
      <c r="E417" s="363" t="s">
        <v>519</v>
      </c>
      <c r="F417" s="82"/>
      <c r="G417" s="82" t="s">
        <v>298</v>
      </c>
      <c r="H417" s="82" t="s">
        <v>520</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521</v>
      </c>
      <c r="F418" s="82"/>
      <c r="G418" s="82" t="s">
        <v>298</v>
      </c>
      <c r="H418" s="82" t="s">
        <v>522</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82"/>
      <c r="F419" s="82"/>
      <c r="G419" s="82"/>
      <c r="H419" s="82"/>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243"/>
      <c r="AR419" s="145"/>
      <c r="AS419" s="184"/>
      <c r="AT419" s="184"/>
      <c r="AU419" s="184"/>
      <c r="AV419" s="184"/>
      <c r="AW419" s="184"/>
    </row>
    <row r="420" spans="1:49" ht="16.8">
      <c r="B420" s="37" t="s">
        <v>75</v>
      </c>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c r="AA420" s="37"/>
      <c r="AB420" s="37"/>
      <c r="AC420" s="37"/>
      <c r="AD420" s="37"/>
      <c r="AE420" s="37"/>
      <c r="AF420" s="37"/>
      <c r="AG420" s="37"/>
      <c r="AH420" s="37"/>
      <c r="AI420" s="37"/>
      <c r="AJ420" s="37"/>
      <c r="AK420" s="37"/>
      <c r="AL420" s="37"/>
      <c r="AM420" s="37"/>
      <c r="AN420" s="37"/>
      <c r="AO420" s="37"/>
      <c r="AP420" s="37"/>
      <c r="AQ420" s="38"/>
      <c r="AR420" s="37"/>
      <c r="AS420" s="37"/>
      <c r="AT420" s="37"/>
      <c r="AU420" s="37"/>
      <c r="AV420" s="37"/>
    </row>
    <row r="421" spans="1:49" ht="16.8">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sheetData>
  <conditionalFormatting sqref="I234:I237">
    <cfRule type="cellIs" dxfId="120" priority="46" operator="equal">
      <formula>FALSE()</formula>
    </cfRule>
  </conditionalFormatting>
  <conditionalFormatting sqref="I363">
    <cfRule type="cellIs" dxfId="119" priority="18" operator="equal">
      <formula>FALSE()</formula>
    </cfRule>
  </conditionalFormatting>
  <conditionalFormatting sqref="K211:AQ217 AW211:AW217">
    <cfRule type="cellIs" dxfId="118" priority="43" operator="equal">
      <formula>FALSE()</formula>
    </cfRule>
  </conditionalFormatting>
  <conditionalFormatting sqref="K8:AW210">
    <cfRule type="cellIs" dxfId="117" priority="33" operator="equal">
      <formula>FALSE()</formula>
    </cfRule>
  </conditionalFormatting>
  <conditionalFormatting sqref="K218:AW419">
    <cfRule type="cellIs" dxfId="116" priority="1" operator="equal">
      <formula>FALSE()</formula>
    </cfRule>
  </conditionalFormatting>
  <conditionalFormatting sqref="AQ351:AQ352">
    <cfRule type="cellIs" dxfId="115" priority="21" operator="equal">
      <formula>FALSE()</formula>
    </cfRule>
  </conditionalFormatting>
  <conditionalFormatting sqref="AQ354:AQ357">
    <cfRule type="cellIs" dxfId="114" priority="20" operator="equal">
      <formula>FALSE()</formula>
    </cfRule>
  </conditionalFormatting>
  <conditionalFormatting sqref="AQ362">
    <cfRule type="cellIs" dxfId="113" priority="19" operator="equal">
      <formula>FALSE()</formula>
    </cfRule>
  </conditionalFormatting>
  <conditionalFormatting sqref="AQ367:AQ369">
    <cfRule type="cellIs" dxfId="112" priority="17" operator="equal">
      <formula>FALSE()</formula>
    </cfRule>
  </conditionalFormatting>
  <conditionalFormatting sqref="AQ371:AQ373">
    <cfRule type="cellIs" dxfId="111" priority="16" operator="equal">
      <formula>FALSE()</formula>
    </cfRule>
  </conditionalFormatting>
  <conditionalFormatting sqref="AQ377:AQ380">
    <cfRule type="cellIs" dxfId="110" priority="14" operator="equal">
      <formula>FALSE()</formula>
    </cfRule>
  </conditionalFormatting>
  <conditionalFormatting sqref="AQ384:AQ385">
    <cfRule type="cellIs" dxfId="109" priority="13" operator="equal">
      <formula>FALSE()</formula>
    </cfRule>
  </conditionalFormatting>
  <conditionalFormatting sqref="AQ387:AQ388">
    <cfRule type="cellIs" dxfId="108" priority="12" operator="equal">
      <formula>FALSE()</formula>
    </cfRule>
  </conditionalFormatting>
  <conditionalFormatting sqref="AQ390:AQ391">
    <cfRule type="cellIs" dxfId="107" priority="11" operator="equal">
      <formula>FALSE()</formula>
    </cfRule>
  </conditionalFormatting>
  <conditionalFormatting sqref="AQ393:AQ394">
    <cfRule type="cellIs" dxfId="106" priority="10" operator="equal">
      <formula>FALSE()</formula>
    </cfRule>
  </conditionalFormatting>
  <conditionalFormatting sqref="AQ396:AQ397">
    <cfRule type="cellIs" dxfId="105" priority="9" operator="equal">
      <formula>FALSE()</formula>
    </cfRule>
  </conditionalFormatting>
  <conditionalFormatting sqref="AQ399:AQ400">
    <cfRule type="cellIs" dxfId="104" priority="8" operator="equal">
      <formula>FALSE()</formula>
    </cfRule>
  </conditionalFormatting>
  <conditionalFormatting sqref="AQ402:AQ403">
    <cfRule type="cellIs" dxfId="103" priority="7" operator="equal">
      <formula>FALSE()</formula>
    </cfRule>
  </conditionalFormatting>
  <conditionalFormatting sqref="AQ405:AQ406">
    <cfRule type="cellIs" dxfId="102" priority="6" operator="equal">
      <formula>FALSE()</formula>
    </cfRule>
  </conditionalFormatting>
  <conditionalFormatting sqref="AQ408:AQ409">
    <cfRule type="cellIs" dxfId="101" priority="5" operator="equal">
      <formula>FALSE()</formula>
    </cfRule>
  </conditionalFormatting>
  <conditionalFormatting sqref="AQ411">
    <cfRule type="cellIs" dxfId="100" priority="4" operator="equal">
      <formula>FALSE()</formula>
    </cfRule>
  </conditionalFormatting>
  <conditionalFormatting sqref="AQ413:AQ414">
    <cfRule type="cellIs" dxfId="99" priority="3" operator="equal">
      <formula>FALSE()</formula>
    </cfRule>
  </conditionalFormatting>
  <conditionalFormatting sqref="AQ416:AQ418">
    <cfRule type="cellIs" dxfId="98" priority="2" operator="equal">
      <formula>FALSE()</formula>
    </cfRule>
  </conditionalFormatting>
  <conditionalFormatting sqref="AR211:AV211">
    <cfRule type="cellIs" dxfId="97" priority="42" operator="equal">
      <formula>FALSE()</formula>
    </cfRule>
  </conditionalFormatting>
  <conditionalFormatting sqref="AR213:AV217">
    <cfRule type="cellIs" dxfId="96"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B139A-B0B6-4C49-B8B0-D9BA7C4DF1A9}">
  <sheetPr codeName="Sheet57">
    <tabColor rgb="FFFFFFCC"/>
    <outlinePr summaryBelow="0" summaryRight="0"/>
    <pageSetUpPr autoPageBreaks="0"/>
  </sheetPr>
  <dimension ref="A1:AX423"/>
  <sheetViews>
    <sheetView topLeftCell="A182"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71FE-D195-478A-8960-644C8AF604CD}">
  <sheetPr codeName="Sheet58">
    <tabColor rgb="FFFFFFCC"/>
    <outlinePr summaryBelow="0" summaryRight="0"/>
    <pageSetUpPr autoPageBreaks="0"/>
  </sheetPr>
  <dimension ref="A1:AX423"/>
  <sheetViews>
    <sheetView zoomScale="85" zoomScaleNormal="85" workbookViewId="0">
      <pane xSplit="10" ySplit="4" topLeftCell="K201" activePane="bottomRight" state="frozen"/>
      <selection sqref="A1:XFD1048576"/>
      <selection pane="topRight" sqref="A1:XFD1048576"/>
      <selection pane="bottomLeft" sqref="A1:XFD1048576"/>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CC"/>
    <outlinePr summaryBelow="0" summaryRight="0"/>
    <pageSetUpPr autoPageBreaks="0"/>
  </sheetPr>
  <dimension ref="A1:CU481"/>
  <sheetViews>
    <sheetView zoomScale="85" zoomScaleNormal="85" workbookViewId="0">
      <pane xSplit="10" ySplit="4" topLeftCell="AJ5" activePane="bottomRight" state="frozen"/>
      <selection pane="topRight" activeCell="K1" sqref="K1"/>
      <selection pane="bottomLeft" activeCell="A5" sqref="A5"/>
      <selection pane="bottomRight" activeCell="A247" sqref="A247:XFD247"/>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523</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49" ht="16.8">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525</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526</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527</v>
      </c>
      <c r="F10" s="7"/>
      <c r="G10" s="7" t="s">
        <v>274</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528</v>
      </c>
      <c r="F11" s="7"/>
      <c r="G11" s="7" t="s">
        <v>274</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529</v>
      </c>
      <c r="F13" s="7"/>
      <c r="G13" s="7" t="s">
        <v>274</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530</v>
      </c>
      <c r="F14" s="7"/>
      <c r="G14" s="7" t="s">
        <v>274</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531</v>
      </c>
      <c r="F16" s="7"/>
      <c r="G16" s="7" t="s">
        <v>532</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533</v>
      </c>
      <c r="F17" s="7"/>
      <c r="G17" s="7" t="s">
        <v>532</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534</v>
      </c>
      <c r="F18" s="7"/>
      <c r="G18" s="7" t="s">
        <v>532</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527</v>
      </c>
      <c r="F20" s="82"/>
      <c r="G20" s="7" t="s">
        <v>532</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529</v>
      </c>
      <c r="F21" s="82"/>
      <c r="G21" s="7" t="s">
        <v>532</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535</v>
      </c>
      <c r="F22" s="82"/>
      <c r="G22" s="7" t="s">
        <v>532</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536</v>
      </c>
      <c r="F23" s="82"/>
      <c r="G23" s="7" t="s">
        <v>532</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537</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98</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538</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100</v>
      </c>
      <c r="F31" s="13"/>
      <c r="G31" s="2" t="s">
        <v>101</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30.26</v>
      </c>
      <c r="AS31" s="30">
        <f>SelectedInputs!AS15</f>
        <v>26.95</v>
      </c>
      <c r="AT31" s="30">
        <f>SelectedInputs!AT15</f>
        <v>28.51</v>
      </c>
      <c r="AU31" s="30">
        <f>SelectedInputs!AU15</f>
        <v>21.16</v>
      </c>
      <c r="AV31" s="30">
        <f>SelectedInputs!AV15</f>
        <v>18.75</v>
      </c>
      <c r="AW31" s="378"/>
    </row>
    <row r="32" spans="1:49" ht="16.8">
      <c r="A32" s="82"/>
      <c r="B32" s="82"/>
      <c r="C32" s="82"/>
      <c r="D32" s="2"/>
      <c r="E32" s="13" t="s">
        <v>102</v>
      </c>
      <c r="F32" s="13"/>
      <c r="G32" s="2" t="s">
        <v>101</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46.25</v>
      </c>
      <c r="AS32" s="30">
        <f>SelectedInputs!AS16</f>
        <v>45.47</v>
      </c>
      <c r="AT32" s="30">
        <f>SelectedInputs!AT16</f>
        <v>48.04</v>
      </c>
      <c r="AU32" s="30">
        <f>SelectedInputs!AU16</f>
        <v>45.38</v>
      </c>
      <c r="AV32" s="30">
        <f>SelectedInputs!AV16</f>
        <v>42.05</v>
      </c>
      <c r="AW32" s="378"/>
    </row>
    <row r="33" spans="1:49" ht="16.8">
      <c r="A33" s="82"/>
      <c r="B33" s="82"/>
      <c r="C33" s="82"/>
      <c r="D33" s="2"/>
      <c r="E33" s="13" t="s">
        <v>103</v>
      </c>
      <c r="F33" s="165"/>
      <c r="G33" s="2" t="s">
        <v>101</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22.7</v>
      </c>
      <c r="AS33" s="30">
        <f>SelectedInputs!AS17</f>
        <v>23.68</v>
      </c>
      <c r="AT33" s="30">
        <f>SelectedInputs!AT17</f>
        <v>24.41</v>
      </c>
      <c r="AU33" s="30">
        <f>SelectedInputs!AU17</f>
        <v>20.89</v>
      </c>
      <c r="AV33" s="30">
        <f>SelectedInputs!AV17</f>
        <v>19.39</v>
      </c>
      <c r="AW33" s="378"/>
    </row>
    <row r="34" spans="1:49" ht="16.8">
      <c r="A34" s="82"/>
      <c r="B34" s="82"/>
      <c r="C34" s="82"/>
      <c r="D34" s="2"/>
      <c r="E34" s="13" t="s">
        <v>104</v>
      </c>
      <c r="F34" s="165"/>
      <c r="G34" s="2" t="s">
        <v>101</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23.11</v>
      </c>
      <c r="AS34" s="30">
        <f>SelectedInputs!AS18</f>
        <v>22.79</v>
      </c>
      <c r="AT34" s="30">
        <f>SelectedInputs!AT18</f>
        <v>22.21</v>
      </c>
      <c r="AU34" s="30">
        <f>SelectedInputs!AU18</f>
        <v>22.11</v>
      </c>
      <c r="AV34" s="30">
        <f>SelectedInputs!AV18</f>
        <v>21.47</v>
      </c>
      <c r="AW34" s="378"/>
    </row>
    <row r="35" spans="1:49" ht="16.8">
      <c r="A35" s="82"/>
      <c r="B35" s="82"/>
      <c r="C35" s="82"/>
      <c r="D35" s="2"/>
      <c r="E35" s="13" t="s">
        <v>105</v>
      </c>
      <c r="F35" s="165"/>
      <c r="G35" s="2" t="s">
        <v>101</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14.06</v>
      </c>
      <c r="AS35" s="30">
        <f>SelectedInputs!AS19</f>
        <v>13.87</v>
      </c>
      <c r="AT35" s="30">
        <f>SelectedInputs!AT19</f>
        <v>13.46</v>
      </c>
      <c r="AU35" s="30">
        <f>SelectedInputs!AU19</f>
        <v>13.29</v>
      </c>
      <c r="AV35" s="30">
        <f>SelectedInputs!AV19</f>
        <v>13.15</v>
      </c>
      <c r="AW35" s="378"/>
    </row>
    <row r="36" spans="1:49" ht="16.8">
      <c r="A36" s="82"/>
      <c r="B36" s="82"/>
      <c r="C36" s="82"/>
      <c r="D36" s="2"/>
      <c r="E36" s="13" t="s">
        <v>106</v>
      </c>
      <c r="F36" s="165"/>
      <c r="G36" s="2" t="s">
        <v>101</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15.85</v>
      </c>
      <c r="AS36" s="30">
        <f>SelectedInputs!AS20</f>
        <v>15.45</v>
      </c>
      <c r="AT36" s="30">
        <f>SelectedInputs!AT20</f>
        <v>15.17</v>
      </c>
      <c r="AU36" s="30">
        <f>SelectedInputs!AU20</f>
        <v>14.78</v>
      </c>
      <c r="AV36" s="30">
        <f>SelectedInputs!AV20</f>
        <v>14.33</v>
      </c>
      <c r="AW36" s="378"/>
    </row>
    <row r="37" spans="1:49" ht="16.8">
      <c r="A37" s="82"/>
      <c r="B37" s="82"/>
      <c r="C37" s="82"/>
      <c r="D37" s="2"/>
      <c r="E37" s="13" t="s">
        <v>107</v>
      </c>
      <c r="F37" s="165"/>
      <c r="G37" s="2" t="s">
        <v>101</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75.099999999999994</v>
      </c>
      <c r="AS37" s="30">
        <f>SelectedInputs!AS21</f>
        <v>73.19</v>
      </c>
      <c r="AT37" s="30">
        <f>SelectedInputs!AT21</f>
        <v>69.75</v>
      </c>
      <c r="AU37" s="30">
        <f>SelectedInputs!AU21</f>
        <v>70.63</v>
      </c>
      <c r="AV37" s="30">
        <f>SelectedInputs!AV21</f>
        <v>70.34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539</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540</v>
      </c>
      <c r="F41" s="13"/>
      <c r="G41" s="2" t="s">
        <v>101</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AR312</f>
        <v>-1.2316229808671297</v>
      </c>
      <c r="AS41" s="7">
        <f t="shared" si="7"/>
        <v>-0.93889624124340665</v>
      </c>
      <c r="AT41" s="7">
        <f t="shared" si="7"/>
        <v>-0.69965177194778605</v>
      </c>
      <c r="AU41" s="7">
        <f t="shared" si="7"/>
        <v>-0.45511333965486656</v>
      </c>
      <c r="AV41" s="7">
        <f t="shared" si="7"/>
        <v>-0.24846341625912277</v>
      </c>
      <c r="AW41" s="285"/>
    </row>
    <row r="42" spans="1:49" ht="16.8">
      <c r="A42" s="82"/>
      <c r="B42" s="82"/>
      <c r="C42" s="82"/>
      <c r="D42" s="2"/>
      <c r="E42" s="13" t="s">
        <v>541</v>
      </c>
      <c r="F42" s="13"/>
      <c r="G42" s="2" t="s">
        <v>101</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35.434955203166083</v>
      </c>
      <c r="AS42" s="7">
        <f t="shared" si="7"/>
        <v>36.338652314312313</v>
      </c>
      <c r="AT42" s="7">
        <f t="shared" si="7"/>
        <v>38.637143171329427</v>
      </c>
      <c r="AU42" s="7">
        <f t="shared" si="7"/>
        <v>43.353966740294119</v>
      </c>
      <c r="AV42" s="7">
        <f t="shared" si="7"/>
        <v>41.719584420572062</v>
      </c>
    </row>
    <row r="43" spans="1:49" ht="16.8">
      <c r="A43" s="82"/>
      <c r="B43" s="82"/>
      <c r="C43" s="82"/>
      <c r="D43" s="2"/>
      <c r="E43" s="13" t="s">
        <v>542</v>
      </c>
      <c r="F43" s="165"/>
      <c r="G43" s="2" t="s">
        <v>101</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3.6196091391250729</v>
      </c>
      <c r="AS43" s="7">
        <f t="shared" si="7"/>
        <v>8.8470592838950797</v>
      </c>
      <c r="AT43" s="7">
        <f t="shared" si="7"/>
        <v>13.573355047607039</v>
      </c>
      <c r="AU43" s="7">
        <f t="shared" si="7"/>
        <v>2.9638250034952325</v>
      </c>
      <c r="AV43" s="7">
        <f t="shared" si="7"/>
        <v>1.6069674860245706</v>
      </c>
    </row>
    <row r="44" spans="1:49" ht="16.8">
      <c r="A44" s="82"/>
      <c r="B44" s="82"/>
      <c r="C44" s="82"/>
      <c r="D44" s="2"/>
      <c r="E44" s="13" t="s">
        <v>543</v>
      </c>
      <c r="F44" s="165"/>
      <c r="G44" s="2" t="s">
        <v>101</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-1.094961161609884</v>
      </c>
      <c r="AS44" s="7">
        <f t="shared" si="7"/>
        <v>-0.83471560283750768</v>
      </c>
      <c r="AT44" s="7">
        <f t="shared" si="7"/>
        <v>-0.62201788114979084</v>
      </c>
      <c r="AU44" s="7">
        <f t="shared" si="7"/>
        <v>-0.40461361861061884</v>
      </c>
      <c r="AV44" s="7">
        <f t="shared" si="7"/>
        <v>-0.22089372731020793</v>
      </c>
    </row>
    <row r="45" spans="1:49" ht="16.8">
      <c r="A45" s="82"/>
      <c r="B45" s="82"/>
      <c r="C45" s="82"/>
      <c r="D45" s="2"/>
      <c r="E45" s="13" t="s">
        <v>544</v>
      </c>
      <c r="F45" s="165"/>
      <c r="G45" s="2" t="s">
        <v>101</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-0.66497641321513501</v>
      </c>
      <c r="AS45" s="7">
        <f t="shared" si="7"/>
        <v>-0.50692774053602063</v>
      </c>
      <c r="AT45" s="7">
        <f t="shared" si="7"/>
        <v>-0.37775515156585471</v>
      </c>
      <c r="AU45" s="7">
        <f t="shared" si="7"/>
        <v>-0.24572425239822973</v>
      </c>
      <c r="AV45" s="7">
        <f t="shared" si="7"/>
        <v>-0.13415007183679295</v>
      </c>
    </row>
    <row r="46" spans="1:49" ht="16.8">
      <c r="A46" s="82"/>
      <c r="B46" s="82"/>
      <c r="C46" s="82"/>
      <c r="D46" s="2"/>
      <c r="E46" s="13" t="s">
        <v>545</v>
      </c>
      <c r="F46" s="165"/>
      <c r="G46" s="2" t="s">
        <v>101</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-0.74095411043490944</v>
      </c>
      <c r="AS46" s="7">
        <f t="shared" si="7"/>
        <v>-0.56484739244747806</v>
      </c>
      <c r="AT46" s="7">
        <f t="shared" si="7"/>
        <v>-0.420916030596304</v>
      </c>
      <c r="AU46" s="7">
        <f t="shared" si="7"/>
        <v>-0.27379977880374762</v>
      </c>
      <c r="AV46" s="7">
        <f t="shared" si="7"/>
        <v>-0.14947755313909497</v>
      </c>
    </row>
    <row r="47" spans="1:49" ht="16.8">
      <c r="A47" s="82"/>
      <c r="B47" s="82"/>
      <c r="C47" s="82"/>
      <c r="D47" s="2"/>
      <c r="E47" s="13" t="s">
        <v>546</v>
      </c>
      <c r="F47" s="165"/>
      <c r="G47" s="2" t="s">
        <v>101</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0.54107468708238349</v>
      </c>
      <c r="AS47" s="7">
        <f t="shared" si="7"/>
        <v>0.40681621957852432</v>
      </c>
      <c r="AT47" s="7">
        <f t="shared" si="7"/>
        <v>0.87322448632292327</v>
      </c>
      <c r="AU47" s="7">
        <f t="shared" si="7"/>
        <v>-1.2250310641231283</v>
      </c>
      <c r="AV47" s="7">
        <f t="shared" si="7"/>
        <v>-0.61837464634696404</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547</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540</v>
      </c>
      <c r="F51" s="13"/>
      <c r="G51" s="2" t="s">
        <v>101</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AR321</f>
        <v>2.7999644177012848</v>
      </c>
      <c r="AS51" s="7">
        <f t="shared" si="8"/>
        <v>7.4705956744277833</v>
      </c>
      <c r="AT51" s="7">
        <f t="shared" si="8"/>
        <v>7.2335500571130869</v>
      </c>
      <c r="AU51" s="7">
        <f t="shared" si="8"/>
        <v>8.0889006304243551</v>
      </c>
      <c r="AV51" s="7">
        <f t="shared" si="8"/>
        <v>28.429102246860637</v>
      </c>
    </row>
    <row r="52" spans="1:48" ht="16.8">
      <c r="A52" s="82"/>
      <c r="B52" s="82"/>
      <c r="C52" s="82"/>
      <c r="D52" s="2"/>
      <c r="E52" s="13" t="s">
        <v>541</v>
      </c>
      <c r="F52" s="13"/>
      <c r="G52" s="2" t="s">
        <v>101</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1.6689726046064295</v>
      </c>
      <c r="AS52" s="7">
        <f t="shared" si="8"/>
        <v>4.222705379817576</v>
      </c>
      <c r="AT52" s="7">
        <f t="shared" si="8"/>
        <v>2.7937190982932343</v>
      </c>
      <c r="AU52" s="7">
        <f t="shared" si="8"/>
        <v>1.0010960297519225</v>
      </c>
      <c r="AV52" s="7">
        <f t="shared" si="8"/>
        <v>0.58221382767217289</v>
      </c>
    </row>
    <row r="53" spans="1:48" ht="16.8">
      <c r="A53" s="82"/>
      <c r="B53" s="82"/>
      <c r="C53" s="82"/>
      <c r="D53" s="2"/>
      <c r="E53" s="13" t="s">
        <v>542</v>
      </c>
      <c r="F53" s="165"/>
      <c r="G53" s="2" t="s">
        <v>101</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1.2382789024025391</v>
      </c>
      <c r="AS53" s="7">
        <f t="shared" si="8"/>
        <v>0.7967362701129781</v>
      </c>
      <c r="AT53" s="7">
        <f t="shared" si="8"/>
        <v>0.52732677490037594</v>
      </c>
      <c r="AU53" s="7">
        <f t="shared" si="8"/>
        <v>0.39933347943740471</v>
      </c>
      <c r="AV53" s="7">
        <f t="shared" si="8"/>
        <v>0.70323407816891315</v>
      </c>
    </row>
    <row r="54" spans="1:48" ht="16.8">
      <c r="A54" s="82"/>
      <c r="B54" s="82"/>
      <c r="C54" s="82"/>
      <c r="D54" s="2"/>
      <c r="E54" s="13" t="s">
        <v>543</v>
      </c>
      <c r="F54" s="165"/>
      <c r="G54" s="2" t="s">
        <v>101</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0.1</v>
      </c>
      <c r="AT54" s="7">
        <f t="shared" si="8"/>
        <v>3.043333333333333</v>
      </c>
      <c r="AU54" s="7">
        <f t="shared" si="8"/>
        <v>3.4233333333333329</v>
      </c>
      <c r="AV54" s="7">
        <f t="shared" si="8"/>
        <v>3.7833333333333332</v>
      </c>
    </row>
    <row r="55" spans="1:48" ht="16.8">
      <c r="A55" s="82"/>
      <c r="B55" s="82"/>
      <c r="C55" s="82"/>
      <c r="D55" s="2"/>
      <c r="E55" s="13" t="s">
        <v>544</v>
      </c>
      <c r="F55" s="165"/>
      <c r="G55" s="2" t="s">
        <v>101</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545</v>
      </c>
      <c r="F56" s="165"/>
      <c r="G56" s="2" t="s">
        <v>101</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546</v>
      </c>
      <c r="F57" s="165"/>
      <c r="G57" s="2" t="s">
        <v>101</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0.34641538302335123</v>
      </c>
      <c r="AS57" s="7">
        <f t="shared" si="8"/>
        <v>0.86164712359594942</v>
      </c>
      <c r="AT57" s="7">
        <f t="shared" si="8"/>
        <v>0.82366808979756168</v>
      </c>
      <c r="AU57" s="7">
        <f t="shared" si="8"/>
        <v>0.90792533887266902</v>
      </c>
      <c r="AV57" s="7">
        <f t="shared" si="8"/>
        <v>3.1000264356263281</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548</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125</v>
      </c>
      <c r="F61" s="2"/>
      <c r="G61" s="2" t="s">
        <v>101</v>
      </c>
      <c r="H61" s="2" t="s">
        <v>126</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17.984085169260702</v>
      </c>
      <c r="AS61" s="8">
        <f>SelectedInputs!AS126</f>
        <v>29.520645924321705</v>
      </c>
      <c r="AT61" s="8">
        <f>SelectedInputs!AT126</f>
        <v>30.286116304019629</v>
      </c>
      <c r="AU61" s="8">
        <f>SelectedInputs!AU126</f>
        <v>31.205579855343792</v>
      </c>
      <c r="AV61" s="8">
        <f>SelectedInputs!AV126</f>
        <v>10.573211342615899</v>
      </c>
    </row>
    <row r="62" spans="1:48" ht="16.8">
      <c r="A62" s="82"/>
      <c r="B62" s="82"/>
      <c r="C62" s="82"/>
      <c r="D62" s="2"/>
      <c r="E62" s="13" t="s">
        <v>127</v>
      </c>
      <c r="F62" s="2"/>
      <c r="G62" s="2" t="s">
        <v>101</v>
      </c>
      <c r="H62" s="2" t="s">
        <v>128</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70.767780637995543</v>
      </c>
      <c r="AS62" s="8">
        <f>SelectedInputs!AS127</f>
        <v>84.208226529921831</v>
      </c>
      <c r="AT62" s="8">
        <f>SelectedInputs!AT127</f>
        <v>89.010343125563111</v>
      </c>
      <c r="AU62" s="8">
        <f>SelectedInputs!AU127</f>
        <v>87.533922162928818</v>
      </c>
      <c r="AV62" s="8">
        <f>SelectedInputs!AV127</f>
        <v>88.907353448100565</v>
      </c>
    </row>
    <row r="63" spans="1:48" ht="16.8">
      <c r="A63" s="82"/>
      <c r="B63" s="82"/>
      <c r="C63" s="82"/>
      <c r="D63" s="2"/>
      <c r="E63" s="13" t="s">
        <v>129</v>
      </c>
      <c r="F63" s="2"/>
      <c r="G63" s="2" t="s">
        <v>101</v>
      </c>
      <c r="H63" s="2" t="s">
        <v>130</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15.76004209044754</v>
      </c>
      <c r="AS63" s="8">
        <f>SelectedInputs!AS128</f>
        <v>35.804633869138236</v>
      </c>
      <c r="AT63" s="8">
        <f>SelectedInputs!AT128</f>
        <v>51.228619647146694</v>
      </c>
      <c r="AU63" s="8">
        <f>SelectedInputs!AU128</f>
        <v>23.031622322297117</v>
      </c>
      <c r="AV63" s="8">
        <f>SelectedInputs!AV128</f>
        <v>19.565508562450219</v>
      </c>
    </row>
    <row r="64" spans="1:48" ht="16.8">
      <c r="A64" s="82"/>
      <c r="B64" s="82"/>
      <c r="C64" s="82"/>
      <c r="D64" s="2"/>
      <c r="E64" s="13" t="s">
        <v>131</v>
      </c>
      <c r="F64" s="2"/>
      <c r="G64" s="2" t="s">
        <v>101</v>
      </c>
      <c r="H64" s="2" t="s">
        <v>132</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29.404074138127935</v>
      </c>
      <c r="AS64" s="8">
        <f>SelectedInputs!AS129</f>
        <v>25.254886904961879</v>
      </c>
      <c r="AT64" s="8">
        <f>SelectedInputs!AT129</f>
        <v>24.787311982337428</v>
      </c>
      <c r="AU64" s="8">
        <f>SelectedInputs!AU129</f>
        <v>24.155719686914473</v>
      </c>
      <c r="AV64" s="8">
        <f>SelectedInputs!AV129</f>
        <v>23.555977435961786</v>
      </c>
    </row>
    <row r="65" spans="1:48" ht="16.8">
      <c r="A65" s="82"/>
      <c r="B65" s="82"/>
      <c r="C65" s="82"/>
      <c r="D65" s="2"/>
      <c r="E65" s="13" t="s">
        <v>133</v>
      </c>
      <c r="F65" s="2"/>
      <c r="G65" s="2" t="s">
        <v>101</v>
      </c>
      <c r="H65" s="2" t="s">
        <v>134</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12.06055787445956</v>
      </c>
      <c r="AS65" s="8">
        <f>SelectedInputs!AS130</f>
        <v>13.021499740497834</v>
      </c>
      <c r="AT65" s="8">
        <f>SelectedInputs!AT130</f>
        <v>13.270747762053114</v>
      </c>
      <c r="AU65" s="8">
        <f>SelectedInputs!AU130</f>
        <v>12.97357925158817</v>
      </c>
      <c r="AV65" s="8">
        <f>SelectedInputs!AV130</f>
        <v>12.656815149984938</v>
      </c>
    </row>
    <row r="66" spans="1:48" ht="16.8">
      <c r="A66" s="82"/>
      <c r="B66" s="82"/>
      <c r="C66" s="82"/>
      <c r="D66" s="2"/>
      <c r="E66" s="13" t="s">
        <v>549</v>
      </c>
      <c r="F66" s="2"/>
      <c r="G66" s="2" t="s">
        <v>101</v>
      </c>
      <c r="H66" s="2" t="s">
        <v>136</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18.90042695263449</v>
      </c>
      <c r="AS66" s="8">
        <f>SelectedInputs!AS131</f>
        <v>17.037912251443011</v>
      </c>
      <c r="AT66" s="8">
        <f>SelectedInputs!AT131</f>
        <v>17.096646804731265</v>
      </c>
      <c r="AU66" s="8">
        <f>SelectedInputs!AU131</f>
        <v>16.529588246171944</v>
      </c>
      <c r="AV66" s="8">
        <f>SelectedInputs!AV131</f>
        <v>16.358535580073326</v>
      </c>
    </row>
    <row r="67" spans="1:48" ht="16.8">
      <c r="A67" s="82"/>
      <c r="B67" s="82"/>
      <c r="C67" s="82"/>
      <c r="D67" s="2"/>
      <c r="E67" s="13" t="s">
        <v>137</v>
      </c>
      <c r="F67" s="2"/>
      <c r="G67" s="2" t="s">
        <v>101</v>
      </c>
      <c r="H67" s="2" t="s">
        <v>138</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84.80243606446335</v>
      </c>
      <c r="AS67" s="8">
        <f>SelectedInputs!AS132</f>
        <v>88.731365814363144</v>
      </c>
      <c r="AT67" s="8">
        <f>SelectedInputs!AT132</f>
        <v>89.624740358925237</v>
      </c>
      <c r="AU67" s="8">
        <f>SelectedInputs!AU132</f>
        <v>87.527353379599234</v>
      </c>
      <c r="AV67" s="8">
        <f>SelectedInputs!AV132</f>
        <v>82.678705697975374</v>
      </c>
    </row>
    <row r="68" spans="1:48" ht="16.8">
      <c r="A68" s="82"/>
      <c r="B68" s="82"/>
      <c r="C68" s="82"/>
      <c r="D68" s="2"/>
      <c r="E68" s="13" t="s">
        <v>550</v>
      </c>
      <c r="F68" s="2"/>
      <c r="G68" s="2" t="s">
        <v>101</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249.67940292738911</v>
      </c>
      <c r="AS68" s="526">
        <f>SUM(AS61:AS67)</f>
        <v>293.57917103464763</v>
      </c>
      <c r="AT68" s="526">
        <f>SUM(AT61:AT67)</f>
        <v>315.30452598477649</v>
      </c>
      <c r="AU68" s="526">
        <f>SUM(AU61:AU67)</f>
        <v>282.95736490484359</v>
      </c>
      <c r="AV68" s="526">
        <f>SUM(AV61:AV67)</f>
        <v>254.2961072171621</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551</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125</v>
      </c>
      <c r="F72" s="2"/>
      <c r="G72" s="2" t="s">
        <v>101</v>
      </c>
      <c r="H72" s="2" t="s">
        <v>140</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2.5009708745287083</v>
      </c>
      <c r="AS72" s="8">
        <f>SelectedInputs!AS135</f>
        <v>7.5389603815302664</v>
      </c>
      <c r="AT72" s="8">
        <f>SelectedInputs!AT135</f>
        <v>7.206667652681511</v>
      </c>
      <c r="AU72" s="8">
        <f>SelectedInputs!AU135</f>
        <v>7.9495836650910174</v>
      </c>
      <c r="AV72" s="8">
        <f>SelectedInputs!AV135</f>
        <v>28.16385108155896</v>
      </c>
    </row>
    <row r="73" spans="1:48" ht="16.8">
      <c r="A73" s="82"/>
      <c r="B73" s="82"/>
      <c r="C73" s="82"/>
      <c r="D73" s="2"/>
      <c r="E73" s="13" t="s">
        <v>127</v>
      </c>
      <c r="F73" s="2"/>
      <c r="G73" s="2" t="s">
        <v>101</v>
      </c>
      <c r="H73" s="2" t="s">
        <v>141</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1.8519216523112387</v>
      </c>
      <c r="AS73" s="8">
        <f>SelectedInputs!AS136</f>
        <v>4.8660996500027807</v>
      </c>
      <c r="AT73" s="8">
        <f>SelectedInputs!AT136</f>
        <v>5.8843289631793096</v>
      </c>
      <c r="AU73" s="8">
        <f>SelectedInputs!AU136</f>
        <v>4.0845356934500625</v>
      </c>
      <c r="AV73" s="8">
        <f>SelectedInputs!AV136</f>
        <v>3.9814058068460048</v>
      </c>
    </row>
    <row r="74" spans="1:48" ht="16.8">
      <c r="A74" s="82"/>
      <c r="B74" s="82"/>
      <c r="C74" s="82"/>
      <c r="D74" s="2"/>
      <c r="E74" s="13" t="s">
        <v>129</v>
      </c>
      <c r="F74" s="2"/>
      <c r="G74" s="2" t="s">
        <v>101</v>
      </c>
      <c r="H74" s="2" t="s">
        <v>142</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0.9476096586753846</v>
      </c>
      <c r="AS74" s="8">
        <f>SelectedInputs!AS137</f>
        <v>0.94338471809455093</v>
      </c>
      <c r="AT74" s="8">
        <f>SelectedInputs!AT137</f>
        <v>0.56442938784502894</v>
      </c>
      <c r="AU74" s="8">
        <f>SelectedInputs!AU137</f>
        <v>0.42165852015862759</v>
      </c>
      <c r="AV74" s="8">
        <f>SelectedInputs!AV137</f>
        <v>0.72056056086590858</v>
      </c>
    </row>
    <row r="75" spans="1:48" ht="16.8">
      <c r="A75" s="82"/>
      <c r="B75" s="82"/>
      <c r="C75" s="82"/>
      <c r="D75" s="2"/>
      <c r="E75" s="13" t="s">
        <v>131</v>
      </c>
      <c r="F75" s="2"/>
      <c r="G75" s="2" t="s">
        <v>101</v>
      </c>
      <c r="H75" s="2" t="s">
        <v>143</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133</v>
      </c>
      <c r="F76" s="2"/>
      <c r="G76" s="2" t="s">
        <v>101</v>
      </c>
      <c r="H76" s="2" t="s">
        <v>144</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549</v>
      </c>
      <c r="F77" s="2"/>
      <c r="G77" s="2" t="s">
        <v>101</v>
      </c>
      <c r="H77" s="2" t="s">
        <v>145</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v>
      </c>
      <c r="AS77" s="8">
        <f>SelectedInputs!AS140</f>
        <v>0</v>
      </c>
      <c r="AT77" s="8">
        <f>SelectedInputs!AT140</f>
        <v>0</v>
      </c>
      <c r="AU77" s="8">
        <f>SelectedInputs!AU140</f>
        <v>0</v>
      </c>
      <c r="AV77" s="8">
        <f>SelectedInputs!AV140</f>
        <v>0</v>
      </c>
    </row>
    <row r="78" spans="1:48" ht="16.8">
      <c r="A78" s="82"/>
      <c r="B78" s="82"/>
      <c r="C78" s="82"/>
      <c r="D78" s="2"/>
      <c r="E78" s="13" t="s">
        <v>137</v>
      </c>
      <c r="F78" s="2"/>
      <c r="G78" s="2" t="s">
        <v>101</v>
      </c>
      <c r="H78" s="2" t="s">
        <v>146</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0.3474667353892042</v>
      </c>
      <c r="AS78" s="8">
        <f>SelectedInputs!AS141</f>
        <v>0.91944623953590132</v>
      </c>
      <c r="AT78" s="8">
        <f>SelectedInputs!AT141</f>
        <v>1.1287211041206024</v>
      </c>
      <c r="AU78" s="8">
        <f>SelectedInputs!AU141</f>
        <v>1.2455074803114672</v>
      </c>
      <c r="AV78" s="8">
        <f>SelectedInputs!AV141</f>
        <v>3.4797469670421326</v>
      </c>
    </row>
    <row r="79" spans="1:48" ht="16.8">
      <c r="A79" s="82"/>
      <c r="B79" s="82"/>
      <c r="C79" s="82"/>
      <c r="D79" s="2"/>
      <c r="E79" s="13" t="s">
        <v>552</v>
      </c>
      <c r="F79" s="2"/>
      <c r="G79" s="2" t="s">
        <v>101</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5.6479689209045354</v>
      </c>
      <c r="AS79" s="526">
        <f>SUM(AS72:AS78)</f>
        <v>14.267890989163499</v>
      </c>
      <c r="AT79" s="526">
        <f>SUM(AT72:AT78)</f>
        <v>14.784147107826453</v>
      </c>
      <c r="AU79" s="526">
        <f>SUM(AU72:AU78)</f>
        <v>13.701285359011175</v>
      </c>
      <c r="AV79" s="526">
        <f>SUM(AV72:AV78)</f>
        <v>36.345564416313003</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147</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148</v>
      </c>
      <c r="F83" s="2"/>
      <c r="G83" s="2" t="s">
        <v>101</v>
      </c>
      <c r="H83" s="510" t="s">
        <v>149</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1.5481531334584167</v>
      </c>
      <c r="AS83" s="8">
        <f>SelectedInputs!AS145</f>
        <v>1.5631999999999999</v>
      </c>
      <c r="AT83" s="8">
        <f>SelectedInputs!AT145</f>
        <v>1.5631999999999999</v>
      </c>
      <c r="AU83" s="8">
        <f>SelectedInputs!AU145</f>
        <v>1.5631999999999999</v>
      </c>
      <c r="AV83" s="8">
        <f>SelectedInputs!AV145</f>
        <v>1.5631999999999999</v>
      </c>
    </row>
    <row r="84" spans="1:48" ht="16.8">
      <c r="A84" s="82"/>
      <c r="B84" s="82"/>
      <c r="C84" s="82"/>
      <c r="D84" s="82"/>
      <c r="E84" s="82" t="s">
        <v>150</v>
      </c>
      <c r="F84" s="2"/>
      <c r="G84" s="2" t="s">
        <v>101</v>
      </c>
      <c r="H84" s="510" t="s">
        <v>151</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18.911815759061863</v>
      </c>
      <c r="AS84" s="8">
        <f>SelectedInputs!AS146</f>
        <v>20.159099999999999</v>
      </c>
      <c r="AT84" s="8">
        <f>SelectedInputs!AT146</f>
        <v>20.191600000000001</v>
      </c>
      <c r="AU84" s="8">
        <f>SelectedInputs!AU146</f>
        <v>20.1327</v>
      </c>
      <c r="AV84" s="8">
        <f>SelectedInputs!AV146</f>
        <v>20.113199999999999</v>
      </c>
    </row>
    <row r="85" spans="1:48" ht="16.8">
      <c r="A85" s="82"/>
      <c r="B85" s="82"/>
      <c r="C85" s="82"/>
      <c r="D85" s="82"/>
      <c r="E85" s="13" t="s">
        <v>152</v>
      </c>
      <c r="F85" s="2"/>
      <c r="G85" s="2" t="s">
        <v>101</v>
      </c>
      <c r="H85" s="510" t="s">
        <v>153</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5.1785745740288149</v>
      </c>
      <c r="AS85" s="8">
        <f>SelectedInputs!AS147</f>
        <v>7.923</v>
      </c>
      <c r="AT85" s="8">
        <f>SelectedInputs!AT147</f>
        <v>8.3246000000000002</v>
      </c>
      <c r="AU85" s="8">
        <f>SelectedInputs!AU147</f>
        <v>8.3246000000000002</v>
      </c>
      <c r="AV85" s="8">
        <f>SelectedInputs!AV147</f>
        <v>8.3246000000000002</v>
      </c>
    </row>
    <row r="86" spans="1:48" ht="16.8">
      <c r="A86" s="82"/>
      <c r="B86" s="82"/>
      <c r="C86" s="82"/>
      <c r="D86" s="82"/>
      <c r="E86" s="13" t="s">
        <v>154</v>
      </c>
      <c r="F86" s="2"/>
      <c r="G86" s="2" t="s">
        <v>101</v>
      </c>
      <c r="H86" s="510" t="s">
        <v>155</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1.5364400814046104</v>
      </c>
      <c r="AS86" s="8">
        <f>SelectedInputs!AS148</f>
        <v>1.6376999999999999</v>
      </c>
      <c r="AT86" s="8">
        <f>SelectedInputs!AT148</f>
        <v>1.6464000000000001</v>
      </c>
      <c r="AU86" s="8">
        <f>SelectedInputs!AU148</f>
        <v>1.639</v>
      </c>
      <c r="AV86" s="8">
        <f>SelectedInputs!AV148</f>
        <v>1.6476</v>
      </c>
    </row>
    <row r="87" spans="1:48" ht="16.8">
      <c r="A87" s="82"/>
      <c r="B87" s="82"/>
      <c r="C87" s="82"/>
      <c r="D87" s="82"/>
      <c r="E87" s="13" t="s">
        <v>156</v>
      </c>
      <c r="F87" s="2"/>
      <c r="G87" s="2" t="s">
        <v>101</v>
      </c>
      <c r="H87" s="510" t="s">
        <v>157</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0.15875089883592058</v>
      </c>
      <c r="AS87" s="8">
        <f>SelectedInputs!AS149</f>
        <v>0.43190000000000001</v>
      </c>
      <c r="AT87" s="8">
        <f>SelectedInputs!AT149</f>
        <v>0.58550000000000002</v>
      </c>
      <c r="AU87" s="8">
        <f>SelectedInputs!AU149</f>
        <v>0.4143</v>
      </c>
      <c r="AV87" s="8">
        <f>SelectedInputs!AV149</f>
        <v>0.41820000000000002</v>
      </c>
    </row>
    <row r="88" spans="1:48" ht="16.8">
      <c r="A88" s="82"/>
      <c r="B88" s="82"/>
      <c r="C88" s="82"/>
      <c r="D88" s="82"/>
      <c r="E88" s="13" t="s">
        <v>158</v>
      </c>
      <c r="F88" s="2"/>
      <c r="G88" s="2" t="s">
        <v>101</v>
      </c>
      <c r="H88" s="510" t="s">
        <v>159</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1.8428535231321815E-2</v>
      </c>
      <c r="AS88" s="8">
        <f>SelectedInputs!AS150</f>
        <v>3.6200000000000003E-2</v>
      </c>
      <c r="AT88" s="8">
        <f>SelectedInputs!AT150</f>
        <v>3.6200000000000003E-2</v>
      </c>
      <c r="AU88" s="8">
        <f>SelectedInputs!AU150</f>
        <v>3.6200000000000003E-2</v>
      </c>
      <c r="AV88" s="8">
        <f>SelectedInputs!AV150</f>
        <v>3.6200000000000003E-2</v>
      </c>
    </row>
    <row r="89" spans="1:48" ht="16.8">
      <c r="A89" s="82"/>
      <c r="B89" s="82"/>
      <c r="C89" s="82"/>
      <c r="D89" s="82"/>
      <c r="E89" s="13" t="s">
        <v>160</v>
      </c>
      <c r="F89" s="2"/>
      <c r="G89" s="2" t="s">
        <v>101</v>
      </c>
      <c r="H89" s="510" t="s">
        <v>161</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11.537200098971763</v>
      </c>
      <c r="AS89" s="8">
        <f>SelectedInputs!AS151</f>
        <v>0.36378407306430183</v>
      </c>
      <c r="AT89" s="8">
        <f>SelectedInputs!AT151</f>
        <v>-0.42672838368757976</v>
      </c>
      <c r="AU89" s="8">
        <f>SelectedInputs!AU151</f>
        <v>0</v>
      </c>
      <c r="AV89" s="8">
        <f>SelectedInputs!AV151</f>
        <v>0</v>
      </c>
    </row>
    <row r="90" spans="1:48" ht="16.8">
      <c r="A90" s="82"/>
      <c r="B90" s="82"/>
      <c r="C90" s="82"/>
      <c r="D90" s="82"/>
      <c r="E90" s="13" t="s">
        <v>162</v>
      </c>
      <c r="F90" s="2"/>
      <c r="G90" s="2" t="s">
        <v>101</v>
      </c>
      <c r="H90" s="510" t="s">
        <v>163</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2.1161580710543273E-2</v>
      </c>
      <c r="AS90" s="8">
        <f>SelectedInputs!AS152</f>
        <v>6.88E-2</v>
      </c>
      <c r="AT90" s="8">
        <f>SelectedInputs!AT152</f>
        <v>0</v>
      </c>
      <c r="AU90" s="8">
        <f>SelectedInputs!AU152</f>
        <v>0</v>
      </c>
      <c r="AV90" s="8">
        <f>SelectedInputs!AV152</f>
        <v>0</v>
      </c>
    </row>
    <row r="91" spans="1:48" ht="16.8">
      <c r="A91" s="82"/>
      <c r="B91" s="82"/>
      <c r="C91" s="82"/>
      <c r="D91" s="82"/>
      <c r="E91" s="82" t="s">
        <v>164</v>
      </c>
      <c r="F91" s="82"/>
      <c r="G91" s="2" t="s">
        <v>101</v>
      </c>
      <c r="H91" s="510" t="s">
        <v>165</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0.5</v>
      </c>
      <c r="AT91" s="30">
        <f>SelectedInputs!AT153</f>
        <v>0.5</v>
      </c>
      <c r="AU91" s="30">
        <f>SelectedInputs!AU153</f>
        <v>0.5</v>
      </c>
      <c r="AV91" s="30">
        <f>SelectedInputs!AV153</f>
        <v>0.6</v>
      </c>
    </row>
    <row r="92" spans="1:48" ht="16.8">
      <c r="A92" s="82"/>
      <c r="B92" s="82"/>
      <c r="C92" s="82"/>
      <c r="D92" s="82"/>
      <c r="E92" s="82" t="s">
        <v>166</v>
      </c>
      <c r="F92" s="82"/>
      <c r="G92" s="2" t="s">
        <v>101</v>
      </c>
      <c r="H92" s="510" t="s">
        <v>167</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168</v>
      </c>
      <c r="F93" s="2"/>
      <c r="G93" s="2" t="s">
        <v>101</v>
      </c>
      <c r="H93" s="510" t="s">
        <v>169</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170</v>
      </c>
      <c r="F94" s="82"/>
      <c r="G94" s="82" t="s">
        <v>101</v>
      </c>
      <c r="H94" s="510" t="s">
        <v>171</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172</v>
      </c>
      <c r="F95" s="82"/>
      <c r="G95" s="82" t="s">
        <v>101</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172</v>
      </c>
      <c r="F96" s="82"/>
      <c r="G96" s="82" t="s">
        <v>101</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553</v>
      </c>
      <c r="F97" s="2"/>
      <c r="G97" s="2" t="s">
        <v>101</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38.910524661703249</v>
      </c>
      <c r="AS97" s="431">
        <f>SUM(AS83:AS91,AS93)-(AS92+AS94)+SUM(AS95:AS96)</f>
        <v>32.683684073064299</v>
      </c>
      <c r="AT97" s="431">
        <f>SUM(AT83:AT91,AT93)-(AT92+AT94)+SUM(AT95:AT96)</f>
        <v>32.420771616312422</v>
      </c>
      <c r="AU97" s="431">
        <f>SUM(AU83:AU91,AU93)-(AU92+AU94)+SUM(AU95:AU96)</f>
        <v>32.61</v>
      </c>
      <c r="AV97" s="431">
        <f>SUM(AV83:AV91,AV93)-(AV92+AV94)+SUM(AV95:AV96)</f>
        <v>32.703000000000003</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173</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174</v>
      </c>
      <c r="G101" s="82" t="s">
        <v>101</v>
      </c>
      <c r="H101" s="82" t="s">
        <v>175</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0.24980899999999984</v>
      </c>
      <c r="AS101" s="465">
        <f>SelectedInputs!AS162</f>
        <v>0.26214939896090217</v>
      </c>
      <c r="AT101" s="465">
        <f>SelectedInputs!AT162</f>
        <v>0.27307229058427313</v>
      </c>
      <c r="AU101" s="465">
        <f>SelectedInputs!AU162</f>
        <v>0.28399518220764403</v>
      </c>
      <c r="AV101" s="465">
        <f>SelectedInputs!AV162</f>
        <v>0.29491807383101498</v>
      </c>
      <c r="AW101" s="184"/>
      <c r="AX101" s="184"/>
      <c r="AY101" s="184"/>
      <c r="AZ101" s="184"/>
      <c r="BA101" s="184"/>
    </row>
    <row r="102" spans="1:53" s="82" customFormat="1" ht="16.8">
      <c r="E102" s="82" t="s">
        <v>176</v>
      </c>
      <c r="G102" s="82" t="s">
        <v>101</v>
      </c>
      <c r="H102" s="82" t="s">
        <v>177</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-0.61958869572773478</v>
      </c>
      <c r="AS102" s="465">
        <f>SelectedInputs!AS163</f>
        <v>-0.47560104795193203</v>
      </c>
      <c r="AT102" s="465">
        <f>SelectedInputs!AT163</f>
        <v>-0.45060104795193201</v>
      </c>
      <c r="AU102" s="465">
        <f>SelectedInputs!AU163</f>
        <v>-0.42560104795193204</v>
      </c>
      <c r="AV102" s="465">
        <f>SelectedInputs!AV163</f>
        <v>-0.40060104795193202</v>
      </c>
      <c r="AW102" s="184"/>
      <c r="AX102" s="184"/>
      <c r="AY102" s="184"/>
      <c r="AZ102" s="184"/>
      <c r="BA102" s="184"/>
    </row>
    <row r="103" spans="1:53" s="82" customFormat="1" ht="16.8">
      <c r="E103" s="82" t="s">
        <v>178</v>
      </c>
      <c r="G103" s="82" t="s">
        <v>101</v>
      </c>
      <c r="H103" s="82" t="s">
        <v>179</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-2.9412890766662714</v>
      </c>
      <c r="AS103" s="465">
        <f>SelectedInputs!AS164</f>
        <v>0</v>
      </c>
      <c r="AT103" s="465">
        <f>SelectedInputs!AT164</f>
        <v>0</v>
      </c>
      <c r="AU103" s="465">
        <f>SelectedInputs!AU164</f>
        <v>0</v>
      </c>
      <c r="AV103" s="465">
        <f>SelectedInputs!AV164</f>
        <v>0</v>
      </c>
      <c r="AW103" s="184"/>
      <c r="AX103" s="184"/>
      <c r="AY103" s="184"/>
      <c r="AZ103" s="184"/>
      <c r="BA103" s="184"/>
    </row>
    <row r="104" spans="1:53" s="82" customFormat="1" ht="16.8">
      <c r="E104" s="82" t="s">
        <v>180</v>
      </c>
      <c r="G104" s="82" t="s">
        <v>101</v>
      </c>
      <c r="H104" s="82" t="s">
        <v>181</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182</v>
      </c>
      <c r="G105" s="82" t="s">
        <v>101</v>
      </c>
      <c r="H105" s="82" t="s">
        <v>183</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184</v>
      </c>
      <c r="G106" s="82" t="s">
        <v>101</v>
      </c>
      <c r="H106" s="82" t="s">
        <v>185</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1.399</v>
      </c>
      <c r="AS106" s="465">
        <f>SelectedInputs!AS167</f>
        <v>0.39</v>
      </c>
      <c r="AT106" s="465">
        <f>SelectedInputs!AT167</f>
        <v>0.39</v>
      </c>
      <c r="AU106" s="465">
        <f>SelectedInputs!AU167</f>
        <v>0.39</v>
      </c>
      <c r="AV106" s="465">
        <f>SelectedInputs!AV167</f>
        <v>0.39</v>
      </c>
      <c r="AW106" s="184"/>
      <c r="AX106" s="184"/>
      <c r="AY106" s="184"/>
      <c r="AZ106" s="184"/>
      <c r="BA106" s="184"/>
    </row>
    <row r="107" spans="1:53" s="82" customFormat="1" ht="16.8">
      <c r="E107" s="82" t="s">
        <v>186</v>
      </c>
      <c r="G107" s="82" t="s">
        <v>101</v>
      </c>
      <c r="H107" s="82" t="s">
        <v>187</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188</v>
      </c>
      <c r="G108" s="82" t="s">
        <v>101</v>
      </c>
      <c r="H108" s="82" t="s">
        <v>189</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172</v>
      </c>
      <c r="G109" s="82" t="s">
        <v>101</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172</v>
      </c>
      <c r="G110" s="82" t="s">
        <v>101</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554</v>
      </c>
      <c r="G111" s="82" t="s">
        <v>101</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-1.9120687723940062</v>
      </c>
      <c r="AS111" s="467">
        <f>SUM(AS101:AS110)</f>
        <v>0.17654835100897015</v>
      </c>
      <c r="AT111" s="467">
        <f>SUM(AT101:AT110)</f>
        <v>0.21247124263234113</v>
      </c>
      <c r="AU111" s="467">
        <f>SUM(AU101:AU110)</f>
        <v>0.248394134255712</v>
      </c>
      <c r="AV111" s="467">
        <f>SUM(AV101:AV110)</f>
        <v>0.28431702587908297</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190</v>
      </c>
      <c r="F113" s="82"/>
      <c r="G113" s="82" t="s">
        <v>101</v>
      </c>
      <c r="H113" s="82" t="s">
        <v>191</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1.1499999999999999</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192</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555</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193</v>
      </c>
      <c r="F117" s="2"/>
      <c r="G117" s="2" t="s">
        <v>101</v>
      </c>
      <c r="H117" s="82" t="s">
        <v>194</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2.9798004424883073E-2</v>
      </c>
      <c r="AS117" s="7">
        <f>SelectedInputs!AS177</f>
        <v>0.40564641872741769</v>
      </c>
      <c r="AT117" s="7">
        <f>SelectedInputs!AT177</f>
        <v>0.40564641872741769</v>
      </c>
      <c r="AU117" s="7">
        <f>SelectedInputs!AU177</f>
        <v>0.40564641872741769</v>
      </c>
      <c r="AV117" s="7">
        <f>SelectedInputs!AV177</f>
        <v>0.40564641872741769</v>
      </c>
    </row>
    <row r="118" spans="1:48" ht="16.8">
      <c r="A118" s="94"/>
      <c r="B118" s="2"/>
      <c r="C118" s="194"/>
      <c r="D118" s="82"/>
      <c r="E118" s="82" t="s">
        <v>195</v>
      </c>
      <c r="F118" s="2"/>
      <c r="G118" s="2" t="s">
        <v>101</v>
      </c>
      <c r="H118" s="82" t="s">
        <v>196</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0.37584841430253463</v>
      </c>
      <c r="AS118" s="7">
        <f>SelectedInputs!AS178</f>
        <v>0</v>
      </c>
      <c r="AT118" s="7">
        <f>SelectedInputs!AT178</f>
        <v>0</v>
      </c>
      <c r="AU118" s="7">
        <f>SelectedInputs!AU178</f>
        <v>0</v>
      </c>
      <c r="AV118" s="7">
        <f>SelectedInputs!AV178</f>
        <v>0</v>
      </c>
    </row>
    <row r="119" spans="1:48" ht="16.8">
      <c r="A119" s="94"/>
      <c r="B119" s="2"/>
      <c r="C119" s="194"/>
      <c r="D119" s="82"/>
      <c r="E119" s="82" t="s">
        <v>197</v>
      </c>
      <c r="F119" s="2"/>
      <c r="G119" s="2" t="s">
        <v>101</v>
      </c>
      <c r="H119" s="82" t="s">
        <v>198</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199</v>
      </c>
      <c r="F120" s="2"/>
      <c r="G120" s="2" t="s">
        <v>101</v>
      </c>
      <c r="H120" s="82" t="s">
        <v>200</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201</v>
      </c>
      <c r="F121" s="82"/>
      <c r="G121" s="2" t="s">
        <v>101</v>
      </c>
      <c r="H121" s="82" t="s">
        <v>202</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203</v>
      </c>
      <c r="F122" s="82"/>
      <c r="G122" s="2" t="s">
        <v>101</v>
      </c>
      <c r="H122" s="82" t="s">
        <v>204</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556</v>
      </c>
      <c r="F123" s="2"/>
      <c r="G123" s="2" t="s">
        <v>101</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0.40564641872741769</v>
      </c>
      <c r="AS123" s="526">
        <f>SUM(AS117:AS122)</f>
        <v>0.40564641872741769</v>
      </c>
      <c r="AT123" s="526">
        <f>SUM(AT117:AT122)</f>
        <v>0.40564641872741769</v>
      </c>
      <c r="AU123" s="526">
        <f>SUM(AU117:AU122)</f>
        <v>0.40564641872741769</v>
      </c>
      <c r="AV123" s="526">
        <f>SUM(AV117:AV122)</f>
        <v>0.40564641872741769</v>
      </c>
    </row>
    <row r="124" spans="1:48" ht="16.8">
      <c r="A124" s="94"/>
      <c r="B124" s="2"/>
      <c r="C124" s="194"/>
      <c r="D124" s="194"/>
      <c r="E124" s="13" t="s">
        <v>557</v>
      </c>
      <c r="F124" s="2"/>
      <c r="G124" s="2" t="s">
        <v>101</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-0.45071819795863977</v>
      </c>
      <c r="AS124" s="30">
        <f xml:space="preserve"> - SUMPRODUCT($I$117:$I$119,AS117:AS119)</f>
        <v>-0.45071819795863977</v>
      </c>
      <c r="AT124" s="30">
        <f xml:space="preserve"> - SUMPRODUCT($I$117:$I$119,AT117:AT119)</f>
        <v>-0.45071819795863977</v>
      </c>
      <c r="AU124" s="30">
        <f xml:space="preserve"> - SUMPRODUCT($I$117:$I$119,AU117:AU119)</f>
        <v>-0.45071819795863977</v>
      </c>
      <c r="AV124" s="30">
        <f xml:space="preserve"> - SUMPRODUCT($I$117:$I$119,AV117:AV119)</f>
        <v>-0.45071819795863977</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209</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558</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211</v>
      </c>
      <c r="F129" s="82"/>
      <c r="G129" s="82" t="s">
        <v>101</v>
      </c>
      <c r="H129" s="82" t="s">
        <v>212</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25.399987639719907</v>
      </c>
      <c r="AS129" s="8">
        <f>SelectedInputs!AS191</f>
        <v>39.181442384999997</v>
      </c>
      <c r="AT129" s="8">
        <f>SelectedInputs!AT191</f>
        <v>36.573100052000001</v>
      </c>
      <c r="AU129" s="8">
        <f>SelectedInputs!AU191</f>
        <v>36.010583824000001</v>
      </c>
      <c r="AV129" s="8">
        <f>SelectedInputs!AV191</f>
        <v>36.79921990199999</v>
      </c>
    </row>
    <row r="130" spans="1:48" ht="16.8">
      <c r="A130" s="82"/>
      <c r="B130" s="82"/>
      <c r="C130" s="82"/>
      <c r="D130" s="82"/>
      <c r="E130" s="82" t="s">
        <v>213</v>
      </c>
      <c r="F130" s="82"/>
      <c r="G130" s="82" t="s">
        <v>101</v>
      </c>
      <c r="H130" s="82" t="s">
        <v>214</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-29.462854962116833</v>
      </c>
      <c r="AS130" s="8">
        <f>SelectedInputs!AS192</f>
        <v>-38.651636666300476</v>
      </c>
      <c r="AT130" s="8">
        <f>SelectedInputs!AT192</f>
        <v>-36.390767685826049</v>
      </c>
      <c r="AU130" s="8">
        <f>SelectedInputs!AU192</f>
        <v>-35.734364563852431</v>
      </c>
      <c r="AV130" s="8">
        <f>SelectedInputs!AV192</f>
        <v>-36.513993111783392</v>
      </c>
    </row>
    <row r="131" spans="1:48" ht="16.8">
      <c r="A131" s="82"/>
      <c r="B131" s="82"/>
      <c r="C131" s="82"/>
      <c r="D131" s="82"/>
      <c r="E131" s="82" t="s">
        <v>559</v>
      </c>
      <c r="F131" s="82"/>
      <c r="G131" s="2" t="s">
        <v>101</v>
      </c>
      <c r="H131" s="82" t="s">
        <v>216</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5.3279550312216903</v>
      </c>
      <c r="AS131" s="8">
        <f>SelectedInputs!AS193</f>
        <v>6.4495128993518831</v>
      </c>
      <c r="AT131" s="8">
        <f>SelectedInputs!AT193</f>
        <v>6.0871815631477073</v>
      </c>
      <c r="AU131" s="8">
        <f>SelectedInputs!AU193</f>
        <v>5.9238407869537433</v>
      </c>
      <c r="AV131" s="8">
        <f>SelectedInputs!AV193</f>
        <v>6.0500061512450909</v>
      </c>
    </row>
    <row r="132" spans="1:48" ht="16.8">
      <c r="A132" s="82"/>
      <c r="B132" s="82"/>
      <c r="C132" s="82"/>
      <c r="D132" s="82"/>
      <c r="E132" s="82" t="s">
        <v>560</v>
      </c>
      <c r="F132" s="82"/>
      <c r="G132" s="2" t="s">
        <v>101</v>
      </c>
      <c r="H132" s="82" t="s">
        <v>218</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-5.9200107690347483</v>
      </c>
      <c r="AS132" s="8">
        <f>SelectedInputs!AS194</f>
        <v>-6.4495128993518831</v>
      </c>
      <c r="AT132" s="8">
        <f>SelectedInputs!AT194</f>
        <v>-6.0871815631477073</v>
      </c>
      <c r="AU132" s="8">
        <f>SelectedInputs!AU194</f>
        <v>-5.9238407869537433</v>
      </c>
      <c r="AV132" s="8">
        <f>SelectedInputs!AV194</f>
        <v>-6.0500061512450909</v>
      </c>
    </row>
    <row r="133" spans="1:48" ht="16.8">
      <c r="A133" s="82"/>
      <c r="B133" s="82"/>
      <c r="C133" s="82"/>
      <c r="D133" s="82"/>
      <c r="E133" s="82" t="s">
        <v>561</v>
      </c>
      <c r="F133" s="82"/>
      <c r="G133" s="2" t="s">
        <v>101</v>
      </c>
      <c r="H133" s="82" t="s">
        <v>220</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2.2272758915381026</v>
      </c>
      <c r="AS133" s="8">
        <f>SelectedInputs!AS195</f>
        <v>3.0718909760957507</v>
      </c>
      <c r="AT133" s="8">
        <f>SelectedInputs!AT195</f>
        <v>3.222026553801713</v>
      </c>
      <c r="AU133" s="8">
        <f>SelectedInputs!AU195</f>
        <v>3.1308584804654003</v>
      </c>
      <c r="AV133" s="8">
        <f>SelectedInputs!AV195</f>
        <v>3.1933862261110413</v>
      </c>
    </row>
    <row r="134" spans="1:48" ht="16.8">
      <c r="A134" s="82"/>
      <c r="B134" s="82"/>
      <c r="C134" s="82"/>
      <c r="D134" s="82"/>
      <c r="E134" s="82" t="s">
        <v>562</v>
      </c>
      <c r="F134" s="82"/>
      <c r="G134" s="2" t="s">
        <v>101</v>
      </c>
      <c r="H134" s="82" t="s">
        <v>222</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-2.6683113448707534</v>
      </c>
      <c r="AS134" s="8">
        <f>SelectedInputs!AS196</f>
        <v>-3.0718909760957507</v>
      </c>
      <c r="AT134" s="8">
        <f>SelectedInputs!AT196</f>
        <v>-3.222026553801713</v>
      </c>
      <c r="AU134" s="8">
        <f>SelectedInputs!AU196</f>
        <v>-3.1308584804654003</v>
      </c>
      <c r="AV134" s="8">
        <f>SelectedInputs!AV196</f>
        <v>-3.1933862261110413</v>
      </c>
    </row>
    <row r="135" spans="1:48" ht="16.8">
      <c r="A135" s="82"/>
      <c r="B135" s="82"/>
      <c r="C135" s="82"/>
      <c r="D135" s="82"/>
      <c r="E135" s="82" t="s">
        <v>223</v>
      </c>
      <c r="F135" s="82"/>
      <c r="G135" s="2" t="s">
        <v>101</v>
      </c>
      <c r="H135" s="82" t="s">
        <v>224</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225</v>
      </c>
      <c r="F136" s="82"/>
      <c r="G136" s="2" t="s">
        <v>101</v>
      </c>
      <c r="H136" s="82" t="s">
        <v>226</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227</v>
      </c>
      <c r="F137" s="82"/>
      <c r="G137" s="2" t="s">
        <v>101</v>
      </c>
      <c r="H137" s="82" t="s">
        <v>228</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229</v>
      </c>
      <c r="F138" s="82"/>
      <c r="G138" s="2" t="s">
        <v>101</v>
      </c>
      <c r="H138" s="82" t="s">
        <v>230</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231</v>
      </c>
      <c r="F139" s="82"/>
      <c r="G139" s="2" t="s">
        <v>101</v>
      </c>
      <c r="H139" s="82" t="s">
        <v>232</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1.5529945283073232</v>
      </c>
      <c r="AS139" s="8">
        <f>SelectedInputs!AS201</f>
        <v>0</v>
      </c>
      <c r="AT139" s="8">
        <f>SelectedInputs!AT201</f>
        <v>0</v>
      </c>
      <c r="AU139" s="8">
        <f>SelectedInputs!AU201</f>
        <v>0</v>
      </c>
      <c r="AV139" s="8">
        <f>SelectedInputs!AV201</f>
        <v>0</v>
      </c>
    </row>
    <row r="140" spans="1:48" ht="16.8">
      <c r="A140" s="82"/>
      <c r="B140" s="82"/>
      <c r="C140" s="82"/>
      <c r="D140" s="82"/>
      <c r="E140" s="82" t="s">
        <v>233</v>
      </c>
      <c r="F140" s="82"/>
      <c r="G140" s="2" t="s">
        <v>101</v>
      </c>
      <c r="H140" s="82" t="s">
        <v>234</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235</v>
      </c>
      <c r="F141" s="82"/>
      <c r="G141" s="2" t="s">
        <v>101</v>
      </c>
      <c r="H141" s="82" t="s">
        <v>236</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237</v>
      </c>
      <c r="F142" s="82"/>
      <c r="G142" s="2" t="s">
        <v>101</v>
      </c>
      <c r="H142" s="82" t="s">
        <v>238</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563</v>
      </c>
      <c r="F143" s="82"/>
      <c r="G143" s="2" t="s">
        <v>101</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34.508213090787024</v>
      </c>
      <c r="AS143" s="526">
        <f t="shared" si="9"/>
        <v>48.702846260447629</v>
      </c>
      <c r="AT143" s="526">
        <f t="shared" si="9"/>
        <v>45.882308168949422</v>
      </c>
      <c r="AU143" s="526">
        <f t="shared" si="9"/>
        <v>45.06528309141914</v>
      </c>
      <c r="AV143" s="526">
        <f t="shared" si="9"/>
        <v>46.042612279356121</v>
      </c>
    </row>
    <row r="144" spans="1:48" ht="16.8">
      <c r="A144" s="82"/>
      <c r="B144" s="82"/>
      <c r="C144" s="82"/>
      <c r="D144" s="82"/>
      <c r="E144" s="2" t="s">
        <v>564</v>
      </c>
      <c r="F144" s="82"/>
      <c r="G144" s="2" t="s">
        <v>101</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-38.051177076022334</v>
      </c>
      <c r="AS144" s="30">
        <f t="shared" si="9"/>
        <v>-48.173040541748108</v>
      </c>
      <c r="AT144" s="30">
        <f t="shared" si="9"/>
        <v>-45.699975802775469</v>
      </c>
      <c r="AU144" s="30">
        <f t="shared" si="9"/>
        <v>-44.789063831271569</v>
      </c>
      <c r="AV144" s="30">
        <f t="shared" si="9"/>
        <v>-45.757385489139523</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239</v>
      </c>
      <c r="F146" s="13"/>
      <c r="G146" s="2" t="s">
        <v>101</v>
      </c>
      <c r="H146" s="82" t="s">
        <v>240</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-1.1947313094882363E-2</v>
      </c>
      <c r="AS146" s="30">
        <f>SelectedInputs!AS205</f>
        <v>0</v>
      </c>
      <c r="AT146" s="30">
        <f>SelectedInputs!AT205</f>
        <v>0</v>
      </c>
      <c r="AU146" s="30">
        <f>SelectedInputs!AU205</f>
        <v>0</v>
      </c>
      <c r="AV146" s="30">
        <f>SelectedInputs!AV205</f>
        <v>0</v>
      </c>
    </row>
    <row r="147" spans="1:48" ht="16.8">
      <c r="A147" s="82"/>
      <c r="B147" s="82"/>
      <c r="C147" s="82"/>
      <c r="D147" s="82"/>
      <c r="E147" s="13" t="s">
        <v>241</v>
      </c>
      <c r="F147" s="13"/>
      <c r="G147" s="2" t="s">
        <v>101</v>
      </c>
      <c r="H147" s="82" t="s">
        <v>242</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-2.4441235285609021E-2</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565</v>
      </c>
      <c r="F149" s="82"/>
      <c r="G149" s="2" t="s">
        <v>101</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3.6388548380491381E-2</v>
      </c>
      <c r="AS149" s="30">
        <f>-SUM(AS146:AS147)</f>
        <v>0</v>
      </c>
      <c r="AT149" s="30">
        <f>-SUM(AT146:AT147)</f>
        <v>0</v>
      </c>
      <c r="AU149" s="30">
        <f>-SUM(AU146:AU147)</f>
        <v>0</v>
      </c>
      <c r="AV149" s="30">
        <f>-SUM(AV146:AV147)</f>
        <v>0</v>
      </c>
    </row>
    <row r="150" spans="1:48" ht="16.8">
      <c r="A150" s="82"/>
      <c r="B150" s="82"/>
      <c r="C150" s="82"/>
      <c r="D150" s="82"/>
      <c r="E150" s="2" t="s">
        <v>566</v>
      </c>
      <c r="F150" s="82"/>
      <c r="G150" s="2" t="s">
        <v>101</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-3.5793525336158019</v>
      </c>
      <c r="AS150" s="30">
        <f>SUM(AS143:AS144) + SUM(AS146:AS147)</f>
        <v>0.52980571869952087</v>
      </c>
      <c r="AT150" s="30">
        <f>SUM(AT143:AT144) + SUM(AT146:AT147)</f>
        <v>0.18233236617395221</v>
      </c>
      <c r="AU150" s="30">
        <f>SUM(AU143:AU144) + SUM(AU146:AU147)</f>
        <v>0.27621926014757037</v>
      </c>
      <c r="AV150" s="30">
        <f>SUM(AV143:AV144) + SUM(AV146:AV147)</f>
        <v>0.28522679021659769</v>
      </c>
    </row>
    <row r="151" spans="1:48" ht="16.8">
      <c r="A151" s="82"/>
      <c r="B151" s="82"/>
      <c r="C151" s="82"/>
      <c r="D151" s="82"/>
      <c r="E151" s="2" t="s">
        <v>567</v>
      </c>
      <c r="F151" s="82"/>
      <c r="G151" s="2" t="s">
        <v>101</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-3.6388548380491381E-2</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243</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568</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245</v>
      </c>
      <c r="F157" s="2"/>
      <c r="G157" s="7" t="s">
        <v>246</v>
      </c>
      <c r="H157" s="82" t="s">
        <v>247</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3.1899999999999998E-2</v>
      </c>
      <c r="AU157" s="49">
        <f>SelectedInputs!AU211</f>
        <v>3.1899999999999998E-2</v>
      </c>
      <c r="AV157" s="49">
        <f>SelectedInputs!AV211</f>
        <v>3.1899999999999998E-2</v>
      </c>
    </row>
    <row r="158" spans="1:48" ht="16.8">
      <c r="A158" s="2"/>
      <c r="B158" s="2"/>
      <c r="C158" s="194"/>
      <c r="D158" s="194"/>
      <c r="E158" s="2" t="s">
        <v>569</v>
      </c>
      <c r="F158" s="2"/>
      <c r="G158" s="7" t="s">
        <v>246</v>
      </c>
      <c r="H158" s="194" t="s">
        <v>570</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3.1899999999999998E-2</v>
      </c>
      <c r="AU158" s="532">
        <f>SUM(AU157:AU157)</f>
        <v>3.1899999999999998E-2</v>
      </c>
      <c r="AV158" s="532">
        <f>SUM(AV157:AV157)</f>
        <v>3.1899999999999998E-2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571</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248</v>
      </c>
      <c r="F162" s="2"/>
      <c r="G162" s="7" t="s">
        <v>246</v>
      </c>
      <c r="H162" s="7" t="s">
        <v>249</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2.1399999999999999E-2</v>
      </c>
      <c r="AU162" s="49">
        <f>SelectedInputs!AU213</f>
        <v>2.3300000000000001E-2</v>
      </c>
      <c r="AV162" s="49">
        <f>SelectedInputs!AV213</f>
        <v>2.41E-2</v>
      </c>
    </row>
    <row r="163" spans="1:49" ht="16.8">
      <c r="A163" s="2"/>
      <c r="B163" s="2"/>
      <c r="C163" s="2"/>
      <c r="D163" s="2"/>
      <c r="E163" s="194" t="s">
        <v>250</v>
      </c>
      <c r="F163" s="194"/>
      <c r="G163" s="194" t="s">
        <v>96</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251</v>
      </c>
      <c r="F164" s="7"/>
      <c r="G164" s="7" t="s">
        <v>206</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572</v>
      </c>
      <c r="F166" s="7"/>
      <c r="G166" s="7" t="s">
        <v>246</v>
      </c>
      <c r="H166" s="7" t="s">
        <v>573</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5.4475395999999995E-2</v>
      </c>
      <c r="AU166" s="112">
        <f>AU162 + AU163 * (AU164 - AU162)</f>
        <v>5.4934037000000005E-2</v>
      </c>
      <c r="AV166" s="112">
        <f>AV162 + AV163 * (AV164 - AV162)</f>
        <v>5.5127149E-2</v>
      </c>
    </row>
    <row r="167" spans="1:49" ht="16.8">
      <c r="A167" s="2"/>
      <c r="B167" s="2"/>
      <c r="C167" s="2"/>
      <c r="D167" s="2"/>
      <c r="E167" s="7" t="s">
        <v>252</v>
      </c>
      <c r="F167" s="7"/>
      <c r="G167" s="7" t="s">
        <v>206</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574</v>
      </c>
      <c r="F168" s="7"/>
      <c r="G168" s="7" t="s">
        <v>246</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4.09301584E-2</v>
      </c>
      <c r="AU168" s="532">
        <f>(AU158 * AU167) + (AU166* (1 - AU167))</f>
        <v>4.1113614800000003E-2</v>
      </c>
      <c r="AV168" s="532">
        <f>(AV158 * AV167) + (AV166* (1 - AV167))</f>
        <v>4.1190859599999997E-2</v>
      </c>
    </row>
    <row r="169" spans="1:49" ht="16.8">
      <c r="A169" s="2"/>
      <c r="B169" s="2"/>
      <c r="C169" s="2"/>
      <c r="D169" s="2"/>
      <c r="E169" s="7" t="s">
        <v>575</v>
      </c>
      <c r="F169" s="7"/>
      <c r="G169" s="7" t="s">
        <v>246</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4.09301584E-2</v>
      </c>
      <c r="AU169" s="193">
        <f>(AU158 * AU167) + (AU166 * (1 - AU167))</f>
        <v>4.1113614800000003E-2</v>
      </c>
      <c r="AV169" s="193">
        <f>(AV158 * AV167) + (AV166 * (1 - AV167))</f>
        <v>4.1190859599999997E-2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253</v>
      </c>
      <c r="F171" s="2"/>
      <c r="G171" s="7" t="s">
        <v>206</v>
      </c>
      <c r="H171" s="7" t="s">
        <v>287</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576</v>
      </c>
      <c r="F172" s="2"/>
      <c r="G172" s="7" t="s">
        <v>246</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5.4475396000000002E-2</v>
      </c>
      <c r="AU172" s="532">
        <f>(AU168 - (AU171 * AU158)) / (1 - AU171)</f>
        <v>5.4934037000000012E-2</v>
      </c>
      <c r="AV172" s="532">
        <f>(AV168 - (AV171 * AV158)) / (1 - AV171)</f>
        <v>5.5127149E-2</v>
      </c>
    </row>
    <row r="173" spans="1:49" ht="16.8">
      <c r="A173" s="2"/>
      <c r="B173" s="2"/>
      <c r="C173" s="2"/>
      <c r="D173" s="2"/>
      <c r="E173" s="2" t="s">
        <v>577</v>
      </c>
      <c r="F173" s="194"/>
      <c r="G173" s="7" t="s">
        <v>246</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5.4475396000000002E-2</v>
      </c>
      <c r="AU173" s="193">
        <f>(AU169 - (AU158 * AU171)) / (1 - AU171)</f>
        <v>5.4934037000000012E-2</v>
      </c>
      <c r="AV173" s="193">
        <f>(AV169 - (AV158 * AV171)) / (1 - AV171)</f>
        <v>5.5127149E-2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578</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254</v>
      </c>
      <c r="F177" s="7"/>
      <c r="G177" s="7" t="s">
        <v>206</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579</v>
      </c>
      <c r="F178" s="7"/>
      <c r="G178" s="7" t="s">
        <v>246</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3.1899999999999998E-2</v>
      </c>
      <c r="AU178" s="485">
        <f>AU158</f>
        <v>3.1899999999999998E-2</v>
      </c>
      <c r="AV178" s="485">
        <f>AV158</f>
        <v>3.1899999999999998E-2</v>
      </c>
    </row>
    <row r="179" spans="1:49" ht="16.8">
      <c r="A179" s="2"/>
      <c r="B179" s="2"/>
      <c r="C179" s="2"/>
      <c r="D179" s="2"/>
      <c r="E179" s="7" t="s">
        <v>580</v>
      </c>
      <c r="F179" s="7"/>
      <c r="G179" s="7" t="s">
        <v>246</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5.4475396000000002E-2</v>
      </c>
      <c r="AU179" s="485">
        <f>AU173</f>
        <v>5.4934037000000012E-2</v>
      </c>
      <c r="AV179" s="485">
        <f>AV173</f>
        <v>5.5127149E-2</v>
      </c>
    </row>
    <row r="180" spans="1:49" ht="16.8">
      <c r="A180" s="2"/>
      <c r="B180" s="2"/>
      <c r="C180" s="2"/>
      <c r="D180" s="2"/>
      <c r="E180" s="7" t="s">
        <v>253</v>
      </c>
      <c r="F180" s="7"/>
      <c r="G180" s="7" t="s">
        <v>206</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581</v>
      </c>
      <c r="F182" s="7"/>
      <c r="G182" s="7" t="s">
        <v>246</v>
      </c>
      <c r="H182" s="7" t="s">
        <v>582</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4.09301584E-2</v>
      </c>
      <c r="AU182" s="186">
        <f t="shared" si="10"/>
        <v>4.1113614800000003E-2</v>
      </c>
      <c r="AV182" s="186">
        <f t="shared" si="10"/>
        <v>4.1190859599999997E-2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583</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584</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585</v>
      </c>
      <c r="F188" s="2"/>
      <c r="G188" s="7" t="s">
        <v>586</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7.4787642955440825E-2</v>
      </c>
      <c r="AS188" s="262">
        <f>'Annual Inflation'!AS24</f>
        <v>3.6375879745893069E-2</v>
      </c>
      <c r="AT188" s="262">
        <f>'Annual Inflation'!AT24</f>
        <v>3.4113744221049958E-2</v>
      </c>
      <c r="AU188" s="262">
        <f>'Annual Inflation'!AU24</f>
        <v>3.2128980326741274E-2</v>
      </c>
      <c r="AV188" s="262">
        <f>'Annual Inflation'!AV24</f>
        <v>3.0443252903016305E-2</v>
      </c>
    </row>
    <row r="189" spans="1:49" ht="16.8">
      <c r="A189" s="2"/>
      <c r="B189" s="2"/>
      <c r="C189" s="2"/>
      <c r="D189" s="2"/>
      <c r="E189" s="2" t="s">
        <v>587</v>
      </c>
      <c r="F189" s="7"/>
      <c r="G189" s="7" t="s">
        <v>586</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5.5469014561462915E-2</v>
      </c>
      <c r="AS189" s="262">
        <f>'Annual Inflation'!AS27</f>
        <v>3.16152248404864E-2</v>
      </c>
      <c r="AT189" s="262">
        <f>'Annual Inflation'!AT27</f>
        <v>2.4929628075417209E-2</v>
      </c>
      <c r="AU189" s="262">
        <f>'Annual Inflation'!AU27</f>
        <v>2.2218456203320969E-2</v>
      </c>
      <c r="AV189" s="262">
        <f>'Annual Inflation'!AV27</f>
        <v>2.106079359766122E-2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588</v>
      </c>
      <c r="F191" s="7"/>
      <c r="G191" s="7" t="s">
        <v>586</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589</v>
      </c>
      <c r="F192" s="7"/>
      <c r="G192" s="7" t="s">
        <v>586</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590</v>
      </c>
      <c r="F194" s="7"/>
      <c r="G194" s="2" t="s">
        <v>96</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1.2806226704273584</v>
      </c>
      <c r="AS194" s="256">
        <f>'Annual Inflation'!AS32</f>
        <v>1.321109844088743</v>
      </c>
      <c r="AT194" s="256">
        <f>'Annual Inflation'!AT32</f>
        <v>1.3540446211486474</v>
      </c>
      <c r="AU194" s="256">
        <f>'Annual Inflation'!AU32</f>
        <v>1.3841294022609805</v>
      </c>
      <c r="AV194" s="256">
        <f>'Annual Inflation'!AV32</f>
        <v>1.4132802659144532</v>
      </c>
    </row>
    <row r="195" spans="1:48" ht="16.8">
      <c r="A195" s="2"/>
      <c r="B195" s="2"/>
      <c r="C195" s="2"/>
      <c r="D195" s="2"/>
      <c r="E195" s="2" t="s">
        <v>591</v>
      </c>
      <c r="F195" s="7"/>
      <c r="G195" s="2" t="s">
        <v>96</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1.3006734873924681</v>
      </c>
      <c r="AS195" s="256">
        <f>'Annual Inflation'!AS46</f>
        <v>1.3381934807872249</v>
      </c>
      <c r="AT195" s="256">
        <f>'Annual Inflation'!AT46</f>
        <v>1.3693248004421943</v>
      </c>
      <c r="AU195" s="256">
        <f>'Annual Inflation'!AU46</f>
        <v>1.3987132738267296</v>
      </c>
      <c r="AV195" s="256">
        <f>'Annual Inflation'!AV46</f>
        <v>1.426632053800075</v>
      </c>
    </row>
    <row r="196" spans="1:48" ht="16.8">
      <c r="A196" s="2"/>
      <c r="B196" s="2"/>
      <c r="C196" s="2"/>
      <c r="D196" s="2"/>
      <c r="E196" s="2" t="s">
        <v>592</v>
      </c>
      <c r="F196" s="7"/>
      <c r="G196" s="2" t="s">
        <v>586</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3.4972445228433457E-2</v>
      </c>
      <c r="AS196" s="126">
        <f t="shared" si="11"/>
        <v>2.8846588908316484E-2</v>
      </c>
      <c r="AT196" s="126">
        <f t="shared" si="11"/>
        <v>2.326369101473702E-2</v>
      </c>
      <c r="AU196" s="126">
        <f t="shared" si="11"/>
        <v>2.1462017904769537E-2</v>
      </c>
      <c r="AV196" s="126">
        <f t="shared" si="11"/>
        <v>1.9960331038371137E-2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593</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260</v>
      </c>
      <c r="F200" s="7"/>
      <c r="G200" s="7" t="s">
        <v>206</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261</v>
      </c>
      <c r="F201" s="7"/>
      <c r="G201" s="7" t="s">
        <v>206</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262</v>
      </c>
      <c r="F202" s="21"/>
      <c r="G202" s="21" t="s">
        <v>206</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263</v>
      </c>
      <c r="F203" s="7"/>
      <c r="G203" s="21" t="s">
        <v>206</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264</v>
      </c>
      <c r="F204" s="7"/>
      <c r="G204" s="21" t="s">
        <v>206</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265</v>
      </c>
      <c r="F205" s="7"/>
      <c r="G205" s="21" t="s">
        <v>206</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594</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267</v>
      </c>
      <c r="F209" s="2"/>
      <c r="G209" s="2" t="s">
        <v>206</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0.79</v>
      </c>
      <c r="AS209" s="262">
        <f>SelectedInputs!$I234</f>
        <v>0.79</v>
      </c>
      <c r="AT209" s="262">
        <f>SelectedInputs!$I234</f>
        <v>0.79</v>
      </c>
      <c r="AU209" s="262">
        <f>SelectedInputs!$I234</f>
        <v>0.79</v>
      </c>
      <c r="AV209" s="262">
        <f>SelectedInputs!$I234</f>
        <v>0.79</v>
      </c>
    </row>
    <row r="210" spans="1:48" ht="16.8">
      <c r="A210" s="2"/>
      <c r="B210" s="2"/>
      <c r="C210" s="2"/>
      <c r="D210" s="2"/>
      <c r="E210" s="82" t="s">
        <v>268</v>
      </c>
      <c r="F210" s="2"/>
      <c r="G210" s="2" t="s">
        <v>206</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269</v>
      </c>
      <c r="F212" s="13"/>
      <c r="G212" s="14" t="s">
        <v>206</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595</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596</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277</v>
      </c>
      <c r="F218" s="2"/>
      <c r="G218" s="2" t="s">
        <v>278</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272</v>
      </c>
      <c r="F219" s="7"/>
      <c r="G219" s="2" t="s">
        <v>101</v>
      </c>
      <c r="H219" s="7"/>
      <c r="I219" s="30">
        <f>SelectedInputs!I241</f>
        <v>25.519621594927063</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273</v>
      </c>
      <c r="F220" s="82"/>
      <c r="G220" s="82" t="s">
        <v>274</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275</v>
      </c>
      <c r="F221" s="2"/>
      <c r="G221" s="2" t="s">
        <v>276</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597</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598</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279</v>
      </c>
      <c r="F226" s="2"/>
      <c r="G226" s="2" t="s">
        <v>278</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280</v>
      </c>
      <c r="F227" s="82"/>
      <c r="G227" s="2" t="s">
        <v>278</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281</v>
      </c>
      <c r="F228" s="2"/>
      <c r="G228" s="2" t="s">
        <v>278</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283</v>
      </c>
      <c r="F229" s="82"/>
      <c r="G229" s="2" t="s">
        <v>101</v>
      </c>
      <c r="H229" s="82"/>
      <c r="I229" s="82"/>
      <c r="J229" s="43"/>
      <c r="K229" s="30">
        <f>SelectedInputs!K250</f>
        <v>34.453481660282307</v>
      </c>
      <c r="L229" s="30">
        <f>SelectedInputs!L250</f>
        <v>107.06512042818909</v>
      </c>
      <c r="M229" s="30">
        <f>SelectedInputs!M250</f>
        <v>105.39801647688512</v>
      </c>
      <c r="N229" s="30">
        <f>SelectedInputs!N250</f>
        <v>98.17389935456788</v>
      </c>
      <c r="O229" s="30">
        <f>SelectedInputs!O250</f>
        <v>98.359133126934992</v>
      </c>
      <c r="P229" s="30">
        <f>SelectedInputs!P250</f>
        <v>89.467912053313725</v>
      </c>
      <c r="Q229" s="30">
        <f>SelectedInputs!Q250</f>
        <v>101.87857480191003</v>
      </c>
      <c r="R229" s="30">
        <f>SelectedInputs!R250</f>
        <v>105.76848402161933</v>
      </c>
      <c r="S229" s="30">
        <f>SelectedInputs!S250</f>
        <v>100.0899444372464</v>
      </c>
      <c r="T229" s="30">
        <f>SelectedInputs!T250</f>
        <v>96.775707866476637</v>
      </c>
      <c r="U229" s="30">
        <f>SelectedInputs!U250</f>
        <v>92.964335810091455</v>
      </c>
      <c r="V229" s="30">
        <f>SelectedInputs!V250</f>
        <v>98.101402494784551</v>
      </c>
      <c r="W229" s="30">
        <f>SelectedInputs!W250</f>
        <v>101.24992723701584</v>
      </c>
      <c r="X229" s="30">
        <f>SelectedInputs!X250</f>
        <v>100.43339270219667</v>
      </c>
      <c r="Y229" s="30">
        <f>SelectedInputs!Y250</f>
        <v>116.11290509842132</v>
      </c>
      <c r="Z229" s="30">
        <f>SelectedInputs!Z250</f>
        <v>111.81204191292311</v>
      </c>
      <c r="AA229" s="30">
        <f>SelectedInputs!AA250</f>
        <v>122.62041390791016</v>
      </c>
      <c r="AB229" s="30">
        <f>SelectedInputs!AB250</f>
        <v>118.60211440180349</v>
      </c>
      <c r="AC229" s="30">
        <f>SelectedInputs!AC250</f>
        <v>126.55078761542644</v>
      </c>
      <c r="AD229" s="30">
        <f>SelectedInputs!AD250</f>
        <v>128.31031035830745</v>
      </c>
      <c r="AE229" s="30">
        <f>SelectedInputs!AE250</f>
        <v>157.89199116775754</v>
      </c>
      <c r="AF229" s="30">
        <f>SelectedInputs!AF250</f>
        <v>137.66321318845894</v>
      </c>
      <c r="AG229" s="30">
        <f>SelectedInputs!AG250</f>
        <v>152.05560566273786</v>
      </c>
      <c r="AH229" s="30">
        <f>SelectedInputs!AH250</f>
        <v>172.27255418752762</v>
      </c>
      <c r="AI229" s="30">
        <f>SelectedInputs!AI250</f>
        <v>170.70692683640428</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284</v>
      </c>
      <c r="F230" s="82"/>
      <c r="G230" s="2" t="s">
        <v>101</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285</v>
      </c>
      <c r="F231" s="82"/>
      <c r="G231" s="2" t="s">
        <v>101</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2.9869320529383151E-3</v>
      </c>
      <c r="AI231" s="166">
        <f>SelectedInputs!AI252</f>
        <v>-4.3034038151288252</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599</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600</v>
      </c>
      <c r="F234" s="82"/>
      <c r="G234" s="82" t="s">
        <v>278</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396</v>
      </c>
      <c r="F235" s="194"/>
      <c r="G235" s="2" t="s">
        <v>101</v>
      </c>
      <c r="H235" s="194" t="s">
        <v>397</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SelectedInputs!AJ342 * Legacy!$I12</f>
        <v>205.25792152679915</v>
      </c>
      <c r="AK235" s="30">
        <f>SelectedInputs!AK342 * Legacy!$I12</f>
        <v>214.51089800873461</v>
      </c>
      <c r="AL235" s="30">
        <f>SelectedInputs!AL342 * Legacy!$I12</f>
        <v>202.27177077316659</v>
      </c>
      <c r="AM235" s="30">
        <f>SelectedInputs!AM342 * Legacy!$I12</f>
        <v>199.62599906226441</v>
      </c>
      <c r="AN235" s="30">
        <f>SelectedInputs!AN342 * Legacy!$I12</f>
        <v>200.42771199378583</v>
      </c>
      <c r="AO235" s="30">
        <f>SelectedInputs!AO342 * Legacy!$I12</f>
        <v>197.86252456901207</v>
      </c>
      <c r="AP235" s="30">
        <f>SelectedInputs!AP342 * Legacy!$I12</f>
        <v>195.91015330859048</v>
      </c>
      <c r="AQ235" s="218">
        <f>SelectedInputs!AQ342 * Legacy!$I12</f>
        <v>208.12486227165172</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286</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253</v>
      </c>
      <c r="F239" s="82"/>
      <c r="G239" s="2" t="s">
        <v>206</v>
      </c>
      <c r="H239" s="2" t="s">
        <v>287</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288</v>
      </c>
      <c r="F240" s="82"/>
      <c r="G240" s="2" t="s">
        <v>246</v>
      </c>
      <c r="H240" s="21" t="s">
        <v>289</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290</v>
      </c>
      <c r="F241" s="82"/>
      <c r="G241" s="2" t="s">
        <v>246</v>
      </c>
      <c r="H241" s="21" t="s">
        <v>291</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292</v>
      </c>
      <c r="F242" s="82"/>
      <c r="G242" s="2" t="s">
        <v>206</v>
      </c>
      <c r="H242" s="21" t="s">
        <v>293</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294</v>
      </c>
      <c r="F243" s="82"/>
      <c r="G243" s="2" t="s">
        <v>206</v>
      </c>
      <c r="H243" s="21" t="s">
        <v>295</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296</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297</v>
      </c>
      <c r="F247" s="2"/>
      <c r="G247" s="21" t="s">
        <v>298</v>
      </c>
      <c r="H247" s="2" t="s">
        <v>299</v>
      </c>
      <c r="I247" s="7"/>
      <c r="J247" s="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SelectedInputs!AQ354</f>
        <v>413.09147007999997</v>
      </c>
      <c r="AR247" s="30">
        <f>SelectedInputs!AR264</f>
        <v>375.89994164000001</v>
      </c>
      <c r="AS247" s="30">
        <f>SelectedInputs!AS264</f>
        <v>501.20713704314659</v>
      </c>
      <c r="AT247" s="30">
        <f>SelectedInputs!AT264</f>
        <v>424.69338930315632</v>
      </c>
      <c r="AU247" s="30">
        <f>SelectedInputs!AU264</f>
        <v>0</v>
      </c>
      <c r="AV247" s="30">
        <f>SelectedInputs!AV264</f>
        <v>0</v>
      </c>
    </row>
    <row r="248" spans="1:48" ht="16.8">
      <c r="A248" s="2"/>
      <c r="B248" s="2"/>
      <c r="C248" s="2"/>
      <c r="D248" s="2"/>
      <c r="E248" s="131" t="s">
        <v>601</v>
      </c>
      <c r="F248" s="2"/>
      <c r="G248" s="21" t="s">
        <v>298</v>
      </c>
      <c r="H248" s="2" t="s">
        <v>602</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AQ247 - (AQ251+AQ252)*InputSummary!AQ18</f>
        <v>413.09147007999997</v>
      </c>
      <c r="AR248" s="30">
        <f>AR247 - (AR251+AR252)*InputSummary!AR18</f>
        <v>376.11408270833334</v>
      </c>
      <c r="AS248" s="30">
        <f>AS247 - (AS251+AS252)*InputSummary!AS18</f>
        <v>501.20713704314659</v>
      </c>
      <c r="AT248" s="30">
        <f>AT247 - (AT251+AT252)*InputSummary!AT18</f>
        <v>424.69338930315632</v>
      </c>
      <c r="AU248" s="30">
        <f>AU247 - (AU251+AU252)*InputSummary!AU18</f>
        <v>0</v>
      </c>
      <c r="AV248" s="30">
        <f>AV247 - (AV251+AV252)*InputSummary!AV18</f>
        <v>0</v>
      </c>
    </row>
    <row r="249" spans="1:48" ht="16.8">
      <c r="A249" s="2"/>
      <c r="B249" s="2"/>
      <c r="C249" s="2"/>
      <c r="D249" s="2"/>
      <c r="E249" s="131" t="s">
        <v>300</v>
      </c>
      <c r="F249" s="2"/>
      <c r="G249" s="21" t="s">
        <v>298</v>
      </c>
      <c r="H249" s="82" t="s">
        <v>301</v>
      </c>
      <c r="I249" s="7"/>
      <c r="J249" s="43"/>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364"/>
      <c r="AK249" s="364"/>
      <c r="AL249" s="126"/>
      <c r="AM249" s="364"/>
      <c r="AN249" s="126"/>
      <c r="AO249" s="126"/>
      <c r="AP249" s="136"/>
      <c r="AQ249" s="218"/>
      <c r="AR249" s="30">
        <f>SelectedInputs!AR265</f>
        <v>375.72306493563678</v>
      </c>
      <c r="AS249" s="30">
        <f>SelectedInputs!AS265</f>
        <v>502.3650345051293</v>
      </c>
      <c r="AT249" s="30">
        <f>SelectedInputs!AT265</f>
        <v>416.18896859475376</v>
      </c>
      <c r="AU249" s="30">
        <f>SelectedInputs!AU265</f>
        <v>0</v>
      </c>
      <c r="AV249" s="30">
        <f>SelectedInputs!AV265</f>
        <v>0</v>
      </c>
    </row>
    <row r="250" spans="1:48" ht="16.8">
      <c r="A250" s="2"/>
      <c r="B250" s="2"/>
      <c r="C250" s="2"/>
      <c r="D250" s="2"/>
      <c r="E250" s="131" t="s">
        <v>302</v>
      </c>
      <c r="F250" s="2"/>
      <c r="G250" s="2" t="s">
        <v>101</v>
      </c>
      <c r="H250" s="82" t="s">
        <v>304</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f>SelectedInputs!AQ266</f>
        <v>0</v>
      </c>
      <c r="AR250" s="30">
        <f>SelectedInputs!AR266</f>
        <v>0</v>
      </c>
      <c r="AS250" s="30">
        <f>SelectedInputs!AS266</f>
        <v>0</v>
      </c>
      <c r="AT250" s="30">
        <f>SelectedInputs!AT266</f>
        <v>319.18050009332984</v>
      </c>
      <c r="AU250" s="30">
        <f>SelectedInputs!AU266</f>
        <v>0</v>
      </c>
      <c r="AV250" s="30">
        <f>SelectedInputs!AV266</f>
        <v>0</v>
      </c>
    </row>
    <row r="251" spans="1:48" ht="16.8">
      <c r="A251" s="2"/>
      <c r="B251" s="2"/>
      <c r="C251" s="2"/>
      <c r="D251" s="2"/>
      <c r="E251" s="82" t="s">
        <v>305</v>
      </c>
      <c r="F251" s="82"/>
      <c r="G251" s="82" t="s">
        <v>298</v>
      </c>
      <c r="H251" s="82" t="s">
        <v>306</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c r="AR251" s="30">
        <f>SelectedInputs!AR267</f>
        <v>-0.21448661833333335</v>
      </c>
      <c r="AS251" s="30">
        <f>SelectedInputs!AS267</f>
        <v>0</v>
      </c>
      <c r="AT251" s="30">
        <f>SelectedInputs!AT267</f>
        <v>0</v>
      </c>
      <c r="AU251" s="30">
        <f>SelectedInputs!AU267</f>
        <v>0</v>
      </c>
      <c r="AV251" s="30">
        <f>SelectedInputs!AV267</f>
        <v>0</v>
      </c>
    </row>
    <row r="252" spans="1:48" ht="16.8">
      <c r="A252" s="2"/>
      <c r="B252" s="2"/>
      <c r="C252" s="2"/>
      <c r="D252" s="2"/>
      <c r="E252" s="82" t="s">
        <v>514</v>
      </c>
      <c r="F252" s="82"/>
      <c r="G252" s="82" t="s">
        <v>298</v>
      </c>
      <c r="H252" s="82" t="s">
        <v>308</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3.4554999999999997E-4</v>
      </c>
      <c r="AS252" s="30">
        <f>SelectedInputs!AS268</f>
        <v>0</v>
      </c>
      <c r="AT252" s="30">
        <f>SelectedInputs!AT268</f>
        <v>0</v>
      </c>
      <c r="AU252" s="30">
        <f>SelectedInputs!AU268</f>
        <v>0</v>
      </c>
      <c r="AV252" s="30">
        <f>SelectedInputs!AV268</f>
        <v>0</v>
      </c>
    </row>
    <row r="253" spans="1:48" ht="16.8">
      <c r="A253" s="2"/>
      <c r="B253" s="2"/>
      <c r="C253" s="2"/>
      <c r="D253" s="2"/>
      <c r="E253" s="131" t="s">
        <v>309</v>
      </c>
      <c r="F253" s="34"/>
      <c r="G253" s="7" t="s">
        <v>310</v>
      </c>
      <c r="H253" s="34" t="s">
        <v>311</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f>SelectedInputs!AQ269</f>
        <v>0</v>
      </c>
      <c r="AR253" s="30">
        <f>SelectedInputs!AR269</f>
        <v>1</v>
      </c>
      <c r="AS253" s="30">
        <f>SelectedInputs!AS269</f>
        <v>1</v>
      </c>
      <c r="AT253" s="30">
        <f>SelectedInputs!AT269</f>
        <v>1</v>
      </c>
      <c r="AU253" s="30">
        <f>SelectedInputs!AU269</f>
        <v>1</v>
      </c>
      <c r="AV253" s="30">
        <f>SelectedInputs!AV269</f>
        <v>1</v>
      </c>
    </row>
    <row r="254" spans="1:48" ht="16.8">
      <c r="A254" s="2"/>
      <c r="B254" s="2"/>
      <c r="C254" s="2"/>
      <c r="D254" s="2"/>
      <c r="E254" s="131" t="s">
        <v>312</v>
      </c>
      <c r="F254" s="34"/>
      <c r="G254" s="7" t="s">
        <v>310</v>
      </c>
      <c r="H254" s="34" t="s">
        <v>313</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1</v>
      </c>
      <c r="AS254" s="30">
        <f>SelectedInputs!AS270</f>
        <v>1</v>
      </c>
      <c r="AT254" s="30">
        <f>SelectedInputs!AT270</f>
        <v>1</v>
      </c>
      <c r="AU254" s="30">
        <f>SelectedInputs!AU270</f>
        <v>1</v>
      </c>
      <c r="AV254" s="30">
        <f>SelectedInputs!AV270</f>
        <v>1</v>
      </c>
    </row>
    <row r="255" spans="1:48" ht="16.8">
      <c r="A255" s="2"/>
      <c r="B255" s="2"/>
      <c r="C255" s="2"/>
      <c r="D255" s="2"/>
      <c r="E255" s="131" t="s">
        <v>314</v>
      </c>
      <c r="F255" s="21"/>
      <c r="G255" s="21" t="s">
        <v>206</v>
      </c>
      <c r="H255" s="2"/>
      <c r="I255" s="128">
        <f>SelectedInputs!I271</f>
        <v>0.06</v>
      </c>
      <c r="J255" s="2"/>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2"/>
      <c r="AK255" s="2"/>
      <c r="AL255" s="46"/>
      <c r="AM255" s="184"/>
      <c r="AN255" s="46"/>
      <c r="AO255" s="46"/>
      <c r="AP255" s="46"/>
      <c r="AQ255" s="188"/>
      <c r="AR255" s="30"/>
      <c r="AS255" s="30"/>
      <c r="AT255" s="30"/>
      <c r="AU255" s="30"/>
      <c r="AV255" s="30"/>
    </row>
    <row r="256" spans="1:48" ht="16.8">
      <c r="A256" s="2"/>
      <c r="B256" s="2"/>
      <c r="C256" s="2"/>
      <c r="D256" s="2"/>
      <c r="E256" s="34" t="s">
        <v>315</v>
      </c>
      <c r="F256" s="34"/>
      <c r="G256" s="21" t="s">
        <v>206</v>
      </c>
      <c r="H256" s="2"/>
      <c r="I256" s="128">
        <f>SelectedInputs!I272</f>
        <v>1.15E-2</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316</v>
      </c>
      <c r="F257" s="34"/>
      <c r="G257" s="21" t="s">
        <v>206</v>
      </c>
      <c r="H257" s="131"/>
      <c r="I257" s="128">
        <f>SelectedInputs!I273</f>
        <v>1.15E-2</v>
      </c>
      <c r="J257" s="21"/>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23"/>
      <c r="AQ257" s="491"/>
      <c r="AR257" s="23"/>
      <c r="AS257" s="23"/>
      <c r="AT257" s="23"/>
      <c r="AU257" s="23"/>
      <c r="AV257" s="23"/>
    </row>
    <row r="258" spans="1:48" ht="16.8">
      <c r="A258" s="2"/>
      <c r="B258" s="2"/>
      <c r="C258" s="2"/>
      <c r="D258" s="2"/>
      <c r="E258" s="7"/>
      <c r="F258" s="7"/>
      <c r="G258" s="7"/>
      <c r="H258" s="7"/>
      <c r="I258" s="7"/>
      <c r="J258" s="43"/>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46"/>
      <c r="AQ258" s="188"/>
      <c r="AR258" s="46"/>
      <c r="AS258" s="46"/>
      <c r="AT258" s="46"/>
      <c r="AU258" s="46"/>
      <c r="AV258" s="46"/>
    </row>
    <row r="259" spans="1:48" ht="16.8">
      <c r="A259" s="2"/>
      <c r="B259" s="37" t="s">
        <v>603</v>
      </c>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8"/>
      <c r="AR259" s="37"/>
      <c r="AS259" s="37"/>
      <c r="AT259" s="37"/>
      <c r="AU259" s="37"/>
      <c r="AV259" s="37"/>
    </row>
    <row r="260" spans="1:48" ht="16.8">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57"/>
      <c r="AR260" s="2"/>
      <c r="AS260" s="2"/>
      <c r="AT260" s="2"/>
      <c r="AU260" s="2"/>
      <c r="AV260" s="2"/>
    </row>
    <row r="261" spans="1:48" ht="16.8">
      <c r="A261" s="2"/>
      <c r="B261" s="2"/>
      <c r="C261" s="28" t="s">
        <v>604</v>
      </c>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9"/>
      <c r="AR261" s="28"/>
      <c r="AS261" s="28"/>
      <c r="AT261" s="28"/>
      <c r="AU261" s="28"/>
      <c r="AV261" s="28"/>
    </row>
    <row r="262" spans="1:48" ht="16.8">
      <c r="A262" s="82"/>
      <c r="B262" s="82"/>
      <c r="C262" s="82"/>
      <c r="D262" s="82"/>
      <c r="E262" s="41"/>
      <c r="F262" s="82"/>
      <c r="G262" s="82"/>
      <c r="H262" s="82"/>
      <c r="I262" s="82"/>
      <c r="J262" s="82"/>
      <c r="K262" s="82"/>
      <c r="L262" s="82"/>
      <c r="M262" s="82"/>
      <c r="N262" s="82"/>
      <c r="O262" s="82"/>
      <c r="P262" s="82"/>
      <c r="Q262" s="82"/>
      <c r="R262" s="82"/>
      <c r="S262" s="82"/>
      <c r="T262" s="82"/>
      <c r="U262" s="82"/>
      <c r="V262" s="82"/>
      <c r="W262" s="82"/>
      <c r="X262" s="82"/>
      <c r="Y262" s="82"/>
      <c r="Z262" s="82"/>
      <c r="AA262" s="82"/>
      <c r="AB262" s="82"/>
      <c r="AC262" s="82"/>
      <c r="AD262" s="82"/>
      <c r="AE262" s="82"/>
      <c r="AF262" s="82"/>
      <c r="AG262" s="82"/>
      <c r="AH262" s="82"/>
      <c r="AI262" s="82"/>
      <c r="AJ262" s="82"/>
      <c r="AK262" s="82"/>
      <c r="AL262" s="82"/>
      <c r="AM262" s="82"/>
      <c r="AN262" s="82"/>
      <c r="AO262" s="82"/>
      <c r="AP262" s="82"/>
      <c r="AQ262" s="147"/>
      <c r="AR262" s="82"/>
      <c r="AS262" s="82"/>
      <c r="AT262" s="82"/>
      <c r="AU262" s="82"/>
      <c r="AV262" s="82"/>
    </row>
    <row r="263" spans="1:48" ht="16.8">
      <c r="A263" s="2"/>
      <c r="B263" s="2"/>
      <c r="C263" s="2"/>
      <c r="D263" s="2"/>
      <c r="E263" s="7" t="s">
        <v>330</v>
      </c>
      <c r="F263" s="2"/>
      <c r="G263" s="7" t="s">
        <v>206</v>
      </c>
      <c r="H263" s="2" t="s">
        <v>331</v>
      </c>
      <c r="I263" s="2"/>
      <c r="J263" s="4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86"/>
      <c r="AJ263" s="262"/>
      <c r="AK263" s="262"/>
      <c r="AL263" s="262"/>
      <c r="AM263" s="262"/>
      <c r="AN263" s="262"/>
      <c r="AO263" s="262"/>
      <c r="AP263" s="262"/>
      <c r="AQ263" s="298"/>
      <c r="AR263" s="262">
        <f>SelectedInputs!AR285</f>
        <v>0.25</v>
      </c>
      <c r="AS263" s="262">
        <f>SelectedInputs!AS285</f>
        <v>0.25</v>
      </c>
      <c r="AT263" s="262">
        <f>SelectedInputs!AT285</f>
        <v>0.25</v>
      </c>
      <c r="AU263" s="262">
        <f>SelectedInputs!AU285</f>
        <v>0.25</v>
      </c>
      <c r="AV263" s="262">
        <f>SelectedInputs!AV285</f>
        <v>0.25</v>
      </c>
    </row>
    <row r="264" spans="1:48" ht="16.8">
      <c r="A264" s="2"/>
      <c r="B264" s="2"/>
      <c r="C264" s="2"/>
      <c r="D264" s="2"/>
      <c r="E264" s="7" t="s">
        <v>332</v>
      </c>
      <c r="F264" s="7"/>
      <c r="G264" s="7" t="s">
        <v>206</v>
      </c>
      <c r="H264" s="7" t="s">
        <v>333</v>
      </c>
      <c r="I264" s="7"/>
      <c r="J264" s="86"/>
      <c r="K264" s="7"/>
      <c r="L264" s="7"/>
      <c r="M264" s="7"/>
      <c r="N264" s="7"/>
      <c r="O264" s="7"/>
      <c r="P264" s="7"/>
      <c r="Q264" s="7"/>
      <c r="R264" s="7"/>
      <c r="S264" s="7"/>
      <c r="T264" s="7"/>
      <c r="U264" s="7"/>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0.18</v>
      </c>
      <c r="AS264" s="262">
        <f>SelectedInputs!AS286</f>
        <v>0.18</v>
      </c>
      <c r="AT264" s="262">
        <f>SelectedInputs!AT286</f>
        <v>0.18</v>
      </c>
      <c r="AU264" s="262">
        <f>SelectedInputs!AU286</f>
        <v>0.18</v>
      </c>
      <c r="AV264" s="262">
        <f>SelectedInputs!AV286</f>
        <v>0.18</v>
      </c>
    </row>
    <row r="265" spans="1:48" ht="16.8">
      <c r="A265" s="2"/>
      <c r="B265" s="2"/>
      <c r="C265" s="2"/>
      <c r="D265" s="2"/>
      <c r="E265" s="7" t="s">
        <v>334</v>
      </c>
      <c r="F265" s="7"/>
      <c r="G265" s="7" t="s">
        <v>206</v>
      </c>
      <c r="H265" s="7" t="s">
        <v>335</v>
      </c>
      <c r="I265" s="7"/>
      <c r="J265" s="86"/>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0.06</v>
      </c>
      <c r="AS265" s="262">
        <f>SelectedInputs!AS287</f>
        <v>0.06</v>
      </c>
      <c r="AT265" s="262">
        <f>SelectedInputs!AT287</f>
        <v>0.06</v>
      </c>
      <c r="AU265" s="262">
        <f>SelectedInputs!AU287</f>
        <v>0.06</v>
      </c>
      <c r="AV265" s="262">
        <f>SelectedInputs!AV287</f>
        <v>0.06</v>
      </c>
    </row>
    <row r="266" spans="1:48" ht="16.8">
      <c r="A266" s="2"/>
      <c r="B266" s="2"/>
      <c r="C266" s="2"/>
      <c r="D266" s="2"/>
      <c r="E266" s="7" t="s">
        <v>336</v>
      </c>
      <c r="F266" s="2"/>
      <c r="G266" s="7" t="s">
        <v>206</v>
      </c>
      <c r="H266" s="7" t="s">
        <v>337</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0.03</v>
      </c>
      <c r="AS266" s="262">
        <f>SelectedInputs!AS288</f>
        <v>0.03</v>
      </c>
      <c r="AT266" s="262">
        <f>SelectedInputs!AT288</f>
        <v>0.03</v>
      </c>
      <c r="AU266" s="262">
        <f>SelectedInputs!AU288</f>
        <v>0.03</v>
      </c>
      <c r="AV266" s="262">
        <f>SelectedInputs!AV288</f>
        <v>0.03</v>
      </c>
    </row>
    <row r="267" spans="1:48" ht="16.8">
      <c r="A267" s="2"/>
      <c r="B267" s="2"/>
      <c r="C267" s="2"/>
      <c r="D267" s="2"/>
      <c r="E267" s="7" t="s">
        <v>338</v>
      </c>
      <c r="F267" s="7"/>
      <c r="G267" s="7" t="s">
        <v>206</v>
      </c>
      <c r="H267" s="7" t="s">
        <v>339</v>
      </c>
      <c r="I267" s="7"/>
      <c r="J267" s="86"/>
      <c r="K267" s="7"/>
      <c r="L267" s="7"/>
      <c r="M267" s="7"/>
      <c r="N267" s="7"/>
      <c r="O267" s="7"/>
      <c r="P267" s="7"/>
      <c r="Q267" s="7"/>
      <c r="R267" s="7"/>
      <c r="S267" s="7"/>
      <c r="T267" s="7"/>
      <c r="U267" s="7"/>
      <c r="V267" s="7"/>
      <c r="W267" s="7"/>
      <c r="X267" s="2"/>
      <c r="Y267" s="2"/>
      <c r="Z267" s="2"/>
      <c r="AA267" s="2"/>
      <c r="AB267" s="2"/>
      <c r="AC267" s="2"/>
      <c r="AD267" s="112"/>
      <c r="AE267" s="112"/>
      <c r="AF267" s="112"/>
      <c r="AG267" s="112"/>
      <c r="AH267" s="112"/>
      <c r="AI267" s="286"/>
      <c r="AJ267" s="262"/>
      <c r="AK267" s="262"/>
      <c r="AL267" s="262"/>
      <c r="AM267" s="262"/>
      <c r="AN267" s="262"/>
      <c r="AO267" s="262"/>
      <c r="AP267" s="262"/>
      <c r="AQ267" s="298"/>
      <c r="AR267" s="262">
        <f>SelectedInputs!AR289</f>
        <v>1.4492753623188406E-2</v>
      </c>
      <c r="AS267" s="262">
        <f>SelectedInputs!AS289</f>
        <v>1.4492753623188406E-2</v>
      </c>
      <c r="AT267" s="262">
        <f>SelectedInputs!AT289</f>
        <v>1.4492753623188406E-2</v>
      </c>
      <c r="AU267" s="262">
        <f>SelectedInputs!AU289</f>
        <v>1.4492753623188406E-2</v>
      </c>
      <c r="AV267" s="262">
        <f>SelectedInputs!AV289</f>
        <v>1.4492753623188406E-2</v>
      </c>
    </row>
    <row r="268" spans="1:48" ht="16.8">
      <c r="A268" s="2"/>
      <c r="B268" s="2"/>
      <c r="C268" s="2"/>
      <c r="D268" s="2"/>
      <c r="E268" s="7"/>
      <c r="F268" s="7"/>
      <c r="G268" s="7"/>
      <c r="H268" s="7"/>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c r="AS268" s="262"/>
      <c r="AT268" s="262"/>
      <c r="AU268" s="262"/>
      <c r="AV268" s="262"/>
    </row>
    <row r="269" spans="1:48" ht="16.8">
      <c r="A269" s="82"/>
      <c r="B269" s="82"/>
      <c r="C269" s="20" t="s">
        <v>605</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39"/>
      <c r="AR269" s="20"/>
      <c r="AS269" s="20"/>
      <c r="AT269" s="20"/>
      <c r="AU269" s="20"/>
      <c r="AV269" s="20"/>
    </row>
    <row r="270" spans="1:48" ht="16.8">
      <c r="A270" s="82"/>
      <c r="B270" s="82"/>
      <c r="C270" s="2"/>
      <c r="D270" s="2"/>
      <c r="E270" s="2"/>
      <c r="F270" s="2"/>
      <c r="G270" s="2"/>
      <c r="H270" s="82"/>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G270" s="82"/>
      <c r="AH270" s="82"/>
      <c r="AI270" s="82"/>
      <c r="AJ270" s="82"/>
      <c r="AK270" s="82"/>
      <c r="AL270" s="82"/>
      <c r="AM270" s="82"/>
      <c r="AN270" s="82"/>
      <c r="AO270" s="82"/>
      <c r="AP270" s="82"/>
      <c r="AQ270" s="147"/>
      <c r="AR270" s="82"/>
      <c r="AS270" s="82"/>
      <c r="AT270" s="82"/>
      <c r="AU270" s="82"/>
      <c r="AV270" s="82"/>
    </row>
    <row r="271" spans="1:48" ht="16.8">
      <c r="A271" s="82"/>
      <c r="B271" s="82"/>
      <c r="C271" s="82"/>
      <c r="D271" s="21"/>
      <c r="E271" s="82" t="s">
        <v>399</v>
      </c>
      <c r="F271" s="82"/>
      <c r="G271" s="82" t="s">
        <v>298</v>
      </c>
      <c r="H271" s="82" t="s">
        <v>400</v>
      </c>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30"/>
      <c r="AK271" s="30"/>
      <c r="AL271" s="30"/>
      <c r="AM271" s="30"/>
      <c r="AN271" s="30"/>
      <c r="AO271" s="30"/>
      <c r="AP271" s="30"/>
      <c r="AQ271" s="218"/>
      <c r="AR271" s="30">
        <f>SelectedInputs!AR344</f>
        <v>66.94275087437741</v>
      </c>
      <c r="AS271" s="30"/>
      <c r="AT271" s="30"/>
      <c r="AU271" s="30"/>
      <c r="AV271" s="30"/>
    </row>
    <row r="272" spans="1:48" ht="16.8">
      <c r="A272" s="82"/>
      <c r="B272" s="82"/>
      <c r="C272" s="82"/>
      <c r="D272" s="21"/>
      <c r="E272" s="82" t="s">
        <v>401</v>
      </c>
      <c r="F272" s="82"/>
      <c r="G272" s="82" t="s">
        <v>298</v>
      </c>
      <c r="H272" s="82" t="s">
        <v>402</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430.96261777149795</v>
      </c>
      <c r="AS272" s="30"/>
      <c r="AT272" s="30"/>
      <c r="AU272" s="30"/>
      <c r="AV272" s="30"/>
    </row>
    <row r="273" spans="1:57" ht="16.8">
      <c r="A273" s="82"/>
      <c r="B273" s="82"/>
      <c r="C273" s="82"/>
      <c r="D273" s="21"/>
      <c r="E273" s="82" t="s">
        <v>403</v>
      </c>
      <c r="F273" s="82"/>
      <c r="G273" s="82" t="s">
        <v>298</v>
      </c>
      <c r="H273" s="82" t="s">
        <v>404</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1124.8423669743242</v>
      </c>
      <c r="AS273" s="30"/>
      <c r="AT273" s="30"/>
      <c r="AU273" s="30"/>
      <c r="AV273" s="30"/>
    </row>
    <row r="274" spans="1:57" s="82" customFormat="1" ht="16.8">
      <c r="E274" s="82" t="s">
        <v>405</v>
      </c>
      <c r="G274" s="82" t="s">
        <v>298</v>
      </c>
      <c r="H274" s="82" t="s">
        <v>406</v>
      </c>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18">
        <f>SelectedInputs!AQ347</f>
        <v>1370.3660328800393</v>
      </c>
      <c r="AR274" s="455"/>
      <c r="AS274" s="184"/>
      <c r="AT274" s="184"/>
      <c r="AU274" s="184"/>
      <c r="AV274" s="184"/>
      <c r="AW274" s="184"/>
      <c r="AX274" s="184"/>
      <c r="AY274" s="184"/>
      <c r="AZ274" s="184"/>
      <c r="BA274" s="184"/>
      <c r="BC274"/>
      <c r="BD274"/>
      <c r="BE274"/>
    </row>
    <row r="275" spans="1:57" ht="16.8">
      <c r="A275" s="82"/>
      <c r="B275" s="82"/>
      <c r="C275" s="82"/>
      <c r="D275" s="21"/>
      <c r="E275" s="82" t="s">
        <v>407</v>
      </c>
      <c r="F275" s="82"/>
      <c r="G275" s="82" t="s">
        <v>298</v>
      </c>
      <c r="H275" s="82" t="s">
        <v>408</v>
      </c>
      <c r="I275" s="82"/>
      <c r="J275" s="82"/>
      <c r="K275" s="82"/>
      <c r="L275" s="82"/>
      <c r="M275" s="82"/>
      <c r="N275" s="82"/>
      <c r="O275" s="82"/>
      <c r="P275" s="82"/>
      <c r="Q275" s="82"/>
      <c r="R275" s="82"/>
      <c r="S275" s="82"/>
      <c r="T275" s="82"/>
      <c r="U275" s="82"/>
      <c r="V275" s="82"/>
      <c r="W275" s="82"/>
      <c r="X275" s="82"/>
      <c r="Y275" s="82"/>
      <c r="Z275" s="82"/>
      <c r="AA275" s="82"/>
      <c r="AB275" s="82"/>
      <c r="AC275" s="82"/>
      <c r="AD275" s="82"/>
      <c r="AE275" s="82"/>
      <c r="AF275" s="82"/>
      <c r="AG275" s="82"/>
      <c r="AH275" s="82"/>
      <c r="AI275" s="82"/>
      <c r="AJ275" s="30"/>
      <c r="AK275" s="30"/>
      <c r="AL275" s="30"/>
      <c r="AM275" s="30"/>
      <c r="AN275" s="30"/>
      <c r="AO275" s="30"/>
      <c r="AP275" s="30"/>
      <c r="AQ275" s="218"/>
      <c r="AR275" s="30">
        <f>SelectedInputs!AR348</f>
        <v>0</v>
      </c>
      <c r="AS275" s="30"/>
      <c r="AT275" s="30"/>
      <c r="AU275" s="30"/>
      <c r="AV275" s="30"/>
    </row>
    <row r="276" spans="1:57" ht="16.8">
      <c r="A276" s="82"/>
      <c r="B276" s="82"/>
      <c r="C276" s="82"/>
      <c r="D276" s="82"/>
      <c r="E276" s="82"/>
      <c r="F276" s="82"/>
      <c r="G276" s="82"/>
      <c r="H276" s="82"/>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82"/>
      <c r="AK276" s="82"/>
      <c r="AL276" s="82"/>
      <c r="AM276" s="82"/>
      <c r="AN276" s="82"/>
      <c r="AO276" s="82"/>
      <c r="AP276" s="82"/>
      <c r="AQ276" s="147"/>
      <c r="AR276" s="82"/>
      <c r="AS276" s="82"/>
      <c r="AT276" s="82"/>
      <c r="AU276" s="82"/>
      <c r="AV276" s="82"/>
    </row>
    <row r="277" spans="1:57" ht="16.8">
      <c r="A277" s="82"/>
      <c r="B277" s="82"/>
      <c r="C277" s="82"/>
      <c r="D277" s="82"/>
      <c r="E277" s="293" t="s">
        <v>409</v>
      </c>
      <c r="F277" s="82"/>
      <c r="G277" s="82" t="s">
        <v>298</v>
      </c>
      <c r="H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18"/>
      <c r="AR277" s="184">
        <f>SelectedInputs!AR349</f>
        <v>0</v>
      </c>
      <c r="AS277" s="184"/>
      <c r="AT277" s="184"/>
      <c r="AU277" s="184"/>
      <c r="AV277" s="184"/>
      <c r="AW277" s="184"/>
      <c r="AX277" s="184"/>
      <c r="AY277" s="184"/>
      <c r="AZ277" s="184"/>
      <c r="BA277" s="184"/>
      <c r="BB277" s="82"/>
    </row>
    <row r="278" spans="1:57" ht="16.8">
      <c r="A278" s="82"/>
      <c r="B278" s="82"/>
      <c r="C278" s="82"/>
      <c r="D278" s="82"/>
      <c r="E278" s="346"/>
      <c r="F278" s="82"/>
      <c r="G278" s="82"/>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c r="AS278" s="184"/>
      <c r="AT278" s="184"/>
      <c r="AU278" s="184"/>
      <c r="AV278" s="184"/>
      <c r="AW278" s="184"/>
      <c r="AX278" s="184"/>
      <c r="AY278" s="184"/>
      <c r="AZ278" s="184"/>
      <c r="BA278" s="184"/>
      <c r="BB278" s="82"/>
    </row>
    <row r="279" spans="1:57" ht="16.8">
      <c r="A279" s="82"/>
      <c r="B279" s="82"/>
      <c r="C279" s="20" t="s">
        <v>606</v>
      </c>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39"/>
      <c r="AR279" s="20"/>
      <c r="AS279" s="20"/>
      <c r="AT279" s="20"/>
      <c r="AU279" s="20"/>
      <c r="AV279" s="20"/>
    </row>
    <row r="280" spans="1:57" ht="16.8">
      <c r="A280" s="82"/>
      <c r="B280" s="82"/>
      <c r="C280" s="141"/>
      <c r="D280" s="141"/>
      <c r="E280" s="141"/>
      <c r="F280" s="141"/>
      <c r="G280" s="141"/>
      <c r="H280" s="82"/>
      <c r="I280" s="82"/>
      <c r="J280" s="82"/>
      <c r="K280" s="82"/>
      <c r="L280" s="82"/>
      <c r="M280" s="82"/>
      <c r="N280" s="82"/>
      <c r="O280" s="82"/>
      <c r="P280" s="82"/>
      <c r="Q280" s="82"/>
      <c r="R280" s="82"/>
      <c r="S280" s="82"/>
      <c r="T280" s="82"/>
      <c r="U280" s="82"/>
      <c r="V280" s="82"/>
      <c r="W280" s="82"/>
      <c r="X280" s="82"/>
      <c r="Y280" s="82"/>
      <c r="Z280" s="82"/>
      <c r="AA280" s="82"/>
      <c r="AB280" s="82"/>
      <c r="AC280" s="82"/>
      <c r="AD280" s="82"/>
      <c r="AE280" s="82"/>
      <c r="AF280" s="82"/>
      <c r="AG280" s="82"/>
      <c r="AH280" s="30"/>
      <c r="AI280" s="82"/>
      <c r="AJ280" s="82"/>
      <c r="AK280" s="82"/>
      <c r="AL280" s="82"/>
      <c r="AM280" s="82"/>
      <c r="AN280" s="82"/>
      <c r="AO280" s="82"/>
      <c r="AP280" s="82"/>
      <c r="AQ280" s="147"/>
      <c r="AR280" s="30"/>
      <c r="AS280" s="82"/>
      <c r="AT280" s="82"/>
      <c r="AU280" s="82"/>
      <c r="AV280" s="82"/>
    </row>
    <row r="281" spans="1:57" ht="16.8">
      <c r="A281" s="82"/>
      <c r="B281" s="82"/>
      <c r="C281" s="21"/>
      <c r="D281" s="21"/>
      <c r="E281" s="82" t="s">
        <v>318</v>
      </c>
      <c r="F281" s="21"/>
      <c r="G281" s="82" t="s">
        <v>101</v>
      </c>
      <c r="H281" s="82" t="s">
        <v>319</v>
      </c>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30"/>
      <c r="AK281" s="30"/>
      <c r="AL281" s="30"/>
      <c r="AM281" s="30"/>
      <c r="AN281" s="30"/>
      <c r="AO281" s="30"/>
      <c r="AP281" s="30"/>
      <c r="AQ281" s="218"/>
      <c r="AR281" s="30">
        <f>SelectedInputs!AR277</f>
        <v>-14.031626209041452</v>
      </c>
      <c r="AS281" s="30">
        <f>SelectedInputs!AS277</f>
        <v>-21.82073843963142</v>
      </c>
      <c r="AT281" s="30">
        <f>SelectedInputs!AT277</f>
        <v>-25.58834854088181</v>
      </c>
      <c r="AU281" s="30">
        <f>SelectedInputs!AU277</f>
        <v>-19.247660846080606</v>
      </c>
      <c r="AV281" s="30">
        <f>SelectedInputs!AV277</f>
        <v>-18.095753789397484</v>
      </c>
    </row>
    <row r="282" spans="1:57" ht="16.8">
      <c r="A282" s="82"/>
      <c r="B282" s="82"/>
      <c r="C282" s="141"/>
      <c r="D282" s="141"/>
      <c r="E282" s="141" t="s">
        <v>320</v>
      </c>
      <c r="F282" s="141"/>
      <c r="G282" s="141" t="s">
        <v>298</v>
      </c>
      <c r="H282" s="82" t="s">
        <v>321</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1455.4853637493704</v>
      </c>
      <c r="AS282" s="30">
        <f>SelectedInputs!AS278</f>
        <v>1696.0062681553161</v>
      </c>
      <c r="AT282" s="30">
        <f>SelectedInputs!AT278</f>
        <v>1823.7566793684437</v>
      </c>
      <c r="AU282" s="30">
        <f>SelectedInputs!AU278</f>
        <v>1933.7080493022845</v>
      </c>
      <c r="AV282" s="30">
        <f>SelectedInputs!AV278</f>
        <v>2055.7902666935897</v>
      </c>
    </row>
    <row r="283" spans="1:57" ht="16.8">
      <c r="A283" s="82"/>
      <c r="B283" s="82"/>
      <c r="C283" s="21"/>
      <c r="D283" s="21"/>
      <c r="E283" s="7" t="s">
        <v>322</v>
      </c>
      <c r="F283" s="21"/>
      <c r="G283" s="82" t="s">
        <v>298</v>
      </c>
      <c r="H283" s="82" t="s">
        <v>323</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63.376374189092637</v>
      </c>
      <c r="AS283" s="30">
        <f>SelectedInputs!AS279</f>
        <v>78.215797245277983</v>
      </c>
      <c r="AT283" s="30">
        <f>SelectedInputs!AT279</f>
        <v>80.055495305771728</v>
      </c>
      <c r="AU283" s="30">
        <f>SelectedInputs!AU279</f>
        <v>94.852924032970918</v>
      </c>
      <c r="AV283" s="30">
        <f>SelectedInputs!AV279</f>
        <v>94.642148516923243</v>
      </c>
    </row>
    <row r="284" spans="1:57" ht="16.8">
      <c r="A284" s="82"/>
      <c r="B284" s="82"/>
      <c r="C284" s="21"/>
      <c r="D284" s="21"/>
      <c r="E284" s="7" t="s">
        <v>324</v>
      </c>
      <c r="F284" s="21"/>
      <c r="G284" s="82" t="s">
        <v>298</v>
      </c>
      <c r="H284" s="82" t="s">
        <v>325</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c r="F285" s="21"/>
      <c r="G285" s="82"/>
      <c r="H285" s="82"/>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82"/>
      <c r="AK285" s="82"/>
      <c r="AL285" s="82"/>
      <c r="AM285" s="82"/>
      <c r="AN285" s="82"/>
      <c r="AO285" s="82"/>
      <c r="AP285" s="82"/>
      <c r="AQ285" s="147"/>
      <c r="AR285" s="30"/>
      <c r="AS285" s="30"/>
      <c r="AT285" s="30"/>
      <c r="AU285" s="30"/>
      <c r="AV285" s="30"/>
    </row>
    <row r="286" spans="1:57" ht="16.8">
      <c r="A286" s="82"/>
      <c r="B286" s="82"/>
      <c r="C286" s="21"/>
      <c r="D286" s="21"/>
      <c r="E286" s="7" t="s">
        <v>340</v>
      </c>
      <c r="F286" s="21"/>
      <c r="G286" s="82" t="s">
        <v>101</v>
      </c>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f>SelectedInputs!AR291</f>
        <v>1.3538563803454693</v>
      </c>
      <c r="AS286" s="30">
        <f>SelectedInputs!AS291</f>
        <v>1.399085447927888</v>
      </c>
      <c r="AT286" s="30">
        <f>SelectedInputs!AT291</f>
        <v>1.3245039630700681</v>
      </c>
      <c r="AU286" s="30">
        <f>SelectedInputs!AU291</f>
        <v>1.0767587664923539</v>
      </c>
      <c r="AV286" s="30">
        <f>SelectedInputs!AV291</f>
        <v>1.0135822369351568</v>
      </c>
    </row>
    <row r="287" spans="1:57" ht="16.8">
      <c r="A287" s="82"/>
      <c r="B287" s="82"/>
      <c r="C287" s="21"/>
      <c r="D287" s="21"/>
      <c r="E287" s="7" t="s">
        <v>341</v>
      </c>
      <c r="F287" s="21"/>
      <c r="G287" s="82" t="s">
        <v>206</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489">
        <f>SelectedInputs!AR292</f>
        <v>0.65</v>
      </c>
      <c r="AS287" s="489">
        <f>SelectedInputs!AS292</f>
        <v>0.64</v>
      </c>
      <c r="AT287" s="489">
        <f>SelectedInputs!AT292</f>
        <v>0.63</v>
      </c>
      <c r="AU287" s="489">
        <f>SelectedInputs!AU292</f>
        <v>0.61</v>
      </c>
      <c r="AV287" s="489">
        <f>SelectedInputs!AV292</f>
        <v>0.6</v>
      </c>
    </row>
    <row r="288" spans="1:57" ht="16.8">
      <c r="A288" s="82"/>
      <c r="B288" s="82"/>
      <c r="C288" s="82"/>
      <c r="D288" s="82"/>
      <c r="E288" s="82"/>
      <c r="F288" s="82"/>
      <c r="G288" s="82"/>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82"/>
      <c r="AI288" s="82"/>
      <c r="AJ288" s="82"/>
      <c r="AK288" s="82"/>
      <c r="AL288" s="82"/>
      <c r="AM288" s="82"/>
      <c r="AN288" s="82"/>
      <c r="AO288" s="82"/>
      <c r="AP288" s="82"/>
      <c r="AQ288" s="147"/>
      <c r="AR288" s="82"/>
      <c r="AS288" s="82"/>
      <c r="AT288" s="82"/>
      <c r="AU288" s="82"/>
      <c r="AV288" s="82"/>
    </row>
    <row r="289" spans="1:48" ht="16.8">
      <c r="A289" s="2"/>
      <c r="B289" s="37" t="s">
        <v>607</v>
      </c>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c r="AA289" s="37"/>
      <c r="AB289" s="37"/>
      <c r="AC289" s="37"/>
      <c r="AD289" s="37"/>
      <c r="AE289" s="37"/>
      <c r="AF289" s="37"/>
      <c r="AG289" s="37"/>
      <c r="AH289" s="37"/>
      <c r="AI289" s="37"/>
      <c r="AJ289" s="37"/>
      <c r="AK289" s="37"/>
      <c r="AL289" s="37"/>
      <c r="AM289" s="37"/>
      <c r="AN289" s="37"/>
      <c r="AO289" s="37"/>
      <c r="AP289" s="37"/>
      <c r="AQ289" s="38"/>
      <c r="AR289" s="37"/>
      <c r="AS289" s="37"/>
      <c r="AT289" s="37"/>
      <c r="AU289" s="37"/>
      <c r="AV289" s="37"/>
    </row>
    <row r="290" spans="1:48" ht="16.8">
      <c r="A290" s="2"/>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269"/>
      <c r="AR290" s="83"/>
      <c r="AS290" s="83"/>
      <c r="AT290" s="83"/>
      <c r="AU290" s="83"/>
      <c r="AV290" s="83"/>
    </row>
    <row r="291" spans="1:48" ht="16.8">
      <c r="A291" s="2"/>
      <c r="B291" s="2"/>
      <c r="C291" s="28" t="s">
        <v>608</v>
      </c>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9"/>
      <c r="AR291" s="28"/>
      <c r="AS291" s="28"/>
      <c r="AT291" s="28"/>
      <c r="AU291" s="28"/>
      <c r="AV291" s="28"/>
    </row>
    <row r="292" spans="1:48" ht="16.8">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65"/>
      <c r="AR292" s="7"/>
      <c r="AS292" s="7"/>
      <c r="AT292" s="7"/>
      <c r="AU292" s="7"/>
      <c r="AV292" s="7"/>
    </row>
    <row r="293" spans="1:48" ht="16.8">
      <c r="A293" s="82"/>
      <c r="B293" s="82"/>
      <c r="C293" s="82"/>
      <c r="D293" s="82"/>
      <c r="E293" s="259" t="s">
        <v>609</v>
      </c>
      <c r="F293" s="268"/>
      <c r="G293" s="2"/>
      <c r="H293" s="82"/>
      <c r="I293" s="82"/>
      <c r="J293" s="82"/>
      <c r="K293" s="82"/>
      <c r="L293" s="82"/>
      <c r="M293" s="82"/>
      <c r="N293" s="82"/>
      <c r="O293" s="82"/>
      <c r="P293" s="82"/>
      <c r="Q293" s="82"/>
      <c r="R293" s="82"/>
      <c r="S293" s="82"/>
      <c r="T293" s="82"/>
      <c r="U293" s="82"/>
      <c r="V293" s="82"/>
      <c r="W293" s="82"/>
      <c r="X293" s="82"/>
      <c r="Y293" s="82"/>
      <c r="Z293" s="82"/>
      <c r="AA293" s="82"/>
      <c r="AB293" s="82"/>
      <c r="AC293" s="82"/>
      <c r="AD293" s="82"/>
      <c r="AE293" s="82"/>
      <c r="AF293" s="82"/>
      <c r="AG293" s="82"/>
      <c r="AH293" s="82"/>
      <c r="AI293" s="82"/>
      <c r="AJ293" s="82"/>
      <c r="AK293" s="82"/>
      <c r="AL293" s="82"/>
      <c r="AM293" s="82"/>
      <c r="AN293" s="82"/>
      <c r="AO293" s="82"/>
      <c r="AP293" s="82"/>
      <c r="AQ293" s="147"/>
      <c r="AR293" s="7"/>
      <c r="AS293" s="7"/>
      <c r="AT293" s="7"/>
      <c r="AU293" s="7"/>
      <c r="AV293" s="7"/>
    </row>
    <row r="294" spans="1:48" ht="16.8">
      <c r="A294" s="82"/>
      <c r="B294" s="82"/>
      <c r="C294" s="82"/>
      <c r="D294" s="82"/>
      <c r="E294" s="82" t="s">
        <v>610</v>
      </c>
      <c r="F294" s="268"/>
      <c r="G294" s="2" t="s">
        <v>101</v>
      </c>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434"/>
      <c r="AR294" s="7">
        <f t="shared" ref="AR294:AV300" si="12">AR31 + AR312 + AR321</f>
        <v>31.828341436834158</v>
      </c>
      <c r="AS294" s="7">
        <f t="shared" si="12"/>
        <v>33.481699433184374</v>
      </c>
      <c r="AT294" s="7">
        <f t="shared" si="12"/>
        <v>35.043898285165305</v>
      </c>
      <c r="AU294" s="7">
        <f t="shared" si="12"/>
        <v>28.79378729076949</v>
      </c>
      <c r="AV294" s="7">
        <f t="shared" si="12"/>
        <v>46.930638830601509</v>
      </c>
    </row>
    <row r="295" spans="1:48" ht="16.8">
      <c r="A295" s="82"/>
      <c r="B295" s="82"/>
      <c r="C295" s="82"/>
      <c r="D295" s="82"/>
      <c r="E295" s="82" t="s">
        <v>611</v>
      </c>
      <c r="F295" s="268"/>
      <c r="G295" s="2" t="s">
        <v>101</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si="12"/>
        <v>83.353927807772507</v>
      </c>
      <c r="AS295" s="7">
        <f t="shared" si="12"/>
        <v>86.031357694129895</v>
      </c>
      <c r="AT295" s="7">
        <f t="shared" si="12"/>
        <v>89.470862269622657</v>
      </c>
      <c r="AU295" s="7">
        <f t="shared" si="12"/>
        <v>89.735062770046042</v>
      </c>
      <c r="AV295" s="7">
        <f t="shared" si="12"/>
        <v>84.351798248244236</v>
      </c>
    </row>
    <row r="296" spans="1:48" ht="16.8">
      <c r="A296" s="82"/>
      <c r="B296" s="82"/>
      <c r="C296" s="82"/>
      <c r="D296" s="82"/>
      <c r="E296" s="82" t="s">
        <v>612</v>
      </c>
      <c r="F296" s="268"/>
      <c r="G296" s="2" t="s">
        <v>101</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27.557888041527608</v>
      </c>
      <c r="AS296" s="7">
        <f t="shared" si="12"/>
        <v>33.323795554008058</v>
      </c>
      <c r="AT296" s="7">
        <f t="shared" si="12"/>
        <v>38.510681822507415</v>
      </c>
      <c r="AU296" s="7">
        <f t="shared" si="12"/>
        <v>24.253158482932637</v>
      </c>
      <c r="AV296" s="7">
        <f t="shared" si="12"/>
        <v>21.700201564193481</v>
      </c>
    </row>
    <row r="297" spans="1:48" ht="16.8">
      <c r="A297" s="82"/>
      <c r="B297" s="82"/>
      <c r="C297" s="82"/>
      <c r="D297" s="82"/>
      <c r="E297" s="82" t="s">
        <v>613</v>
      </c>
      <c r="F297" s="268"/>
      <c r="G297" s="2" t="s">
        <v>101</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22.015038838390115</v>
      </c>
      <c r="AS297" s="7">
        <f t="shared" si="12"/>
        <v>22.055284397162492</v>
      </c>
      <c r="AT297" s="7">
        <f t="shared" si="12"/>
        <v>24.631315452183543</v>
      </c>
      <c r="AU297" s="7">
        <f t="shared" si="12"/>
        <v>25.128719714722713</v>
      </c>
      <c r="AV297" s="7">
        <f t="shared" si="12"/>
        <v>25.032439606023125</v>
      </c>
    </row>
    <row r="298" spans="1:48" ht="16.8">
      <c r="A298" s="82"/>
      <c r="B298" s="82"/>
      <c r="C298" s="82"/>
      <c r="D298" s="82"/>
      <c r="E298" s="82" t="s">
        <v>614</v>
      </c>
      <c r="F298" s="268"/>
      <c r="G298" s="2" t="s">
        <v>101</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13.395023586784866</v>
      </c>
      <c r="AS298" s="7">
        <f t="shared" si="12"/>
        <v>13.363072259463978</v>
      </c>
      <c r="AT298" s="7">
        <f t="shared" si="12"/>
        <v>13.082244848434145</v>
      </c>
      <c r="AU298" s="7">
        <f t="shared" si="12"/>
        <v>13.04427574760177</v>
      </c>
      <c r="AV298" s="7">
        <f t="shared" si="12"/>
        <v>13.015849928163208</v>
      </c>
    </row>
    <row r="299" spans="1:48" ht="16.8">
      <c r="A299" s="82"/>
      <c r="B299" s="82"/>
      <c r="C299" s="82"/>
      <c r="D299" s="82"/>
      <c r="E299" s="82" t="s">
        <v>615</v>
      </c>
      <c r="F299" s="268"/>
      <c r="G299" s="2" t="s">
        <v>101</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15.10904588956509</v>
      </c>
      <c r="AS299" s="7">
        <f t="shared" si="12"/>
        <v>14.885152607552522</v>
      </c>
      <c r="AT299" s="7">
        <f t="shared" si="12"/>
        <v>14.749083969403696</v>
      </c>
      <c r="AU299" s="7">
        <f t="shared" si="12"/>
        <v>14.506200221196252</v>
      </c>
      <c r="AV299" s="7">
        <f t="shared" si="12"/>
        <v>14.180522446860905</v>
      </c>
    </row>
    <row r="300" spans="1:48" ht="16.8">
      <c r="A300" s="82"/>
      <c r="B300" s="82"/>
      <c r="C300" s="82"/>
      <c r="D300" s="82"/>
      <c r="E300" s="82" t="s">
        <v>616</v>
      </c>
      <c r="F300" s="268"/>
      <c r="G300" s="2" t="s">
        <v>101</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75.987490070105736</v>
      </c>
      <c r="AS300" s="7">
        <f t="shared" si="12"/>
        <v>74.458463343174472</v>
      </c>
      <c r="AT300" s="7">
        <f t="shared" si="12"/>
        <v>71.44689257612049</v>
      </c>
      <c r="AU300" s="7">
        <f t="shared" si="12"/>
        <v>70.312894274749539</v>
      </c>
      <c r="AV300" s="7">
        <f t="shared" si="12"/>
        <v>72.821651789279372</v>
      </c>
    </row>
    <row r="301" spans="1:48" ht="16.8">
      <c r="A301" s="82"/>
      <c r="B301" s="82"/>
      <c r="C301" s="82"/>
      <c r="D301" s="82"/>
      <c r="E301" s="82"/>
      <c r="F301" s="268"/>
      <c r="G301" s="2"/>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147"/>
      <c r="AR301" s="7"/>
      <c r="AS301" s="7"/>
      <c r="AT301" s="7"/>
      <c r="AU301" s="7"/>
      <c r="AV301" s="7"/>
    </row>
    <row r="302" spans="1:48" ht="16.8">
      <c r="A302" s="82"/>
      <c r="B302" s="82"/>
      <c r="C302" s="82"/>
      <c r="D302" s="82"/>
      <c r="E302" s="259" t="s">
        <v>617</v>
      </c>
      <c r="F302" s="82"/>
      <c r="G302" s="8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251"/>
      <c r="AS302" s="251"/>
      <c r="AT302" s="251"/>
      <c r="AU302" s="251"/>
      <c r="AV302" s="251"/>
    </row>
    <row r="303" spans="1:48" ht="16.8">
      <c r="A303" s="82"/>
      <c r="B303" s="82"/>
      <c r="C303" s="82"/>
      <c r="D303" s="82"/>
      <c r="E303" s="82" t="s">
        <v>610</v>
      </c>
      <c r="F303" s="268"/>
      <c r="G303" s="2" t="s">
        <v>101</v>
      </c>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7">
        <f t="shared" ref="AR303:AV309" si="13">AR31</f>
        <v>30.26</v>
      </c>
      <c r="AS303" s="7">
        <f t="shared" si="13"/>
        <v>26.95</v>
      </c>
      <c r="AT303" s="7">
        <f t="shared" si="13"/>
        <v>28.51</v>
      </c>
      <c r="AU303" s="7">
        <f t="shared" si="13"/>
        <v>21.16</v>
      </c>
      <c r="AV303" s="7">
        <f t="shared" si="13"/>
        <v>18.75</v>
      </c>
    </row>
    <row r="304" spans="1:48" ht="16.8">
      <c r="A304" s="82"/>
      <c r="B304" s="82"/>
      <c r="C304" s="82"/>
      <c r="D304" s="82"/>
      <c r="E304" s="82" t="s">
        <v>611</v>
      </c>
      <c r="F304" s="268"/>
      <c r="G304" s="2" t="s">
        <v>101</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si="13"/>
        <v>46.25</v>
      </c>
      <c r="AS304" s="7">
        <f t="shared" si="13"/>
        <v>45.47</v>
      </c>
      <c r="AT304" s="7">
        <f t="shared" si="13"/>
        <v>48.04</v>
      </c>
      <c r="AU304" s="7">
        <f t="shared" si="13"/>
        <v>45.38</v>
      </c>
      <c r="AV304" s="7">
        <f t="shared" si="13"/>
        <v>42.05</v>
      </c>
    </row>
    <row r="305" spans="1:48" ht="16.8">
      <c r="A305" s="82"/>
      <c r="B305" s="82"/>
      <c r="C305" s="82"/>
      <c r="D305" s="82"/>
      <c r="E305" s="82" t="s">
        <v>612</v>
      </c>
      <c r="F305" s="268"/>
      <c r="G305" s="2" t="s">
        <v>101</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22.7</v>
      </c>
      <c r="AS305" s="7">
        <f t="shared" si="13"/>
        <v>23.68</v>
      </c>
      <c r="AT305" s="7">
        <f t="shared" si="13"/>
        <v>24.41</v>
      </c>
      <c r="AU305" s="7">
        <f t="shared" si="13"/>
        <v>20.89</v>
      </c>
      <c r="AV305" s="7">
        <f t="shared" si="13"/>
        <v>19.39</v>
      </c>
    </row>
    <row r="306" spans="1:48" ht="16.8">
      <c r="A306" s="82"/>
      <c r="B306" s="82"/>
      <c r="C306" s="82"/>
      <c r="D306" s="82"/>
      <c r="E306" s="82" t="s">
        <v>613</v>
      </c>
      <c r="F306" s="268"/>
      <c r="G306" s="2" t="s">
        <v>101</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23.11</v>
      </c>
      <c r="AS306" s="7">
        <f t="shared" si="13"/>
        <v>22.79</v>
      </c>
      <c r="AT306" s="7">
        <f t="shared" si="13"/>
        <v>22.21</v>
      </c>
      <c r="AU306" s="7">
        <f t="shared" si="13"/>
        <v>22.11</v>
      </c>
      <c r="AV306" s="7">
        <f t="shared" si="13"/>
        <v>21.47</v>
      </c>
    </row>
    <row r="307" spans="1:48" ht="16.8">
      <c r="A307" s="82"/>
      <c r="B307" s="82"/>
      <c r="C307" s="82"/>
      <c r="D307" s="82"/>
      <c r="E307" s="82" t="s">
        <v>614</v>
      </c>
      <c r="F307" s="268"/>
      <c r="G307" s="2" t="s">
        <v>101</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14.06</v>
      </c>
      <c r="AS307" s="7">
        <f t="shared" si="13"/>
        <v>13.87</v>
      </c>
      <c r="AT307" s="7">
        <f t="shared" si="13"/>
        <v>13.46</v>
      </c>
      <c r="AU307" s="7">
        <f t="shared" si="13"/>
        <v>13.29</v>
      </c>
      <c r="AV307" s="7">
        <f t="shared" si="13"/>
        <v>13.15</v>
      </c>
    </row>
    <row r="308" spans="1:48" ht="16.8">
      <c r="A308" s="82"/>
      <c r="B308" s="82"/>
      <c r="C308" s="82"/>
      <c r="D308" s="82"/>
      <c r="E308" s="82" t="s">
        <v>615</v>
      </c>
      <c r="F308" s="268"/>
      <c r="G308" s="2" t="s">
        <v>101</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15.85</v>
      </c>
      <c r="AS308" s="7">
        <f t="shared" si="13"/>
        <v>15.45</v>
      </c>
      <c r="AT308" s="7">
        <f t="shared" si="13"/>
        <v>15.17</v>
      </c>
      <c r="AU308" s="7">
        <f t="shared" si="13"/>
        <v>14.78</v>
      </c>
      <c r="AV308" s="7">
        <f t="shared" si="13"/>
        <v>14.33</v>
      </c>
    </row>
    <row r="309" spans="1:48" ht="16.8">
      <c r="A309" s="82"/>
      <c r="B309" s="82"/>
      <c r="C309" s="82"/>
      <c r="D309" s="82"/>
      <c r="E309" s="82" t="s">
        <v>616</v>
      </c>
      <c r="F309" s="268"/>
      <c r="G309" s="2" t="s">
        <v>101</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75.099999999999994</v>
      </c>
      <c r="AS309" s="7">
        <f t="shared" si="13"/>
        <v>73.19</v>
      </c>
      <c r="AT309" s="7">
        <f t="shared" si="13"/>
        <v>69.75</v>
      </c>
      <c r="AU309" s="7">
        <f t="shared" si="13"/>
        <v>70.63</v>
      </c>
      <c r="AV309" s="7">
        <f t="shared" si="13"/>
        <v>70.34</v>
      </c>
    </row>
    <row r="310" spans="1:48" ht="16.8">
      <c r="A310" s="82"/>
      <c r="B310" s="82"/>
      <c r="C310" s="82"/>
      <c r="D310" s="82"/>
      <c r="E310" s="82"/>
      <c r="F310" s="268"/>
      <c r="G310" s="2"/>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c r="AS310" s="7"/>
      <c r="AT310" s="7"/>
      <c r="AU310" s="7"/>
      <c r="AV310" s="7"/>
    </row>
    <row r="311" spans="1:48" ht="16.8">
      <c r="A311" s="82"/>
      <c r="B311" s="82"/>
      <c r="C311" s="82"/>
      <c r="D311" s="82"/>
      <c r="E311" s="259" t="s">
        <v>618</v>
      </c>
      <c r="F311" s="82"/>
      <c r="G311" s="8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251"/>
      <c r="AS311" s="251"/>
      <c r="AT311" s="251"/>
      <c r="AU311" s="251"/>
      <c r="AV311" s="251"/>
    </row>
    <row r="312" spans="1:48" ht="16.8">
      <c r="A312" s="82"/>
      <c r="B312" s="82"/>
      <c r="C312" s="82"/>
      <c r="D312" s="82"/>
      <c r="E312" s="82" t="s">
        <v>610</v>
      </c>
      <c r="F312" s="268"/>
      <c r="G312" s="2" t="s">
        <v>101</v>
      </c>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7" cm="1">
        <f t="array" ref="AR312">SUMPRODUCT(--($AM$384:$AM$431=1),AR$331:AR$378,$AO$384:$AO$431)</f>
        <v>-1.2316229808671297</v>
      </c>
      <c r="AS312" s="7" cm="1">
        <f t="array" ref="AS312">SUMPRODUCT(--($AM$384:$AM$431=1),AS$331:AS$378,$AO$384:$AO$431)</f>
        <v>-0.93889624124340665</v>
      </c>
      <c r="AT312" s="7" cm="1">
        <f t="array" ref="AT312">SUMPRODUCT(--($AM$384:$AM$431=1),AT$331:AT$378,$AO$384:$AO$431)</f>
        <v>-0.69965177194778605</v>
      </c>
      <c r="AU312" s="7" cm="1">
        <f t="array" ref="AU312">SUMPRODUCT(--($AM$384:$AM$431=1),AU$331:AU$378,$AO$384:$AO$431)</f>
        <v>-0.45511333965486656</v>
      </c>
      <c r="AV312" s="7" cm="1">
        <f t="array" ref="AV312">SUMPRODUCT(--($AM$384:$AM$431=1),AV$331:AV$378,$AO$384:$AO$431)</f>
        <v>-0.24846341625912277</v>
      </c>
    </row>
    <row r="313" spans="1:48" ht="16.8">
      <c r="A313" s="82"/>
      <c r="B313" s="82"/>
      <c r="C313" s="82"/>
      <c r="D313" s="82"/>
      <c r="E313" s="82" t="s">
        <v>611</v>
      </c>
      <c r="F313" s="268"/>
      <c r="G313" s="2" t="s">
        <v>101</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SUMPRODUCT(--($AM$384:$AM$431=1),AR$331:AR$378,$AP$384:$AP$431)</f>
        <v>35.434955203166083</v>
      </c>
      <c r="AS313" s="7" cm="1">
        <f t="array" ref="AS313">SUMPRODUCT(--($AM$384:$AM$431=1),AS$331:AS$378,$AP$384:$AP$431)</f>
        <v>36.338652314312313</v>
      </c>
      <c r="AT313" s="7" cm="1">
        <f t="array" ref="AT313">SUMPRODUCT(--($AM$384:$AM$431=1),AT$331:AT$378,$AP$384:$AP$431)</f>
        <v>38.637143171329427</v>
      </c>
      <c r="AU313" s="7" cm="1">
        <f t="array" ref="AU313">SUMPRODUCT(--($AM$384:$AM$431=1),AU$331:AU$378,$AP$384:$AP$431)</f>
        <v>43.353966740294119</v>
      </c>
      <c r="AV313" s="7" cm="1">
        <f t="array" ref="AV313">SUMPRODUCT(--($AM$384:$AM$431=1),AV$331:AV$378,$AP$384:$AP$431)</f>
        <v>41.719584420572062</v>
      </c>
    </row>
    <row r="314" spans="1:48" ht="16.8">
      <c r="A314" s="82"/>
      <c r="B314" s="82"/>
      <c r="C314" s="82"/>
      <c r="D314" s="82"/>
      <c r="E314" s="82" t="s">
        <v>612</v>
      </c>
      <c r="F314" s="268"/>
      <c r="G314" s="2" t="s">
        <v>101</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SUMPRODUCT(--($AM$384:$AM$431=1),AR$331:AR$378,$AQ$384:$AQ$431)</f>
        <v>3.6196091391250729</v>
      </c>
      <c r="AS314" s="7" cm="1">
        <f t="array" ref="AS314">SUMPRODUCT(--($AM$384:$AM$431=1),AS$331:AS$378,$AQ$384:$AQ$431)</f>
        <v>8.8470592838950797</v>
      </c>
      <c r="AT314" s="7" cm="1">
        <f t="array" ref="AT314">SUMPRODUCT(--($AM$384:$AM$431=1),AT$331:AT$378,$AQ$384:$AQ$431)</f>
        <v>13.573355047607039</v>
      </c>
      <c r="AU314" s="7" cm="1">
        <f t="array" ref="AU314">SUMPRODUCT(--($AM$384:$AM$431=1),AU$331:AU$378,$AQ$384:$AQ$431)</f>
        <v>2.9638250034952325</v>
      </c>
      <c r="AV314" s="7" cm="1">
        <f t="array" ref="AV314">SUMPRODUCT(--($AM$384:$AM$431=1),AV$331:AV$378,$AQ$384:$AQ$431)</f>
        <v>1.6069674860245706</v>
      </c>
    </row>
    <row r="315" spans="1:48" ht="16.8">
      <c r="A315" s="82"/>
      <c r="B315" s="82"/>
      <c r="C315" s="82"/>
      <c r="D315" s="82"/>
      <c r="E315" s="82" t="s">
        <v>613</v>
      </c>
      <c r="F315" s="268"/>
      <c r="G315" s="2" t="s">
        <v>101</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SUMPRODUCT(--($AM$384:$AM$431=1),AR$331:AR$378,$AR$384:$AR$431)</f>
        <v>-1.094961161609884</v>
      </c>
      <c r="AS315" s="7" cm="1">
        <f t="array" ref="AS315">SUMPRODUCT(--($AM$384:$AM$431=1),AS$331:AS$378,$AR$384:$AR$431)</f>
        <v>-0.83471560283750768</v>
      </c>
      <c r="AT315" s="7" cm="1">
        <f t="array" ref="AT315">SUMPRODUCT(--($AM$384:$AM$431=1),AT$331:AT$378,$AR$384:$AR$431)</f>
        <v>-0.62201788114979084</v>
      </c>
      <c r="AU315" s="7" cm="1">
        <f t="array" ref="AU315">SUMPRODUCT(--($AM$384:$AM$431=1),AU$331:AU$378,$AR$384:$AR$431)</f>
        <v>-0.40461361861061884</v>
      </c>
      <c r="AV315" s="7" cm="1">
        <f t="array" ref="AV315">SUMPRODUCT(--($AM$384:$AM$431=1),AV$331:AV$378,$AR$384:$AR$431)</f>
        <v>-0.22089372731020793</v>
      </c>
    </row>
    <row r="316" spans="1:48" ht="16.8">
      <c r="A316" s="82"/>
      <c r="B316" s="82"/>
      <c r="C316" s="82"/>
      <c r="D316" s="82"/>
      <c r="E316" s="82" t="s">
        <v>614</v>
      </c>
      <c r="F316" s="268"/>
      <c r="G316" s="2" t="s">
        <v>101</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SUMPRODUCT(--($AM$384:$AM$431=1),AR$331:AR$378,$AS$384:$AS$431)</f>
        <v>-0.66497641321513501</v>
      </c>
      <c r="AS316" s="7" cm="1">
        <f t="array" ref="AS316">SUMPRODUCT(--($AM$384:$AM$431=1),AS$331:AS$378,$AS$384:$AS$431)</f>
        <v>-0.50692774053602063</v>
      </c>
      <c r="AT316" s="7" cm="1">
        <f t="array" ref="AT316">SUMPRODUCT(--($AM$384:$AM$431=1),AT$331:AT$378,$AS$384:$AS$431)</f>
        <v>-0.37775515156585471</v>
      </c>
      <c r="AU316" s="7" cm="1">
        <f t="array" ref="AU316">SUMPRODUCT(--($AM$384:$AM$431=1),AU$331:AU$378,$AS$384:$AS$431)</f>
        <v>-0.24572425239822973</v>
      </c>
      <c r="AV316" s="7" cm="1">
        <f t="array" ref="AV316">SUMPRODUCT(--($AM$384:$AM$431=1),AV$331:AV$378,$AS$384:$AS$431)</f>
        <v>-0.13415007183679295</v>
      </c>
    </row>
    <row r="317" spans="1:48" ht="16.8">
      <c r="A317" s="82"/>
      <c r="B317" s="82"/>
      <c r="C317" s="82"/>
      <c r="D317" s="82"/>
      <c r="E317" s="82" t="s">
        <v>615</v>
      </c>
      <c r="F317" s="268"/>
      <c r="G317" s="2" t="s">
        <v>101</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SUMPRODUCT(--($AM$384:$AM$431=1),AR$331:AR$378,$AT$384:$AT$431)</f>
        <v>-0.74095411043490944</v>
      </c>
      <c r="AS317" s="7" cm="1">
        <f t="array" ref="AS317">SUMPRODUCT(--($AM$384:$AM$431=1),AS$331:AS$378,$AT$384:$AT$431)</f>
        <v>-0.56484739244747806</v>
      </c>
      <c r="AT317" s="7" cm="1">
        <f t="array" ref="AT317">SUMPRODUCT(--($AM$384:$AM$431=1),AT$331:AT$378,$AT$384:$AT$431)</f>
        <v>-0.420916030596304</v>
      </c>
      <c r="AU317" s="7" cm="1">
        <f t="array" ref="AU317">SUMPRODUCT(--($AM$384:$AM$431=1),AU$331:AU$378,$AT$384:$AT$431)</f>
        <v>-0.27379977880374762</v>
      </c>
      <c r="AV317" s="7" cm="1">
        <f t="array" ref="AV317">SUMPRODUCT(--($AM$384:$AM$431=1),AV$331:AV$378,$AT$384:$AT$431)</f>
        <v>-0.14947755313909497</v>
      </c>
    </row>
    <row r="318" spans="1:48" ht="16.8">
      <c r="A318" s="82"/>
      <c r="B318" s="82"/>
      <c r="C318" s="82"/>
      <c r="D318" s="82"/>
      <c r="E318" s="82" t="s">
        <v>616</v>
      </c>
      <c r="F318" s="268"/>
      <c r="G318" s="2" t="s">
        <v>101</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SUMPRODUCT(--($AM$384:$AM$431=1),AR$331:AR$378,$AU$384:$AU$431)</f>
        <v>0.54107468708238349</v>
      </c>
      <c r="AS318" s="7" cm="1">
        <f t="array" ref="AS318">SUMPRODUCT(--($AM$384:$AM$431=1),AS$331:AS$378,$AU$384:$AU$431)</f>
        <v>0.40681621957852432</v>
      </c>
      <c r="AT318" s="7" cm="1">
        <f t="array" ref="AT318">SUMPRODUCT(--($AM$384:$AM$431=1),AT$331:AT$378,$AU$384:$AU$431)</f>
        <v>0.87322448632292327</v>
      </c>
      <c r="AU318" s="7" cm="1">
        <f t="array" ref="AU318">SUMPRODUCT(--($AM$384:$AM$431=1),AU$331:AU$378,$AU$384:$AU$431)</f>
        <v>-1.2250310641231283</v>
      </c>
      <c r="AV318" s="7" cm="1">
        <f t="array" ref="AV318">SUMPRODUCT(--($AM$384:$AM$431=1),AV$331:AV$378,$AU$384:$AU$431)</f>
        <v>-0.61837464634696404</v>
      </c>
    </row>
    <row r="319" spans="1:48" ht="16.8">
      <c r="A319" s="82"/>
      <c r="B319" s="82"/>
      <c r="C319" s="82"/>
      <c r="D319" s="82"/>
      <c r="E319" s="82"/>
      <c r="F319" s="268"/>
      <c r="G319" s="2"/>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 r="AS319" s="7"/>
      <c r="AT319" s="7"/>
      <c r="AU319" s="7"/>
      <c r="AV319" s="7"/>
    </row>
    <row r="320" spans="1:48" ht="16.8">
      <c r="A320" s="82"/>
      <c r="B320" s="82"/>
      <c r="C320" s="82"/>
      <c r="D320" s="82"/>
      <c r="E320" s="259" t="s">
        <v>619</v>
      </c>
      <c r="F320" s="82"/>
      <c r="G320" s="8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251"/>
      <c r="AS320" s="251"/>
      <c r="AT320" s="251"/>
      <c r="AU320" s="251"/>
      <c r="AV320" s="251"/>
    </row>
    <row r="321" spans="1:48" ht="16.8">
      <c r="A321" s="82"/>
      <c r="B321" s="82"/>
      <c r="C321" s="82"/>
      <c r="D321" s="82"/>
      <c r="E321" s="82" t="s">
        <v>610</v>
      </c>
      <c r="F321" s="268"/>
      <c r="G321" s="2" t="s">
        <v>101</v>
      </c>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7" cm="1">
        <f t="array" ref="AR321">SUMPRODUCT(--($AM$384:$AM$431=2),AR$331:AR$378,$AO$384:$AO$431)</f>
        <v>2.7999644177012848</v>
      </c>
      <c r="AS321" s="7" cm="1">
        <f t="array" ref="AS321">SUMPRODUCT(--($AM$384:$AM$431=2),AS$331:AS$378,$AO$384:$AO$431)</f>
        <v>7.4705956744277833</v>
      </c>
      <c r="AT321" s="7" cm="1">
        <f t="array" ref="AT321">SUMPRODUCT(--($AM$384:$AM$431=2),AT$331:AT$378,$AO$384:$AO$431)</f>
        <v>7.2335500571130869</v>
      </c>
      <c r="AU321" s="7" cm="1">
        <f t="array" ref="AU321">SUMPRODUCT(--($AM$384:$AM$431=2),AU$331:AU$378,$AO$384:$AO$431)</f>
        <v>8.0889006304243551</v>
      </c>
      <c r="AV321" s="7" cm="1">
        <f t="array" ref="AV321">SUMPRODUCT(--($AM$384:$AM$431=2),AV$331:AV$378,$AO$384:$AO$431)</f>
        <v>28.429102246860637</v>
      </c>
    </row>
    <row r="322" spans="1:48" ht="16.8">
      <c r="A322" s="82"/>
      <c r="B322" s="82"/>
      <c r="C322" s="82"/>
      <c r="D322" s="82"/>
      <c r="E322" s="82" t="s">
        <v>611</v>
      </c>
      <c r="F322" s="268"/>
      <c r="G322" s="2" t="s">
        <v>101</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SUMPRODUCT(--($AM$384:$AM$431=2),AR$331:AR$378,$AP$384:$AP$431)</f>
        <v>1.6689726046064295</v>
      </c>
      <c r="AS322" s="7" cm="1">
        <f t="array" ref="AS322">SUMPRODUCT(--($AM$384:$AM$431=2),AS$331:AS$378,$AP$384:$AP$431)</f>
        <v>4.222705379817576</v>
      </c>
      <c r="AT322" s="7" cm="1">
        <f t="array" ref="AT322">SUMPRODUCT(--($AM$384:$AM$431=2),AT$331:AT$378,$AP$384:$AP$431)</f>
        <v>2.7937190982932343</v>
      </c>
      <c r="AU322" s="7" cm="1">
        <f t="array" ref="AU322">SUMPRODUCT(--($AM$384:$AM$431=2),AU$331:AU$378,$AP$384:$AP$431)</f>
        <v>1.0010960297519225</v>
      </c>
      <c r="AV322" s="7" cm="1">
        <f t="array" ref="AV322">SUMPRODUCT(--($AM$384:$AM$431=2),AV$331:AV$378,$AP$384:$AP$431)</f>
        <v>0.58221382767217289</v>
      </c>
    </row>
    <row r="323" spans="1:48" ht="16.8">
      <c r="A323" s="82"/>
      <c r="B323" s="82"/>
      <c r="C323" s="82"/>
      <c r="D323" s="82"/>
      <c r="E323" s="82" t="s">
        <v>612</v>
      </c>
      <c r="F323" s="268"/>
      <c r="G323" s="2" t="s">
        <v>101</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SUMPRODUCT(--($AM$384:$AM$431=2),AR$331:AR$378,$AQ$384:$AQ$431)</f>
        <v>1.2382789024025391</v>
      </c>
      <c r="AS323" s="7" cm="1">
        <f t="array" ref="AS323">SUMPRODUCT(--($AM$384:$AM$431=2),AS$331:AS$378,$AQ$384:$AQ$431)</f>
        <v>0.7967362701129781</v>
      </c>
      <c r="AT323" s="7" cm="1">
        <f t="array" ref="AT323">SUMPRODUCT(--($AM$384:$AM$431=2),AT$331:AT$378,$AQ$384:$AQ$431)</f>
        <v>0.52732677490037594</v>
      </c>
      <c r="AU323" s="7" cm="1">
        <f t="array" ref="AU323">SUMPRODUCT(--($AM$384:$AM$431=2),AU$331:AU$378,$AQ$384:$AQ$431)</f>
        <v>0.39933347943740471</v>
      </c>
      <c r="AV323" s="7" cm="1">
        <f t="array" ref="AV323">SUMPRODUCT(--($AM$384:$AM$431=2),AV$331:AV$378,$AQ$384:$AQ$431)</f>
        <v>0.70323407816891315</v>
      </c>
    </row>
    <row r="324" spans="1:48" ht="16.8">
      <c r="A324" s="82"/>
      <c r="B324" s="82"/>
      <c r="C324" s="82"/>
      <c r="D324" s="82"/>
      <c r="E324" s="82" t="s">
        <v>613</v>
      </c>
      <c r="F324" s="268"/>
      <c r="G324" s="2" t="s">
        <v>101</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SUMPRODUCT(--($AM$384:$AM$431=2),AR$331:AR$378,$AR$384:$AR$431)</f>
        <v>0</v>
      </c>
      <c r="AS324" s="7" cm="1">
        <f t="array" ref="AS324">SUMPRODUCT(--($AM$384:$AM$431=2),AS$331:AS$378,$AR$384:$AR$431)</f>
        <v>0.1</v>
      </c>
      <c r="AT324" s="7" cm="1">
        <f t="array" ref="AT324">SUMPRODUCT(--($AM$384:$AM$431=2),AT$331:AT$378,$AR$384:$AR$431)</f>
        <v>3.043333333333333</v>
      </c>
      <c r="AU324" s="7" cm="1">
        <f t="array" ref="AU324">SUMPRODUCT(--($AM$384:$AM$431=2),AU$331:AU$378,$AR$384:$AR$431)</f>
        <v>3.4233333333333329</v>
      </c>
      <c r="AV324" s="7" cm="1">
        <f t="array" ref="AV324">SUMPRODUCT(--($AM$384:$AM$431=2),AV$331:AV$378,$AR$384:$AR$431)</f>
        <v>3.7833333333333332</v>
      </c>
    </row>
    <row r="325" spans="1:48" ht="16.8">
      <c r="A325" s="82"/>
      <c r="B325" s="82"/>
      <c r="C325" s="82"/>
      <c r="D325" s="82"/>
      <c r="E325" s="82" t="s">
        <v>614</v>
      </c>
      <c r="F325" s="268"/>
      <c r="G325" s="2" t="s">
        <v>101</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SUMPRODUCT(--($AM$384:$AM$431=2),AR$331:AR$378,$AS$384:$AS$431)</f>
        <v>0</v>
      </c>
      <c r="AS325" s="7" cm="1">
        <f t="array" ref="AS325">SUMPRODUCT(--($AM$384:$AM$431=2),AS$331:AS$378,$AS$384:$AS$431)</f>
        <v>0</v>
      </c>
      <c r="AT325" s="7" cm="1">
        <f t="array" ref="AT325">SUMPRODUCT(--($AM$384:$AM$431=2),AT$331:AT$378,$AS$384:$AS$431)</f>
        <v>0</v>
      </c>
      <c r="AU325" s="7" cm="1">
        <f t="array" ref="AU325">SUMPRODUCT(--($AM$384:$AM$431=2),AU$331:AU$378,$AS$384:$AS$431)</f>
        <v>0</v>
      </c>
      <c r="AV325" s="7" cm="1">
        <f t="array" ref="AV325">SUMPRODUCT(--($AM$384:$AM$431=2),AV$331:AV$378,$AS$384:$AS$431)</f>
        <v>0</v>
      </c>
    </row>
    <row r="326" spans="1:48" ht="16.8">
      <c r="A326" s="82"/>
      <c r="B326" s="82"/>
      <c r="C326" s="82"/>
      <c r="D326" s="82"/>
      <c r="E326" s="82" t="s">
        <v>615</v>
      </c>
      <c r="F326" s="268"/>
      <c r="G326" s="2" t="s">
        <v>101</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SUMPRODUCT(--($AM$384:$AM$431=2),AR$331:AR$378,$AT$384:$AT$431)</f>
        <v>0</v>
      </c>
      <c r="AS326" s="7" cm="1">
        <f t="array" ref="AS326">SUMPRODUCT(--($AM$384:$AM$431=2),AS$331:AS$378,$AT$384:$AT$431)</f>
        <v>0</v>
      </c>
      <c r="AT326" s="7" cm="1">
        <f t="array" ref="AT326">SUMPRODUCT(--($AM$384:$AM$431=2),AT$331:AT$378,$AT$384:$AT$431)</f>
        <v>0</v>
      </c>
      <c r="AU326" s="7" cm="1">
        <f t="array" ref="AU326">SUMPRODUCT(--($AM$384:$AM$431=2),AU$331:AU$378,$AT$384:$AT$431)</f>
        <v>0</v>
      </c>
      <c r="AV326" s="7" cm="1">
        <f t="array" ref="AV326">SUMPRODUCT(--($AM$384:$AM$431=2),AV$331:AV$378,$AT$384:$AT$431)</f>
        <v>0</v>
      </c>
    </row>
    <row r="327" spans="1:48" ht="16.8">
      <c r="A327" s="82"/>
      <c r="B327" s="82"/>
      <c r="C327" s="82"/>
      <c r="D327" s="82"/>
      <c r="E327" s="82" t="s">
        <v>616</v>
      </c>
      <c r="F327" s="268"/>
      <c r="G327" s="2" t="s">
        <v>101</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SUMPRODUCT(--($AM$384:$AM$431=2),AR$331:AR$378,$AU$384:$AU$431)</f>
        <v>0.34641538302335123</v>
      </c>
      <c r="AS327" s="7" cm="1">
        <f t="array" ref="AS327">SUMPRODUCT(--($AM$384:$AM$431=2),AS$331:AS$378,$AU$384:$AU$431)</f>
        <v>0.86164712359594942</v>
      </c>
      <c r="AT327" s="7" cm="1">
        <f t="array" ref="AT327">SUMPRODUCT(--($AM$384:$AM$431=2),AT$331:AT$378,$AU$384:$AU$431)</f>
        <v>0.82366808979756168</v>
      </c>
      <c r="AU327" s="7" cm="1">
        <f t="array" ref="AU327">SUMPRODUCT(--($AM$384:$AM$431=2),AU$331:AU$378,$AU$384:$AU$431)</f>
        <v>0.90792533887266902</v>
      </c>
      <c r="AV327" s="7" cm="1">
        <f t="array" ref="AV327">SUMPRODUCT(--($AM$384:$AM$431=2),AV$331:AV$378,$AU$384:$AU$431)</f>
        <v>3.1000264356263281</v>
      </c>
    </row>
    <row r="328" spans="1:48" ht="16.8">
      <c r="A328" s="82"/>
      <c r="B328" s="82"/>
      <c r="C328" s="82"/>
      <c r="D328" s="82"/>
      <c r="E328" s="82"/>
      <c r="F328" s="268"/>
      <c r="G328" s="2"/>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311"/>
      <c r="AQ328" s="147"/>
      <c r="AR328" s="7"/>
      <c r="AS328" s="7"/>
      <c r="AT328" s="7"/>
      <c r="AU328" s="7"/>
      <c r="AV328" s="7"/>
    </row>
    <row r="329" spans="1:48" ht="16.8">
      <c r="A329" s="2"/>
      <c r="B329" s="2"/>
      <c r="C329" s="28" t="s">
        <v>620</v>
      </c>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9"/>
      <c r="AR329" s="28"/>
      <c r="AS329" s="28"/>
      <c r="AT329" s="28"/>
      <c r="AU329" s="28"/>
      <c r="AV329" s="28"/>
    </row>
    <row r="330" spans="1:48" ht="16.8">
      <c r="A330" s="82"/>
      <c r="B330" s="82"/>
      <c r="C330" s="82"/>
      <c r="D330" s="82"/>
      <c r="E330" s="82"/>
      <c r="F330" s="82"/>
      <c r="G330" s="82"/>
      <c r="H330" s="82"/>
      <c r="I330" s="82"/>
      <c r="J330" s="82"/>
      <c r="K330" s="82"/>
      <c r="L330" s="82"/>
      <c r="M330" s="82"/>
      <c r="N330" s="82"/>
      <c r="O330" s="82"/>
      <c r="P330" s="82"/>
      <c r="Q330" s="82"/>
      <c r="R330" s="82"/>
      <c r="S330" s="82"/>
      <c r="T330" s="82"/>
      <c r="U330" s="82"/>
      <c r="V330" s="82"/>
      <c r="W330" s="82"/>
      <c r="X330" s="82"/>
      <c r="Y330" s="82"/>
      <c r="Z330" s="82"/>
      <c r="AA330" s="82"/>
      <c r="AB330" s="82"/>
      <c r="AC330" s="82"/>
      <c r="AD330" s="82"/>
      <c r="AE330" s="82"/>
      <c r="AF330" s="82"/>
      <c r="AG330" s="82"/>
      <c r="AH330" s="82"/>
      <c r="AI330" s="82"/>
      <c r="AJ330" s="82"/>
      <c r="AK330" s="82"/>
      <c r="AL330" s="82"/>
      <c r="AM330" s="82"/>
      <c r="AN330" s="82"/>
      <c r="AO330" s="82"/>
      <c r="AP330" s="82"/>
      <c r="AQ330" s="147"/>
      <c r="AR330" s="82"/>
      <c r="AS330" s="82"/>
      <c r="AT330" s="82"/>
      <c r="AU330" s="82"/>
      <c r="AV330" s="82"/>
    </row>
    <row r="331" spans="1:48" ht="16.8">
      <c r="A331" s="82"/>
      <c r="B331" s="82"/>
      <c r="C331" s="82"/>
      <c r="D331" s="82"/>
      <c r="E331" s="82" t="str">
        <f>SelectedInputs!E24</f>
        <v>RPEs (bucket 1 allowances)</v>
      </c>
      <c r="F331" s="82"/>
      <c r="G331" s="2" t="s">
        <v>101</v>
      </c>
      <c r="H331" s="82" t="str">
        <f>SelectedInputs!H24</f>
        <v>RPEAt</v>
      </c>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522">
        <f t="shared" ref="AN331:AN378" si="14">AM384</f>
        <v>1</v>
      </c>
      <c r="AO331" s="523">
        <f t="shared" ref="AO331:AO378" si="15">SUM(AO384:AU384)</f>
        <v>1</v>
      </c>
      <c r="AP331" s="352">
        <f t="shared" ref="AP331:AP378" si="16">SUM(AR331:AV331)</f>
        <v>-37.694222349709193</v>
      </c>
      <c r="AQ331" s="147"/>
      <c r="AR331" s="8">
        <f>SelectedInputs!AR24</f>
        <v>-12.990584042250019</v>
      </c>
      <c r="AS331" s="8">
        <f>SelectedInputs!AS24</f>
        <v>-9.9030390941860329</v>
      </c>
      <c r="AT331" s="8">
        <f>SelectedInputs!AT24</f>
        <v>-7.3796001576698318</v>
      </c>
      <c r="AU331" s="8">
        <f>SelectedInputs!AU24</f>
        <v>-4.8003229717044738</v>
      </c>
      <c r="AV331" s="8">
        <f>SelectedInputs!AV24</f>
        <v>-2.620676083898839</v>
      </c>
    </row>
    <row r="332" spans="1:48" ht="16.8">
      <c r="A332" s="82"/>
      <c r="B332" s="82"/>
      <c r="C332" s="82"/>
      <c r="D332" s="82"/>
      <c r="E332" s="82" t="str">
        <f>SelectedInputs!E25</f>
        <v>RPEs (bucket 2 allowances)</v>
      </c>
      <c r="F332" s="82"/>
      <c r="G332" s="2" t="s">
        <v>101</v>
      </c>
      <c r="H332" s="82" t="str">
        <f>SelectedInputs!H25</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si="14"/>
        <v>2</v>
      </c>
      <c r="AO332" s="523">
        <f t="shared" si="15"/>
        <v>0.99999999999999989</v>
      </c>
      <c r="AP332" s="352">
        <f t="shared" si="16"/>
        <v>-1.0878043868091007</v>
      </c>
      <c r="AQ332" s="147"/>
      <c r="AR332" s="8">
        <f>SelectedInputs!AR25</f>
        <v>-0.21755562693291877</v>
      </c>
      <c r="AS332" s="8">
        <f>SelectedInputs!AS25</f>
        <v>-0.36931678282936098</v>
      </c>
      <c r="AT332" s="8">
        <f>SelectedInputs!AT25</f>
        <v>-0.23921778525570803</v>
      </c>
      <c r="AU332" s="8">
        <f>SelectedInputs!AU25</f>
        <v>-0.1545897509151688</v>
      </c>
      <c r="AV332" s="8">
        <f>SelectedInputs!AV25</f>
        <v>-0.10712444087594428</v>
      </c>
    </row>
    <row r="333" spans="1:48" ht="16.8">
      <c r="A333" s="82"/>
      <c r="B333" s="82"/>
      <c r="C333" s="82"/>
      <c r="D333" s="82"/>
      <c r="E333" s="82" t="str">
        <f>SelectedInputs!E26</f>
        <v>Physical Security Re-opener</v>
      </c>
      <c r="F333" s="82"/>
      <c r="G333" s="2" t="s">
        <v>101</v>
      </c>
      <c r="H333" s="82" t="str">
        <f>SelectedInputs!H26</f>
        <v>PSUPt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1</v>
      </c>
      <c r="AP333" s="352">
        <f t="shared" si="16"/>
        <v>4.8137174977800932</v>
      </c>
      <c r="AQ333" s="147"/>
      <c r="AR333" s="8">
        <f>SelectedInputs!AR26</f>
        <v>6.7477215420704284E-2</v>
      </c>
      <c r="AS333" s="8">
        <f>SelectedInputs!AS26</f>
        <v>1.8886017811694606</v>
      </c>
      <c r="AT333" s="8">
        <f>SelectedInputs!AT26</f>
        <v>1.2394007045975652</v>
      </c>
      <c r="AU333" s="8">
        <f>SelectedInputs!AU26</f>
        <v>1.0217273198590802</v>
      </c>
      <c r="AV333" s="8">
        <f>SelectedInputs!AV26</f>
        <v>0.59651047673328339</v>
      </c>
    </row>
    <row r="334" spans="1:48" ht="16.8">
      <c r="A334" s="82"/>
      <c r="B334" s="82"/>
      <c r="C334" s="82"/>
      <c r="D334" s="82"/>
      <c r="E334" s="82" t="str">
        <f>SelectedInputs!E27</f>
        <v>Specified Street Works Costs Re-opener</v>
      </c>
      <c r="F334" s="82"/>
      <c r="G334" s="2" t="s">
        <v>101</v>
      </c>
      <c r="H334" s="82" t="str">
        <f>SelectedInputs!H27</f>
        <v>SWRt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SelectedInputs!AR27</f>
        <v>0</v>
      </c>
      <c r="AS334" s="8">
        <f>SelectedInputs!AS27</f>
        <v>0</v>
      </c>
      <c r="AT334" s="8">
        <f>SelectedInputs!AT27</f>
        <v>0</v>
      </c>
      <c r="AU334" s="8">
        <f>SelectedInputs!AU27</f>
        <v>0</v>
      </c>
      <c r="AV334" s="8">
        <f>SelectedInputs!AV27</f>
        <v>0</v>
      </c>
    </row>
    <row r="335" spans="1:48" ht="16.8">
      <c r="A335" s="82"/>
      <c r="B335" s="82"/>
      <c r="C335" s="82"/>
      <c r="D335" s="82"/>
      <c r="E335" s="82" t="str">
        <f>SelectedInputs!E28</f>
        <v>Rail Electrification Costs Re-opener</v>
      </c>
      <c r="F335" s="82"/>
      <c r="G335" s="2" t="s">
        <v>101</v>
      </c>
      <c r="H335" s="82" t="str">
        <f>SelectedInputs!H28</f>
        <v>RECt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SelectedInputs!AR28</f>
        <v>0</v>
      </c>
      <c r="AS335" s="8">
        <f>SelectedInputs!AS28</f>
        <v>0</v>
      </c>
      <c r="AT335" s="8">
        <f>SelectedInputs!AT28</f>
        <v>0</v>
      </c>
      <c r="AU335" s="8">
        <f>SelectedInputs!AU28</f>
        <v>0</v>
      </c>
      <c r="AV335" s="8">
        <f>SelectedInputs!AV28</f>
        <v>0</v>
      </c>
    </row>
    <row r="336" spans="1:48" ht="16.8">
      <c r="A336" s="82"/>
      <c r="B336" s="82"/>
      <c r="C336" s="82"/>
      <c r="D336" s="82"/>
      <c r="E336" s="82" t="str">
        <f>SelectedInputs!E29</f>
        <v>Net Zero Re-opener</v>
      </c>
      <c r="F336" s="82"/>
      <c r="G336" s="2" t="s">
        <v>101</v>
      </c>
      <c r="H336" s="82" t="str">
        <f>SelectedInputs!H29</f>
        <v>NZt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SelectedInputs!AR29</f>
        <v>0</v>
      </c>
      <c r="AS336" s="8">
        <f>SelectedInputs!AS29</f>
        <v>0</v>
      </c>
      <c r="AT336" s="8">
        <f>SelectedInputs!AT29</f>
        <v>0</v>
      </c>
      <c r="AU336" s="8">
        <f>SelectedInputs!AU29</f>
        <v>0</v>
      </c>
      <c r="AV336" s="8">
        <f>SelectedInputs!AV29</f>
        <v>0</v>
      </c>
    </row>
    <row r="337" spans="1:48" ht="16.8">
      <c r="A337" s="82"/>
      <c r="B337" s="82"/>
      <c r="C337" s="82"/>
      <c r="D337" s="82"/>
      <c r="E337" s="82" t="str">
        <f>SelectedInputs!E30</f>
        <v>Coordinated Adjustment Mechanism Re-opener</v>
      </c>
      <c r="F337" s="82"/>
      <c r="G337" s="2" t="s">
        <v>101</v>
      </c>
      <c r="H337" s="82" t="str">
        <f>SelectedInputs!H30</f>
        <v>CAMt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SelectedInputs!AR30</f>
        <v>0</v>
      </c>
      <c r="AS337" s="8">
        <f>SelectedInputs!AS30</f>
        <v>0</v>
      </c>
      <c r="AT337" s="8">
        <f>SelectedInputs!AT30</f>
        <v>0</v>
      </c>
      <c r="AU337" s="8">
        <f>SelectedInputs!AU30</f>
        <v>0</v>
      </c>
      <c r="AV337" s="8">
        <f>SelectedInputs!AV30</f>
        <v>0</v>
      </c>
    </row>
    <row r="338" spans="1:48" ht="16.8">
      <c r="A338" s="82"/>
      <c r="B338" s="82"/>
      <c r="C338" s="82"/>
      <c r="D338" s="82"/>
      <c r="E338" s="82" t="str">
        <f>SelectedInputs!E31</f>
        <v>Electricity System Restoration Re-opener</v>
      </c>
      <c r="F338" s="82"/>
      <c r="G338" s="2" t="s">
        <v>101</v>
      </c>
      <c r="H338" s="82" t="str">
        <f>SelectedInputs!H31</f>
        <v>ESRt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SelectedInputs!AR31</f>
        <v>0</v>
      </c>
      <c r="AS338" s="8">
        <f>SelectedInputs!AS31</f>
        <v>0</v>
      </c>
      <c r="AT338" s="8">
        <f>SelectedInputs!AT31</f>
        <v>0</v>
      </c>
      <c r="AU338" s="8">
        <f>SelectedInputs!AU31</f>
        <v>0</v>
      </c>
      <c r="AV338" s="8">
        <f>SelectedInputs!AV31</f>
        <v>0</v>
      </c>
    </row>
    <row r="339" spans="1:48" ht="16.8">
      <c r="A339" s="82"/>
      <c r="B339" s="82"/>
      <c r="C339" s="82"/>
      <c r="D339" s="82"/>
      <c r="E339" s="82" t="str">
        <f>SelectedInputs!E32</f>
        <v>Environmental Re-opener</v>
      </c>
      <c r="F339" s="82"/>
      <c r="G339" s="2" t="s">
        <v>101</v>
      </c>
      <c r="H339" s="82" t="str">
        <f>SelectedInputs!H32</f>
        <v>EVRt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SelectedInputs!AR32</f>
        <v>0</v>
      </c>
      <c r="AS339" s="8">
        <f>SelectedInputs!AS32</f>
        <v>0</v>
      </c>
      <c r="AT339" s="8">
        <f>SelectedInputs!AT32</f>
        <v>0</v>
      </c>
      <c r="AU339" s="8">
        <f>SelectedInputs!AU32</f>
        <v>0</v>
      </c>
      <c r="AV339" s="8">
        <f>SelectedInputs!AV32</f>
        <v>0</v>
      </c>
    </row>
    <row r="340" spans="1:48" ht="16.8">
      <c r="A340" s="82"/>
      <c r="B340" s="82"/>
      <c r="C340" s="82"/>
      <c r="D340" s="82"/>
      <c r="E340" s="82" t="str">
        <f>SelectedInputs!E33</f>
        <v>Network Asset Risk Metric Expenditure</v>
      </c>
      <c r="F340" s="82"/>
      <c r="G340" s="2" t="s">
        <v>101</v>
      </c>
      <c r="H340" s="82" t="str">
        <f>SelectedInputs!H33</f>
        <v>NARMt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1</v>
      </c>
      <c r="AO340" s="523">
        <f t="shared" si="15"/>
        <v>1</v>
      </c>
      <c r="AP340" s="352">
        <f t="shared" si="16"/>
        <v>207.86</v>
      </c>
      <c r="AQ340" s="147"/>
      <c r="AR340" s="8">
        <f>SelectedInputs!AR33</f>
        <v>39.700000000000003</v>
      </c>
      <c r="AS340" s="8">
        <f>SelectedInputs!AS33</f>
        <v>39.590000000000003</v>
      </c>
      <c r="AT340" s="8">
        <f>SelectedInputs!AT33</f>
        <v>41.06</v>
      </c>
      <c r="AU340" s="8">
        <f>SelectedInputs!AU33</f>
        <v>44.93</v>
      </c>
      <c r="AV340" s="8">
        <f>SelectedInputs!AV33</f>
        <v>42.58</v>
      </c>
    </row>
    <row r="341" spans="1:48" ht="16.8">
      <c r="A341" s="82"/>
      <c r="B341" s="82"/>
      <c r="C341" s="82"/>
      <c r="D341" s="82"/>
      <c r="E341" s="82" t="str">
        <f>SelectedInputs!E34</f>
        <v>Load Related Expenditure: Secondary Reinforcement</v>
      </c>
      <c r="F341" s="82"/>
      <c r="G341" s="2" t="s">
        <v>101</v>
      </c>
      <c r="H341" s="82" t="str">
        <f>SelectedInputs!H34</f>
        <v>SRVDt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2</v>
      </c>
      <c r="AO341" s="523">
        <f t="shared" si="15"/>
        <v>1</v>
      </c>
      <c r="AP341" s="352">
        <f t="shared" si="16"/>
        <v>31.451172609078554</v>
      </c>
      <c r="AQ341" s="147"/>
      <c r="AR341" s="8">
        <f>SelectedInputs!AR34</f>
        <v>2.204289869857011</v>
      </c>
      <c r="AS341" s="8">
        <f>SelectedInputs!AS34</f>
        <v>6.8211065330435545</v>
      </c>
      <c r="AT341" s="8">
        <f>SelectedInputs!AT34</f>
        <v>6.5208235578005578</v>
      </c>
      <c r="AU341" s="8">
        <f>SelectedInputs!AU34</f>
        <v>7.1748434082140635</v>
      </c>
      <c r="AV341" s="8">
        <f>SelectedInputs!AV34</f>
        <v>8.7301092401633671</v>
      </c>
    </row>
    <row r="342" spans="1:48" ht="16.8">
      <c r="A342" s="82"/>
      <c r="B342" s="82"/>
      <c r="C342" s="82"/>
      <c r="D342" s="82"/>
      <c r="E342" s="82" t="str">
        <f>SelectedInputs!E35</f>
        <v>Load Related Expenditure: Low Voltage Services</v>
      </c>
      <c r="F342" s="82"/>
      <c r="G342" s="2" t="s">
        <v>101</v>
      </c>
      <c r="H342" s="82" t="str">
        <f>SelectedInputs!H35</f>
        <v>LVSVDt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4.9105679186790177</v>
      </c>
      <c r="AQ342" s="147"/>
      <c r="AR342" s="8">
        <f>SelectedInputs!AR35</f>
        <v>0.78419556396291756</v>
      </c>
      <c r="AS342" s="8">
        <f>SelectedInputs!AS35</f>
        <v>0.96951752286170589</v>
      </c>
      <c r="AT342" s="8">
        <f>SelectedInputs!AT35</f>
        <v>0.9200186782639066</v>
      </c>
      <c r="AU342" s="8">
        <f>SelectedInputs!AU35</f>
        <v>1.0480156830183018</v>
      </c>
      <c r="AV342" s="8">
        <f>SelectedInputs!AV35</f>
        <v>1.1888204705721861</v>
      </c>
    </row>
    <row r="343" spans="1:48" ht="16.8">
      <c r="A343" s="82"/>
      <c r="B343" s="82"/>
      <c r="C343" s="82"/>
      <c r="D343" s="82"/>
      <c r="E343" s="82" t="str">
        <f>SelectedInputs!E36</f>
        <v>Load Related Expenditure Re-opener</v>
      </c>
      <c r="F343" s="82"/>
      <c r="G343" s="2" t="s">
        <v>101</v>
      </c>
      <c r="H343" s="82" t="str">
        <f>SelectedInputs!H36</f>
        <v>LREt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18.603000327939917</v>
      </c>
      <c r="AQ343" s="147"/>
      <c r="AR343" s="8">
        <f>SelectedInputs!AR36</f>
        <v>0</v>
      </c>
      <c r="AS343" s="8">
        <f>SelectedInputs!AS36</f>
        <v>0</v>
      </c>
      <c r="AT343" s="8">
        <f>SelectedInputs!AT36</f>
        <v>0</v>
      </c>
      <c r="AU343" s="8">
        <f>SelectedInputs!AU36</f>
        <v>0</v>
      </c>
      <c r="AV343" s="8">
        <f>SelectedInputs!AV36</f>
        <v>18.603000327939917</v>
      </c>
    </row>
    <row r="344" spans="1:48" ht="16.8">
      <c r="A344" s="82"/>
      <c r="B344" s="82"/>
      <c r="C344" s="82"/>
      <c r="D344" s="82"/>
      <c r="E344" s="82" t="str">
        <f>SelectedInputs!E37</f>
        <v>Digitalisation Re-opener</v>
      </c>
      <c r="F344" s="82"/>
      <c r="G344" s="2" t="s">
        <v>101</v>
      </c>
      <c r="H344" s="82" t="str">
        <f>SelectedInputs!H37</f>
        <v>DIGIt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362"/>
      <c r="AM344" s="362"/>
      <c r="AN344" s="522">
        <f t="shared" si="14"/>
        <v>2</v>
      </c>
      <c r="AO344" s="523">
        <f t="shared" si="15"/>
        <v>1</v>
      </c>
      <c r="AP344" s="352">
        <f t="shared" si="16"/>
        <v>0</v>
      </c>
      <c r="AQ344" s="147"/>
      <c r="AR344" s="8">
        <f>SelectedInputs!AR37</f>
        <v>0</v>
      </c>
      <c r="AS344" s="8">
        <f>SelectedInputs!AS37</f>
        <v>0</v>
      </c>
      <c r="AT344" s="8">
        <f>SelectedInputs!AT37</f>
        <v>0</v>
      </c>
      <c r="AU344" s="8">
        <f>SelectedInputs!AU37</f>
        <v>0</v>
      </c>
      <c r="AV344" s="8">
        <f>SelectedInputs!AV37</f>
        <v>0</v>
      </c>
    </row>
    <row r="345" spans="1:48" ht="16.8">
      <c r="A345" s="82"/>
      <c r="B345" s="82"/>
      <c r="C345" s="82"/>
      <c r="D345" s="82"/>
      <c r="E345" s="82" t="str">
        <f>SelectedInputs!E38</f>
        <v>PCB Interventions</v>
      </c>
      <c r="F345" s="82"/>
      <c r="G345" s="2" t="s">
        <v>101</v>
      </c>
      <c r="H345" s="82" t="str">
        <f>SelectedInputs!H38</f>
        <v>PCBt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5.6001659999999998</v>
      </c>
      <c r="AQ345" s="147"/>
      <c r="AR345" s="8">
        <f>SelectedInputs!AR38</f>
        <v>1.63053</v>
      </c>
      <c r="AS345" s="8">
        <f>SelectedInputs!AS38</f>
        <v>2.3833920000000002</v>
      </c>
      <c r="AT345" s="8">
        <f>SelectedInputs!AT38</f>
        <v>1.586244</v>
      </c>
      <c r="AU345" s="8">
        <f>SelectedInputs!AU38</f>
        <v>0</v>
      </c>
      <c r="AV345" s="8">
        <f>SelectedInputs!AV38</f>
        <v>0</v>
      </c>
    </row>
    <row r="346" spans="1:48" ht="16.8">
      <c r="A346" s="82"/>
      <c r="B346" s="82"/>
      <c r="C346" s="82"/>
      <c r="D346" s="82"/>
      <c r="E346" s="82" t="str">
        <f>SelectedInputs!E39</f>
        <v>Visual Amenity Projects</v>
      </c>
      <c r="F346" s="82"/>
      <c r="G346" s="2" t="s">
        <v>101</v>
      </c>
      <c r="H346" s="82" t="str">
        <f>SelectedInputs!H39</f>
        <v>VAPt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1</v>
      </c>
      <c r="AO346" s="523">
        <f t="shared" si="15"/>
        <v>1</v>
      </c>
      <c r="AP346" s="352">
        <f t="shared" si="16"/>
        <v>4.9000000000000004</v>
      </c>
      <c r="AQ346" s="147"/>
      <c r="AR346" s="8">
        <f>SelectedInputs!AR39</f>
        <v>0.37278740336580657</v>
      </c>
      <c r="AS346" s="8">
        <f>SelectedInputs!AS39</f>
        <v>1.0111112948215153</v>
      </c>
      <c r="AT346" s="8">
        <f>SelectedInputs!AT39</f>
        <v>1.1750640560381529</v>
      </c>
      <c r="AU346" s="8">
        <f>SelectedInputs!AU39</f>
        <v>1.1750640560381529</v>
      </c>
      <c r="AV346" s="8">
        <f>SelectedInputs!AV39</f>
        <v>1.1659731897363725</v>
      </c>
    </row>
    <row r="347" spans="1:48" ht="16.8">
      <c r="A347" s="82"/>
      <c r="B347" s="82"/>
      <c r="C347" s="82"/>
      <c r="D347" s="82"/>
      <c r="E347" s="82" t="str">
        <f>SelectedInputs!E40</f>
        <v>Cyber Resilience OT baseline</v>
      </c>
      <c r="F347" s="82"/>
      <c r="G347" s="2" t="s">
        <v>101</v>
      </c>
      <c r="H347" s="82" t="str">
        <f>SelectedInputs!H40</f>
        <v>CROTt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6.3578762415007368</v>
      </c>
      <c r="AQ347" s="147"/>
      <c r="AR347" s="8">
        <f>SelectedInputs!AR40</f>
        <v>2.6550959627699799</v>
      </c>
      <c r="AS347" s="8">
        <f>SelectedInputs!AS40</f>
        <v>1.7427283277474679</v>
      </c>
      <c r="AT347" s="8">
        <f>SelectedInputs!AT40</f>
        <v>0.99446109804495086</v>
      </c>
      <c r="AU347" s="8">
        <f>SelectedInputs!AU40</f>
        <v>0.48279542646916918</v>
      </c>
      <c r="AV347" s="8">
        <f>SelectedInputs!AV40</f>
        <v>0.48279542646916918</v>
      </c>
    </row>
    <row r="348" spans="1:48" ht="16.8">
      <c r="A348" s="82"/>
      <c r="B348" s="82"/>
      <c r="C348" s="82"/>
      <c r="D348" s="82"/>
      <c r="E348" s="82" t="str">
        <f>SelectedInputs!E41</f>
        <v>Cyber Resilience OT Re-opener</v>
      </c>
      <c r="F348" s="82"/>
      <c r="G348" s="2" t="s">
        <v>101</v>
      </c>
      <c r="H348" s="82" t="str">
        <f>SelectedInputs!H41</f>
        <v>CROTREt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82"/>
      <c r="AM348" s="82"/>
      <c r="AN348" s="522">
        <f t="shared" si="14"/>
        <v>2</v>
      </c>
      <c r="AO348" s="523">
        <f t="shared" si="15"/>
        <v>1</v>
      </c>
      <c r="AP348" s="352">
        <f t="shared" si="16"/>
        <v>3.6649095050222109</v>
      </c>
      <c r="AQ348" s="147"/>
      <c r="AR348" s="8">
        <f>SelectedInputs!AR41</f>
        <v>1.2382789024025391</v>
      </c>
      <c r="AS348" s="8">
        <f>SelectedInputs!AS41</f>
        <v>0.7967362701129781</v>
      </c>
      <c r="AT348" s="8">
        <f>SelectedInputs!AT41</f>
        <v>0.52732677490037594</v>
      </c>
      <c r="AU348" s="8">
        <f>SelectedInputs!AU41</f>
        <v>0.39933347943740471</v>
      </c>
      <c r="AV348" s="8">
        <f>SelectedInputs!AV41</f>
        <v>0.70323407816891315</v>
      </c>
    </row>
    <row r="349" spans="1:48" ht="16.8">
      <c r="A349" s="82"/>
      <c r="B349" s="82"/>
      <c r="C349" s="82"/>
      <c r="D349" s="82"/>
      <c r="E349" s="82" t="str">
        <f>SelectedInputs!E42</f>
        <v>Cyber Resilience IT Re-opener</v>
      </c>
      <c r="F349" s="82"/>
      <c r="G349" s="2" t="s">
        <v>101</v>
      </c>
      <c r="H349" s="82" t="str">
        <f>SelectedInputs!H42</f>
        <v>CRITREt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0.10349035850053105</v>
      </c>
      <c r="AQ349" s="147"/>
      <c r="AR349" s="8">
        <f>SelectedInputs!AR42</f>
        <v>2.3658956170798915E-2</v>
      </c>
      <c r="AS349" s="8">
        <f>SelectedInputs!AS42</f>
        <v>2.0259725558181323E-2</v>
      </c>
      <c r="AT349" s="8">
        <f>SelectedInputs!AT42</f>
        <v>2.0057128302599512E-2</v>
      </c>
      <c r="AU349" s="8">
        <f>SelectedInputs!AU42</f>
        <v>1.9856557019573513E-2</v>
      </c>
      <c r="AV349" s="8">
        <f>SelectedInputs!AV42</f>
        <v>1.9657991449377781E-2</v>
      </c>
    </row>
    <row r="350" spans="1:48" ht="16.8">
      <c r="A350" s="82"/>
      <c r="B350" s="82"/>
      <c r="C350" s="82"/>
      <c r="D350" s="82"/>
      <c r="E350" s="82" t="str">
        <f>SelectedInputs!E43</f>
        <v>Off-gas Grid Mechanistic Price Control Deliverable</v>
      </c>
      <c r="F350" s="82"/>
      <c r="G350" s="2" t="s">
        <v>101</v>
      </c>
      <c r="H350" s="82" t="str">
        <f>SelectedInputs!H43</f>
        <v>OGGt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1</v>
      </c>
      <c r="AO350" s="523">
        <f t="shared" si="15"/>
        <v>1</v>
      </c>
      <c r="AP350" s="352">
        <f t="shared" si="16"/>
        <v>0</v>
      </c>
      <c r="AQ350" s="147"/>
      <c r="AR350" s="8">
        <f>SelectedInputs!AR43</f>
        <v>0</v>
      </c>
      <c r="AS350" s="8">
        <f>SelectedInputs!AS43</f>
        <v>0</v>
      </c>
      <c r="AT350" s="8">
        <f>SelectedInputs!AT43</f>
        <v>0</v>
      </c>
      <c r="AU350" s="8">
        <f>SelectedInputs!AU43</f>
        <v>0</v>
      </c>
      <c r="AV350" s="8">
        <f>SelectedInputs!AV43</f>
        <v>0</v>
      </c>
    </row>
    <row r="351" spans="1:48" ht="16.8">
      <c r="A351" s="82"/>
      <c r="B351" s="82"/>
      <c r="C351" s="82"/>
      <c r="D351" s="82"/>
      <c r="E351" s="82" t="str">
        <f>SelectedInputs!E44</f>
        <v>Shetland Link Contribution (SSEH only)</v>
      </c>
      <c r="F351" s="82"/>
      <c r="G351" s="2" t="s">
        <v>101</v>
      </c>
      <c r="H351" s="82" t="str">
        <f>SelectedInputs!H44</f>
        <v>SLKCt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2</v>
      </c>
      <c r="AO351" s="523">
        <f t="shared" si="15"/>
        <v>1</v>
      </c>
      <c r="AP351" s="352">
        <f t="shared" si="16"/>
        <v>0</v>
      </c>
      <c r="AQ351" s="147"/>
      <c r="AR351" s="8">
        <f>SelectedInputs!AR44</f>
        <v>0</v>
      </c>
      <c r="AS351" s="8">
        <f>SelectedInputs!AS44</f>
        <v>0</v>
      </c>
      <c r="AT351" s="8">
        <f>SelectedInputs!AT44</f>
        <v>0</v>
      </c>
      <c r="AU351" s="8">
        <f>SelectedInputs!AU44</f>
        <v>0</v>
      </c>
      <c r="AV351" s="8">
        <f>SelectedInputs!AV44</f>
        <v>0</v>
      </c>
    </row>
    <row r="352" spans="1:48" ht="16.8">
      <c r="A352" s="82"/>
      <c r="B352" s="82"/>
      <c r="C352" s="82"/>
      <c r="D352" s="82"/>
      <c r="E352" s="82" t="str">
        <f>SelectedInputs!E45</f>
        <v>West Coast of Cumbria Re-opener (ENWL only)</v>
      </c>
      <c r="F352" s="82"/>
      <c r="G352" s="2" t="s">
        <v>101</v>
      </c>
      <c r="H352" s="82" t="str">
        <f>SelectedInputs!H45</f>
        <v>WCCt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SelectedInputs!AR45</f>
        <v>0</v>
      </c>
      <c r="AS352" s="8">
        <f>SelectedInputs!AS45</f>
        <v>0</v>
      </c>
      <c r="AT352" s="8">
        <f>SelectedInputs!AT45</f>
        <v>0</v>
      </c>
      <c r="AU352" s="8">
        <f>SelectedInputs!AU45</f>
        <v>0</v>
      </c>
      <c r="AV352" s="8">
        <f>SelectedInputs!AV45</f>
        <v>0</v>
      </c>
    </row>
    <row r="353" spans="1:48" ht="16.8">
      <c r="A353" s="82"/>
      <c r="B353" s="82"/>
      <c r="C353" s="82"/>
      <c r="D353" s="82"/>
      <c r="E353" s="82" t="str">
        <f>SelectedInputs!E46</f>
        <v>Shetland Enduring Solution Re-opener (SSEH only)</v>
      </c>
      <c r="F353" s="82"/>
      <c r="G353" s="2" t="s">
        <v>101</v>
      </c>
      <c r="H353" s="82" t="str">
        <f>SelectedInputs!H46</f>
        <v>SESt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SelectedInputs!AR46</f>
        <v>0</v>
      </c>
      <c r="AS353" s="8">
        <f>SelectedInputs!AS46</f>
        <v>0</v>
      </c>
      <c r="AT353" s="8">
        <f>SelectedInputs!AT46</f>
        <v>0</v>
      </c>
      <c r="AU353" s="8">
        <f>SelectedInputs!AU46</f>
        <v>0</v>
      </c>
      <c r="AV353" s="8">
        <f>SelectedInputs!AV46</f>
        <v>0</v>
      </c>
    </row>
    <row r="354" spans="1:48" ht="16.8">
      <c r="A354" s="82"/>
      <c r="B354" s="82"/>
      <c r="C354" s="82"/>
      <c r="D354" s="82"/>
      <c r="E354" s="82" t="str">
        <f>SelectedInputs!E47</f>
        <v>Shetland Extension Fixed Energy Costs Re-opener (SSEH only)</v>
      </c>
      <c r="F354" s="82"/>
      <c r="G354" s="2" t="s">
        <v>101</v>
      </c>
      <c r="H354" s="82" t="str">
        <f>SelectedInputs!H47</f>
        <v>SEFECt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SelectedInputs!AR47</f>
        <v>0</v>
      </c>
      <c r="AS354" s="8">
        <f>SelectedInputs!AS47</f>
        <v>0</v>
      </c>
      <c r="AT354" s="8">
        <f>SelectedInputs!AT47</f>
        <v>0</v>
      </c>
      <c r="AU354" s="8">
        <f>SelectedInputs!AU47</f>
        <v>0</v>
      </c>
      <c r="AV354" s="8">
        <f>SelectedInputs!AV47</f>
        <v>0</v>
      </c>
    </row>
    <row r="355" spans="1:48" ht="16.8">
      <c r="A355" s="82"/>
      <c r="B355" s="82"/>
      <c r="C355" s="82"/>
      <c r="D355" s="82"/>
      <c r="E355" s="82" t="str">
        <f>SelectedInputs!E48</f>
        <v>Hebrides and Orkney Re-opener (SSEH only)</v>
      </c>
      <c r="F355" s="82"/>
      <c r="G355" s="2" t="s">
        <v>101</v>
      </c>
      <c r="H355" s="82" t="str">
        <f>SelectedInputs!H48</f>
        <v>HOt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SelectedInputs!AR48</f>
        <v>0</v>
      </c>
      <c r="AS355" s="8">
        <f>SelectedInputs!AS48</f>
        <v>0</v>
      </c>
      <c r="AT355" s="8">
        <f>SelectedInputs!AT48</f>
        <v>0</v>
      </c>
      <c r="AU355" s="8">
        <f>SelectedInputs!AU48</f>
        <v>0</v>
      </c>
      <c r="AV355" s="8">
        <f>SelectedInputs!AV48</f>
        <v>0</v>
      </c>
    </row>
    <row r="356" spans="1:48" ht="16.8">
      <c r="A356" s="82"/>
      <c r="B356" s="82"/>
      <c r="C356" s="82"/>
      <c r="D356" s="82"/>
      <c r="E356" s="82" t="str">
        <f>SelectedInputs!E49</f>
        <v>Smart Street Mechanistic Price Control Deliverable (ENWL only)</v>
      </c>
      <c r="F356" s="82"/>
      <c r="G356" s="2" t="s">
        <v>101</v>
      </c>
      <c r="H356" s="82" t="str">
        <f>SelectedInputs!H49</f>
        <v>SSMPt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1</v>
      </c>
      <c r="AO356" s="523">
        <f t="shared" si="15"/>
        <v>1</v>
      </c>
      <c r="AP356" s="352">
        <f t="shared" si="16"/>
        <v>0</v>
      </c>
      <c r="AQ356" s="147"/>
      <c r="AR356" s="8">
        <f>SelectedInputs!AR49</f>
        <v>0</v>
      </c>
      <c r="AS356" s="8">
        <f>SelectedInputs!AS49</f>
        <v>0</v>
      </c>
      <c r="AT356" s="8">
        <f>SelectedInputs!AT49</f>
        <v>0</v>
      </c>
      <c r="AU356" s="8">
        <f>SelectedInputs!AU49</f>
        <v>0</v>
      </c>
      <c r="AV356" s="8">
        <f>SelectedInputs!AV49</f>
        <v>0</v>
      </c>
    </row>
    <row r="357" spans="1:48" ht="16.8">
      <c r="A357" s="82"/>
      <c r="B357" s="82"/>
      <c r="C357" s="82"/>
      <c r="D357" s="82"/>
      <c r="E357" s="82" t="str">
        <f>SelectedInputs!E50</f>
        <v>Worst Served Customers</v>
      </c>
      <c r="F357" s="82"/>
      <c r="G357" s="2" t="s">
        <v>101</v>
      </c>
      <c r="H357" s="82" t="str">
        <f>SelectedInputs!H50</f>
        <v>WSCt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0.95</v>
      </c>
      <c r="AQ357" s="147"/>
      <c r="AR357" s="8">
        <f>SelectedInputs!AR50</f>
        <v>2.3426104107612481E-3</v>
      </c>
      <c r="AS357" s="8">
        <f>SelectedInputs!AS50</f>
        <v>0.22807430989227023</v>
      </c>
      <c r="AT357" s="8">
        <f>SelectedInputs!AT50</f>
        <v>0.24244032371276619</v>
      </c>
      <c r="AU357" s="8">
        <f>SelectedInputs!AU50</f>
        <v>0.24244032371276619</v>
      </c>
      <c r="AV357" s="8">
        <f>SelectedInputs!AV50</f>
        <v>0.23470243227143617</v>
      </c>
    </row>
    <row r="358" spans="1:48" ht="16.8">
      <c r="A358" s="82"/>
      <c r="B358" s="82"/>
      <c r="C358" s="82"/>
      <c r="D358" s="82"/>
      <c r="E358" s="82" t="str">
        <f>SelectedInputs!E51</f>
        <v>EV Optioneering Projects</v>
      </c>
      <c r="F358" s="82"/>
      <c r="G358" s="2" t="s">
        <v>101</v>
      </c>
      <c r="H358" s="82" t="str">
        <f>SelectedInputs!H51</f>
        <v>EOPt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0</v>
      </c>
      <c r="AQ358" s="147"/>
      <c r="AR358" s="8">
        <f>SelectedInputs!AR51</f>
        <v>0</v>
      </c>
      <c r="AS358" s="8">
        <f>SelectedInputs!AS51</f>
        <v>0</v>
      </c>
      <c r="AT358" s="8">
        <f>SelectedInputs!AT51</f>
        <v>0</v>
      </c>
      <c r="AU358" s="8">
        <f>SelectedInputs!AU51</f>
        <v>0</v>
      </c>
      <c r="AV358" s="8">
        <f>SelectedInputs!AV51</f>
        <v>0</v>
      </c>
    </row>
    <row r="359" spans="1:48" ht="16.8">
      <c r="A359" s="82"/>
      <c r="B359" s="82"/>
      <c r="C359" s="82"/>
      <c r="D359" s="82"/>
      <c r="E359" s="82" t="str">
        <f>SelectedInputs!E52</f>
        <v>Cyber Resilience IT baseline</v>
      </c>
      <c r="F359" s="82"/>
      <c r="G359" s="2" t="s">
        <v>101</v>
      </c>
      <c r="H359" s="82" t="str">
        <f>SelectedInputs!H52</f>
        <v>CRITt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10.488695364079314</v>
      </c>
      <c r="AQ359" s="147"/>
      <c r="AR359" s="8">
        <f>SelectedInputs!AR52</f>
        <v>4.1634824289499539</v>
      </c>
      <c r="AS359" s="8">
        <f>SelectedInputs!AS52</f>
        <v>3.1682660024462841</v>
      </c>
      <c r="AT359" s="8">
        <f>SelectedInputs!AT52</f>
        <v>2.9310165498736143</v>
      </c>
      <c r="AU359" s="8">
        <f>SelectedInputs!AU52</f>
        <v>0.1135328556831465</v>
      </c>
      <c r="AV359" s="8">
        <f>SelectedInputs!AV52</f>
        <v>0.11239752712631502</v>
      </c>
    </row>
    <row r="360" spans="1:48" ht="16.8">
      <c r="A360" s="82"/>
      <c r="B360" s="82"/>
      <c r="C360" s="82"/>
      <c r="D360" s="82"/>
      <c r="E360" s="82" t="str">
        <f>SelectedInputs!E53</f>
        <v>Wayleaves and Diversions Re-opener</v>
      </c>
      <c r="F360" s="82"/>
      <c r="G360" s="2" t="s">
        <v>101</v>
      </c>
      <c r="H360" s="82" t="str">
        <f>SelectedInputs!H53</f>
        <v>WDVt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2</v>
      </c>
      <c r="AO360" s="523">
        <f t="shared" si="15"/>
        <v>1</v>
      </c>
      <c r="AP360" s="352">
        <f t="shared" si="16"/>
        <v>0</v>
      </c>
      <c r="AQ360" s="147"/>
      <c r="AR360" s="8">
        <f>SelectedInputs!AR53</f>
        <v>0</v>
      </c>
      <c r="AS360" s="8">
        <f>SelectedInputs!AS53</f>
        <v>0</v>
      </c>
      <c r="AT360" s="8">
        <f>SelectedInputs!AT53</f>
        <v>0</v>
      </c>
      <c r="AU360" s="8">
        <f>SelectedInputs!AU53</f>
        <v>0</v>
      </c>
      <c r="AV360" s="8">
        <f>SelectedInputs!AV53</f>
        <v>0</v>
      </c>
    </row>
    <row r="361" spans="1:48" ht="16.8">
      <c r="A361" s="82"/>
      <c r="B361" s="82"/>
      <c r="C361" s="82"/>
      <c r="D361" s="82"/>
      <c r="E361" s="82" t="str">
        <f>SelectedInputs!E54</f>
        <v>Indirects Scaler</v>
      </c>
      <c r="F361" s="82"/>
      <c r="G361" s="2" t="s">
        <v>101</v>
      </c>
      <c r="H361" s="82" t="str">
        <f>SelectedInputs!H54</f>
        <v>ISt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5.9361920124153285</v>
      </c>
      <c r="AQ361" s="147"/>
      <c r="AR361" s="8">
        <f>SelectedInputs!AR54</f>
        <v>0.32275642685255229</v>
      </c>
      <c r="AS361" s="8">
        <f>SelectedInputs!AS54</f>
        <v>0.84138739803776808</v>
      </c>
      <c r="AT361" s="8">
        <f>SelectedInputs!AT54</f>
        <v>0.80361096149496214</v>
      </c>
      <c r="AU361" s="8">
        <f>SelectedInputs!AU54</f>
        <v>0.88806878185309546</v>
      </c>
      <c r="AV361" s="8">
        <f>SelectedInputs!AV54</f>
        <v>3.0803684441769503</v>
      </c>
    </row>
    <row r="362" spans="1:48" ht="16.8">
      <c r="A362" s="82"/>
      <c r="B362" s="82"/>
      <c r="C362" s="82"/>
      <c r="D362" s="82"/>
      <c r="E362" s="82" t="str">
        <f>SelectedInputs!E55</f>
        <v>LineSIGHT Mechanistic Price Control Deliverable (ENWL only)</v>
      </c>
      <c r="F362" s="82"/>
      <c r="G362" s="2" t="s">
        <v>101</v>
      </c>
      <c r="H362" s="82" t="str">
        <f>SelectedInputs!H55</f>
        <v>LMPt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1</v>
      </c>
      <c r="AO362" s="523">
        <f t="shared" si="15"/>
        <v>1</v>
      </c>
      <c r="AP362" s="352">
        <f t="shared" si="16"/>
        <v>0</v>
      </c>
      <c r="AQ362" s="147"/>
      <c r="AR362" s="8">
        <f>SelectedInputs!AR55</f>
        <v>0</v>
      </c>
      <c r="AS362" s="8">
        <f>SelectedInputs!AS55</f>
        <v>0</v>
      </c>
      <c r="AT362" s="8">
        <f>SelectedInputs!AT55</f>
        <v>0</v>
      </c>
      <c r="AU362" s="8">
        <f>SelectedInputs!AU55</f>
        <v>0</v>
      </c>
      <c r="AV362" s="8">
        <f>SelectedInputs!AV55</f>
        <v>0</v>
      </c>
    </row>
    <row r="363" spans="1:48" ht="16.8">
      <c r="A363" s="82"/>
      <c r="B363" s="82"/>
      <c r="C363" s="82"/>
      <c r="D363" s="82"/>
      <c r="E363" s="82" t="str">
        <f>SelectedInputs!E56</f>
        <v>New Depot (EMID, SWALES, SWEST and WMID only)</v>
      </c>
      <c r="F363" s="82"/>
      <c r="G363" s="2" t="s">
        <v>101</v>
      </c>
      <c r="H363" s="82" t="str">
        <f>SelectedInputs!H56</f>
        <v>NEWDt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22.380000000000003</v>
      </c>
      <c r="AQ363" s="147"/>
      <c r="AR363" s="8">
        <f>SelectedInputs!AR56</f>
        <v>1.96</v>
      </c>
      <c r="AS363" s="8">
        <f>SelectedInputs!AS56</f>
        <v>6.91</v>
      </c>
      <c r="AT363" s="8">
        <f>SelectedInputs!AT56</f>
        <v>11.94</v>
      </c>
      <c r="AU363" s="8">
        <f>SelectedInputs!AU56</f>
        <v>1.57</v>
      </c>
      <c r="AV363" s="8">
        <f>SelectedInputs!AV56</f>
        <v>0</v>
      </c>
    </row>
    <row r="364" spans="1:48" ht="16.8">
      <c r="A364" s="82"/>
      <c r="B364" s="82"/>
      <c r="C364" s="82"/>
      <c r="D364" s="82"/>
      <c r="E364" s="82" t="str">
        <f>SelectedInputs!E57</f>
        <v>New Control Room (SSES and SSEH only)</v>
      </c>
      <c r="F364" s="82"/>
      <c r="G364" s="2" t="s">
        <v>101</v>
      </c>
      <c r="H364" s="82" t="str">
        <f>SelectedInputs!H57</f>
        <v>CTRLt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0</v>
      </c>
      <c r="AQ364" s="147"/>
      <c r="AR364" s="8">
        <f>SelectedInputs!AR57</f>
        <v>0</v>
      </c>
      <c r="AS364" s="8">
        <f>SelectedInputs!AS57</f>
        <v>0</v>
      </c>
      <c r="AT364" s="8">
        <f>SelectedInputs!AT57</f>
        <v>0</v>
      </c>
      <c r="AU364" s="8">
        <f>SelectedInputs!AU57</f>
        <v>0</v>
      </c>
      <c r="AV364" s="8">
        <f>SelectedInputs!AV57</f>
        <v>0</v>
      </c>
    </row>
    <row r="365" spans="1:48" ht="16.8">
      <c r="A365" s="82"/>
      <c r="B365" s="82"/>
      <c r="C365" s="82"/>
      <c r="D365" s="82"/>
      <c r="E365" s="82" t="str">
        <f>SelectedInputs!E58</f>
        <v>Storm Arwen Re-opener</v>
      </c>
      <c r="F365" s="82"/>
      <c r="G365" s="2" t="s">
        <v>101</v>
      </c>
      <c r="H365" s="82" t="str">
        <f>SelectedInputs!H58</f>
        <v>SARt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2</v>
      </c>
      <c r="AO365" s="523">
        <f t="shared" si="15"/>
        <v>1</v>
      </c>
      <c r="AP365" s="352">
        <f t="shared" si="16"/>
        <v>10.35</v>
      </c>
      <c r="AQ365" s="147"/>
      <c r="AR365" s="8">
        <f>SelectedInputs!AR58</f>
        <v>0</v>
      </c>
      <c r="AS365" s="8">
        <f>SelectedInputs!AS58</f>
        <v>0.1</v>
      </c>
      <c r="AT365" s="8">
        <f>SelectedInputs!AT58</f>
        <v>3.043333333333333</v>
      </c>
      <c r="AU365" s="8">
        <f>SelectedInputs!AU58</f>
        <v>3.4233333333333329</v>
      </c>
      <c r="AV365" s="8">
        <f>SelectedInputs!AV58</f>
        <v>3.7833333333333332</v>
      </c>
    </row>
    <row r="366" spans="1:48" ht="16.8">
      <c r="A366" s="82"/>
      <c r="B366" s="82"/>
      <c r="C366" s="82"/>
      <c r="D366" s="82"/>
      <c r="E366" s="82" t="str">
        <f>SelectedInputs!E59</f>
        <v>High Value Projects Re-opener</v>
      </c>
      <c r="F366" s="82"/>
      <c r="G366" s="2" t="s">
        <v>101</v>
      </c>
      <c r="H366" s="82" t="str">
        <f>SelectedInputs!H59</f>
        <v>HVPt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SelectedInputs!AR59</f>
        <v>0</v>
      </c>
      <c r="AS366" s="8">
        <f>SelectedInputs!AS59</f>
        <v>0</v>
      </c>
      <c r="AT366" s="8">
        <f>SelectedInputs!AT59</f>
        <v>0</v>
      </c>
      <c r="AU366" s="8">
        <f>SelectedInputs!AU59</f>
        <v>0</v>
      </c>
      <c r="AV366" s="8">
        <f>SelectedInputs!AV59</f>
        <v>0</v>
      </c>
    </row>
    <row r="367" spans="1:48" ht="16.8">
      <c r="A367" s="82"/>
      <c r="B367" s="82"/>
      <c r="C367" s="82"/>
      <c r="D367" s="82"/>
      <c r="E367" s="82" t="str">
        <f>SelectedInputs!E60</f>
        <v>Strategic Investment</v>
      </c>
      <c r="F367" s="82"/>
      <c r="G367" s="2" t="s">
        <v>101</v>
      </c>
      <c r="H367" s="82" t="str">
        <f>SelectedInputs!H60</f>
        <v>SINVt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SelectedInputs!AR60</f>
        <v>0</v>
      </c>
      <c r="AS367" s="8">
        <f>SelectedInputs!AS60</f>
        <v>0</v>
      </c>
      <c r="AT367" s="8">
        <f>SelectedInputs!AT60</f>
        <v>0</v>
      </c>
      <c r="AU367" s="8">
        <f>SelectedInputs!AU60</f>
        <v>0</v>
      </c>
      <c r="AV367" s="8">
        <f>SelectedInputs!AV60</f>
        <v>0</v>
      </c>
    </row>
    <row r="368" spans="1:48" ht="16.8">
      <c r="A368" s="82"/>
      <c r="B368" s="82"/>
      <c r="C368" s="82"/>
      <c r="D368" s="82"/>
      <c r="E368" s="82" t="str">
        <f>SelectedInputs!E61</f>
        <v>Carry-over Green Recovery Scheme</v>
      </c>
      <c r="F368" s="82"/>
      <c r="G368" s="2" t="s">
        <v>101</v>
      </c>
      <c r="H368" s="82" t="str">
        <f>SelectedInputs!H61</f>
        <v>CGRSt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SelectedInputs!AR61</f>
        <v>0</v>
      </c>
      <c r="AS368" s="8">
        <f>SelectedInputs!AS61</f>
        <v>0</v>
      </c>
      <c r="AT368" s="8">
        <f>SelectedInputs!AT61</f>
        <v>0</v>
      </c>
      <c r="AU368" s="8">
        <f>SelectedInputs!AU61</f>
        <v>0</v>
      </c>
      <c r="AV368" s="8">
        <f>SelectedInputs!AV61</f>
        <v>0</v>
      </c>
    </row>
    <row r="369" spans="1:48" ht="16.8">
      <c r="A369" s="82"/>
      <c r="B369" s="82"/>
      <c r="C369" s="82"/>
      <c r="D369" s="82"/>
      <c r="E369" s="82" t="str">
        <f>SelectedInputs!E62</f>
        <v>1-in-20 Severe Weather Event</v>
      </c>
      <c r="F369" s="82"/>
      <c r="G369" s="2" t="s">
        <v>101</v>
      </c>
      <c r="H369" s="82" t="str">
        <f>SelectedInputs!H62</f>
        <v>OTSWt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SelectedInputs!AR62</f>
        <v>0</v>
      </c>
      <c r="AS369" s="8">
        <f>SelectedInputs!AS62</f>
        <v>0</v>
      </c>
      <c r="AT369" s="8">
        <f>SelectedInputs!AT62</f>
        <v>0</v>
      </c>
      <c r="AU369" s="8">
        <f>SelectedInputs!AU62</f>
        <v>0</v>
      </c>
      <c r="AV369" s="8">
        <f>SelectedInputs!AV62</f>
        <v>0</v>
      </c>
    </row>
    <row r="370" spans="1:48" ht="16.8">
      <c r="A370" s="82"/>
      <c r="B370" s="82"/>
      <c r="C370" s="82"/>
      <c r="D370" s="82"/>
      <c r="E370" s="82" t="str">
        <f>SelectedInputs!E63</f>
        <v>Net to Gross Load Related Expenditure</v>
      </c>
      <c r="F370" s="82"/>
      <c r="G370" s="2" t="s">
        <v>101</v>
      </c>
      <c r="H370" s="82" t="str">
        <f>SelectedInputs!H63</f>
        <v>NGLREt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SelectedInputs!AR63</f>
        <v>0</v>
      </c>
      <c r="AS370" s="8">
        <f>SelectedInputs!AS63</f>
        <v>0</v>
      </c>
      <c r="AT370" s="8">
        <f>SelectedInputs!AT63</f>
        <v>0</v>
      </c>
      <c r="AU370" s="8">
        <f>SelectedInputs!AU63</f>
        <v>0</v>
      </c>
      <c r="AV370" s="8">
        <f>SelectedInputs!AV63</f>
        <v>0</v>
      </c>
    </row>
    <row r="371" spans="1:48" ht="16.8">
      <c r="A371" s="82"/>
      <c r="B371" s="82"/>
      <c r="C371" s="82"/>
      <c r="D371" s="82"/>
      <c r="E371" s="82">
        <f>SelectedInputs!E64</f>
        <v>0</v>
      </c>
      <c r="F371" s="82"/>
      <c r="G371" s="2" t="s">
        <v>101</v>
      </c>
      <c r="H371" s="82">
        <f>SelectedInputs!H64</f>
        <v>0</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0</v>
      </c>
      <c r="AO371" s="523">
        <f t="shared" si="15"/>
        <v>0</v>
      </c>
      <c r="AP371" s="352">
        <f t="shared" si="16"/>
        <v>0</v>
      </c>
      <c r="AQ371" s="147"/>
      <c r="AR371" s="8">
        <f>SelectedInputs!AR64</f>
        <v>0</v>
      </c>
      <c r="AS371" s="8">
        <f>SelectedInputs!AS64</f>
        <v>0</v>
      </c>
      <c r="AT371" s="8">
        <f>SelectedInputs!AT64</f>
        <v>0</v>
      </c>
      <c r="AU371" s="8">
        <f>SelectedInputs!AU64</f>
        <v>0</v>
      </c>
      <c r="AV371" s="8">
        <f>SelectedInputs!AV64</f>
        <v>0</v>
      </c>
    </row>
    <row r="372" spans="1:48" ht="16.8">
      <c r="A372" s="82"/>
      <c r="B372" s="82"/>
      <c r="C372" s="82"/>
      <c r="D372" s="82"/>
      <c r="E372" s="82">
        <f>SelectedInputs!E65</f>
        <v>0</v>
      </c>
      <c r="F372" s="82"/>
      <c r="G372" s="2" t="s">
        <v>101</v>
      </c>
      <c r="H372" s="82">
        <f>SelectedInputs!H65</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SelectedInputs!AR65</f>
        <v>0</v>
      </c>
      <c r="AS372" s="8">
        <f>SelectedInputs!AS65</f>
        <v>0</v>
      </c>
      <c r="AT372" s="8">
        <f>SelectedInputs!AT65</f>
        <v>0</v>
      </c>
      <c r="AU372" s="8">
        <f>SelectedInputs!AU65</f>
        <v>0</v>
      </c>
      <c r="AV372" s="8">
        <f>SelectedInputs!AV65</f>
        <v>0</v>
      </c>
    </row>
    <row r="373" spans="1:48" ht="16.8">
      <c r="A373" s="82"/>
      <c r="B373" s="82"/>
      <c r="C373" s="82"/>
      <c r="D373" s="82"/>
      <c r="E373" s="82">
        <f>SelectedInputs!E66</f>
        <v>0</v>
      </c>
      <c r="F373" s="82"/>
      <c r="G373" s="2" t="s">
        <v>101</v>
      </c>
      <c r="H373" s="82">
        <f>SelectedInputs!H66</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SelectedInputs!AR66</f>
        <v>0</v>
      </c>
      <c r="AS373" s="8">
        <f>SelectedInputs!AS66</f>
        <v>0</v>
      </c>
      <c r="AT373" s="8">
        <f>SelectedInputs!AT66</f>
        <v>0</v>
      </c>
      <c r="AU373" s="8">
        <f>SelectedInputs!AU66</f>
        <v>0</v>
      </c>
      <c r="AV373" s="8">
        <f>SelectedInputs!AV66</f>
        <v>0</v>
      </c>
    </row>
    <row r="374" spans="1:48" ht="16.8">
      <c r="A374" s="82"/>
      <c r="B374" s="82"/>
      <c r="C374" s="82"/>
      <c r="D374" s="82"/>
      <c r="E374" s="82">
        <f>SelectedInputs!E67</f>
        <v>0</v>
      </c>
      <c r="F374" s="82"/>
      <c r="G374" s="2" t="s">
        <v>101</v>
      </c>
      <c r="H374" s="82">
        <f>SelectedInputs!H67</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SelectedInputs!AR67</f>
        <v>0</v>
      </c>
      <c r="AS374" s="8">
        <f>SelectedInputs!AS67</f>
        <v>0</v>
      </c>
      <c r="AT374" s="8">
        <f>SelectedInputs!AT67</f>
        <v>0</v>
      </c>
      <c r="AU374" s="8">
        <f>SelectedInputs!AU67</f>
        <v>0</v>
      </c>
      <c r="AV374" s="8">
        <f>SelectedInputs!AV67</f>
        <v>0</v>
      </c>
    </row>
    <row r="375" spans="1:48" ht="16.8">
      <c r="A375" s="82"/>
      <c r="B375" s="82"/>
      <c r="C375" s="82"/>
      <c r="D375" s="82"/>
      <c r="E375" s="82">
        <f>SelectedInputs!E68</f>
        <v>0</v>
      </c>
      <c r="F375" s="82"/>
      <c r="G375" s="2" t="s">
        <v>101</v>
      </c>
      <c r="H375" s="82">
        <f>SelectedInputs!H68</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SelectedInputs!AR68</f>
        <v>0</v>
      </c>
      <c r="AS375" s="8">
        <f>SelectedInputs!AS68</f>
        <v>0</v>
      </c>
      <c r="AT375" s="8">
        <f>SelectedInputs!AT68</f>
        <v>0</v>
      </c>
      <c r="AU375" s="8">
        <f>SelectedInputs!AU68</f>
        <v>0</v>
      </c>
      <c r="AV375" s="8">
        <f>SelectedInputs!AV68</f>
        <v>0</v>
      </c>
    </row>
    <row r="376" spans="1:48" ht="16.8">
      <c r="A376" s="82"/>
      <c r="B376" s="82"/>
      <c r="C376" s="82"/>
      <c r="D376" s="82"/>
      <c r="E376" s="82">
        <f>SelectedInputs!E69</f>
        <v>0</v>
      </c>
      <c r="F376" s="82"/>
      <c r="G376" s="2" t="s">
        <v>101</v>
      </c>
      <c r="H376" s="82">
        <f>SelectedInputs!H69</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SelectedInputs!AR69</f>
        <v>0</v>
      </c>
      <c r="AS376" s="8">
        <f>SelectedInputs!AS69</f>
        <v>0</v>
      </c>
      <c r="AT376" s="8">
        <f>SelectedInputs!AT69</f>
        <v>0</v>
      </c>
      <c r="AU376" s="8">
        <f>SelectedInputs!AU69</f>
        <v>0</v>
      </c>
      <c r="AV376" s="8">
        <f>SelectedInputs!AV69</f>
        <v>0</v>
      </c>
    </row>
    <row r="377" spans="1:48" ht="16.8">
      <c r="A377" s="82"/>
      <c r="B377" s="82"/>
      <c r="C377" s="82"/>
      <c r="D377" s="82"/>
      <c r="E377" s="82">
        <f>SelectedInputs!E70</f>
        <v>0</v>
      </c>
      <c r="F377" s="82"/>
      <c r="G377" s="2" t="s">
        <v>101</v>
      </c>
      <c r="H377" s="82">
        <f>SelectedInputs!H70</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SelectedInputs!AR70</f>
        <v>0</v>
      </c>
      <c r="AS377" s="8">
        <f>SelectedInputs!AS70</f>
        <v>0</v>
      </c>
      <c r="AT377" s="8">
        <f>SelectedInputs!AT70</f>
        <v>0</v>
      </c>
      <c r="AU377" s="8">
        <f>SelectedInputs!AU70</f>
        <v>0</v>
      </c>
      <c r="AV377" s="8">
        <f>SelectedInputs!AV70</f>
        <v>0</v>
      </c>
    </row>
    <row r="378" spans="1:48" ht="16.8">
      <c r="A378" s="82"/>
      <c r="B378" s="82"/>
      <c r="C378" s="82"/>
      <c r="D378" s="82"/>
      <c r="E378" s="82">
        <f>SelectedInputs!E71</f>
        <v>0</v>
      </c>
      <c r="F378" s="82"/>
      <c r="G378" s="2" t="s">
        <v>101</v>
      </c>
      <c r="H378" s="82">
        <f>SelectedInputs!H71</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SelectedInputs!AR71</f>
        <v>0</v>
      </c>
      <c r="AS378" s="8">
        <f>SelectedInputs!AS71</f>
        <v>0</v>
      </c>
      <c r="AT378" s="8">
        <f>SelectedInputs!AT71</f>
        <v>0</v>
      </c>
      <c r="AU378" s="8">
        <f>SelectedInputs!AU71</f>
        <v>0</v>
      </c>
      <c r="AV378" s="8">
        <f>SelectedInputs!AV71</f>
        <v>0</v>
      </c>
    </row>
    <row r="379" spans="1:48" ht="16.8">
      <c r="A379" s="82"/>
      <c r="B379" s="82"/>
      <c r="C379" s="82"/>
      <c r="D379" s="82"/>
      <c r="E379" s="82" t="s">
        <v>621</v>
      </c>
      <c r="F379" s="82"/>
      <c r="G379" s="2" t="s">
        <v>101</v>
      </c>
      <c r="H379" s="82"/>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82"/>
      <c r="AO379" s="82"/>
      <c r="AP379" s="82"/>
      <c r="AQ379" s="147"/>
      <c r="AR379" s="431">
        <f>SUM(AR331:AR378)</f>
        <v>41.916755670980095</v>
      </c>
      <c r="AS379" s="431">
        <f>SUM(AS331:AS378)</f>
        <v>56.198825288675799</v>
      </c>
      <c r="AT379" s="431">
        <f>SUM(AT331:AT378)</f>
        <v>65.384979223437227</v>
      </c>
      <c r="AU379" s="431">
        <f>SUM(AU331:AU378)</f>
        <v>57.534098502018431</v>
      </c>
      <c r="AV379" s="431">
        <f>SUM(AV331:AV378)</f>
        <v>78.553102413365849</v>
      </c>
    </row>
    <row r="380" spans="1:48" ht="16.8">
      <c r="A380" s="82"/>
      <c r="B380" s="82"/>
      <c r="C380" s="82"/>
      <c r="D380" s="82"/>
      <c r="E380" s="182" t="s">
        <v>17</v>
      </c>
      <c r="F380" s="268"/>
      <c r="G380" s="2"/>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335"/>
      <c r="AK380" s="335"/>
      <c r="AL380" s="335"/>
      <c r="AM380" s="335"/>
      <c r="AN380" s="335"/>
      <c r="AO380" s="335"/>
      <c r="AP380" s="335">
        <f>IF(SUMPRODUCT(AO331:AO378,AP331:AP378)=SUM(AP331:AP378),0,1)</f>
        <v>0</v>
      </c>
      <c r="AQ380" s="336"/>
      <c r="AR380" s="335"/>
      <c r="AS380" s="335"/>
      <c r="AT380" s="335"/>
      <c r="AU380" s="335"/>
      <c r="AV380" s="335"/>
    </row>
    <row r="381" spans="1:48" ht="16.8">
      <c r="A381" s="82"/>
      <c r="B381" s="82"/>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269"/>
      <c r="AR381" s="83"/>
      <c r="AS381" s="83"/>
      <c r="AT381" s="83"/>
      <c r="AU381" s="83"/>
      <c r="AV381" s="83"/>
    </row>
    <row r="382" spans="1:48" ht="16.8">
      <c r="A382" s="82"/>
      <c r="B382" s="82"/>
      <c r="C382" s="194"/>
      <c r="D382" s="28" t="s">
        <v>622</v>
      </c>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9"/>
      <c r="AR382" s="28"/>
      <c r="AS382" s="28"/>
      <c r="AT382" s="28"/>
      <c r="AU382" s="28"/>
      <c r="AV382" s="28"/>
    </row>
    <row r="383" spans="1:48" ht="67.2">
      <c r="A383" s="82"/>
      <c r="B383" s="82"/>
      <c r="C383" s="82"/>
      <c r="D383" s="82"/>
      <c r="E383" s="82"/>
      <c r="F383" s="268"/>
      <c r="G383" s="82"/>
      <c r="H383" s="82"/>
      <c r="I383" s="82"/>
      <c r="J383" s="82"/>
      <c r="K383" s="82"/>
      <c r="L383" s="82"/>
      <c r="M383" s="82"/>
      <c r="N383" s="82"/>
      <c r="O383" s="82"/>
      <c r="P383" s="82"/>
      <c r="Q383" s="82"/>
      <c r="R383" s="82"/>
      <c r="S383" s="82"/>
      <c r="T383" s="82"/>
      <c r="U383" s="82"/>
      <c r="V383" s="82"/>
      <c r="W383" s="82"/>
      <c r="X383" s="82"/>
      <c r="Y383" s="82"/>
      <c r="Z383" s="82"/>
      <c r="AA383" s="82"/>
      <c r="AB383" s="82"/>
      <c r="AC383" s="82"/>
      <c r="AD383" s="82"/>
      <c r="AE383" s="82"/>
      <c r="AF383" s="82"/>
      <c r="AG383" s="82"/>
      <c r="AH383" s="82"/>
      <c r="AI383" s="82"/>
      <c r="AJ383" s="205" t="s">
        <v>623</v>
      </c>
      <c r="AK383" s="205"/>
      <c r="AL383" s="205" t="s">
        <v>624</v>
      </c>
      <c r="AM383" s="205" t="s">
        <v>625</v>
      </c>
      <c r="AO383" s="205" t="s">
        <v>610</v>
      </c>
      <c r="AP383" s="205" t="s">
        <v>611</v>
      </c>
      <c r="AQ383" s="205" t="s">
        <v>612</v>
      </c>
      <c r="AR383" s="205" t="s">
        <v>613</v>
      </c>
      <c r="AS383" s="205" t="s">
        <v>614</v>
      </c>
      <c r="AT383" s="205" t="s">
        <v>615</v>
      </c>
      <c r="AU383" s="205" t="s">
        <v>616</v>
      </c>
    </row>
    <row r="384" spans="1:48" ht="16.8">
      <c r="A384" s="82"/>
      <c r="B384" s="82"/>
      <c r="C384" s="82"/>
      <c r="D384" s="82"/>
      <c r="E384" s="82" t="str">
        <f t="shared" ref="E384:E431" si="17">E331</f>
        <v>RPEs (bucket 1 allowances)</v>
      </c>
      <c r="F384" s="268"/>
      <c r="G384" s="82" t="s">
        <v>206</v>
      </c>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353" t="str">
        <f>SelectedInputs!AJ74</f>
        <v>Other</v>
      </c>
      <c r="AK384" s="353"/>
      <c r="AL384" s="353">
        <f>SelectedInputs!AL74</f>
        <v>0</v>
      </c>
      <c r="AM384" s="353">
        <f>SelectedInputs!AM74</f>
        <v>1</v>
      </c>
      <c r="AN384" s="515"/>
      <c r="AO384" s="287">
        <f>SelectedInputs!AO74</f>
        <v>9.480889980477028E-2</v>
      </c>
      <c r="AP384" s="287">
        <f>SelectedInputs!AP74</f>
        <v>0.32831817129718471</v>
      </c>
      <c r="AQ384" s="287">
        <f>SelectedInputs!AQ74</f>
        <v>0.10550848468119213</v>
      </c>
      <c r="AR384" s="287">
        <f>SelectedInputs!AR74</f>
        <v>8.4288832438070463E-2</v>
      </c>
      <c r="AS384" s="287">
        <f>SelectedInputs!AS74</f>
        <v>5.1189108284307637E-2</v>
      </c>
      <c r="AT384" s="287">
        <f>SelectedInputs!AT74</f>
        <v>5.703778275288178E-2</v>
      </c>
      <c r="AU384" s="287">
        <f>SelectedInputs!AU74</f>
        <v>0.27884872074159306</v>
      </c>
      <c r="AV384" s="521"/>
    </row>
    <row r="385" spans="1:48" ht="16.8">
      <c r="A385" s="82"/>
      <c r="B385" s="82"/>
      <c r="C385" s="82"/>
      <c r="D385" s="82"/>
      <c r="E385" s="82" t="str">
        <f t="shared" si="17"/>
        <v>RPEs (bucket 2 allowances)</v>
      </c>
      <c r="F385" s="268"/>
      <c r="G385" s="82" t="s">
        <v>206</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SelectedInputs!AJ75</f>
        <v>Other</v>
      </c>
      <c r="AK385" s="353"/>
      <c r="AL385" s="353">
        <f>SelectedInputs!AL75</f>
        <v>0</v>
      </c>
      <c r="AM385" s="353">
        <f>SelectedInputs!AM75</f>
        <v>2</v>
      </c>
      <c r="AN385" s="515"/>
      <c r="AO385" s="287">
        <f>SelectedInputs!AO75</f>
        <v>0.8665416692567216</v>
      </c>
      <c r="AP385" s="287">
        <f>SelectedInputs!AP75</f>
        <v>0.13345833074327831</v>
      </c>
      <c r="AQ385" s="287">
        <f>SelectedInputs!AQ75</f>
        <v>0</v>
      </c>
      <c r="AR385" s="287">
        <f>SelectedInputs!AR75</f>
        <v>0</v>
      </c>
      <c r="AS385" s="287">
        <f>SelectedInputs!AS75</f>
        <v>0</v>
      </c>
      <c r="AT385" s="287">
        <f>SelectedInputs!AT75</f>
        <v>0</v>
      </c>
      <c r="AU385" s="287">
        <f>SelectedInputs!AU75</f>
        <v>0</v>
      </c>
      <c r="AV385" s="521"/>
    </row>
    <row r="386" spans="1:48" ht="16.8">
      <c r="A386" s="82"/>
      <c r="B386" s="82"/>
      <c r="C386" s="82"/>
      <c r="D386" s="82"/>
      <c r="E386" s="82" t="str">
        <f t="shared" si="17"/>
        <v>Physical Security Re-opener</v>
      </c>
      <c r="F386" s="268"/>
      <c r="G386" s="82" t="s">
        <v>206</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SelectedInputs!AJ76</f>
        <v>Re-opener</v>
      </c>
      <c r="AK386" s="353"/>
      <c r="AL386" s="353" t="str">
        <f>SelectedInputs!AL76</f>
        <v>RPEs Don't Apply</v>
      </c>
      <c r="AM386" s="353">
        <f>SelectedInputs!AM76</f>
        <v>2</v>
      </c>
      <c r="AN386" s="515"/>
      <c r="AO386" s="287">
        <f>SelectedInputs!AO76</f>
        <v>0</v>
      </c>
      <c r="AP386" s="287">
        <f>SelectedInputs!AP76</f>
        <v>1</v>
      </c>
      <c r="AQ386" s="287">
        <f>SelectedInputs!AQ76</f>
        <v>0</v>
      </c>
      <c r="AR386" s="287">
        <f>SelectedInputs!AR76</f>
        <v>0</v>
      </c>
      <c r="AS386" s="287">
        <f>SelectedInputs!AS76</f>
        <v>0</v>
      </c>
      <c r="AT386" s="287">
        <f>SelectedInputs!AT76</f>
        <v>0</v>
      </c>
      <c r="AU386" s="287">
        <f>SelectedInputs!AU76</f>
        <v>0</v>
      </c>
      <c r="AV386" s="521"/>
    </row>
    <row r="387" spans="1:48" ht="16.8">
      <c r="A387" s="82"/>
      <c r="B387" s="82"/>
      <c r="C387" s="82"/>
      <c r="D387" s="82"/>
      <c r="E387" s="82" t="str">
        <f t="shared" si="17"/>
        <v>Specified Street Works Costs Re-opener</v>
      </c>
      <c r="F387" s="268"/>
      <c r="G387" s="82" t="s">
        <v>206</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SelectedInputs!AJ77</f>
        <v>Re-opener</v>
      </c>
      <c r="AK387" s="353"/>
      <c r="AL387" s="353" t="str">
        <f>SelectedInputs!AL77</f>
        <v>RPEs Don't Apply</v>
      </c>
      <c r="AM387" s="353">
        <f>SelectedInputs!AM77</f>
        <v>2</v>
      </c>
      <c r="AN387" s="515"/>
      <c r="AO387" s="287">
        <f>SelectedInputs!AO77</f>
        <v>0</v>
      </c>
      <c r="AP387" s="287">
        <f>SelectedInputs!AP77</f>
        <v>0</v>
      </c>
      <c r="AQ387" s="287">
        <f>SelectedInputs!AQ77</f>
        <v>0</v>
      </c>
      <c r="AR387" s="287">
        <f>SelectedInputs!AR77</f>
        <v>0</v>
      </c>
      <c r="AS387" s="287">
        <f>SelectedInputs!AS77</f>
        <v>0</v>
      </c>
      <c r="AT387" s="287">
        <f>SelectedInputs!AT77</f>
        <v>0</v>
      </c>
      <c r="AU387" s="287">
        <f>SelectedInputs!AU77</f>
        <v>1</v>
      </c>
      <c r="AV387" s="521"/>
    </row>
    <row r="388" spans="1:48" ht="16.8">
      <c r="A388" s="82"/>
      <c r="B388" s="82"/>
      <c r="C388" s="82"/>
      <c r="D388" s="82"/>
      <c r="E388" s="82" t="str">
        <f t="shared" si="17"/>
        <v>Rail Electrification Costs Re-opener</v>
      </c>
      <c r="F388" s="268"/>
      <c r="G388" s="82" t="s">
        <v>206</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SelectedInputs!AJ78</f>
        <v>Re-opener</v>
      </c>
      <c r="AK388" s="353"/>
      <c r="AL388" s="353" t="str">
        <f>SelectedInputs!AL78</f>
        <v>RPEs Don't Apply</v>
      </c>
      <c r="AM388" s="353">
        <f>SelectedInputs!AM78</f>
        <v>2</v>
      </c>
      <c r="AN388" s="515"/>
      <c r="AO388" s="287">
        <f>SelectedInputs!AO78</f>
        <v>0</v>
      </c>
      <c r="AP388" s="287">
        <f>SelectedInputs!AP78</f>
        <v>1</v>
      </c>
      <c r="AQ388" s="287">
        <f>SelectedInputs!AQ78</f>
        <v>0</v>
      </c>
      <c r="AR388" s="287">
        <f>SelectedInputs!AR78</f>
        <v>0</v>
      </c>
      <c r="AS388" s="287">
        <f>SelectedInputs!AS78</f>
        <v>0</v>
      </c>
      <c r="AT388" s="287">
        <f>SelectedInputs!AT78</f>
        <v>0</v>
      </c>
      <c r="AU388" s="287">
        <f>SelectedInputs!AU78</f>
        <v>0</v>
      </c>
      <c r="AV388" s="521"/>
    </row>
    <row r="389" spans="1:48" ht="16.8">
      <c r="A389" s="82"/>
      <c r="B389" s="82"/>
      <c r="C389" s="82"/>
      <c r="D389" s="82"/>
      <c r="E389" s="82" t="str">
        <f t="shared" si="17"/>
        <v>Net Zero Re-opener</v>
      </c>
      <c r="F389" s="268"/>
      <c r="G389" s="82" t="s">
        <v>206</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SelectedInputs!AJ79</f>
        <v>Re-opener</v>
      </c>
      <c r="AK389" s="353"/>
      <c r="AL389" s="353" t="str">
        <f>SelectedInputs!AL79</f>
        <v>RPEs Don't Apply</v>
      </c>
      <c r="AM389" s="353">
        <f>SelectedInputs!AM79</f>
        <v>2</v>
      </c>
      <c r="AN389" s="515"/>
      <c r="AO389" s="287">
        <f>SelectedInputs!AO79</f>
        <v>1</v>
      </c>
      <c r="AP389" s="287">
        <f>SelectedInputs!AP79</f>
        <v>0</v>
      </c>
      <c r="AQ389" s="287">
        <f>SelectedInputs!AQ79</f>
        <v>0</v>
      </c>
      <c r="AR389" s="287">
        <f>SelectedInputs!AR79</f>
        <v>0</v>
      </c>
      <c r="AS389" s="287">
        <f>SelectedInputs!AS79</f>
        <v>0</v>
      </c>
      <c r="AT389" s="287">
        <f>SelectedInputs!AT79</f>
        <v>0</v>
      </c>
      <c r="AU389" s="287">
        <f>SelectedInputs!AU79</f>
        <v>0</v>
      </c>
      <c r="AV389" s="521"/>
    </row>
    <row r="390" spans="1:48" ht="16.8">
      <c r="A390" s="82"/>
      <c r="B390" s="82"/>
      <c r="C390" s="82"/>
      <c r="D390" s="82"/>
      <c r="E390" s="82" t="str">
        <f t="shared" si="17"/>
        <v>Coordinated Adjustment Mechanism Re-opener</v>
      </c>
      <c r="F390" s="268"/>
      <c r="G390" s="82" t="s">
        <v>206</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SelectedInputs!AJ80</f>
        <v>Re-opener</v>
      </c>
      <c r="AK390" s="353"/>
      <c r="AL390" s="353" t="str">
        <f>SelectedInputs!AL80</f>
        <v>RPEs Don't Apply</v>
      </c>
      <c r="AM390" s="353">
        <f>SelectedInputs!AM80</f>
        <v>2</v>
      </c>
      <c r="AN390" s="515"/>
      <c r="AO390" s="287">
        <f>SelectedInputs!AO80</f>
        <v>0</v>
      </c>
      <c r="AP390" s="287">
        <f>SelectedInputs!AP80</f>
        <v>0</v>
      </c>
      <c r="AQ390" s="287">
        <f>SelectedInputs!AQ80</f>
        <v>1</v>
      </c>
      <c r="AR390" s="287">
        <f>SelectedInputs!AR80</f>
        <v>0</v>
      </c>
      <c r="AS390" s="287">
        <f>SelectedInputs!AS80</f>
        <v>0</v>
      </c>
      <c r="AT390" s="287">
        <f>SelectedInputs!AT80</f>
        <v>0</v>
      </c>
      <c r="AU390" s="287">
        <f>SelectedInputs!AU80</f>
        <v>0</v>
      </c>
      <c r="AV390" s="521"/>
    </row>
    <row r="391" spans="1:48" ht="16.8">
      <c r="A391" s="82"/>
      <c r="B391" s="82"/>
      <c r="C391" s="82"/>
      <c r="D391" s="82"/>
      <c r="E391" s="82" t="str">
        <f t="shared" si="17"/>
        <v>Electricity System Restoration Re-opener</v>
      </c>
      <c r="F391" s="268"/>
      <c r="G391" s="82" t="s">
        <v>206</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SelectedInputs!AJ81</f>
        <v>Re-opener</v>
      </c>
      <c r="AK391" s="353"/>
      <c r="AL391" s="353" t="str">
        <f>SelectedInputs!AL81</f>
        <v>RPEs Don't Apply</v>
      </c>
      <c r="AM391" s="353">
        <f>SelectedInputs!AM81</f>
        <v>2</v>
      </c>
      <c r="AN391" s="515"/>
      <c r="AO391" s="287">
        <f>SelectedInputs!AO81</f>
        <v>0</v>
      </c>
      <c r="AP391" s="287">
        <f>SelectedInputs!AP81</f>
        <v>1</v>
      </c>
      <c r="AQ391" s="287">
        <f>SelectedInputs!AQ81</f>
        <v>0</v>
      </c>
      <c r="AR391" s="287">
        <f>SelectedInputs!AR81</f>
        <v>0</v>
      </c>
      <c r="AS391" s="287">
        <f>SelectedInputs!AS81</f>
        <v>0</v>
      </c>
      <c r="AT391" s="287">
        <f>SelectedInputs!AT81</f>
        <v>0</v>
      </c>
      <c r="AU391" s="287">
        <f>SelectedInputs!AU81</f>
        <v>0</v>
      </c>
      <c r="AV391" s="521"/>
    </row>
    <row r="392" spans="1:48" ht="16.8">
      <c r="A392" s="82"/>
      <c r="B392" s="82"/>
      <c r="C392" s="82"/>
      <c r="D392" s="82"/>
      <c r="E392" s="82" t="str">
        <f t="shared" si="17"/>
        <v>Environmental Re-opener</v>
      </c>
      <c r="F392" s="268"/>
      <c r="G392" s="82" t="s">
        <v>206</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SelectedInputs!AJ82</f>
        <v>Re-opener</v>
      </c>
      <c r="AK392" s="353"/>
      <c r="AL392" s="353" t="str">
        <f>SelectedInputs!AL82</f>
        <v>RPEs Don't Apply</v>
      </c>
      <c r="AM392" s="353">
        <f>SelectedInputs!AM82</f>
        <v>2</v>
      </c>
      <c r="AN392" s="515"/>
      <c r="AO392" s="287">
        <f>SelectedInputs!AO82</f>
        <v>0</v>
      </c>
      <c r="AP392" s="287">
        <f>SelectedInputs!AP82</f>
        <v>1</v>
      </c>
      <c r="AQ392" s="287">
        <f>SelectedInputs!AQ82</f>
        <v>0</v>
      </c>
      <c r="AR392" s="287">
        <f>SelectedInputs!AR82</f>
        <v>0</v>
      </c>
      <c r="AS392" s="287">
        <f>SelectedInputs!AS82</f>
        <v>0</v>
      </c>
      <c r="AT392" s="287">
        <f>SelectedInputs!AT82</f>
        <v>0</v>
      </c>
      <c r="AU392" s="287">
        <f>SelectedInputs!AU82</f>
        <v>0</v>
      </c>
      <c r="AV392" s="521"/>
    </row>
    <row r="393" spans="1:48" ht="16.8">
      <c r="A393" s="82"/>
      <c r="B393" s="82"/>
      <c r="C393" s="82"/>
      <c r="D393" s="82"/>
      <c r="E393" s="82" t="str">
        <f t="shared" si="17"/>
        <v>Network Asset Risk Metric Expenditure</v>
      </c>
      <c r="F393" s="268"/>
      <c r="G393" s="82" t="s">
        <v>206</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SelectedInputs!AJ83</f>
        <v>PCD</v>
      </c>
      <c r="AK393" s="353"/>
      <c r="AL393" s="353" t="str">
        <f>SelectedInputs!AL83</f>
        <v>RPEs Apply</v>
      </c>
      <c r="AM393" s="353">
        <f>SelectedInputs!AM83</f>
        <v>1</v>
      </c>
      <c r="AN393" s="515"/>
      <c r="AO393" s="287">
        <f>SelectedInputs!AO83</f>
        <v>0</v>
      </c>
      <c r="AP393" s="287">
        <f>SelectedInputs!AP83</f>
        <v>1</v>
      </c>
      <c r="AQ393" s="287">
        <f>SelectedInputs!AQ83</f>
        <v>0</v>
      </c>
      <c r="AR393" s="287">
        <f>SelectedInputs!AR83</f>
        <v>0</v>
      </c>
      <c r="AS393" s="287">
        <f>SelectedInputs!AS83</f>
        <v>0</v>
      </c>
      <c r="AT393" s="287">
        <f>SelectedInputs!AT83</f>
        <v>0</v>
      </c>
      <c r="AU393" s="287">
        <f>SelectedInputs!AU83</f>
        <v>0</v>
      </c>
      <c r="AV393" s="521"/>
    </row>
    <row r="394" spans="1:48" ht="16.8">
      <c r="A394" s="82"/>
      <c r="B394" s="82"/>
      <c r="C394" s="82"/>
      <c r="D394" s="82"/>
      <c r="E394" s="82" t="str">
        <f t="shared" si="17"/>
        <v>Load Related Expenditure: Secondary Reinforcement</v>
      </c>
      <c r="F394" s="268"/>
      <c r="G394" s="82" t="s">
        <v>206</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SelectedInputs!AJ84</f>
        <v>Volume driver</v>
      </c>
      <c r="AK394" s="353"/>
      <c r="AL394" s="353" t="str">
        <f>SelectedInputs!AL84</f>
        <v>RPEs Apply</v>
      </c>
      <c r="AM394" s="353">
        <f>SelectedInputs!AM84</f>
        <v>2</v>
      </c>
      <c r="AN394" s="515"/>
      <c r="AO394" s="287">
        <f>SelectedInputs!AO84</f>
        <v>1</v>
      </c>
      <c r="AP394" s="287">
        <f>SelectedInputs!AP84</f>
        <v>0</v>
      </c>
      <c r="AQ394" s="287">
        <f>SelectedInputs!AQ84</f>
        <v>0</v>
      </c>
      <c r="AR394" s="287">
        <f>SelectedInputs!AR84</f>
        <v>0</v>
      </c>
      <c r="AS394" s="287">
        <f>SelectedInputs!AS84</f>
        <v>0</v>
      </c>
      <c r="AT394" s="287">
        <f>SelectedInputs!AT84</f>
        <v>0</v>
      </c>
      <c r="AU394" s="287">
        <f>SelectedInputs!AU84</f>
        <v>0</v>
      </c>
      <c r="AV394" s="521"/>
    </row>
    <row r="395" spans="1:48" ht="16.8">
      <c r="A395" s="82"/>
      <c r="B395" s="82"/>
      <c r="C395" s="82"/>
      <c r="D395" s="82"/>
      <c r="E395" s="82" t="str">
        <f t="shared" si="17"/>
        <v>Load Related Expenditure: Low Voltage Services</v>
      </c>
      <c r="F395" s="268"/>
      <c r="G395" s="82" t="s">
        <v>206</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SelectedInputs!AJ85</f>
        <v>Volume driver</v>
      </c>
      <c r="AK395" s="353"/>
      <c r="AL395" s="353" t="str">
        <f>SelectedInputs!AL85</f>
        <v>RPEs Apply</v>
      </c>
      <c r="AM395" s="353">
        <f>SelectedInputs!AM85</f>
        <v>2</v>
      </c>
      <c r="AN395" s="515"/>
      <c r="AO395" s="287">
        <f>SelectedInputs!AO85</f>
        <v>1</v>
      </c>
      <c r="AP395" s="287">
        <f>SelectedInputs!AP85</f>
        <v>0</v>
      </c>
      <c r="AQ395" s="287">
        <f>SelectedInputs!AQ85</f>
        <v>0</v>
      </c>
      <c r="AR395" s="287">
        <f>SelectedInputs!AR85</f>
        <v>0</v>
      </c>
      <c r="AS395" s="287">
        <f>SelectedInputs!AS85</f>
        <v>0</v>
      </c>
      <c r="AT395" s="287">
        <f>SelectedInputs!AT85</f>
        <v>0</v>
      </c>
      <c r="AU395" s="287">
        <f>SelectedInputs!AU85</f>
        <v>0</v>
      </c>
      <c r="AV395" s="521"/>
    </row>
    <row r="396" spans="1:48" ht="16.8">
      <c r="A396" s="82"/>
      <c r="B396" s="82"/>
      <c r="C396" s="82"/>
      <c r="D396" s="82"/>
      <c r="E396" s="82" t="str">
        <f t="shared" si="17"/>
        <v>Load Related Expenditure Re-opener</v>
      </c>
      <c r="F396" s="268"/>
      <c r="G396" s="82" t="s">
        <v>206</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SelectedInputs!AJ86</f>
        <v>Re-opener</v>
      </c>
      <c r="AK396" s="353"/>
      <c r="AL396" s="353" t="str">
        <f>SelectedInputs!AL86</f>
        <v>RPEs Don't Apply</v>
      </c>
      <c r="AM396" s="353">
        <f>SelectedInputs!AM86</f>
        <v>2</v>
      </c>
      <c r="AN396" s="515"/>
      <c r="AO396" s="287">
        <f>SelectedInputs!AO86</f>
        <v>1</v>
      </c>
      <c r="AP396" s="287">
        <f>SelectedInputs!AP86</f>
        <v>0</v>
      </c>
      <c r="AQ396" s="287">
        <f>SelectedInputs!AQ86</f>
        <v>0</v>
      </c>
      <c r="AR396" s="287">
        <f>SelectedInputs!AR86</f>
        <v>0</v>
      </c>
      <c r="AS396" s="287">
        <f>SelectedInputs!AS86</f>
        <v>0</v>
      </c>
      <c r="AT396" s="287">
        <f>SelectedInputs!AT86</f>
        <v>0</v>
      </c>
      <c r="AU396" s="287">
        <f>SelectedInputs!AU86</f>
        <v>0</v>
      </c>
      <c r="AV396" s="521"/>
    </row>
    <row r="397" spans="1:48" ht="16.8">
      <c r="A397" s="82"/>
      <c r="B397" s="82"/>
      <c r="C397" s="82"/>
      <c r="D397" s="82"/>
      <c r="E397" s="82" t="str">
        <f t="shared" si="17"/>
        <v>Digitalisation Re-opener</v>
      </c>
      <c r="F397" s="268"/>
      <c r="G397" s="82" t="s">
        <v>206</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SelectedInputs!AJ87</f>
        <v>Re-opener</v>
      </c>
      <c r="AK397" s="353"/>
      <c r="AL397" s="353" t="str">
        <f>SelectedInputs!AL87</f>
        <v>RPEs Don't Apply</v>
      </c>
      <c r="AM397" s="353">
        <f>SelectedInputs!AM87</f>
        <v>2</v>
      </c>
      <c r="AN397" s="515"/>
      <c r="AO397" s="287">
        <f>SelectedInputs!AO87</f>
        <v>0</v>
      </c>
      <c r="AP397" s="287">
        <f>SelectedInputs!AP87</f>
        <v>0</v>
      </c>
      <c r="AQ397" s="287">
        <f>SelectedInputs!AQ87</f>
        <v>0.5</v>
      </c>
      <c r="AR397" s="287">
        <f>SelectedInputs!AR87</f>
        <v>0</v>
      </c>
      <c r="AS397" s="287">
        <f>SelectedInputs!AS87</f>
        <v>0</v>
      </c>
      <c r="AT397" s="287">
        <f>SelectedInputs!AT87</f>
        <v>0</v>
      </c>
      <c r="AU397" s="287">
        <f>SelectedInputs!AU87</f>
        <v>0.5</v>
      </c>
      <c r="AV397" s="521"/>
    </row>
    <row r="398" spans="1:48" ht="16.8">
      <c r="A398" s="82"/>
      <c r="B398" s="82"/>
      <c r="C398" s="82"/>
      <c r="D398" s="82"/>
      <c r="E398" s="82" t="str">
        <f t="shared" si="17"/>
        <v>PCB Interventions</v>
      </c>
      <c r="F398" s="268"/>
      <c r="G398" s="82" t="s">
        <v>206</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SelectedInputs!AJ88</f>
        <v>Volume driver</v>
      </c>
      <c r="AK398" s="353"/>
      <c r="AL398" s="353" t="str">
        <f>SelectedInputs!AL88</f>
        <v>RPEs Apply</v>
      </c>
      <c r="AM398" s="353">
        <f>SelectedInputs!AM88</f>
        <v>2</v>
      </c>
      <c r="AN398" s="515"/>
      <c r="AO398" s="287">
        <f>SelectedInputs!AO88</f>
        <v>0</v>
      </c>
      <c r="AP398" s="287">
        <f>SelectedInputs!AP88</f>
        <v>1</v>
      </c>
      <c r="AQ398" s="287">
        <f>SelectedInputs!AQ88</f>
        <v>0</v>
      </c>
      <c r="AR398" s="287">
        <f>SelectedInputs!AR88</f>
        <v>0</v>
      </c>
      <c r="AS398" s="287">
        <f>SelectedInputs!AS88</f>
        <v>0</v>
      </c>
      <c r="AT398" s="287">
        <f>SelectedInputs!AT88</f>
        <v>0</v>
      </c>
      <c r="AU398" s="287">
        <f>SelectedInputs!AU88</f>
        <v>0</v>
      </c>
      <c r="AV398" s="521"/>
    </row>
    <row r="399" spans="1:48" ht="16.8">
      <c r="A399" s="82"/>
      <c r="B399" s="82"/>
      <c r="C399" s="82"/>
      <c r="D399" s="82"/>
      <c r="E399" s="82" t="str">
        <f t="shared" si="17"/>
        <v>Visual Amenity Projects</v>
      </c>
      <c r="F399" s="268"/>
      <c r="G399" s="82" t="s">
        <v>206</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SelectedInputs!AJ89</f>
        <v>UIOLI</v>
      </c>
      <c r="AK399" s="353"/>
      <c r="AL399" s="353" t="str">
        <f>SelectedInputs!AL89</f>
        <v>RPEs Don't Apply</v>
      </c>
      <c r="AM399" s="353">
        <f>SelectedInputs!AM89</f>
        <v>1</v>
      </c>
      <c r="AN399" s="515"/>
      <c r="AO399" s="287">
        <f>SelectedInputs!AO89</f>
        <v>0</v>
      </c>
      <c r="AP399" s="287">
        <f>SelectedInputs!AP89</f>
        <v>0</v>
      </c>
      <c r="AQ399" s="287">
        <f>SelectedInputs!AQ89</f>
        <v>1</v>
      </c>
      <c r="AR399" s="287">
        <f>SelectedInputs!AR89</f>
        <v>0</v>
      </c>
      <c r="AS399" s="287">
        <f>SelectedInputs!AS89</f>
        <v>0</v>
      </c>
      <c r="AT399" s="287">
        <f>SelectedInputs!AT89</f>
        <v>0</v>
      </c>
      <c r="AU399" s="287">
        <f>SelectedInputs!AU89</f>
        <v>0</v>
      </c>
      <c r="AV399" s="521"/>
    </row>
    <row r="400" spans="1:48" ht="16.8">
      <c r="A400" s="82"/>
      <c r="B400" s="82"/>
      <c r="C400" s="82"/>
      <c r="D400" s="82"/>
      <c r="E400" s="82" t="str">
        <f t="shared" si="17"/>
        <v>Cyber Resilience OT baseline</v>
      </c>
      <c r="F400" s="268"/>
      <c r="G400" s="82" t="s">
        <v>206</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SelectedInputs!AJ90</f>
        <v>PCD</v>
      </c>
      <c r="AK400" s="353"/>
      <c r="AL400" s="353" t="str">
        <f>SelectedInputs!AL90</f>
        <v>RPEs Apply</v>
      </c>
      <c r="AM400" s="353">
        <f>SelectedInputs!AM90</f>
        <v>1</v>
      </c>
      <c r="AN400" s="515"/>
      <c r="AO400" s="287">
        <f>SelectedInputs!AO90</f>
        <v>0</v>
      </c>
      <c r="AP400" s="287">
        <f>SelectedInputs!AP90</f>
        <v>0</v>
      </c>
      <c r="AQ400" s="287">
        <f>SelectedInputs!AQ90</f>
        <v>1</v>
      </c>
      <c r="AR400" s="287">
        <f>SelectedInputs!AR90</f>
        <v>0</v>
      </c>
      <c r="AS400" s="287">
        <f>SelectedInputs!AS90</f>
        <v>0</v>
      </c>
      <c r="AT400" s="287">
        <f>SelectedInputs!AT90</f>
        <v>0</v>
      </c>
      <c r="AU400" s="287">
        <f>SelectedInputs!AU90</f>
        <v>0</v>
      </c>
      <c r="AV400" s="521"/>
    </row>
    <row r="401" spans="1:48" ht="16.8">
      <c r="A401" s="82"/>
      <c r="B401" s="82"/>
      <c r="C401" s="82"/>
      <c r="D401" s="82"/>
      <c r="E401" s="82" t="str">
        <f t="shared" si="17"/>
        <v>Cyber Resilience OT Re-opener</v>
      </c>
      <c r="F401" s="268"/>
      <c r="G401" s="82" t="s">
        <v>206</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SelectedInputs!AJ91</f>
        <v>Re-opener</v>
      </c>
      <c r="AK401" s="353"/>
      <c r="AL401" s="353" t="str">
        <f>SelectedInputs!AL91</f>
        <v>RPEs Don't Apply</v>
      </c>
      <c r="AM401" s="353">
        <f>SelectedInputs!AM91</f>
        <v>2</v>
      </c>
      <c r="AN401" s="515"/>
      <c r="AO401" s="287">
        <f>SelectedInputs!AO91</f>
        <v>0</v>
      </c>
      <c r="AP401" s="287">
        <f>SelectedInputs!AP91</f>
        <v>0</v>
      </c>
      <c r="AQ401" s="287">
        <f>SelectedInputs!AQ91</f>
        <v>1</v>
      </c>
      <c r="AR401" s="287">
        <f>SelectedInputs!AR91</f>
        <v>0</v>
      </c>
      <c r="AS401" s="287">
        <f>SelectedInputs!AS91</f>
        <v>0</v>
      </c>
      <c r="AT401" s="287">
        <f>SelectedInputs!AT91</f>
        <v>0</v>
      </c>
      <c r="AU401" s="287">
        <f>SelectedInputs!AU91</f>
        <v>0</v>
      </c>
      <c r="AV401" s="521"/>
    </row>
    <row r="402" spans="1:48" ht="16.8">
      <c r="A402" s="82"/>
      <c r="B402" s="82"/>
      <c r="C402" s="82"/>
      <c r="D402" s="82"/>
      <c r="E402" s="82" t="str">
        <f t="shared" si="17"/>
        <v>Cyber Resilience IT Re-opener</v>
      </c>
      <c r="F402" s="268"/>
      <c r="G402" s="82" t="s">
        <v>206</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SelectedInputs!AJ92</f>
        <v>Re-opener</v>
      </c>
      <c r="AK402" s="353"/>
      <c r="AL402" s="353" t="str">
        <f>SelectedInputs!AL92</f>
        <v>RPEs Don't Apply</v>
      </c>
      <c r="AM402" s="353">
        <f>SelectedInputs!AM92</f>
        <v>2</v>
      </c>
      <c r="AN402" s="515"/>
      <c r="AO402" s="287">
        <f>SelectedInputs!AO92</f>
        <v>0</v>
      </c>
      <c r="AP402" s="287">
        <f>SelectedInputs!AP92</f>
        <v>0</v>
      </c>
      <c r="AQ402" s="287">
        <f>SelectedInputs!AQ92</f>
        <v>0</v>
      </c>
      <c r="AR402" s="287">
        <f>SelectedInputs!AR92</f>
        <v>0</v>
      </c>
      <c r="AS402" s="287">
        <f>SelectedInputs!AS92</f>
        <v>0</v>
      </c>
      <c r="AT402" s="287">
        <f>SelectedInputs!AT92</f>
        <v>0</v>
      </c>
      <c r="AU402" s="287">
        <f>SelectedInputs!AU92</f>
        <v>1</v>
      </c>
      <c r="AV402" s="521"/>
    </row>
    <row r="403" spans="1:48" ht="16.8">
      <c r="A403" s="82"/>
      <c r="B403" s="82"/>
      <c r="C403" s="82"/>
      <c r="D403" s="82"/>
      <c r="E403" s="82" t="str">
        <f t="shared" si="17"/>
        <v>Off-gas Grid Mechanistic Price Control Deliverable</v>
      </c>
      <c r="F403" s="268"/>
      <c r="G403" s="82" t="s">
        <v>206</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SelectedInputs!AJ93</f>
        <v>PCD</v>
      </c>
      <c r="AK403" s="353"/>
      <c r="AL403" s="353" t="str">
        <f>SelectedInputs!AL93</f>
        <v>RPEs Apply</v>
      </c>
      <c r="AM403" s="353">
        <f>SelectedInputs!AM93</f>
        <v>1</v>
      </c>
      <c r="AN403" s="515"/>
      <c r="AO403" s="287">
        <f>SelectedInputs!AO93</f>
        <v>1</v>
      </c>
      <c r="AP403" s="287">
        <f>SelectedInputs!AP93</f>
        <v>0</v>
      </c>
      <c r="AQ403" s="287">
        <f>SelectedInputs!AQ93</f>
        <v>0</v>
      </c>
      <c r="AR403" s="287">
        <f>SelectedInputs!AR93</f>
        <v>0</v>
      </c>
      <c r="AS403" s="287">
        <f>SelectedInputs!AS93</f>
        <v>0</v>
      </c>
      <c r="AT403" s="287">
        <f>SelectedInputs!AT93</f>
        <v>0</v>
      </c>
      <c r="AU403" s="287">
        <f>SelectedInputs!AU93</f>
        <v>0</v>
      </c>
      <c r="AV403" s="521"/>
    </row>
    <row r="404" spans="1:48" ht="16.8">
      <c r="A404" s="82"/>
      <c r="B404" s="82"/>
      <c r="C404" s="82"/>
      <c r="D404" s="82"/>
      <c r="E404" s="82" t="str">
        <f t="shared" si="17"/>
        <v>Shetland Link Contribution (SSEH only)</v>
      </c>
      <c r="F404" s="268"/>
      <c r="G404" s="82" t="s">
        <v>206</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SelectedInputs!AJ94</f>
        <v>Other</v>
      </c>
      <c r="AK404" s="353"/>
      <c r="AL404" s="353" t="str">
        <f>SelectedInputs!AL94</f>
        <v>RPEs Don't Apply</v>
      </c>
      <c r="AM404" s="353">
        <f>SelectedInputs!AM94</f>
        <v>2</v>
      </c>
      <c r="AN404" s="515"/>
      <c r="AO404" s="287">
        <f>SelectedInputs!AO94</f>
        <v>0</v>
      </c>
      <c r="AP404" s="287">
        <f>SelectedInputs!AP94</f>
        <v>0</v>
      </c>
      <c r="AQ404" s="287">
        <f>SelectedInputs!AQ94</f>
        <v>0.9</v>
      </c>
      <c r="AR404" s="287">
        <f>SelectedInputs!AR94</f>
        <v>0</v>
      </c>
      <c r="AS404" s="287">
        <f>SelectedInputs!AS94</f>
        <v>0</v>
      </c>
      <c r="AT404" s="287">
        <f>SelectedInputs!AT94</f>
        <v>0</v>
      </c>
      <c r="AU404" s="287">
        <f>SelectedInputs!AU94</f>
        <v>0.1</v>
      </c>
      <c r="AV404" s="521"/>
    </row>
    <row r="405" spans="1:48" ht="16.8">
      <c r="A405" s="82"/>
      <c r="B405" s="82"/>
      <c r="C405" s="82"/>
      <c r="D405" s="82"/>
      <c r="E405" s="82" t="str">
        <f t="shared" si="17"/>
        <v>West Coast of Cumbria Re-opener (ENWL only)</v>
      </c>
      <c r="F405" s="268"/>
      <c r="G405" s="82" t="s">
        <v>206</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SelectedInputs!AJ95</f>
        <v>Re-opener</v>
      </c>
      <c r="AK405" s="353"/>
      <c r="AL405" s="353" t="str">
        <f>SelectedInputs!AL95</f>
        <v>RPEs Don't Apply</v>
      </c>
      <c r="AM405" s="353">
        <f>SelectedInputs!AM95</f>
        <v>2</v>
      </c>
      <c r="AN405" s="515"/>
      <c r="AO405" s="287">
        <f>SelectedInputs!AO95</f>
        <v>0</v>
      </c>
      <c r="AP405" s="287">
        <f>SelectedInputs!AP95</f>
        <v>0</v>
      </c>
      <c r="AQ405" s="287">
        <f>SelectedInputs!AQ95</f>
        <v>1</v>
      </c>
      <c r="AR405" s="287">
        <f>SelectedInputs!AR95</f>
        <v>0</v>
      </c>
      <c r="AS405" s="287">
        <f>SelectedInputs!AS95</f>
        <v>0</v>
      </c>
      <c r="AT405" s="287">
        <f>SelectedInputs!AT95</f>
        <v>0</v>
      </c>
      <c r="AU405" s="287">
        <f>SelectedInputs!AU95</f>
        <v>0</v>
      </c>
      <c r="AV405" s="521"/>
    </row>
    <row r="406" spans="1:48" ht="16.8">
      <c r="A406" s="82"/>
      <c r="B406" s="82"/>
      <c r="C406" s="82"/>
      <c r="D406" s="82"/>
      <c r="E406" s="82" t="str">
        <f t="shared" si="17"/>
        <v>Shetland Enduring Solution Re-opener (SSEH only)</v>
      </c>
      <c r="F406" s="268"/>
      <c r="G406" s="82" t="s">
        <v>206</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SelectedInputs!AJ96</f>
        <v>Re-opener</v>
      </c>
      <c r="AK406" s="353"/>
      <c r="AL406" s="353" t="str">
        <f>SelectedInputs!AL96</f>
        <v>RPEs Don't Apply</v>
      </c>
      <c r="AM406" s="353">
        <f>SelectedInputs!AM96</f>
        <v>2</v>
      </c>
      <c r="AN406" s="515"/>
      <c r="AO406" s="287">
        <f>SelectedInputs!AO96</f>
        <v>0</v>
      </c>
      <c r="AP406" s="287">
        <f>SelectedInputs!AP96</f>
        <v>0</v>
      </c>
      <c r="AQ406" s="287">
        <f>SelectedInputs!AQ96</f>
        <v>0</v>
      </c>
      <c r="AR406" s="287">
        <f>SelectedInputs!AR96</f>
        <v>0</v>
      </c>
      <c r="AS406" s="287">
        <f>SelectedInputs!AS96</f>
        <v>0</v>
      </c>
      <c r="AT406" s="287">
        <f>SelectedInputs!AT96</f>
        <v>0</v>
      </c>
      <c r="AU406" s="287">
        <f>SelectedInputs!AU96</f>
        <v>1</v>
      </c>
      <c r="AV406" s="521"/>
    </row>
    <row r="407" spans="1:48" ht="16.8">
      <c r="A407" s="82"/>
      <c r="B407" s="82"/>
      <c r="C407" s="82"/>
      <c r="D407" s="82"/>
      <c r="E407" s="82" t="str">
        <f t="shared" si="17"/>
        <v>Shetland Extension Fixed Energy Costs Re-opener (SSEH only)</v>
      </c>
      <c r="F407" s="268"/>
      <c r="G407" s="82" t="s">
        <v>206</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SelectedInputs!AJ97</f>
        <v>Re-opener</v>
      </c>
      <c r="AK407" s="353"/>
      <c r="AL407" s="353" t="str">
        <f>SelectedInputs!AL97</f>
        <v>RPEs Don't Apply</v>
      </c>
      <c r="AM407" s="353">
        <f>SelectedInputs!AM97</f>
        <v>2</v>
      </c>
      <c r="AN407" s="515"/>
      <c r="AO407" s="287">
        <f>SelectedInputs!AO97</f>
        <v>0</v>
      </c>
      <c r="AP407" s="287">
        <f>SelectedInputs!AP97</f>
        <v>1</v>
      </c>
      <c r="AQ407" s="287">
        <f>SelectedInputs!AQ97</f>
        <v>0</v>
      </c>
      <c r="AR407" s="287">
        <f>SelectedInputs!AR97</f>
        <v>0</v>
      </c>
      <c r="AS407" s="287">
        <f>SelectedInputs!AS97</f>
        <v>0</v>
      </c>
      <c r="AT407" s="287">
        <f>SelectedInputs!AT97</f>
        <v>0</v>
      </c>
      <c r="AU407" s="287">
        <f>SelectedInputs!AU97</f>
        <v>0</v>
      </c>
      <c r="AV407" s="521"/>
    </row>
    <row r="408" spans="1:48" ht="16.8">
      <c r="A408" s="82"/>
      <c r="B408" s="82"/>
      <c r="C408" s="82"/>
      <c r="D408" s="82"/>
      <c r="E408" s="82" t="str">
        <f t="shared" si="17"/>
        <v>Hebrides and Orkney Re-opener (SSEH only)</v>
      </c>
      <c r="F408" s="268"/>
      <c r="G408" s="82" t="s">
        <v>206</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SelectedInputs!AJ98</f>
        <v>Re-opener</v>
      </c>
      <c r="AK408" s="353"/>
      <c r="AL408" s="353" t="str">
        <f>SelectedInputs!AL98</f>
        <v>RPEs Don't Apply</v>
      </c>
      <c r="AM408" s="353">
        <f>SelectedInputs!AM98</f>
        <v>2</v>
      </c>
      <c r="AN408" s="515"/>
      <c r="AO408" s="287">
        <f>SelectedInputs!AO98</f>
        <v>0</v>
      </c>
      <c r="AP408" s="287">
        <f>SelectedInputs!AP98</f>
        <v>1</v>
      </c>
      <c r="AQ408" s="287">
        <f>SelectedInputs!AQ98</f>
        <v>0</v>
      </c>
      <c r="AR408" s="287">
        <f>SelectedInputs!AR98</f>
        <v>0</v>
      </c>
      <c r="AS408" s="287">
        <f>SelectedInputs!AS98</f>
        <v>0</v>
      </c>
      <c r="AT408" s="287">
        <f>SelectedInputs!AT98</f>
        <v>0</v>
      </c>
      <c r="AU408" s="287">
        <f>SelectedInputs!AU98</f>
        <v>0</v>
      </c>
      <c r="AV408" s="521"/>
    </row>
    <row r="409" spans="1:48" ht="16.8">
      <c r="A409" s="82"/>
      <c r="B409" s="82"/>
      <c r="C409" s="82"/>
      <c r="D409" s="82"/>
      <c r="E409" s="82" t="str">
        <f t="shared" si="17"/>
        <v>Smart Street Mechanistic Price Control Deliverable (ENWL only)</v>
      </c>
      <c r="F409" s="268"/>
      <c r="G409" s="82" t="s">
        <v>206</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SelectedInputs!AJ99</f>
        <v>PCD</v>
      </c>
      <c r="AK409" s="353"/>
      <c r="AL409" s="353" t="str">
        <f>SelectedInputs!AL99</f>
        <v>RPEs Apply</v>
      </c>
      <c r="AM409" s="353">
        <f>SelectedInputs!AM99</f>
        <v>1</v>
      </c>
      <c r="AN409" s="515"/>
      <c r="AO409" s="287">
        <f>SelectedInputs!AO99</f>
        <v>1</v>
      </c>
      <c r="AP409" s="287">
        <f>SelectedInputs!AP99</f>
        <v>0</v>
      </c>
      <c r="AQ409" s="287">
        <f>SelectedInputs!AQ99</f>
        <v>0</v>
      </c>
      <c r="AR409" s="287">
        <f>SelectedInputs!AR99</f>
        <v>0</v>
      </c>
      <c r="AS409" s="287">
        <f>SelectedInputs!AS99</f>
        <v>0</v>
      </c>
      <c r="AT409" s="287">
        <f>SelectedInputs!AT99</f>
        <v>0</v>
      </c>
      <c r="AU409" s="287">
        <f>SelectedInputs!AU99</f>
        <v>0</v>
      </c>
      <c r="AV409" s="521"/>
    </row>
    <row r="410" spans="1:48" ht="16.8">
      <c r="A410" s="82"/>
      <c r="B410" s="82"/>
      <c r="C410" s="82"/>
      <c r="D410" s="82"/>
      <c r="E410" s="82" t="str">
        <f t="shared" si="17"/>
        <v>Worst Served Customers</v>
      </c>
      <c r="F410" s="268"/>
      <c r="G410" s="82" t="s">
        <v>206</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SelectedInputs!AJ100</f>
        <v>UIOLI</v>
      </c>
      <c r="AK410" s="353"/>
      <c r="AL410" s="353" t="str">
        <f>SelectedInputs!AL100</f>
        <v>RPEs Don't Apply</v>
      </c>
      <c r="AM410" s="353">
        <f>SelectedInputs!AM100</f>
        <v>1</v>
      </c>
      <c r="AN410" s="515"/>
      <c r="AO410" s="287">
        <f>SelectedInputs!AO100</f>
        <v>0</v>
      </c>
      <c r="AP410" s="287">
        <f>SelectedInputs!AP100</f>
        <v>0</v>
      </c>
      <c r="AQ410" s="287">
        <f>SelectedInputs!AQ100</f>
        <v>1</v>
      </c>
      <c r="AR410" s="287">
        <f>SelectedInputs!AR100</f>
        <v>0</v>
      </c>
      <c r="AS410" s="287">
        <f>SelectedInputs!AS100</f>
        <v>0</v>
      </c>
      <c r="AT410" s="287">
        <f>SelectedInputs!AT100</f>
        <v>0</v>
      </c>
      <c r="AU410" s="287">
        <f>SelectedInputs!AU100</f>
        <v>0</v>
      </c>
      <c r="AV410" s="521"/>
    </row>
    <row r="411" spans="1:48" ht="16.8">
      <c r="A411" s="82"/>
      <c r="B411" s="82"/>
      <c r="C411" s="82"/>
      <c r="D411" s="82"/>
      <c r="E411" s="82" t="str">
        <f t="shared" si="17"/>
        <v>EV Optioneering Projects</v>
      </c>
      <c r="F411" s="268"/>
      <c r="G411" s="82" t="s">
        <v>206</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SelectedInputs!AJ101</f>
        <v>UIOLI</v>
      </c>
      <c r="AK411" s="353"/>
      <c r="AL411" s="353" t="str">
        <f>SelectedInputs!AL101</f>
        <v>RPEs Don't Apply</v>
      </c>
      <c r="AM411" s="353">
        <f>SelectedInputs!AM101</f>
        <v>1</v>
      </c>
      <c r="AN411" s="515"/>
      <c r="AO411" s="287">
        <f>SelectedInputs!AO101</f>
        <v>0</v>
      </c>
      <c r="AP411" s="287">
        <f>SelectedInputs!AP101</f>
        <v>0</v>
      </c>
      <c r="AQ411" s="287">
        <f>SelectedInputs!AQ101</f>
        <v>0</v>
      </c>
      <c r="AR411" s="287">
        <f>SelectedInputs!AR101</f>
        <v>0</v>
      </c>
      <c r="AS411" s="287">
        <f>SelectedInputs!AS101</f>
        <v>0</v>
      </c>
      <c r="AT411" s="287">
        <f>SelectedInputs!AT101</f>
        <v>0</v>
      </c>
      <c r="AU411" s="287">
        <f>SelectedInputs!AU101</f>
        <v>1</v>
      </c>
      <c r="AV411" s="521"/>
    </row>
    <row r="412" spans="1:48" ht="16.8">
      <c r="A412" s="82"/>
      <c r="B412" s="82"/>
      <c r="C412" s="82"/>
      <c r="D412" s="82"/>
      <c r="E412" s="82" t="str">
        <f t="shared" si="17"/>
        <v>Cyber Resilience IT baseline</v>
      </c>
      <c r="F412" s="268"/>
      <c r="G412" s="82" t="s">
        <v>206</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SelectedInputs!AJ102</f>
        <v>PCD</v>
      </c>
      <c r="AK412" s="353"/>
      <c r="AL412" s="353" t="str">
        <f>SelectedInputs!AL102</f>
        <v>RPEs Apply</v>
      </c>
      <c r="AM412" s="353">
        <f>SelectedInputs!AM102</f>
        <v>1</v>
      </c>
      <c r="AN412" s="515"/>
      <c r="AO412" s="287">
        <f>SelectedInputs!AO102</f>
        <v>0</v>
      </c>
      <c r="AP412" s="287">
        <f>SelectedInputs!AP102</f>
        <v>0</v>
      </c>
      <c r="AQ412" s="287">
        <f>SelectedInputs!AQ102</f>
        <v>0</v>
      </c>
      <c r="AR412" s="287">
        <f>SelectedInputs!AR102</f>
        <v>0</v>
      </c>
      <c r="AS412" s="287">
        <f>SelectedInputs!AS102</f>
        <v>0</v>
      </c>
      <c r="AT412" s="287">
        <f>SelectedInputs!AT102</f>
        <v>0</v>
      </c>
      <c r="AU412" s="287">
        <f>SelectedInputs!AU102</f>
        <v>1</v>
      </c>
      <c r="AV412" s="521"/>
    </row>
    <row r="413" spans="1:48" ht="16.8">
      <c r="A413" s="82"/>
      <c r="B413" s="82"/>
      <c r="C413" s="82"/>
      <c r="D413" s="82"/>
      <c r="E413" s="82" t="str">
        <f t="shared" si="17"/>
        <v>Wayleaves and Diversions Re-opener</v>
      </c>
      <c r="F413" s="268"/>
      <c r="G413" s="82" t="s">
        <v>206</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SelectedInputs!AJ103</f>
        <v>Re-opener</v>
      </c>
      <c r="AK413" s="353"/>
      <c r="AL413" s="353" t="str">
        <f>SelectedInputs!AL103</f>
        <v>RPEs Don't Apply</v>
      </c>
      <c r="AM413" s="353">
        <f>SelectedInputs!AM103</f>
        <v>2</v>
      </c>
      <c r="AN413" s="515"/>
      <c r="AO413" s="287">
        <f>SelectedInputs!AO103</f>
        <v>0</v>
      </c>
      <c r="AP413" s="287">
        <f>SelectedInputs!AP103</f>
        <v>1</v>
      </c>
      <c r="AQ413" s="287">
        <f>SelectedInputs!AQ103</f>
        <v>0</v>
      </c>
      <c r="AR413" s="287">
        <f>SelectedInputs!AR103</f>
        <v>0</v>
      </c>
      <c r="AS413" s="287">
        <f>SelectedInputs!AS103</f>
        <v>0</v>
      </c>
      <c r="AT413" s="287">
        <f>SelectedInputs!AT103</f>
        <v>0</v>
      </c>
      <c r="AU413" s="287">
        <f>SelectedInputs!AU103</f>
        <v>0</v>
      </c>
      <c r="AV413" s="521"/>
    </row>
    <row r="414" spans="1:48" ht="16.8">
      <c r="A414" s="82"/>
      <c r="B414" s="82"/>
      <c r="C414" s="82"/>
      <c r="D414" s="82"/>
      <c r="E414" s="82" t="str">
        <f t="shared" si="17"/>
        <v>Indirects Scaler</v>
      </c>
      <c r="F414" s="268"/>
      <c r="G414" s="82" t="s">
        <v>206</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SelectedInputs!AJ104</f>
        <v>Other</v>
      </c>
      <c r="AK414" s="353"/>
      <c r="AL414" s="353" t="str">
        <f>SelectedInputs!AL104</f>
        <v>RPEs Don't Apply</v>
      </c>
      <c r="AM414" s="353">
        <f>SelectedInputs!AM104</f>
        <v>2</v>
      </c>
      <c r="AN414" s="515"/>
      <c r="AO414" s="287">
        <f>SelectedInputs!AO104</f>
        <v>0</v>
      </c>
      <c r="AP414" s="287">
        <f>SelectedInputs!AP104</f>
        <v>0</v>
      </c>
      <c r="AQ414" s="287">
        <f>SelectedInputs!AQ104</f>
        <v>0</v>
      </c>
      <c r="AR414" s="287">
        <f>SelectedInputs!AR104</f>
        <v>0</v>
      </c>
      <c r="AS414" s="287">
        <f>SelectedInputs!AS104</f>
        <v>0</v>
      </c>
      <c r="AT414" s="287">
        <f>SelectedInputs!AT104</f>
        <v>0</v>
      </c>
      <c r="AU414" s="287">
        <f>SelectedInputs!AU104</f>
        <v>1</v>
      </c>
      <c r="AV414" s="521"/>
    </row>
    <row r="415" spans="1:48" ht="16.8">
      <c r="A415" s="82"/>
      <c r="B415" s="82"/>
      <c r="C415" s="82"/>
      <c r="D415" s="82"/>
      <c r="E415" s="82" t="str">
        <f t="shared" si="17"/>
        <v>LineSIGHT Mechanistic Price Control Deliverable (ENWL only)</v>
      </c>
      <c r="F415" s="268"/>
      <c r="G415" s="82" t="s">
        <v>206</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SelectedInputs!AJ105</f>
        <v>PCD</v>
      </c>
      <c r="AK415" s="353"/>
      <c r="AL415" s="353" t="str">
        <f>SelectedInputs!AL105</f>
        <v>RPEs Apply</v>
      </c>
      <c r="AM415" s="353">
        <f>SelectedInputs!AM105</f>
        <v>1</v>
      </c>
      <c r="AN415" s="515"/>
      <c r="AO415" s="287">
        <f>SelectedInputs!AO105</f>
        <v>0</v>
      </c>
      <c r="AP415" s="287">
        <f>SelectedInputs!AP105</f>
        <v>1</v>
      </c>
      <c r="AQ415" s="287">
        <f>SelectedInputs!AQ105</f>
        <v>0</v>
      </c>
      <c r="AR415" s="287">
        <f>SelectedInputs!AR105</f>
        <v>0</v>
      </c>
      <c r="AS415" s="287">
        <f>SelectedInputs!AS105</f>
        <v>0</v>
      </c>
      <c r="AT415" s="287">
        <f>SelectedInputs!AT105</f>
        <v>0</v>
      </c>
      <c r="AU415" s="287">
        <f>SelectedInputs!AU105</f>
        <v>0</v>
      </c>
      <c r="AV415" s="521"/>
    </row>
    <row r="416" spans="1:48" ht="16.8">
      <c r="A416" s="82"/>
      <c r="B416" s="82"/>
      <c r="C416" s="82"/>
      <c r="D416" s="82"/>
      <c r="E416" s="82" t="str">
        <f t="shared" si="17"/>
        <v>New Depot (EMID, SWALES, SWEST and WMID only)</v>
      </c>
      <c r="F416" s="268"/>
      <c r="G416" s="82" t="s">
        <v>206</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SelectedInputs!AJ106</f>
        <v>PCD</v>
      </c>
      <c r="AK416" s="353"/>
      <c r="AL416" s="353" t="str">
        <f>SelectedInputs!AL106</f>
        <v>RPEs Apply</v>
      </c>
      <c r="AM416" s="353">
        <f>SelectedInputs!AM106</f>
        <v>1</v>
      </c>
      <c r="AN416" s="515"/>
      <c r="AO416" s="287">
        <f>SelectedInputs!AO106</f>
        <v>0</v>
      </c>
      <c r="AP416" s="287">
        <f>SelectedInputs!AP106</f>
        <v>0</v>
      </c>
      <c r="AQ416" s="287">
        <f>SelectedInputs!AQ106</f>
        <v>1</v>
      </c>
      <c r="AR416" s="287">
        <f>SelectedInputs!AR106</f>
        <v>0</v>
      </c>
      <c r="AS416" s="287">
        <f>SelectedInputs!AS106</f>
        <v>0</v>
      </c>
      <c r="AT416" s="287">
        <f>SelectedInputs!AT106</f>
        <v>0</v>
      </c>
      <c r="AU416" s="287">
        <f>SelectedInputs!AU106</f>
        <v>0</v>
      </c>
      <c r="AV416" s="521"/>
    </row>
    <row r="417" spans="1:48" ht="16.8">
      <c r="A417" s="82"/>
      <c r="B417" s="82"/>
      <c r="C417" s="82"/>
      <c r="D417" s="82"/>
      <c r="E417" s="82" t="str">
        <f t="shared" si="17"/>
        <v>New Control Room (SSES and SSEH only)</v>
      </c>
      <c r="F417" s="268"/>
      <c r="G417" s="82" t="s">
        <v>206</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SelectedInputs!AJ107</f>
        <v>PCD</v>
      </c>
      <c r="AK417" s="353"/>
      <c r="AL417" s="353" t="str">
        <f>SelectedInputs!AL107</f>
        <v>RPEs Apply</v>
      </c>
      <c r="AM417" s="353">
        <f>SelectedInputs!AM107</f>
        <v>1</v>
      </c>
      <c r="AN417" s="515"/>
      <c r="AO417" s="287">
        <f>SelectedInputs!AO107</f>
        <v>0</v>
      </c>
      <c r="AP417" s="287">
        <f>SelectedInputs!AP107</f>
        <v>1</v>
      </c>
      <c r="AQ417" s="287">
        <f>SelectedInputs!AQ107</f>
        <v>0</v>
      </c>
      <c r="AR417" s="287">
        <f>SelectedInputs!AR107</f>
        <v>0</v>
      </c>
      <c r="AS417" s="287">
        <f>SelectedInputs!AS107</f>
        <v>0</v>
      </c>
      <c r="AT417" s="287">
        <f>SelectedInputs!AT107</f>
        <v>0</v>
      </c>
      <c r="AU417" s="287">
        <f>SelectedInputs!AU107</f>
        <v>0</v>
      </c>
      <c r="AV417" s="521"/>
    </row>
    <row r="418" spans="1:48" ht="16.8">
      <c r="A418" s="82"/>
      <c r="B418" s="82"/>
      <c r="C418" s="82"/>
      <c r="D418" s="82"/>
      <c r="E418" s="82" t="str">
        <f t="shared" si="17"/>
        <v>Storm Arwen Re-opener</v>
      </c>
      <c r="F418" s="268"/>
      <c r="G418" s="82" t="s">
        <v>206</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SelectedInputs!AJ108</f>
        <v>Re-opener</v>
      </c>
      <c r="AK418" s="353"/>
      <c r="AL418" s="353" t="str">
        <f>SelectedInputs!AL108</f>
        <v>RPEs Don't Apply</v>
      </c>
      <c r="AM418" s="353">
        <f>SelectedInputs!AM108</f>
        <v>2</v>
      </c>
      <c r="AN418" s="515"/>
      <c r="AO418" s="287">
        <f>SelectedInputs!AO108</f>
        <v>0</v>
      </c>
      <c r="AP418" s="287">
        <f>SelectedInputs!AP108</f>
        <v>0</v>
      </c>
      <c r="AQ418" s="287">
        <f>SelectedInputs!AQ108</f>
        <v>0</v>
      </c>
      <c r="AR418" s="287">
        <f>SelectedInputs!AR108</f>
        <v>1</v>
      </c>
      <c r="AS418" s="287">
        <f>SelectedInputs!AS108</f>
        <v>0</v>
      </c>
      <c r="AT418" s="287">
        <f>SelectedInputs!AT108</f>
        <v>0</v>
      </c>
      <c r="AU418" s="287">
        <f>SelectedInputs!AU108</f>
        <v>0</v>
      </c>
      <c r="AV418" s="521"/>
    </row>
    <row r="419" spans="1:48" ht="16.8">
      <c r="A419" s="82"/>
      <c r="B419" s="82"/>
      <c r="C419" s="82"/>
      <c r="D419" s="82"/>
      <c r="E419" s="82" t="str">
        <f t="shared" si="17"/>
        <v>High Value Projects Re-opener</v>
      </c>
      <c r="F419" s="268"/>
      <c r="G419" s="82" t="s">
        <v>206</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SelectedInputs!AJ109</f>
        <v>Re-opener</v>
      </c>
      <c r="AK419" s="353"/>
      <c r="AL419" s="353" t="str">
        <f>SelectedInputs!AL109</f>
        <v>RPEs Don't Apply</v>
      </c>
      <c r="AM419" s="353">
        <f>SelectedInputs!AM109</f>
        <v>2</v>
      </c>
      <c r="AN419" s="515"/>
      <c r="AO419" s="287">
        <f>SelectedInputs!AO109</f>
        <v>0</v>
      </c>
      <c r="AP419" s="287">
        <f>SelectedInputs!AP109</f>
        <v>1</v>
      </c>
      <c r="AQ419" s="287">
        <f>SelectedInputs!AQ109</f>
        <v>0</v>
      </c>
      <c r="AR419" s="287">
        <f>SelectedInputs!AR109</f>
        <v>0</v>
      </c>
      <c r="AS419" s="287">
        <f>SelectedInputs!AS109</f>
        <v>0</v>
      </c>
      <c r="AT419" s="287">
        <f>SelectedInputs!AT109</f>
        <v>0</v>
      </c>
      <c r="AU419" s="287">
        <f>SelectedInputs!AU109</f>
        <v>0</v>
      </c>
      <c r="AV419" s="521"/>
    </row>
    <row r="420" spans="1:48" ht="16.8">
      <c r="A420" s="82"/>
      <c r="B420" s="82"/>
      <c r="C420" s="82"/>
      <c r="D420" s="82"/>
      <c r="E420" s="82" t="str">
        <f t="shared" si="17"/>
        <v>Strategic Investment</v>
      </c>
      <c r="F420" s="268"/>
      <c r="G420" s="82" t="s">
        <v>206</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SelectedInputs!AJ110</f>
        <v>Other</v>
      </c>
      <c r="AK420" s="353"/>
      <c r="AL420" s="353" t="str">
        <f>SelectedInputs!AL110</f>
        <v>RPEs Don't Apply</v>
      </c>
      <c r="AM420" s="353">
        <f>SelectedInputs!AM110</f>
        <v>2</v>
      </c>
      <c r="AN420" s="515"/>
      <c r="AO420" s="287">
        <f>SelectedInputs!AO110</f>
        <v>1</v>
      </c>
      <c r="AP420" s="287">
        <f>SelectedInputs!AP110</f>
        <v>0</v>
      </c>
      <c r="AQ420" s="287">
        <f>SelectedInputs!AQ110</f>
        <v>0</v>
      </c>
      <c r="AR420" s="287">
        <f>SelectedInputs!AR110</f>
        <v>0</v>
      </c>
      <c r="AS420" s="287">
        <f>SelectedInputs!AS110</f>
        <v>0</v>
      </c>
      <c r="AT420" s="287">
        <f>SelectedInputs!AT110</f>
        <v>0</v>
      </c>
      <c r="AU420" s="287">
        <f>SelectedInputs!AU110</f>
        <v>0</v>
      </c>
      <c r="AV420" s="521"/>
    </row>
    <row r="421" spans="1:48" ht="16.8">
      <c r="A421" s="82"/>
      <c r="B421" s="82"/>
      <c r="C421" s="82"/>
      <c r="D421" s="82"/>
      <c r="E421" s="82" t="str">
        <f t="shared" si="17"/>
        <v>Carry-over Green Recovery Scheme</v>
      </c>
      <c r="F421" s="268"/>
      <c r="G421" s="82" t="s">
        <v>206</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SelectedInputs!AJ111</f>
        <v>Other</v>
      </c>
      <c r="AK421" s="353"/>
      <c r="AL421" s="353" t="str">
        <f>SelectedInputs!AL111</f>
        <v>RPEs Don't Apply</v>
      </c>
      <c r="AM421" s="353">
        <f>SelectedInputs!AM111</f>
        <v>2</v>
      </c>
      <c r="AN421" s="515"/>
      <c r="AO421" s="287">
        <f>SelectedInputs!AO111</f>
        <v>1</v>
      </c>
      <c r="AP421" s="287">
        <f>SelectedInputs!AP111</f>
        <v>0</v>
      </c>
      <c r="AQ421" s="287">
        <f>SelectedInputs!AQ111</f>
        <v>0</v>
      </c>
      <c r="AR421" s="287">
        <f>SelectedInputs!AR111</f>
        <v>0</v>
      </c>
      <c r="AS421" s="287">
        <f>SelectedInputs!AS111</f>
        <v>0</v>
      </c>
      <c r="AT421" s="287">
        <f>SelectedInputs!AT111</f>
        <v>0</v>
      </c>
      <c r="AU421" s="287">
        <f>SelectedInputs!AU111</f>
        <v>0</v>
      </c>
      <c r="AV421" s="521"/>
    </row>
    <row r="422" spans="1:48" ht="16.8">
      <c r="A422" s="82"/>
      <c r="B422" s="82"/>
      <c r="C422" s="82"/>
      <c r="D422" s="82"/>
      <c r="E422" s="82" t="str">
        <f t="shared" si="17"/>
        <v>1-in-20 Severe Weather Event</v>
      </c>
      <c r="F422" s="268"/>
      <c r="G422" s="82" t="s">
        <v>206</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SelectedInputs!AJ112</f>
        <v>Other</v>
      </c>
      <c r="AK422" s="353"/>
      <c r="AL422" s="353" t="str">
        <f>SelectedInputs!AL112</f>
        <v>RPEs Don't Apply</v>
      </c>
      <c r="AM422" s="353">
        <f>SelectedInputs!AM112</f>
        <v>2</v>
      </c>
      <c r="AN422" s="515"/>
      <c r="AO422" s="287">
        <f>SelectedInputs!AO112</f>
        <v>0</v>
      </c>
      <c r="AP422" s="287">
        <f>SelectedInputs!AP112</f>
        <v>0</v>
      </c>
      <c r="AQ422" s="287">
        <f>SelectedInputs!AQ112</f>
        <v>0</v>
      </c>
      <c r="AR422" s="287">
        <f>SelectedInputs!AR112</f>
        <v>1</v>
      </c>
      <c r="AS422" s="287">
        <f>SelectedInputs!AS112</f>
        <v>0</v>
      </c>
      <c r="AT422" s="287">
        <f>SelectedInputs!AT112</f>
        <v>0</v>
      </c>
      <c r="AU422" s="287">
        <f>SelectedInputs!AU112</f>
        <v>0</v>
      </c>
      <c r="AV422" s="521"/>
    </row>
    <row r="423" spans="1:48" ht="16.8">
      <c r="A423" s="82"/>
      <c r="B423" s="82"/>
      <c r="C423" s="82"/>
      <c r="D423" s="82"/>
      <c r="E423" s="82" t="str">
        <f t="shared" si="17"/>
        <v>Net to Gross Load Related Expenditure</v>
      </c>
      <c r="F423" s="268"/>
      <c r="G423" s="82" t="s">
        <v>206</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SelectedInputs!AJ113</f>
        <v>Other</v>
      </c>
      <c r="AK423" s="353"/>
      <c r="AL423" s="353" t="str">
        <f>SelectedInputs!AL113</f>
        <v>RPEs Don't Apply</v>
      </c>
      <c r="AM423" s="353">
        <f>SelectedInputs!AM113</f>
        <v>2</v>
      </c>
      <c r="AN423" s="515"/>
      <c r="AO423" s="287">
        <f>SelectedInputs!AO113</f>
        <v>1</v>
      </c>
      <c r="AP423" s="287">
        <f>SelectedInputs!AP113</f>
        <v>0</v>
      </c>
      <c r="AQ423" s="287">
        <f>SelectedInputs!AQ113</f>
        <v>0</v>
      </c>
      <c r="AR423" s="287">
        <f>SelectedInputs!AR113</f>
        <v>0</v>
      </c>
      <c r="AS423" s="287">
        <f>SelectedInputs!AS113</f>
        <v>0</v>
      </c>
      <c r="AT423" s="287">
        <f>SelectedInputs!AT113</f>
        <v>0</v>
      </c>
      <c r="AU423" s="287">
        <f>SelectedInputs!AU113</f>
        <v>0</v>
      </c>
      <c r="AV423" s="521"/>
    </row>
    <row r="424" spans="1:48" ht="16.8">
      <c r="A424" s="82"/>
      <c r="B424" s="82"/>
      <c r="C424" s="82"/>
      <c r="D424" s="82"/>
      <c r="E424" s="82">
        <f t="shared" si="17"/>
        <v>0</v>
      </c>
      <c r="F424" s="268"/>
      <c r="G424" s="82" t="s">
        <v>206</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f>SelectedInputs!AJ114</f>
        <v>0</v>
      </c>
      <c r="AK424" s="353"/>
      <c r="AL424" s="353">
        <f>SelectedInputs!AL114</f>
        <v>0</v>
      </c>
      <c r="AM424" s="353">
        <f>SelectedInputs!AM114</f>
        <v>0</v>
      </c>
      <c r="AN424" s="515"/>
      <c r="AO424" s="287">
        <f>SelectedInputs!AO114</f>
        <v>0</v>
      </c>
      <c r="AP424" s="287">
        <f>SelectedInputs!AP114</f>
        <v>0</v>
      </c>
      <c r="AQ424" s="287">
        <f>SelectedInputs!AQ114</f>
        <v>0</v>
      </c>
      <c r="AR424" s="287">
        <f>SelectedInputs!AR114</f>
        <v>0</v>
      </c>
      <c r="AS424" s="287">
        <f>SelectedInputs!AS114</f>
        <v>0</v>
      </c>
      <c r="AT424" s="287">
        <f>SelectedInputs!AT114</f>
        <v>0</v>
      </c>
      <c r="AU424" s="287">
        <f>SelectedInputs!AU114</f>
        <v>0</v>
      </c>
      <c r="AV424" s="521"/>
    </row>
    <row r="425" spans="1:48" ht="16.8">
      <c r="A425" s="82"/>
      <c r="B425" s="82"/>
      <c r="C425" s="82"/>
      <c r="D425" s="82"/>
      <c r="E425" s="82">
        <f t="shared" si="17"/>
        <v>0</v>
      </c>
      <c r="F425" s="268"/>
      <c r="G425" s="82" t="s">
        <v>206</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SelectedInputs!AJ115</f>
        <v>0</v>
      </c>
      <c r="AK425" s="353"/>
      <c r="AL425" s="353">
        <f>SelectedInputs!AL115</f>
        <v>0</v>
      </c>
      <c r="AM425" s="353">
        <f>SelectedInputs!AM115</f>
        <v>0</v>
      </c>
      <c r="AN425" s="515"/>
      <c r="AO425" s="287">
        <f>SelectedInputs!AO115</f>
        <v>0</v>
      </c>
      <c r="AP425" s="287">
        <f>SelectedInputs!AP115</f>
        <v>0</v>
      </c>
      <c r="AQ425" s="287">
        <f>SelectedInputs!AQ115</f>
        <v>0</v>
      </c>
      <c r="AR425" s="287">
        <f>SelectedInputs!AR115</f>
        <v>0</v>
      </c>
      <c r="AS425" s="287">
        <f>SelectedInputs!AS115</f>
        <v>0</v>
      </c>
      <c r="AT425" s="287">
        <f>SelectedInputs!AT115</f>
        <v>0</v>
      </c>
      <c r="AU425" s="287">
        <f>SelectedInputs!AU115</f>
        <v>0</v>
      </c>
      <c r="AV425" s="521"/>
    </row>
    <row r="426" spans="1:48" ht="16.8">
      <c r="A426" s="82"/>
      <c r="B426" s="82"/>
      <c r="C426" s="82"/>
      <c r="D426" s="82"/>
      <c r="E426" s="82">
        <f t="shared" si="17"/>
        <v>0</v>
      </c>
      <c r="F426" s="268"/>
      <c r="G426" s="82" t="s">
        <v>206</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SelectedInputs!AJ116</f>
        <v>0</v>
      </c>
      <c r="AK426" s="353"/>
      <c r="AL426" s="353">
        <f>SelectedInputs!AL116</f>
        <v>0</v>
      </c>
      <c r="AM426" s="353">
        <f>SelectedInputs!AM116</f>
        <v>0</v>
      </c>
      <c r="AN426" s="515"/>
      <c r="AO426" s="287">
        <f>SelectedInputs!AO116</f>
        <v>0</v>
      </c>
      <c r="AP426" s="287">
        <f>SelectedInputs!AP116</f>
        <v>0</v>
      </c>
      <c r="AQ426" s="287">
        <f>SelectedInputs!AQ116</f>
        <v>0</v>
      </c>
      <c r="AR426" s="287">
        <f>SelectedInputs!AR116</f>
        <v>0</v>
      </c>
      <c r="AS426" s="287">
        <f>SelectedInputs!AS116</f>
        <v>0</v>
      </c>
      <c r="AT426" s="287">
        <f>SelectedInputs!AT116</f>
        <v>0</v>
      </c>
      <c r="AU426" s="287">
        <f>SelectedInputs!AU116</f>
        <v>0</v>
      </c>
      <c r="AV426" s="521"/>
    </row>
    <row r="427" spans="1:48" ht="16.8">
      <c r="A427" s="82"/>
      <c r="B427" s="82"/>
      <c r="C427" s="82"/>
      <c r="D427" s="82"/>
      <c r="E427" s="82">
        <f t="shared" si="17"/>
        <v>0</v>
      </c>
      <c r="F427" s="268"/>
      <c r="G427" s="82" t="s">
        <v>206</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SelectedInputs!AJ117</f>
        <v>0</v>
      </c>
      <c r="AK427" s="353"/>
      <c r="AL427" s="353">
        <f>SelectedInputs!AL117</f>
        <v>0</v>
      </c>
      <c r="AM427" s="353">
        <f>SelectedInputs!AM117</f>
        <v>0</v>
      </c>
      <c r="AN427" s="515"/>
      <c r="AO427" s="287">
        <f>SelectedInputs!AO117</f>
        <v>0</v>
      </c>
      <c r="AP427" s="287">
        <f>SelectedInputs!AP117</f>
        <v>0</v>
      </c>
      <c r="AQ427" s="287">
        <f>SelectedInputs!AQ117</f>
        <v>0</v>
      </c>
      <c r="AR427" s="287">
        <f>SelectedInputs!AR117</f>
        <v>0</v>
      </c>
      <c r="AS427" s="287">
        <f>SelectedInputs!AS117</f>
        <v>0</v>
      </c>
      <c r="AT427" s="287">
        <f>SelectedInputs!AT117</f>
        <v>0</v>
      </c>
      <c r="AU427" s="287">
        <f>SelectedInputs!AU117</f>
        <v>0</v>
      </c>
      <c r="AV427" s="521"/>
    </row>
    <row r="428" spans="1:48" ht="16.8">
      <c r="A428" s="82"/>
      <c r="B428" s="82"/>
      <c r="C428" s="82"/>
      <c r="D428" s="82"/>
      <c r="E428" s="82">
        <f t="shared" si="17"/>
        <v>0</v>
      </c>
      <c r="F428" s="268"/>
      <c r="G428" s="82" t="s">
        <v>206</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SelectedInputs!AJ118</f>
        <v>0</v>
      </c>
      <c r="AK428" s="353"/>
      <c r="AL428" s="353">
        <f>SelectedInputs!AL118</f>
        <v>0</v>
      </c>
      <c r="AM428" s="353">
        <f>SelectedInputs!AM118</f>
        <v>0</v>
      </c>
      <c r="AN428" s="515"/>
      <c r="AO428" s="287">
        <f>SelectedInputs!AO118</f>
        <v>0</v>
      </c>
      <c r="AP428" s="287">
        <f>SelectedInputs!AP118</f>
        <v>0</v>
      </c>
      <c r="AQ428" s="287">
        <f>SelectedInputs!AQ118</f>
        <v>0</v>
      </c>
      <c r="AR428" s="287">
        <f>SelectedInputs!AR118</f>
        <v>0</v>
      </c>
      <c r="AS428" s="287">
        <f>SelectedInputs!AS118</f>
        <v>0</v>
      </c>
      <c r="AT428" s="287">
        <f>SelectedInputs!AT118</f>
        <v>0</v>
      </c>
      <c r="AU428" s="287">
        <f>SelectedInputs!AU118</f>
        <v>0</v>
      </c>
      <c r="AV428" s="521"/>
    </row>
    <row r="429" spans="1:48" ht="16.8">
      <c r="A429" s="82"/>
      <c r="B429" s="82"/>
      <c r="C429" s="82"/>
      <c r="D429" s="82"/>
      <c r="E429" s="82">
        <f t="shared" si="17"/>
        <v>0</v>
      </c>
      <c r="F429" s="268"/>
      <c r="G429" s="82" t="s">
        <v>206</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SelectedInputs!AJ119</f>
        <v>0</v>
      </c>
      <c r="AK429" s="353"/>
      <c r="AL429" s="353">
        <f>SelectedInputs!AL119</f>
        <v>0</v>
      </c>
      <c r="AM429" s="353">
        <f>SelectedInputs!AM119</f>
        <v>0</v>
      </c>
      <c r="AN429" s="515"/>
      <c r="AO429" s="287">
        <f>SelectedInputs!AO119</f>
        <v>0</v>
      </c>
      <c r="AP429" s="287">
        <f>SelectedInputs!AP119</f>
        <v>0</v>
      </c>
      <c r="AQ429" s="287">
        <f>SelectedInputs!AQ119</f>
        <v>0</v>
      </c>
      <c r="AR429" s="287">
        <f>SelectedInputs!AR119</f>
        <v>0</v>
      </c>
      <c r="AS429" s="287">
        <f>SelectedInputs!AS119</f>
        <v>0</v>
      </c>
      <c r="AT429" s="287">
        <f>SelectedInputs!AT119</f>
        <v>0</v>
      </c>
      <c r="AU429" s="287">
        <f>SelectedInputs!AU119</f>
        <v>0</v>
      </c>
      <c r="AV429" s="521"/>
    </row>
    <row r="430" spans="1:48" ht="16.8">
      <c r="A430" s="82"/>
      <c r="B430" s="82"/>
      <c r="C430" s="82"/>
      <c r="D430" s="82"/>
      <c r="E430" s="82">
        <f t="shared" si="17"/>
        <v>0</v>
      </c>
      <c r="F430" s="268"/>
      <c r="G430" s="82" t="s">
        <v>206</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SelectedInputs!AJ120</f>
        <v>0</v>
      </c>
      <c r="AK430" s="353"/>
      <c r="AL430" s="353">
        <f>SelectedInputs!AL120</f>
        <v>0</v>
      </c>
      <c r="AM430" s="353">
        <f>SelectedInputs!AM120</f>
        <v>0</v>
      </c>
      <c r="AN430" s="515"/>
      <c r="AO430" s="287">
        <f>SelectedInputs!AO120</f>
        <v>0</v>
      </c>
      <c r="AP430" s="287">
        <f>SelectedInputs!AP120</f>
        <v>0</v>
      </c>
      <c r="AQ430" s="287">
        <f>SelectedInputs!AQ120</f>
        <v>0</v>
      </c>
      <c r="AR430" s="287">
        <f>SelectedInputs!AR120</f>
        <v>0</v>
      </c>
      <c r="AS430" s="287">
        <f>SelectedInputs!AS120</f>
        <v>0</v>
      </c>
      <c r="AT430" s="287">
        <f>SelectedInputs!AT120</f>
        <v>0</v>
      </c>
      <c r="AU430" s="287">
        <f>SelectedInputs!AU120</f>
        <v>0</v>
      </c>
      <c r="AV430" s="521"/>
    </row>
    <row r="431" spans="1:48" ht="16.8">
      <c r="A431" s="82"/>
      <c r="B431" s="82"/>
      <c r="C431" s="82"/>
      <c r="D431" s="82"/>
      <c r="E431" s="82">
        <f t="shared" si="17"/>
        <v>0</v>
      </c>
      <c r="F431" s="268"/>
      <c r="G431" s="82" t="s">
        <v>206</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SelectedInputs!AJ121</f>
        <v>0</v>
      </c>
      <c r="AK431" s="353"/>
      <c r="AL431" s="353">
        <f>SelectedInputs!AL121</f>
        <v>0</v>
      </c>
      <c r="AM431" s="353">
        <f>SelectedInputs!AM121</f>
        <v>0</v>
      </c>
      <c r="AN431" s="515"/>
      <c r="AO431" s="287">
        <f>SelectedInputs!AO121</f>
        <v>0</v>
      </c>
      <c r="AP431" s="287">
        <f>SelectedInputs!AP121</f>
        <v>0</v>
      </c>
      <c r="AQ431" s="287">
        <f>SelectedInputs!AQ121</f>
        <v>0</v>
      </c>
      <c r="AR431" s="287">
        <f>SelectedInputs!AR121</f>
        <v>0</v>
      </c>
      <c r="AS431" s="287">
        <f>SelectedInputs!AS121</f>
        <v>0</v>
      </c>
      <c r="AT431" s="287">
        <f>SelectedInputs!AT121</f>
        <v>0</v>
      </c>
      <c r="AU431" s="287">
        <f>SelectedInputs!AU121</f>
        <v>0</v>
      </c>
      <c r="AV431" s="521"/>
    </row>
    <row r="432" spans="1:48" ht="16.8">
      <c r="A432" s="82"/>
      <c r="B432" s="82"/>
      <c r="C432" s="82"/>
      <c r="D432" s="82"/>
      <c r="E432" s="82"/>
      <c r="F432" s="268"/>
      <c r="G432" s="82"/>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82"/>
      <c r="AK432" s="82"/>
      <c r="AL432" s="82"/>
      <c r="AM432" s="82"/>
      <c r="AN432" s="516"/>
      <c r="AO432" s="82"/>
      <c r="AP432" s="82"/>
      <c r="AQ432" s="147"/>
      <c r="AR432" s="82"/>
      <c r="AS432" s="82"/>
      <c r="AT432" s="82"/>
      <c r="AU432" s="82"/>
      <c r="AV432" s="82"/>
    </row>
    <row r="433" spans="1:48" ht="16.8">
      <c r="A433" s="2"/>
      <c r="B433" s="2"/>
      <c r="C433" s="28" t="s">
        <v>626</v>
      </c>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9"/>
      <c r="AR433" s="28"/>
      <c r="AS433" s="28"/>
      <c r="AT433" s="28"/>
      <c r="AU433" s="28"/>
      <c r="AV433" s="28"/>
    </row>
    <row r="434" spans="1:48" ht="16.8">
      <c r="A434" s="2"/>
      <c r="B434" s="2"/>
      <c r="C434" s="194"/>
      <c r="D434" s="194"/>
      <c r="E434" s="194"/>
      <c r="F434" s="194"/>
      <c r="G434" s="194"/>
      <c r="H434" s="194"/>
      <c r="I434" s="194"/>
      <c r="J434" s="194"/>
      <c r="K434" s="194"/>
      <c r="L434" s="194"/>
      <c r="M434" s="194"/>
      <c r="N434" s="194"/>
      <c r="O434" s="194"/>
      <c r="P434" s="194"/>
      <c r="Q434" s="194"/>
      <c r="R434" s="194"/>
      <c r="S434" s="194"/>
      <c r="T434" s="194"/>
      <c r="U434" s="194"/>
      <c r="V434" s="194"/>
      <c r="W434" s="194"/>
      <c r="X434" s="194"/>
      <c r="Y434" s="194"/>
      <c r="Z434" s="194"/>
      <c r="AA434" s="194"/>
      <c r="AB434" s="194"/>
      <c r="AC434" s="194"/>
      <c r="AD434" s="194"/>
      <c r="AE434" s="194"/>
      <c r="AF434" s="194"/>
      <c r="AG434" s="194"/>
      <c r="AH434" s="194"/>
      <c r="AI434" s="194"/>
      <c r="AJ434" s="194"/>
      <c r="AK434" s="194"/>
      <c r="AL434" s="194"/>
      <c r="AM434" s="194"/>
      <c r="AN434" s="194"/>
      <c r="AO434" s="194"/>
      <c r="AP434" s="194"/>
      <c r="AQ434" s="189"/>
      <c r="AR434" s="194"/>
      <c r="AS434" s="194"/>
      <c r="AT434" s="194"/>
      <c r="AU434" s="194"/>
      <c r="AV434" s="194"/>
    </row>
    <row r="435" spans="1:48" ht="16.8">
      <c r="A435" s="7"/>
      <c r="B435" s="7"/>
      <c r="C435" s="7"/>
      <c r="D435" s="82"/>
      <c r="E435" s="271" t="s">
        <v>627</v>
      </c>
      <c r="F435" s="271"/>
      <c r="G435" s="271" t="s">
        <v>206</v>
      </c>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271"/>
      <c r="AH435" s="271"/>
      <c r="AI435" s="271"/>
      <c r="AJ435" s="271"/>
      <c r="AK435" s="271"/>
      <c r="AL435" s="271"/>
      <c r="AM435" s="271"/>
      <c r="AN435" s="271"/>
      <c r="AO435" s="271"/>
      <c r="AP435" s="271"/>
      <c r="AQ435" s="299"/>
      <c r="AR435" s="492">
        <f>SelectedInputs!AR295</f>
        <v>1.5631485822058179E-2</v>
      </c>
      <c r="AS435" s="492">
        <f>SelectedInputs!AS295</f>
        <v>3.1382137869271666E-2</v>
      </c>
      <c r="AT435" s="492">
        <f>SelectedInputs!AT295</f>
        <v>3.1382137869271666E-2</v>
      </c>
      <c r="AU435" s="492">
        <f>SelectedInputs!AU295</f>
        <v>3.1382137869271666E-2</v>
      </c>
      <c r="AV435" s="492">
        <f>SelectedInputs!AV295</f>
        <v>3.1382137869271666E-2</v>
      </c>
    </row>
    <row r="436" spans="1:48" ht="16.8">
      <c r="A436" s="7"/>
      <c r="B436" s="7"/>
      <c r="C436" s="7"/>
      <c r="D436" s="82"/>
      <c r="E436" s="27" t="s">
        <v>628</v>
      </c>
      <c r="F436" s="27"/>
      <c r="G436" s="27" t="s">
        <v>206</v>
      </c>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c r="AN436" s="27"/>
      <c r="AO436" s="27"/>
      <c r="AP436" s="27"/>
      <c r="AQ436" s="192"/>
      <c r="AR436" s="132">
        <f>SelectedInputs!AR296</f>
        <v>4.6996640725048729E-3</v>
      </c>
      <c r="AS436" s="132">
        <f>SelectedInputs!AS296</f>
        <v>6.706868959504851E-3</v>
      </c>
      <c r="AT436" s="132">
        <f>SelectedInputs!AT296</f>
        <v>6.706868959504851E-3</v>
      </c>
      <c r="AU436" s="132">
        <f>SelectedInputs!AU296</f>
        <v>6.706868959504851E-3</v>
      </c>
      <c r="AV436" s="132">
        <f>SelectedInputs!AV296</f>
        <v>6.706868959504851E-3</v>
      </c>
    </row>
    <row r="437" spans="1:48" ht="16.8">
      <c r="A437" s="7"/>
      <c r="B437" s="7"/>
      <c r="C437" s="7"/>
      <c r="D437" s="82"/>
      <c r="E437" s="27" t="s">
        <v>629</v>
      </c>
      <c r="F437" s="27"/>
      <c r="G437" s="27" t="s">
        <v>206</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0.78942460126953695</v>
      </c>
      <c r="AS437" s="132">
        <f>SelectedInputs!AS297</f>
        <v>0.85059520030019309</v>
      </c>
      <c r="AT437" s="132">
        <f>SelectedInputs!AT297</f>
        <v>0.85059520030019309</v>
      </c>
      <c r="AU437" s="132">
        <f>SelectedInputs!AU297</f>
        <v>0.85059520030019309</v>
      </c>
      <c r="AV437" s="132">
        <f>SelectedInputs!AV297</f>
        <v>0.85059520030019309</v>
      </c>
    </row>
    <row r="438" spans="1:48" ht="16.8">
      <c r="A438" s="7"/>
      <c r="B438" s="7"/>
      <c r="C438" s="7"/>
      <c r="D438" s="82"/>
      <c r="E438" s="27" t="s">
        <v>630</v>
      </c>
      <c r="F438" s="27"/>
      <c r="G438" s="27" t="s">
        <v>206</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v>
      </c>
      <c r="AS438" s="132">
        <f>SelectedInputs!AS298</f>
        <v>0</v>
      </c>
      <c r="AT438" s="132">
        <f>SelectedInputs!AT298</f>
        <v>0</v>
      </c>
      <c r="AU438" s="132">
        <f>SelectedInputs!AU298</f>
        <v>0</v>
      </c>
      <c r="AV438" s="132">
        <f>SelectedInputs!AV298</f>
        <v>0</v>
      </c>
    </row>
    <row r="439" spans="1:48" ht="16.8">
      <c r="A439" s="7"/>
      <c r="B439" s="7"/>
      <c r="C439" s="7"/>
      <c r="D439" s="82"/>
      <c r="E439" s="27" t="s">
        <v>631</v>
      </c>
      <c r="F439" s="27"/>
      <c r="G439" s="27" t="s">
        <v>206</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632</v>
      </c>
      <c r="F440" s="27"/>
      <c r="G440" s="27" t="s">
        <v>206</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2" t="s">
        <v>633</v>
      </c>
      <c r="F441" s="272"/>
      <c r="G441" s="272" t="s">
        <v>206</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300"/>
      <c r="AR441" s="493">
        <f>SelectedInputs!AR301</f>
        <v>6.443103771969326E-2</v>
      </c>
      <c r="AS441" s="493">
        <f>SelectedInputs!AS301</f>
        <v>5.0416518691684974E-2</v>
      </c>
      <c r="AT441" s="493">
        <f>SelectedInputs!AT301</f>
        <v>5.0416518691684974E-2</v>
      </c>
      <c r="AU441" s="493">
        <f>SelectedInputs!AU301</f>
        <v>5.0416518691684974E-2</v>
      </c>
      <c r="AV441" s="493">
        <f>SelectedInputs!AV301</f>
        <v>5.0416518691684974E-2</v>
      </c>
    </row>
    <row r="442" spans="1:48" ht="16.8">
      <c r="A442" s="7"/>
      <c r="B442" s="7"/>
      <c r="C442" s="7"/>
      <c r="D442" s="82"/>
      <c r="E442" s="27" t="s">
        <v>634</v>
      </c>
      <c r="F442" s="27"/>
      <c r="G442" s="27" t="s">
        <v>206</v>
      </c>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c r="AN442" s="27"/>
      <c r="AO442" s="27"/>
      <c r="AP442" s="27"/>
      <c r="AQ442" s="192"/>
      <c r="AR442" s="132">
        <f>SelectedInputs!AR302</f>
        <v>0.98237790230361421</v>
      </c>
      <c r="AS442" s="132">
        <f>SelectedInputs!AS302</f>
        <v>0.95772283711600437</v>
      </c>
      <c r="AT442" s="132">
        <f>SelectedInputs!AT302</f>
        <v>0.95772283711600437</v>
      </c>
      <c r="AU442" s="132">
        <f>SelectedInputs!AU302</f>
        <v>0.95772283711600437</v>
      </c>
      <c r="AV442" s="132">
        <f>SelectedInputs!AV302</f>
        <v>0.95772283711600437</v>
      </c>
    </row>
    <row r="443" spans="1:48" ht="16.8">
      <c r="A443" s="7"/>
      <c r="B443" s="7"/>
      <c r="C443" s="7"/>
      <c r="D443" s="82"/>
      <c r="E443" s="27" t="s">
        <v>635</v>
      </c>
      <c r="F443" s="27"/>
      <c r="G443" s="27" t="s">
        <v>206</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0.36931791640223521</v>
      </c>
      <c r="AS443" s="132">
        <f>SelectedInputs!AS303</f>
        <v>0.3041063902683</v>
      </c>
      <c r="AT443" s="132">
        <f>SelectedInputs!AT303</f>
        <v>0.3041063902683</v>
      </c>
      <c r="AU443" s="132">
        <f>SelectedInputs!AU303</f>
        <v>0.3041063902683</v>
      </c>
      <c r="AV443" s="132">
        <f>SelectedInputs!AV303</f>
        <v>0.3041063902683</v>
      </c>
    </row>
    <row r="444" spans="1:48" ht="16.8">
      <c r="A444" s="7"/>
      <c r="B444" s="7"/>
      <c r="C444" s="7"/>
      <c r="D444" s="82"/>
      <c r="E444" s="27" t="s">
        <v>636</v>
      </c>
      <c r="F444" s="27"/>
      <c r="G444" s="27" t="s">
        <v>206</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0.10067418380112617</v>
      </c>
      <c r="AS444" s="132">
        <f>SelectedInputs!AS304</f>
        <v>8.3392133000774193E-2</v>
      </c>
      <c r="AT444" s="132">
        <f>SelectedInputs!AT304</f>
        <v>8.3392133000774193E-2</v>
      </c>
      <c r="AU444" s="132">
        <f>SelectedInputs!AU304</f>
        <v>8.3392133000774193E-2</v>
      </c>
      <c r="AV444" s="132">
        <f>SelectedInputs!AV304</f>
        <v>8.3392133000774193E-2</v>
      </c>
    </row>
    <row r="445" spans="1:48" ht="16.8">
      <c r="A445" s="7"/>
      <c r="B445" s="7"/>
      <c r="C445" s="7"/>
      <c r="D445" s="82"/>
      <c r="E445" s="27" t="s">
        <v>637</v>
      </c>
      <c r="F445" s="27"/>
      <c r="G445" s="27" t="s">
        <v>206</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0</v>
      </c>
      <c r="AS445" s="132">
        <f>SelectedInputs!AS305</f>
        <v>0</v>
      </c>
      <c r="AT445" s="132">
        <f>SelectedInputs!AT305</f>
        <v>0</v>
      </c>
      <c r="AU445" s="132">
        <f>SelectedInputs!AU305</f>
        <v>0</v>
      </c>
      <c r="AV445" s="132">
        <f>SelectedInputs!AV305</f>
        <v>0</v>
      </c>
    </row>
    <row r="446" spans="1:48" ht="16.8">
      <c r="A446" s="7"/>
      <c r="B446" s="7"/>
      <c r="C446" s="7"/>
      <c r="D446" s="82"/>
      <c r="E446" s="27" t="s">
        <v>638</v>
      </c>
      <c r="F446" s="27"/>
      <c r="G446" s="27" t="s">
        <v>206</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639</v>
      </c>
      <c r="F447" s="27"/>
      <c r="G447" s="27" t="s">
        <v>206</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640</v>
      </c>
      <c r="F448" s="27"/>
      <c r="G448" s="27" t="s">
        <v>206</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0.12926338560244885</v>
      </c>
      <c r="AS448" s="132">
        <f>SelectedInputs!AS308</f>
        <v>0.14696131177802496</v>
      </c>
      <c r="AT448" s="132">
        <f>SelectedInputs!AT308</f>
        <v>0.14696131177802496</v>
      </c>
      <c r="AU448" s="132">
        <f>SelectedInputs!AU308</f>
        <v>0.14696131177802496</v>
      </c>
      <c r="AV448" s="132">
        <f>SelectedInputs!AV308</f>
        <v>0.14696131177802496</v>
      </c>
    </row>
    <row r="449" spans="1:48" ht="16.8">
      <c r="A449" s="7"/>
      <c r="B449" s="7"/>
      <c r="C449" s="7"/>
      <c r="D449" s="82"/>
      <c r="E449" s="271" t="s">
        <v>641</v>
      </c>
      <c r="F449" s="271"/>
      <c r="G449" s="271" t="s">
        <v>206</v>
      </c>
      <c r="H449" s="271"/>
      <c r="I449" s="271"/>
      <c r="J449" s="271"/>
      <c r="K449" s="271"/>
      <c r="L449" s="271"/>
      <c r="M449" s="271"/>
      <c r="N449" s="271"/>
      <c r="O449" s="271"/>
      <c r="P449" s="271"/>
      <c r="Q449" s="271"/>
      <c r="R449" s="271"/>
      <c r="S449" s="271"/>
      <c r="T449" s="271"/>
      <c r="U449" s="271"/>
      <c r="V449" s="271"/>
      <c r="W449" s="271"/>
      <c r="X449" s="271"/>
      <c r="Y449" s="271"/>
      <c r="Z449" s="271"/>
      <c r="AA449" s="271"/>
      <c r="AB449" s="271"/>
      <c r="AC449" s="271"/>
      <c r="AD449" s="271"/>
      <c r="AE449" s="271"/>
      <c r="AF449" s="271"/>
      <c r="AG449" s="271"/>
      <c r="AH449" s="271"/>
      <c r="AI449" s="271"/>
      <c r="AJ449" s="271"/>
      <c r="AK449" s="271"/>
      <c r="AL449" s="271"/>
      <c r="AM449" s="271"/>
      <c r="AN449" s="271"/>
      <c r="AO449" s="271"/>
      <c r="AP449" s="271"/>
      <c r="AQ449" s="299"/>
      <c r="AR449" s="492">
        <f>SelectedInputs!AR309</f>
        <v>1.9906118743275728E-3</v>
      </c>
      <c r="AS449" s="492">
        <f>SelectedInputs!AS309</f>
        <v>6.0334775221727811E-4</v>
      </c>
      <c r="AT449" s="492">
        <f>SelectedInputs!AT309</f>
        <v>6.0334775221727811E-4</v>
      </c>
      <c r="AU449" s="492">
        <f>SelectedInputs!AU309</f>
        <v>6.0334775221727811E-4</v>
      </c>
      <c r="AV449" s="492">
        <f>SelectedInputs!AV309</f>
        <v>6.0334775221727811E-4</v>
      </c>
    </row>
    <row r="450" spans="1:48" ht="16.8">
      <c r="A450" s="7"/>
      <c r="B450" s="7"/>
      <c r="C450" s="7"/>
      <c r="D450" s="82"/>
      <c r="E450" s="27" t="s">
        <v>642</v>
      </c>
      <c r="F450" s="27"/>
      <c r="G450" s="27" t="s">
        <v>206</v>
      </c>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c r="AN450" s="27"/>
      <c r="AO450" s="27"/>
      <c r="AP450" s="27"/>
      <c r="AQ450" s="192"/>
      <c r="AR450" s="132">
        <f>SelectedInputs!AR310</f>
        <v>0.61930488160950437</v>
      </c>
      <c r="AS450" s="132">
        <f>SelectedInputs!AS310</f>
        <v>0.69454920924106556</v>
      </c>
      <c r="AT450" s="132">
        <f>SelectedInputs!AT310</f>
        <v>0.69454920924106556</v>
      </c>
      <c r="AU450" s="132">
        <f>SelectedInputs!AU310</f>
        <v>0.69454920924106556</v>
      </c>
      <c r="AV450" s="132">
        <f>SelectedInputs!AV310</f>
        <v>0.69454920924106556</v>
      </c>
    </row>
    <row r="451" spans="1:48" ht="16.8">
      <c r="A451" s="7"/>
      <c r="B451" s="7"/>
      <c r="C451" s="7"/>
      <c r="D451" s="82"/>
      <c r="E451" s="27" t="s">
        <v>643</v>
      </c>
      <c r="F451" s="27"/>
      <c r="G451" s="27" t="s">
        <v>206</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3.9338888389454839E-2</v>
      </c>
      <c r="AS451" s="132">
        <f>SelectedInputs!AS311</f>
        <v>1.9374586968357747E-2</v>
      </c>
      <c r="AT451" s="132">
        <f>SelectedInputs!AT311</f>
        <v>1.9374586968357747E-2</v>
      </c>
      <c r="AU451" s="132">
        <f>SelectedInputs!AU311</f>
        <v>1.9374586968357747E-2</v>
      </c>
      <c r="AV451" s="132">
        <f>SelectedInputs!AV311</f>
        <v>1.9374586968357747E-2</v>
      </c>
    </row>
    <row r="452" spans="1:48" ht="16.8">
      <c r="A452" s="7"/>
      <c r="B452" s="7"/>
      <c r="C452" s="7"/>
      <c r="D452" s="82"/>
      <c r="E452" s="27" t="s">
        <v>644</v>
      </c>
      <c r="F452" s="27"/>
      <c r="G452" s="27" t="s">
        <v>206</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0.8</v>
      </c>
      <c r="AS452" s="132">
        <f>SelectedInputs!AS312</f>
        <v>0.80000000000000016</v>
      </c>
      <c r="AT452" s="132">
        <f>SelectedInputs!AT312</f>
        <v>0.80000000000000016</v>
      </c>
      <c r="AU452" s="132">
        <f>SelectedInputs!AU312</f>
        <v>0.80000000000000016</v>
      </c>
      <c r="AV452" s="132">
        <f>SelectedInputs!AV312</f>
        <v>0.80000000000000016</v>
      </c>
    </row>
    <row r="453" spans="1:48" ht="16.8">
      <c r="A453" s="7"/>
      <c r="B453" s="7"/>
      <c r="C453" s="7"/>
      <c r="D453" s="82"/>
      <c r="E453" s="27" t="s">
        <v>645</v>
      </c>
      <c r="F453" s="27"/>
      <c r="G453" s="27" t="s">
        <v>206</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v>
      </c>
      <c r="AS453" s="132">
        <f>SelectedInputs!AS313</f>
        <v>0</v>
      </c>
      <c r="AT453" s="132">
        <f>SelectedInputs!AT313</f>
        <v>0</v>
      </c>
      <c r="AU453" s="132">
        <f>SelectedInputs!AU313</f>
        <v>0</v>
      </c>
      <c r="AV453" s="132">
        <f>SelectedInputs!AV313</f>
        <v>0</v>
      </c>
    </row>
    <row r="454" spans="1:48" ht="16.8">
      <c r="A454" s="7"/>
      <c r="B454" s="7"/>
      <c r="C454" s="7"/>
      <c r="D454" s="82"/>
      <c r="E454" s="27" t="s">
        <v>646</v>
      </c>
      <c r="F454" s="27"/>
      <c r="G454" s="27" t="s">
        <v>206</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2" t="s">
        <v>647</v>
      </c>
      <c r="F455" s="272"/>
      <c r="G455" s="272" t="s">
        <v>206</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300"/>
      <c r="AR455" s="493">
        <f>SelectedInputs!AR315</f>
        <v>0.35359925252290608</v>
      </c>
      <c r="AS455" s="493">
        <f>SelectedInputs!AS315</f>
        <v>0.35208651924081819</v>
      </c>
      <c r="AT455" s="493">
        <f>SelectedInputs!AT315</f>
        <v>0.35208651924081819</v>
      </c>
      <c r="AU455" s="493">
        <f>SelectedInputs!AU315</f>
        <v>0.35208651924081819</v>
      </c>
      <c r="AV455" s="493">
        <f>SelectedInputs!AV315</f>
        <v>0.35208651924081819</v>
      </c>
    </row>
    <row r="456" spans="1:48" ht="16.8">
      <c r="A456" s="7"/>
      <c r="B456" s="7"/>
      <c r="C456" s="7"/>
      <c r="D456" s="82"/>
      <c r="E456" s="271" t="s">
        <v>648</v>
      </c>
      <c r="F456" s="271"/>
      <c r="G456" s="271" t="s">
        <v>206</v>
      </c>
      <c r="H456" s="271"/>
      <c r="I456" s="271"/>
      <c r="J456" s="271"/>
      <c r="K456" s="271"/>
      <c r="L456" s="271"/>
      <c r="M456" s="271"/>
      <c r="N456" s="271"/>
      <c r="O456" s="271"/>
      <c r="P456" s="271"/>
      <c r="Q456" s="271"/>
      <c r="R456" s="271"/>
      <c r="S456" s="271"/>
      <c r="T456" s="271"/>
      <c r="U456" s="271"/>
      <c r="V456" s="271"/>
      <c r="W456" s="271"/>
      <c r="X456" s="271"/>
      <c r="Y456" s="271"/>
      <c r="Z456" s="271"/>
      <c r="AA456" s="271"/>
      <c r="AB456" s="271"/>
      <c r="AC456" s="271"/>
      <c r="AD456" s="271"/>
      <c r="AE456" s="271"/>
      <c r="AF456" s="271"/>
      <c r="AG456" s="271"/>
      <c r="AH456" s="271"/>
      <c r="AI456" s="271"/>
      <c r="AJ456" s="271"/>
      <c r="AK456" s="271"/>
      <c r="AL456" s="271"/>
      <c r="AM456" s="271"/>
      <c r="AN456" s="271"/>
      <c r="AO456" s="271"/>
      <c r="AP456" s="271"/>
      <c r="AQ456" s="299"/>
      <c r="AR456" s="492">
        <f>SelectedInputs!AR316</f>
        <v>0</v>
      </c>
      <c r="AS456" s="492">
        <f>SelectedInputs!AS316</f>
        <v>0</v>
      </c>
      <c r="AT456" s="492">
        <f>SelectedInputs!AT316</f>
        <v>0</v>
      </c>
      <c r="AU456" s="492">
        <f>SelectedInputs!AU316</f>
        <v>0</v>
      </c>
      <c r="AV456" s="492">
        <f>SelectedInputs!AV316</f>
        <v>0</v>
      </c>
    </row>
    <row r="457" spans="1:48" ht="16.8">
      <c r="A457" s="7"/>
      <c r="B457" s="7"/>
      <c r="C457" s="7"/>
      <c r="D457" s="82"/>
      <c r="E457" s="27" t="s">
        <v>649</v>
      </c>
      <c r="F457" s="27"/>
      <c r="G457" s="27" t="s">
        <v>206</v>
      </c>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c r="AN457" s="27"/>
      <c r="AO457" s="27"/>
      <c r="AP457" s="27"/>
      <c r="AQ457" s="192"/>
      <c r="AR457" s="132">
        <f>SelectedInputs!AR317</f>
        <v>0</v>
      </c>
      <c r="AS457" s="132">
        <f>SelectedInputs!AS317</f>
        <v>7.3706787562082404E-3</v>
      </c>
      <c r="AT457" s="132">
        <f>SelectedInputs!AT317</f>
        <v>7.3706787562082404E-3</v>
      </c>
      <c r="AU457" s="132">
        <f>SelectedInputs!AU317</f>
        <v>7.3706787562082404E-3</v>
      </c>
      <c r="AV457" s="132">
        <f>SelectedInputs!AV317</f>
        <v>7.3706787562082404E-3</v>
      </c>
    </row>
    <row r="458" spans="1:48" ht="16.8">
      <c r="A458" s="7"/>
      <c r="B458" s="7"/>
      <c r="C458" s="7"/>
      <c r="D458" s="82"/>
      <c r="E458" s="27" t="s">
        <v>650</v>
      </c>
      <c r="F458" s="27"/>
      <c r="G458" s="27" t="s">
        <v>206</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0</v>
      </c>
      <c r="AS458" s="132">
        <f>SelectedInputs!AS318</f>
        <v>3.5569042760030777E-3</v>
      </c>
      <c r="AT458" s="132">
        <f>SelectedInputs!AT318</f>
        <v>3.5569042760030777E-3</v>
      </c>
      <c r="AU458" s="132">
        <f>SelectedInputs!AU318</f>
        <v>3.5569042760030777E-3</v>
      </c>
      <c r="AV458" s="132">
        <f>SelectedInputs!AV318</f>
        <v>3.5569042760030777E-3</v>
      </c>
    </row>
    <row r="459" spans="1:48" ht="16.8">
      <c r="A459" s="7"/>
      <c r="B459" s="7"/>
      <c r="C459" s="7"/>
      <c r="D459" s="82"/>
      <c r="E459" s="27" t="s">
        <v>651</v>
      </c>
      <c r="F459" s="27"/>
      <c r="G459" s="27" t="s">
        <v>206</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0</v>
      </c>
      <c r="AS459" s="132">
        <f>SelectedInputs!AS319</f>
        <v>0</v>
      </c>
      <c r="AT459" s="132">
        <f>SelectedInputs!AT319</f>
        <v>0</v>
      </c>
      <c r="AU459" s="132">
        <f>SelectedInputs!AU319</f>
        <v>0</v>
      </c>
      <c r="AV459" s="132">
        <f>SelectedInputs!AV319</f>
        <v>0</v>
      </c>
    </row>
    <row r="460" spans="1:48" ht="16.8">
      <c r="A460" s="7"/>
      <c r="B460" s="7"/>
      <c r="C460" s="7"/>
      <c r="D460" s="82"/>
      <c r="E460" s="27" t="s">
        <v>652</v>
      </c>
      <c r="F460" s="27"/>
      <c r="G460" s="27" t="s">
        <v>206</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653</v>
      </c>
      <c r="F461" s="27"/>
      <c r="G461" s="27" t="s">
        <v>206</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2" t="s">
        <v>654</v>
      </c>
      <c r="F462" s="272"/>
      <c r="G462" s="272" t="s">
        <v>206</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300"/>
      <c r="AR462" s="493">
        <f>SelectedInputs!AR322</f>
        <v>0</v>
      </c>
      <c r="AS462" s="493">
        <f>SelectedInputs!AS322</f>
        <v>0</v>
      </c>
      <c r="AT462" s="493">
        <f>SelectedInputs!AT322</f>
        <v>0</v>
      </c>
      <c r="AU462" s="493">
        <f>SelectedInputs!AU322</f>
        <v>0</v>
      </c>
      <c r="AV462" s="493">
        <f>SelectedInputs!AV322</f>
        <v>0</v>
      </c>
    </row>
    <row r="463" spans="1:48" ht="16.8">
      <c r="A463" s="7"/>
      <c r="B463" s="7"/>
      <c r="C463" s="7"/>
      <c r="D463" s="82"/>
      <c r="E463" s="27" t="s">
        <v>655</v>
      </c>
      <c r="F463" s="27"/>
      <c r="G463" s="27" t="s">
        <v>206</v>
      </c>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c r="AN463" s="27"/>
      <c r="AO463" s="27"/>
      <c r="AP463" s="27"/>
      <c r="AQ463" s="192"/>
      <c r="AR463" s="132">
        <f>SelectedInputs!AR323</f>
        <v>0</v>
      </c>
      <c r="AS463" s="132">
        <f>SelectedInputs!AS323</f>
        <v>0</v>
      </c>
      <c r="AT463" s="132">
        <f>SelectedInputs!AT323</f>
        <v>0</v>
      </c>
      <c r="AU463" s="132">
        <f>SelectedInputs!AU323</f>
        <v>0</v>
      </c>
      <c r="AV463" s="132">
        <f>SelectedInputs!AV323</f>
        <v>0</v>
      </c>
    </row>
    <row r="464" spans="1:48" ht="16.8">
      <c r="A464" s="7"/>
      <c r="B464" s="7"/>
      <c r="C464" s="7"/>
      <c r="D464" s="82"/>
      <c r="E464" s="27" t="s">
        <v>656</v>
      </c>
      <c r="F464" s="27"/>
      <c r="G464" s="27" t="s">
        <v>206</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657</v>
      </c>
      <c r="F465" s="27"/>
      <c r="G465" s="27" t="s">
        <v>206</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658</v>
      </c>
      <c r="F466" s="27"/>
      <c r="G466" s="27" t="s">
        <v>206</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0.19999999999999996</v>
      </c>
      <c r="AS466" s="132">
        <f>SelectedInputs!AS326</f>
        <v>0.19999999999999998</v>
      </c>
      <c r="AT466" s="132">
        <f>SelectedInputs!AT326</f>
        <v>0.19999999999999998</v>
      </c>
      <c r="AU466" s="132">
        <f>SelectedInputs!AU326</f>
        <v>0.19999999999999998</v>
      </c>
      <c r="AV466" s="132">
        <f>SelectedInputs!AV326</f>
        <v>0.19999999999999998</v>
      </c>
    </row>
    <row r="467" spans="1:48" ht="16.8">
      <c r="A467" s="7"/>
      <c r="B467" s="7"/>
      <c r="C467" s="7"/>
      <c r="D467" s="82"/>
      <c r="E467" s="27" t="s">
        <v>659</v>
      </c>
      <c r="F467" s="27"/>
      <c r="G467" s="27" t="s">
        <v>206</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1</v>
      </c>
      <c r="AS467" s="132">
        <f>SelectedInputs!AS327</f>
        <v>1</v>
      </c>
      <c r="AT467" s="132">
        <f>SelectedInputs!AT327</f>
        <v>1</v>
      </c>
      <c r="AU467" s="132">
        <f>SelectedInputs!AU327</f>
        <v>1</v>
      </c>
      <c r="AV467" s="132">
        <f>SelectedInputs!AV327</f>
        <v>1</v>
      </c>
    </row>
    <row r="468" spans="1:48" ht="16.8">
      <c r="A468" s="7"/>
      <c r="B468" s="7"/>
      <c r="C468" s="7"/>
      <c r="D468" s="82"/>
      <c r="E468" s="27" t="s">
        <v>660</v>
      </c>
      <c r="F468" s="27"/>
      <c r="G468" s="27" t="s">
        <v>206</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661</v>
      </c>
      <c r="F469" s="27"/>
      <c r="G469" s="27" t="s">
        <v>206</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0.45049874142907886</v>
      </c>
      <c r="AS469" s="132">
        <f>SelectedInputs!AS329</f>
        <v>0.44986010062326193</v>
      </c>
      <c r="AT469" s="132">
        <f>SelectedInputs!AT329</f>
        <v>0.44986010062326193</v>
      </c>
      <c r="AU469" s="132">
        <f>SelectedInputs!AU329</f>
        <v>0.44986010062326193</v>
      </c>
      <c r="AV469" s="132">
        <f>SelectedInputs!AV329</f>
        <v>0.44986010062326193</v>
      </c>
    </row>
    <row r="470" spans="1:48" ht="16.8">
      <c r="A470" s="7"/>
      <c r="B470" s="7"/>
      <c r="C470" s="7"/>
      <c r="D470" s="82"/>
      <c r="E470" s="271" t="s">
        <v>662</v>
      </c>
      <c r="F470" s="271"/>
      <c r="G470" s="271" t="s">
        <v>206</v>
      </c>
      <c r="H470" s="271"/>
      <c r="I470" s="271"/>
      <c r="J470" s="271"/>
      <c r="K470" s="271"/>
      <c r="L470" s="271"/>
      <c r="M470" s="271"/>
      <c r="N470" s="271"/>
      <c r="O470" s="271"/>
      <c r="P470" s="271"/>
      <c r="Q470" s="271"/>
      <c r="R470" s="271"/>
      <c r="S470" s="271"/>
      <c r="T470" s="271"/>
      <c r="U470" s="271"/>
      <c r="V470" s="271"/>
      <c r="W470" s="271"/>
      <c r="X470" s="271"/>
      <c r="Y470" s="271"/>
      <c r="Z470" s="271"/>
      <c r="AA470" s="271"/>
      <c r="AB470" s="271"/>
      <c r="AC470" s="271"/>
      <c r="AD470" s="271"/>
      <c r="AE470" s="271"/>
      <c r="AF470" s="271"/>
      <c r="AG470" s="271"/>
      <c r="AH470" s="271"/>
      <c r="AI470" s="271"/>
      <c r="AJ470" s="271"/>
      <c r="AK470" s="271"/>
      <c r="AL470" s="271"/>
      <c r="AM470" s="271"/>
      <c r="AN470" s="271"/>
      <c r="AO470" s="271"/>
      <c r="AP470" s="271"/>
      <c r="AQ470" s="299"/>
      <c r="AR470" s="492">
        <f>SelectedInputs!AR330</f>
        <v>0</v>
      </c>
      <c r="AS470" s="492">
        <f>SelectedInputs!AS330</f>
        <v>1.0291677262506726E-2</v>
      </c>
      <c r="AT470" s="492">
        <f>SelectedInputs!AT330</f>
        <v>1.0291677262506726E-2</v>
      </c>
      <c r="AU470" s="492">
        <f>SelectedInputs!AU330</f>
        <v>1.0291677262506726E-2</v>
      </c>
      <c r="AV470" s="492">
        <f>SelectedInputs!AV330</f>
        <v>1.0291677262506726E-2</v>
      </c>
    </row>
    <row r="471" spans="1:48" ht="16.8">
      <c r="A471" s="7"/>
      <c r="B471" s="7"/>
      <c r="C471" s="7"/>
      <c r="D471" s="82"/>
      <c r="E471" s="27" t="s">
        <v>663</v>
      </c>
      <c r="F471" s="27"/>
      <c r="G471" s="27" t="s">
        <v>206</v>
      </c>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c r="AN471" s="27"/>
      <c r="AO471" s="27"/>
      <c r="AP471" s="27"/>
      <c r="AQ471" s="192"/>
      <c r="AR471" s="132">
        <f>SelectedInputs!AR331</f>
        <v>6.6775379157556708E-3</v>
      </c>
      <c r="AS471" s="132">
        <f>SelectedInputs!AS331</f>
        <v>-1.2733147225078722E-2</v>
      </c>
      <c r="AT471" s="132">
        <f>SelectedInputs!AT331</f>
        <v>-1.2733147225078722E-2</v>
      </c>
      <c r="AU471" s="132">
        <f>SelectedInputs!AU331</f>
        <v>-1.2733147225078722E-2</v>
      </c>
      <c r="AV471" s="132">
        <f>SelectedInputs!AV331</f>
        <v>-1.2733147225078722E-2</v>
      </c>
    </row>
    <row r="472" spans="1:48" ht="16.8">
      <c r="A472" s="7"/>
      <c r="B472" s="7"/>
      <c r="C472" s="7"/>
      <c r="D472" s="82"/>
      <c r="E472" s="27" t="s">
        <v>664</v>
      </c>
      <c r="F472" s="27"/>
      <c r="G472" s="27" t="s">
        <v>206</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7.0562326539881981E-2</v>
      </c>
      <c r="AS472" s="132">
        <f>SelectedInputs!AS332</f>
        <v>4.3081175454671682E-2</v>
      </c>
      <c r="AT472" s="132">
        <f>SelectedInputs!AT332</f>
        <v>4.3081175454671682E-2</v>
      </c>
      <c r="AU472" s="132">
        <f>SelectedInputs!AU332</f>
        <v>4.3081175454671682E-2</v>
      </c>
      <c r="AV472" s="132">
        <f>SelectedInputs!AV332</f>
        <v>4.3081175454671682E-2</v>
      </c>
    </row>
    <row r="473" spans="1:48" ht="16.8">
      <c r="A473" s="7"/>
      <c r="B473" s="7"/>
      <c r="C473" s="7"/>
      <c r="D473" s="82"/>
      <c r="E473" s="27" t="s">
        <v>665</v>
      </c>
      <c r="F473" s="27"/>
      <c r="G473" s="27" t="s">
        <v>206</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0</v>
      </c>
      <c r="AS473" s="132">
        <f>SelectedInputs!AS333</f>
        <v>0</v>
      </c>
      <c r="AT473" s="132">
        <f>SelectedInputs!AT333</f>
        <v>0</v>
      </c>
      <c r="AU473" s="132">
        <f>SelectedInputs!AU333</f>
        <v>0</v>
      </c>
      <c r="AV473" s="132">
        <f>SelectedInputs!AV333</f>
        <v>0</v>
      </c>
    </row>
    <row r="474" spans="1:48" ht="16.8">
      <c r="A474" s="7"/>
      <c r="B474" s="7"/>
      <c r="C474" s="7"/>
      <c r="D474" s="82"/>
      <c r="E474" s="27" t="s">
        <v>666</v>
      </c>
      <c r="F474" s="27"/>
      <c r="G474" s="27" t="s">
        <v>206</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667</v>
      </c>
      <c r="F475" s="27"/>
      <c r="G475" s="27" t="s">
        <v>206</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2" t="s">
        <v>668</v>
      </c>
      <c r="F476" s="272"/>
      <c r="G476" s="272" t="s">
        <v>206</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300"/>
      <c r="AR476" s="493">
        <f>SelectedInputs!AR336</f>
        <v>2.2075827258729139E-3</v>
      </c>
      <c r="AS476" s="493">
        <f>SelectedInputs!AS336</f>
        <v>6.7554966620989748E-4</v>
      </c>
      <c r="AT476" s="493">
        <f>SelectedInputs!AT336</f>
        <v>6.7554966620989748E-4</v>
      </c>
      <c r="AU476" s="493">
        <f>SelectedInputs!AU336</f>
        <v>6.7554966620989748E-4</v>
      </c>
      <c r="AV476" s="493">
        <f>SelectedInputs!AV336</f>
        <v>6.7554966620989748E-4</v>
      </c>
    </row>
    <row r="477" spans="1:48" ht="16.8">
      <c r="A477" s="7"/>
      <c r="B477" s="7"/>
      <c r="C477" s="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c r="AN477" s="27"/>
      <c r="AO477" s="27"/>
      <c r="AP477" s="27"/>
      <c r="AQ477" s="299"/>
      <c r="AR477" s="7"/>
      <c r="AS477" s="7"/>
      <c r="AT477" s="7"/>
      <c r="AU477" s="7"/>
      <c r="AV477" s="7"/>
    </row>
    <row r="478" spans="1:48" ht="16.8">
      <c r="B478" s="37" t="s">
        <v>75</v>
      </c>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c r="AA478" s="37"/>
      <c r="AB478" s="37"/>
      <c r="AC478" s="37"/>
      <c r="AD478" s="37"/>
      <c r="AE478" s="37"/>
      <c r="AF478" s="37"/>
      <c r="AG478" s="37"/>
      <c r="AH478" s="37"/>
      <c r="AI478" s="37"/>
      <c r="AJ478" s="37"/>
      <c r="AK478" s="37"/>
      <c r="AL478" s="37"/>
      <c r="AM478" s="37"/>
      <c r="AN478" s="37"/>
      <c r="AO478" s="37"/>
      <c r="AP478" s="37"/>
      <c r="AQ478" s="38"/>
      <c r="AR478" s="37"/>
      <c r="AS478" s="37"/>
      <c r="AT478" s="37"/>
      <c r="AU478" s="37"/>
      <c r="AV478" s="37"/>
    </row>
    <row r="479" spans="1:48" ht="16.8">
      <c r="A479" s="7"/>
      <c r="B479" s="7"/>
      <c r="C479" s="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c r="AN479" s="27"/>
      <c r="AO479" s="27"/>
      <c r="AP479" s="27"/>
      <c r="AQ479" s="27"/>
      <c r="AR479" s="7"/>
      <c r="AS479" s="7"/>
      <c r="AT479" s="7"/>
      <c r="AU479" s="7"/>
      <c r="AV479" s="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heetData>
  <conditionalFormatting sqref="K274:AP274 AR274:BA274">
    <cfRule type="cellIs" dxfId="95" priority="15" operator="equal">
      <formula>FALSE()</formula>
    </cfRule>
  </conditionalFormatting>
  <conditionalFormatting sqref="K16:AV18 K101:BA114 AW246:BA258 K277:AP278 AR277:BA278">
    <cfRule type="cellIs" dxfId="94" priority="24" operator="equal">
      <formula>FALSE()</formula>
    </cfRule>
  </conditionalFormatting>
  <conditionalFormatting sqref="AM3">
    <cfRule type="expression" dxfId="93" priority="22">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DA3-DB07-4519-8686-E7BF28C0D428}">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39</v>
      </c>
      <c r="B1" s="181"/>
      <c r="C1" s="181"/>
      <c r="D1" s="181"/>
      <c r="E1" s="275"/>
      <c r="F1" s="331" t="s">
        <v>524</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266"/>
      <c r="AO1" s="181"/>
      <c r="AP1" s="181"/>
      <c r="AQ1" s="17"/>
      <c r="AR1" s="171"/>
      <c r="AS1" s="171"/>
      <c r="AT1" s="181"/>
      <c r="AU1" s="181"/>
      <c r="AV1" s="181"/>
      <c r="AW1" s="181"/>
    </row>
    <row r="2" spans="1:54" ht="16.8">
      <c r="A2" s="181"/>
      <c r="B2" s="157" t="str">
        <f>UserInterface!E30</f>
        <v>SWEST</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54"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391</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669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670</v>
      </c>
      <c r="F10" s="82"/>
      <c r="G10" s="82" t="s">
        <v>310</v>
      </c>
      <c r="H10" s="82" t="s">
        <v>416</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SelectedInputs!AJ352</f>
        <v>0</v>
      </c>
      <c r="AK10" s="8">
        <f>SelectedInputs!AK352</f>
        <v>0</v>
      </c>
      <c r="AL10" s="8">
        <f>SelectedInputs!AL352</f>
        <v>0</v>
      </c>
      <c r="AM10" s="8">
        <f>SelectedInputs!AM352</f>
        <v>0</v>
      </c>
      <c r="AN10" s="8">
        <f>SelectedInputs!AN352</f>
        <v>0</v>
      </c>
      <c r="AO10" s="8">
        <f>SelectedInputs!AO352</f>
        <v>0</v>
      </c>
      <c r="AP10" s="8">
        <f>SelectedInputs!AP352</f>
        <v>1.238</v>
      </c>
      <c r="AQ10" s="9">
        <f>SelectedInputs!AQ352</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671</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1.2806226704273584</v>
      </c>
      <c r="AS12" s="121">
        <f>InputSummary!AS194</f>
        <v>1.321109844088743</v>
      </c>
      <c r="AT12" s="121">
        <f>InputSummary!AT194</f>
        <v>1.3540446211486474</v>
      </c>
      <c r="AU12" s="121">
        <f>InputSummary!AU194</f>
        <v>1.3841294022609805</v>
      </c>
      <c r="AV12" s="121">
        <f>InputSummary!AV194</f>
        <v>1.4132802659144532</v>
      </c>
      <c r="AW12" s="184"/>
      <c r="AX12" s="184"/>
      <c r="AY12" s="184"/>
      <c r="AZ12" s="184"/>
      <c r="BA12" s="184"/>
      <c r="BB12" s="82"/>
    </row>
    <row r="13" spans="1:54" ht="16.8">
      <c r="A13" s="82"/>
      <c r="B13" s="82"/>
      <c r="C13" s="82"/>
      <c r="D13" s="82"/>
      <c r="E13" s="2" t="s">
        <v>672</v>
      </c>
      <c r="F13" s="82"/>
      <c r="G13" s="2" t="s">
        <v>310</v>
      </c>
      <c r="H13" s="402" t="s">
        <v>673</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1.5396607835593392</v>
      </c>
      <c r="AS13" s="121">
        <f t="shared" si="0"/>
        <v>1.5883375054096465</v>
      </c>
      <c r="AT13" s="121">
        <f t="shared" si="0"/>
        <v>1.6279341686777447</v>
      </c>
      <c r="AU13" s="121">
        <f t="shared" si="0"/>
        <v>1.6641043527064001</v>
      </c>
      <c r="AV13" s="121">
        <f t="shared" si="0"/>
        <v>1.6991517110037193</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674</v>
      </c>
      <c r="F15" s="82"/>
      <c r="G15" s="2" t="s">
        <v>206</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4.09301584E-2</v>
      </c>
      <c r="AU15" s="212">
        <f>InputSummary!AU182</f>
        <v>4.1113614800000003E-2</v>
      </c>
      <c r="AV15" s="212">
        <f>InputSummary!AV182</f>
        <v>4.1190859599999997E-2</v>
      </c>
      <c r="AW15" s="184"/>
      <c r="AX15" s="184"/>
      <c r="AY15" s="184"/>
      <c r="AZ15" s="184"/>
      <c r="BA15" s="184"/>
      <c r="BB15" s="82"/>
    </row>
    <row r="16" spans="1:54" ht="16.8">
      <c r="A16" s="82"/>
      <c r="B16" s="82"/>
      <c r="C16" s="82"/>
      <c r="D16" s="82"/>
      <c r="E16" s="424" t="s">
        <v>675</v>
      </c>
      <c r="F16" s="82"/>
      <c r="G16" s="2" t="s">
        <v>310</v>
      </c>
      <c r="H16" s="82" t="s">
        <v>676</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1.0409301583999999</v>
      </c>
      <c r="AU16" s="425">
        <f t="shared" si="1"/>
        <v>1.0411136148</v>
      </c>
      <c r="AV16" s="425">
        <f t="shared" si="1"/>
        <v>1.0411908595999999</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677</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678</v>
      </c>
      <c r="F20" s="82"/>
      <c r="G20" s="2" t="s">
        <v>679</v>
      </c>
      <c r="H20" s="82" t="s">
        <v>395</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SelectedInputs!AR341</f>
        <v>0.53141262689488911</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680</v>
      </c>
      <c r="F22" s="82"/>
      <c r="G22" s="2" t="s">
        <v>679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0.10628252537897782</v>
      </c>
      <c r="AS22" s="13">
        <f>$AR20/5</f>
        <v>0.10628252537897782</v>
      </c>
      <c r="AT22" s="13">
        <f>$AR20/5</f>
        <v>0.10628252537897782</v>
      </c>
      <c r="AU22" s="13">
        <f>$AR20/5</f>
        <v>0.10628252537897782</v>
      </c>
      <c r="AV22" s="13">
        <f>$AR20/5</f>
        <v>0.10628252537897782</v>
      </c>
      <c r="AW22" s="184"/>
      <c r="AX22" s="184"/>
      <c r="AY22" s="184"/>
      <c r="AZ22" s="184"/>
      <c r="BA22" s="184"/>
      <c r="BB22" s="82"/>
    </row>
    <row r="23" spans="1:54" ht="16.8">
      <c r="A23" s="82"/>
      <c r="B23" s="82"/>
      <c r="C23" s="82"/>
      <c r="D23" s="82"/>
      <c r="E23" s="2" t="s">
        <v>681</v>
      </c>
      <c r="F23" s="82"/>
      <c r="G23" s="2" t="s">
        <v>206</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4.09301584E-2</v>
      </c>
      <c r="AU23" s="212">
        <f>AU15</f>
        <v>4.1113614800000003E-2</v>
      </c>
      <c r="AV23" s="212">
        <f>AV15</f>
        <v>4.1190859599999997E-2</v>
      </c>
      <c r="AW23" s="184"/>
      <c r="AX23" s="184"/>
      <c r="AY23" s="184"/>
      <c r="AZ23" s="184"/>
      <c r="BA23" s="184"/>
      <c r="BB23" s="82"/>
    </row>
    <row r="24" spans="1:54" ht="16.8">
      <c r="A24" s="82"/>
      <c r="B24" s="82"/>
      <c r="C24" s="82"/>
      <c r="D24" s="82"/>
      <c r="E24" s="2" t="s">
        <v>682</v>
      </c>
      <c r="F24" s="82"/>
      <c r="G24" s="2" t="s">
        <v>310</v>
      </c>
      <c r="H24" s="82" t="s">
        <v>683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1.1270645747570465</v>
      </c>
      <c r="AV24" s="13" cm="1">
        <f t="array" ref="AV24">PRODUCT(1+$AR23:AU$23)</f>
        <v>1.1734022735383334</v>
      </c>
      <c r="AW24" s="184"/>
      <c r="AX24" s="184"/>
      <c r="AY24" s="184"/>
      <c r="AZ24" s="184"/>
      <c r="BA24" s="184"/>
      <c r="BB24" s="82"/>
    </row>
    <row r="25" spans="1:54" ht="16.8">
      <c r="A25" s="82"/>
      <c r="B25" s="82"/>
      <c r="C25" s="82"/>
      <c r="D25" s="82"/>
      <c r="E25" s="2" t="s">
        <v>684</v>
      </c>
      <c r="F25" s="82"/>
      <c r="G25" s="2" t="s">
        <v>679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0.10628252537897782</v>
      </c>
      <c r="AS25" s="13">
        <f>AS22*AS24</f>
        <v>0.11050551034864742</v>
      </c>
      <c r="AT25" s="13">
        <f>AT22*AT24</f>
        <v>0.11507714355638046</v>
      </c>
      <c r="AU25" s="13">
        <f>AU22*AU24</f>
        <v>0.11978726927036264</v>
      </c>
      <c r="AV25" s="13">
        <f>AV22*AV24</f>
        <v>0.1247121569170882</v>
      </c>
      <c r="AW25" s="184"/>
      <c r="AX25" s="184"/>
      <c r="AY25" s="184"/>
      <c r="AZ25" s="184"/>
      <c r="BA25" s="184"/>
      <c r="BB25" s="82"/>
    </row>
    <row r="26" spans="1:54" ht="16.8">
      <c r="A26" s="82"/>
      <c r="B26" s="82"/>
      <c r="C26" s="82"/>
      <c r="D26" s="82"/>
      <c r="E26" s="2" t="s">
        <v>684</v>
      </c>
      <c r="F26" s="82"/>
      <c r="G26" s="2" t="s">
        <v>298</v>
      </c>
      <c r="H26" s="82" t="s">
        <v>685</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0.16363903630366236</v>
      </c>
      <c r="AS26" s="13">
        <f>AS25*AS13</f>
        <v>0.1755200466411905</v>
      </c>
      <c r="AT26" s="13">
        <f>AT25*AT13</f>
        <v>0.1873380140292657</v>
      </c>
      <c r="AU26" s="13">
        <f>AU25*AU13</f>
        <v>0.19933851619162407</v>
      </c>
      <c r="AV26" s="13">
        <f>AV25*AV13</f>
        <v>0.21190487480863474</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686</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687</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688</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689</v>
      </c>
      <c r="F32" s="82"/>
      <c r="G32" s="2" t="s">
        <v>679</v>
      </c>
      <c r="H32" s="82" t="s">
        <v>413</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SelectedInputs!AP351</f>
        <v>274.65063131343453</v>
      </c>
      <c r="AQ32" s="9">
        <f>SelectedInputs!AQ351</f>
        <v>257.3806513219555</v>
      </c>
      <c r="AR32" s="30"/>
      <c r="AS32" s="30"/>
      <c r="AT32" s="30"/>
      <c r="AU32" s="30"/>
      <c r="AV32" s="30"/>
      <c r="AW32" s="184"/>
      <c r="AX32" s="184"/>
      <c r="AY32" s="184"/>
      <c r="AZ32" s="184"/>
      <c r="BA32" s="184"/>
      <c r="BB32" s="82"/>
    </row>
    <row r="33" spans="1:54" ht="16.8">
      <c r="A33" s="82"/>
      <c r="B33" s="82"/>
      <c r="C33" s="82"/>
      <c r="D33" s="82"/>
      <c r="E33" s="7" t="s">
        <v>688</v>
      </c>
      <c r="F33" s="82"/>
      <c r="G33" s="2" t="s">
        <v>298</v>
      </c>
      <c r="H33" s="82" t="s">
        <v>690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11.806594670773666</v>
      </c>
      <c r="AS33" s="30">
        <f>IFERROR(((AQ$13-AQ10)/AQ$13) * AQ$32 * AQ$16 * AR$16*AS13,0)</f>
        <v>34.732446507715736</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417</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418</v>
      </c>
      <c r="F36" s="82"/>
      <c r="G36" s="82" t="s">
        <v>298</v>
      </c>
      <c r="H36" s="82" t="s">
        <v>419</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SelectedInputs!AJ354</f>
        <v>307.05878120999995</v>
      </c>
      <c r="AK36" s="8">
        <f>SelectedInputs!AK354</f>
        <v>356.05997308000002</v>
      </c>
      <c r="AL36" s="8">
        <f>SelectedInputs!AL354</f>
        <v>343.96866629999994</v>
      </c>
      <c r="AM36" s="8">
        <f>SelectedInputs!AM354</f>
        <v>345.85728770999998</v>
      </c>
      <c r="AN36" s="8">
        <f>SelectedInputs!AN354</f>
        <v>348.44516113000003</v>
      </c>
      <c r="AO36" s="8">
        <f>SelectedInputs!AO354</f>
        <v>337.24597834999997</v>
      </c>
      <c r="AP36" s="8">
        <f>SelectedInputs!AP354</f>
        <v>369.41793551000001</v>
      </c>
      <c r="AQ36" s="9">
        <f>SelectedInputs!AQ354</f>
        <v>413.09147007999997</v>
      </c>
      <c r="AR36" s="8"/>
      <c r="AS36" s="30"/>
      <c r="AT36" s="30"/>
      <c r="AU36" s="30"/>
      <c r="AV36" s="30"/>
      <c r="AW36" s="184"/>
      <c r="AX36" s="184"/>
      <c r="AY36" s="184"/>
      <c r="AZ36" s="184"/>
      <c r="BA36" s="184"/>
      <c r="BB36" s="82"/>
    </row>
    <row r="37" spans="1:54" ht="16.8">
      <c r="A37" s="82"/>
      <c r="B37" s="82"/>
      <c r="C37" s="82"/>
      <c r="D37" s="82"/>
      <c r="E37" s="318" t="s">
        <v>420</v>
      </c>
      <c r="F37" s="82"/>
      <c r="G37" s="82" t="s">
        <v>298</v>
      </c>
      <c r="H37" s="82" t="s">
        <v>65</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SelectedInputs!AJ355</f>
        <v>309.86590355016472</v>
      </c>
      <c r="AK37" s="8">
        <f>SelectedInputs!AK355</f>
        <v>343.8932480069127</v>
      </c>
      <c r="AL37" s="8">
        <f>SelectedInputs!AL355</f>
        <v>335.41491838675483</v>
      </c>
      <c r="AM37" s="8">
        <f>SelectedInputs!AM355</f>
        <v>333.32708292910718</v>
      </c>
      <c r="AN37" s="8">
        <f>SelectedInputs!AN355</f>
        <v>352.00797046982314</v>
      </c>
      <c r="AO37" s="8">
        <f>SelectedInputs!AO355</f>
        <v>346.07398061978341</v>
      </c>
      <c r="AP37" s="8">
        <f>SelectedInputs!AP355</f>
        <v>349.74595694840701</v>
      </c>
      <c r="AQ37" s="9">
        <f>SelectedInputs!AQ355</f>
        <v>407.64786269443312</v>
      </c>
      <c r="AR37" s="8"/>
      <c r="AS37" s="30"/>
      <c r="AT37" s="30"/>
      <c r="AU37" s="30"/>
      <c r="AV37" s="30"/>
      <c r="AW37" s="184"/>
      <c r="AX37" s="184"/>
      <c r="AY37" s="184"/>
      <c r="AZ37" s="184"/>
      <c r="BA37" s="184"/>
      <c r="BB37" s="82"/>
    </row>
    <row r="38" spans="1:54" ht="16.8">
      <c r="A38" s="82"/>
      <c r="B38" s="82"/>
      <c r="C38" s="82"/>
      <c r="D38" s="82"/>
      <c r="E38" s="318" t="s">
        <v>691</v>
      </c>
      <c r="F38" s="82"/>
      <c r="G38" s="82" t="s">
        <v>298</v>
      </c>
      <c r="H38" s="82" t="s">
        <v>692</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-2.8071223401647671</v>
      </c>
      <c r="AK38" s="7">
        <f t="shared" si="2"/>
        <v>12.166725073087321</v>
      </c>
      <c r="AL38" s="7">
        <f t="shared" si="2"/>
        <v>8.553747913245104</v>
      </c>
      <c r="AM38" s="7">
        <f t="shared" si="2"/>
        <v>12.530204780892802</v>
      </c>
      <c r="AN38" s="7">
        <f t="shared" si="2"/>
        <v>-3.5628093398231044</v>
      </c>
      <c r="AO38" s="7">
        <f t="shared" si="2"/>
        <v>-8.8280022697834397</v>
      </c>
      <c r="AP38" s="7">
        <f t="shared" si="2"/>
        <v>19.671978561592994</v>
      </c>
      <c r="AQ38" s="65">
        <f t="shared" si="2"/>
        <v>5.4436073855668496</v>
      </c>
      <c r="AR38" s="8"/>
      <c r="AS38" s="30"/>
      <c r="AT38" s="30"/>
      <c r="AU38" s="30"/>
      <c r="AV38" s="30"/>
      <c r="AW38" s="184"/>
      <c r="AX38" s="184"/>
      <c r="AY38" s="184"/>
      <c r="AZ38" s="184"/>
      <c r="BA38" s="184"/>
      <c r="BB38" s="82"/>
    </row>
    <row r="39" spans="1:54" ht="16.8">
      <c r="A39" s="82"/>
      <c r="B39" s="82"/>
      <c r="C39" s="82"/>
      <c r="D39" s="82"/>
      <c r="E39" s="318" t="s">
        <v>421</v>
      </c>
      <c r="F39" s="82"/>
      <c r="G39" s="82" t="s">
        <v>96</v>
      </c>
      <c r="H39" s="82" t="s">
        <v>693</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SelectedInputs!AJ356</f>
        <v>0.5</v>
      </c>
      <c r="AK39" s="8">
        <f>SelectedInputs!AK356</f>
        <v>0.33561643835616445</v>
      </c>
      <c r="AL39" s="8">
        <f>SelectedInputs!AL356</f>
        <v>0.35273972602739728</v>
      </c>
      <c r="AM39" s="8">
        <f>SelectedInputs!AM356</f>
        <v>0.66575342465753418</v>
      </c>
      <c r="AN39" s="8">
        <f>SelectedInputs!AN356</f>
        <v>0.71598360655737692</v>
      </c>
      <c r="AO39" s="8">
        <f>SelectedInputs!AO356</f>
        <v>0.1</v>
      </c>
      <c r="AP39" s="8">
        <f>SelectedInputs!AP356</f>
        <v>0.1928767123287671</v>
      </c>
      <c r="AQ39" s="9">
        <f>SelectedInputs!AQ356</f>
        <v>2.3034246575342467</v>
      </c>
      <c r="AR39" s="8">
        <f>SelectedInputs!AR356</f>
        <v>0</v>
      </c>
      <c r="AS39" s="8"/>
      <c r="AT39" s="30"/>
      <c r="AU39" s="30"/>
      <c r="AV39" s="30"/>
      <c r="AW39" s="184"/>
      <c r="AX39" s="184"/>
      <c r="AY39" s="184"/>
      <c r="AZ39" s="184"/>
      <c r="BA39" s="184"/>
      <c r="BB39" s="82"/>
    </row>
    <row r="40" spans="1:54" ht="16.8">
      <c r="A40" s="82"/>
      <c r="B40" s="82"/>
      <c r="C40" s="82"/>
      <c r="D40" s="82"/>
      <c r="E40" s="318" t="s">
        <v>423</v>
      </c>
      <c r="F40" s="82"/>
      <c r="G40" s="82" t="s">
        <v>96</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SelectedInputs!AJ357</f>
        <v>0</v>
      </c>
      <c r="AK40" s="8">
        <f>SelectedInputs!AK357</f>
        <v>0</v>
      </c>
      <c r="AL40" s="8">
        <f>SelectedInputs!AL357</f>
        <v>0</v>
      </c>
      <c r="AM40" s="8">
        <f>SelectedInputs!AM357</f>
        <v>0</v>
      </c>
      <c r="AN40" s="8">
        <f>SelectedInputs!AN357</f>
        <v>0</v>
      </c>
      <c r="AO40" s="8">
        <f>SelectedInputs!AO357</f>
        <v>0</v>
      </c>
      <c r="AP40" s="8">
        <f>SelectedInputs!AP357</f>
        <v>0</v>
      </c>
      <c r="AQ40" s="9">
        <f>SelectedInputs!AQ357</f>
        <v>0</v>
      </c>
      <c r="AR40" s="8"/>
      <c r="AS40" s="30"/>
      <c r="AT40" s="30"/>
      <c r="AU40" s="30"/>
      <c r="AV40" s="30"/>
      <c r="AW40" s="184"/>
      <c r="AX40" s="184"/>
      <c r="AY40" s="184"/>
      <c r="AZ40" s="184"/>
      <c r="BA40" s="184"/>
      <c r="BB40" s="82"/>
    </row>
    <row r="41" spans="1:54" ht="16.8">
      <c r="A41" s="82"/>
      <c r="B41" s="82"/>
      <c r="C41" s="82"/>
      <c r="D41" s="82"/>
      <c r="E41" s="318" t="s">
        <v>694</v>
      </c>
      <c r="F41" s="82"/>
      <c r="G41" s="82" t="s">
        <v>96</v>
      </c>
      <c r="H41" s="82" t="s">
        <v>424</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695</v>
      </c>
      <c r="F42" s="82"/>
      <c r="G42" s="82" t="s">
        <v>298</v>
      </c>
      <c r="H42" s="82" t="s">
        <v>696</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-2.9158233460713121</v>
      </c>
      <c r="AM42" s="7">
        <f t="shared" si="4"/>
        <v>12.619615032575819</v>
      </c>
      <c r="AN42" s="7">
        <f t="shared" si="4"/>
        <v>8.9009119448275928</v>
      </c>
      <c r="AO42" s="7">
        <f t="shared" si="4"/>
        <v>13.085258992572566</v>
      </c>
      <c r="AP42" s="7">
        <f t="shared" si="4"/>
        <v>-3.7000287804981027</v>
      </c>
      <c r="AQ42" s="65">
        <f t="shared" si="4"/>
        <v>-9.1210886558024171</v>
      </c>
      <c r="AR42" s="7">
        <f t="shared" si="4"/>
        <v>20.76587604269687</v>
      </c>
      <c r="AS42" s="7"/>
      <c r="AT42" s="7"/>
      <c r="AU42" s="30"/>
      <c r="AV42" s="30"/>
      <c r="AW42" s="184"/>
      <c r="AX42" s="184"/>
      <c r="AY42" s="184"/>
      <c r="AZ42" s="184"/>
      <c r="BA42" s="184"/>
      <c r="BB42" s="82"/>
    </row>
    <row r="43" spans="1:54" ht="16.8">
      <c r="A43" s="82"/>
      <c r="B43" s="82"/>
      <c r="C43" s="82"/>
      <c r="D43" s="82"/>
      <c r="E43" s="56" t="s">
        <v>697</v>
      </c>
      <c r="F43" s="82"/>
      <c r="G43" s="82" t="s">
        <v>298</v>
      </c>
      <c r="H43" s="82" t="s">
        <v>698</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2.9158233460713121</v>
      </c>
      <c r="AM43" s="7">
        <f t="shared" si="5"/>
        <v>-12.619615032575819</v>
      </c>
      <c r="AN43" s="7">
        <f t="shared" si="5"/>
        <v>-8.9009119448275928</v>
      </c>
      <c r="AO43" s="7">
        <f t="shared" si="5"/>
        <v>-13.085258992572566</v>
      </c>
      <c r="AP43" s="7">
        <f t="shared" si="5"/>
        <v>3.7000287804981027</v>
      </c>
      <c r="AQ43" s="65">
        <f t="shared" si="5"/>
        <v>9.1210886558024171</v>
      </c>
      <c r="AR43" s="30">
        <f t="shared" si="5"/>
        <v>-20.76587604269687</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425</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426</v>
      </c>
      <c r="F46" s="510"/>
      <c r="G46" s="510" t="s">
        <v>298</v>
      </c>
      <c r="H46" s="510" t="s">
        <v>427</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SelectedInputs!AR359</f>
        <v>1.6354030000000002E-2</v>
      </c>
      <c r="AS46" s="8">
        <f>SelectedInputs!AS359</f>
        <v>0</v>
      </c>
      <c r="AT46" s="8">
        <f>SelectedInputs!AT359</f>
        <v>0</v>
      </c>
      <c r="AU46" s="8">
        <f>SelectedInputs!AU359</f>
        <v>0</v>
      </c>
      <c r="AV46" s="8">
        <f>SelectedInputs!AV359</f>
        <v>0</v>
      </c>
      <c r="AW46" s="184"/>
      <c r="AX46" s="184"/>
      <c r="AY46" s="184"/>
      <c r="AZ46" s="184"/>
      <c r="BA46" s="184"/>
      <c r="BB46" s="82"/>
    </row>
    <row r="47" spans="1:54" ht="16.8">
      <c r="A47" s="82"/>
      <c r="B47" s="82"/>
      <c r="C47" s="82"/>
      <c r="D47" s="82"/>
      <c r="E47" s="512" t="s">
        <v>428</v>
      </c>
      <c r="F47" s="510"/>
      <c r="G47" s="510" t="s">
        <v>298</v>
      </c>
      <c r="H47" s="510" t="s">
        <v>429</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SelectedInputs!AR360</f>
        <v>0</v>
      </c>
      <c r="AS47" s="8">
        <f>SelectedInputs!AS360</f>
        <v>0</v>
      </c>
      <c r="AT47" s="8">
        <f>SelectedInputs!AT360</f>
        <v>0</v>
      </c>
      <c r="AU47" s="8">
        <f>SelectedInputs!AU360</f>
        <v>0</v>
      </c>
      <c r="AV47" s="8">
        <f>SelectedInputs!AV360</f>
        <v>0</v>
      </c>
      <c r="AW47" s="184"/>
      <c r="AX47" s="184"/>
      <c r="AY47" s="184"/>
      <c r="AZ47" s="184"/>
      <c r="BA47" s="184"/>
      <c r="BB47" s="82"/>
    </row>
    <row r="48" spans="1:54" ht="16.8">
      <c r="A48" s="82"/>
      <c r="B48" s="82"/>
      <c r="C48" s="82"/>
      <c r="D48" s="82"/>
      <c r="E48" s="513" t="s">
        <v>425</v>
      </c>
      <c r="F48" s="510"/>
      <c r="G48" s="510" t="s">
        <v>298</v>
      </c>
      <c r="H48" s="510" t="s">
        <v>699</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1.6354030000000002E-2</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430</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700</v>
      </c>
      <c r="F51" s="82"/>
      <c r="G51" s="82" t="s">
        <v>298</v>
      </c>
      <c r="H51" s="82" t="s">
        <v>701</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SelectedInputs!AJ362</f>
        <v>0</v>
      </c>
      <c r="AK51" s="8">
        <f>SelectedInputs!AK362</f>
        <v>0</v>
      </c>
      <c r="AL51" s="8">
        <f>SelectedInputs!AL362</f>
        <v>0</v>
      </c>
      <c r="AM51" s="8">
        <f>SelectedInputs!AM362</f>
        <v>0</v>
      </c>
      <c r="AN51" s="8">
        <f>SelectedInputs!AN362</f>
        <v>0</v>
      </c>
      <c r="AO51" s="8">
        <f>SelectedInputs!AO362</f>
        <v>0</v>
      </c>
      <c r="AP51" s="8">
        <f>SelectedInputs!AP362</f>
        <v>0</v>
      </c>
      <c r="AQ51" s="9">
        <f>SelectedInputs!AQ362</f>
        <v>0</v>
      </c>
      <c r="AR51" s="8"/>
      <c r="AS51" s="8"/>
      <c r="AT51" s="30"/>
      <c r="AU51" s="30"/>
      <c r="AV51" s="30"/>
      <c r="AW51" s="184"/>
      <c r="AX51" s="184"/>
      <c r="AY51" s="184"/>
      <c r="AZ51" s="184"/>
      <c r="BA51" s="184"/>
      <c r="BB51" s="82"/>
    </row>
    <row r="52" spans="1:54" ht="16.8">
      <c r="A52" s="82"/>
      <c r="B52" s="82"/>
      <c r="C52" s="82"/>
      <c r="D52" s="82"/>
      <c r="E52" s="318" t="s">
        <v>702</v>
      </c>
      <c r="F52" s="82"/>
      <c r="G52" s="82" t="s">
        <v>298</v>
      </c>
      <c r="H52" s="82" t="s">
        <v>703</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433</v>
      </c>
      <c r="F53" s="82"/>
      <c r="G53" s="82" t="s">
        <v>679</v>
      </c>
      <c r="H53" s="82" t="s">
        <v>704</v>
      </c>
      <c r="I53" s="260">
        <f>SelectedInputs!I363</f>
        <v>39</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705</v>
      </c>
      <c r="F54" s="82"/>
      <c r="G54" s="82" t="s">
        <v>298</v>
      </c>
      <c r="H54" s="82" t="s">
        <v>706</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707</v>
      </c>
      <c r="F55" s="82"/>
      <c r="G55" s="82" t="s">
        <v>298</v>
      </c>
      <c r="H55" s="82" t="s">
        <v>708</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709</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710</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711</v>
      </c>
      <c r="G59" s="2" t="s">
        <v>679</v>
      </c>
      <c r="H59" s="82" t="s">
        <v>438</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SelectedInputs!AP367</f>
        <v>2.1772567324293881</v>
      </c>
      <c r="AQ59" s="9">
        <f>SelectedInputs!AQ367</f>
        <v>2.6758000000000002</v>
      </c>
      <c r="AR59" s="30"/>
      <c r="AS59" s="30"/>
      <c r="AT59" s="30"/>
      <c r="AU59" s="30"/>
      <c r="AV59" s="30"/>
      <c r="AW59" s="184"/>
      <c r="AX59" s="184"/>
      <c r="AY59" s="184"/>
      <c r="AZ59" s="184"/>
      <c r="BA59" s="184"/>
      <c r="BB59" s="82"/>
    </row>
    <row r="60" spans="1:54" ht="16.8">
      <c r="A60" s="82"/>
      <c r="B60" s="82"/>
      <c r="C60" s="82"/>
      <c r="D60" s="82"/>
      <c r="E60" s="318" t="s">
        <v>712</v>
      </c>
      <c r="G60" s="2" t="s">
        <v>679</v>
      </c>
      <c r="H60" s="82" t="s">
        <v>440</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SelectedInputs!AP368</f>
        <v>0</v>
      </c>
      <c r="AQ60" s="9">
        <f>SelectedInputs!AQ368</f>
        <v>0</v>
      </c>
      <c r="AR60" s="30"/>
      <c r="AS60" s="30"/>
      <c r="AT60" s="30"/>
      <c r="AU60" s="30"/>
      <c r="AV60" s="30"/>
      <c r="AW60" s="184"/>
      <c r="AX60" s="184"/>
      <c r="AY60" s="184"/>
      <c r="AZ60" s="184"/>
      <c r="BA60" s="184"/>
      <c r="BB60" s="82"/>
    </row>
    <row r="61" spans="1:54" ht="16.8">
      <c r="A61" s="82"/>
      <c r="B61" s="82"/>
      <c r="C61" s="82"/>
      <c r="D61" s="82"/>
      <c r="E61" s="318" t="s">
        <v>713</v>
      </c>
      <c r="G61" s="2" t="s">
        <v>679</v>
      </c>
      <c r="H61" s="82" t="s">
        <v>442</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SelectedInputs!AP369</f>
        <v>0.37799999999999984</v>
      </c>
      <c r="AQ61" s="9">
        <f>SelectedInputs!AQ369</f>
        <v>0.69720000000000004</v>
      </c>
      <c r="AR61" s="30"/>
      <c r="AS61" s="30"/>
      <c r="AT61" s="30"/>
      <c r="AU61" s="30"/>
      <c r="AV61" s="30"/>
      <c r="AW61" s="184"/>
      <c r="AX61" s="184"/>
      <c r="AY61" s="184"/>
      <c r="AZ61" s="184"/>
      <c r="BA61" s="184"/>
      <c r="BB61" s="82"/>
    </row>
    <row r="62" spans="1:54" ht="16.8">
      <c r="A62" s="82"/>
      <c r="B62" s="82"/>
      <c r="C62" s="82"/>
      <c r="D62" s="82"/>
      <c r="E62" s="7" t="s">
        <v>714</v>
      </c>
      <c r="F62" s="82"/>
      <c r="G62" s="2" t="s">
        <v>298</v>
      </c>
      <c r="H62" s="82" t="s">
        <v>715</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3.2495736225667007</v>
      </c>
      <c r="AS62" s="30">
        <f>SUM(AQ59:AQ61)*AQ$13</f>
        <v>4.8417444228738811</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716</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717</v>
      </c>
      <c r="F65" s="82"/>
      <c r="G65" s="2" t="s">
        <v>679</v>
      </c>
      <c r="H65" s="82" t="s">
        <v>445</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SelectedInputs!AP371</f>
        <v>4.5798434678072741</v>
      </c>
      <c r="AQ65" s="9">
        <f>SelectedInputs!AQ371</f>
        <v>2.9718852713625123</v>
      </c>
      <c r="AR65" s="30"/>
      <c r="AS65" s="30"/>
      <c r="AT65" s="30"/>
      <c r="AU65" s="30"/>
      <c r="AV65" s="30"/>
      <c r="AW65" s="184"/>
      <c r="AX65" s="184"/>
      <c r="AY65" s="184"/>
      <c r="AZ65" s="184"/>
      <c r="BA65" s="184"/>
      <c r="BB65" s="82"/>
    </row>
    <row r="66" spans="1:54" ht="16.8">
      <c r="A66" s="82"/>
      <c r="B66" s="82"/>
      <c r="C66" s="82"/>
      <c r="D66" s="82"/>
      <c r="E66" s="318" t="s">
        <v>718</v>
      </c>
      <c r="F66" s="82"/>
      <c r="G66" s="2" t="s">
        <v>679</v>
      </c>
      <c r="H66" s="82" t="s">
        <v>447</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SelectedInputs!AP372</f>
        <v>0</v>
      </c>
      <c r="AQ66" s="9">
        <f>SelectedInputs!AQ372</f>
        <v>0</v>
      </c>
      <c r="AR66" s="30"/>
      <c r="AS66" s="30"/>
      <c r="AT66" s="30"/>
      <c r="AU66" s="30"/>
      <c r="AV66" s="30"/>
      <c r="AW66" s="184"/>
      <c r="AX66" s="184"/>
      <c r="AY66" s="184"/>
      <c r="AZ66" s="184"/>
      <c r="BA66" s="184"/>
      <c r="BB66" s="82"/>
    </row>
    <row r="67" spans="1:54" ht="16.8">
      <c r="A67" s="82"/>
      <c r="B67" s="82"/>
      <c r="C67" s="82"/>
      <c r="D67" s="82"/>
      <c r="E67" s="318" t="s">
        <v>719</v>
      </c>
      <c r="F67" s="82"/>
      <c r="G67" s="2" t="s">
        <v>679</v>
      </c>
      <c r="H67" s="82" t="s">
        <v>449</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SelectedInputs!AP373</f>
        <v>0</v>
      </c>
      <c r="AQ67" s="9">
        <f>SelectedInputs!AQ373</f>
        <v>0</v>
      </c>
      <c r="AR67" s="30"/>
      <c r="AS67" s="30"/>
      <c r="AT67" s="30"/>
      <c r="AU67" s="30"/>
      <c r="AV67" s="30"/>
      <c r="AW67" s="184"/>
      <c r="AX67" s="184"/>
      <c r="AY67" s="184"/>
      <c r="AZ67" s="184"/>
      <c r="BA67" s="184"/>
      <c r="BB67" s="82"/>
    </row>
    <row r="68" spans="1:54" ht="16.8">
      <c r="A68" s="82"/>
      <c r="B68" s="82"/>
      <c r="C68" s="82"/>
      <c r="D68" s="82"/>
      <c r="E68" s="7" t="s">
        <v>716</v>
      </c>
      <c r="F68" s="82"/>
      <c r="G68" s="2" t="s">
        <v>298</v>
      </c>
      <c r="H68" s="82" t="s">
        <v>720</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7.4248247031052355</v>
      </c>
      <c r="AS68" s="30">
        <f>SUM(AQ65:AQ67) * AQ$16 * AR$16 * AS$13</f>
        <v>5.0302923262107075</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450</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721</v>
      </c>
      <c r="F71" s="82"/>
      <c r="G71" s="2" t="s">
        <v>679</v>
      </c>
      <c r="H71" s="82" t="s">
        <v>452</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SelectedInputs!AO375</f>
        <v>0</v>
      </c>
      <c r="AP71" s="8">
        <f>SelectedInputs!AP375</f>
        <v>0</v>
      </c>
      <c r="AQ71" s="9">
        <f>SelectedInputs!AQ375</f>
        <v>0</v>
      </c>
      <c r="AR71" s="30"/>
      <c r="AS71" s="30"/>
      <c r="AT71" s="30"/>
      <c r="AU71" s="30"/>
      <c r="AV71" s="30"/>
      <c r="AW71" s="184"/>
      <c r="AX71" s="184"/>
      <c r="AY71" s="184"/>
      <c r="AZ71" s="184"/>
      <c r="BA71" s="184"/>
      <c r="BB71" s="82"/>
    </row>
    <row r="72" spans="1:54" ht="16.8">
      <c r="A72" s="82"/>
      <c r="B72" s="82"/>
      <c r="C72" s="82"/>
      <c r="D72" s="82"/>
      <c r="E72" s="7" t="s">
        <v>451</v>
      </c>
      <c r="F72" s="82"/>
      <c r="G72" s="2" t="s">
        <v>298</v>
      </c>
      <c r="H72" s="82" t="s">
        <v>722</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453</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723</v>
      </c>
      <c r="F75" s="82"/>
      <c r="G75" s="2" t="s">
        <v>679</v>
      </c>
      <c r="H75" s="82" t="s">
        <v>455</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SelectedInputs!AP377</f>
        <v>0.3</v>
      </c>
      <c r="AQ75" s="9">
        <f>SelectedInputs!AQ377</f>
        <v>0.29312933227634363</v>
      </c>
      <c r="AR75" s="30"/>
      <c r="AS75" s="30"/>
      <c r="AT75" s="30"/>
      <c r="AU75" s="30"/>
      <c r="AV75" s="30"/>
      <c r="AW75" s="184"/>
      <c r="AX75" s="184"/>
      <c r="AY75" s="184"/>
      <c r="AZ75" s="184"/>
      <c r="BA75" s="184"/>
      <c r="BB75" s="82"/>
    </row>
    <row r="76" spans="1:54" ht="16.8">
      <c r="A76" s="82"/>
      <c r="B76" s="82"/>
      <c r="C76" s="82"/>
      <c r="D76" s="82"/>
      <c r="E76" s="346" t="s">
        <v>724</v>
      </c>
      <c r="F76" s="82"/>
      <c r="G76" s="2" t="s">
        <v>679</v>
      </c>
      <c r="H76" s="82" t="s">
        <v>457</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SelectedInputs!AP378</f>
        <v>0.3</v>
      </c>
      <c r="AQ76" s="9">
        <f>SelectedInputs!AQ378</f>
        <v>0.3</v>
      </c>
      <c r="AR76" s="30"/>
      <c r="AS76" s="30"/>
      <c r="AT76" s="30"/>
      <c r="AU76" s="30"/>
      <c r="AV76" s="30"/>
      <c r="AW76" s="184"/>
      <c r="AX76" s="184"/>
      <c r="AY76" s="184"/>
      <c r="AZ76" s="184"/>
      <c r="BA76" s="184"/>
      <c r="BB76" s="82"/>
    </row>
    <row r="77" spans="1:54" ht="16.8">
      <c r="A77" s="82"/>
      <c r="B77" s="82"/>
      <c r="C77" s="82"/>
      <c r="D77" s="82"/>
      <c r="E77" s="346" t="s">
        <v>725</v>
      </c>
      <c r="F77" s="82"/>
      <c r="G77" s="2" t="s">
        <v>679</v>
      </c>
      <c r="H77" s="82" t="s">
        <v>459</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SelectedInputs!AP379</f>
        <v>0</v>
      </c>
      <c r="AQ77" s="9">
        <f>SelectedInputs!AQ379</f>
        <v>0</v>
      </c>
      <c r="AR77" s="30"/>
      <c r="AS77" s="30"/>
      <c r="AT77" s="30"/>
      <c r="AU77" s="30"/>
      <c r="AV77" s="30"/>
      <c r="AW77" s="184"/>
      <c r="AX77" s="184"/>
      <c r="AY77" s="184"/>
      <c r="AZ77" s="184"/>
      <c r="BA77" s="184"/>
      <c r="BB77" s="82"/>
    </row>
    <row r="78" spans="1:54" ht="16.8">
      <c r="A78" s="82"/>
      <c r="B78" s="82"/>
      <c r="C78" s="82"/>
      <c r="D78" s="82"/>
      <c r="E78" s="346" t="s">
        <v>726</v>
      </c>
      <c r="F78" s="82"/>
      <c r="G78" s="2" t="s">
        <v>679</v>
      </c>
      <c r="H78" s="82" t="s">
        <v>461</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SelectedInputs!AP380</f>
        <v>3.6703965109253327E-2</v>
      </c>
      <c r="AQ78" s="9">
        <f>SelectedInputs!AQ380</f>
        <v>0</v>
      </c>
      <c r="AR78" s="30"/>
      <c r="AS78" s="30"/>
      <c r="AT78" s="30"/>
      <c r="AU78" s="30"/>
      <c r="AV78" s="30"/>
      <c r="AW78" s="184"/>
      <c r="AX78" s="184"/>
      <c r="AY78" s="184"/>
      <c r="AZ78" s="184"/>
      <c r="BA78" s="184"/>
      <c r="BB78" s="82"/>
    </row>
    <row r="79" spans="1:54" ht="16.8">
      <c r="A79" s="82"/>
      <c r="B79" s="82"/>
      <c r="C79" s="82"/>
      <c r="D79" s="82"/>
      <c r="E79" s="293" t="s">
        <v>727</v>
      </c>
      <c r="F79" s="82"/>
      <c r="G79" s="2" t="s">
        <v>298</v>
      </c>
      <c r="H79" s="82" t="s">
        <v>728</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0.80970979711911739</v>
      </c>
      <c r="AS79" s="30">
        <f>SUM(AQ75:AQ78)*AQ$13</f>
        <v>0.85140250121313232</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729</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730</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731</v>
      </c>
      <c r="F83" s="82"/>
      <c r="G83" s="82" t="s">
        <v>298</v>
      </c>
      <c r="H83" s="82" t="s">
        <v>465</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SelectedInputs!AP384</f>
        <v>1.6207</v>
      </c>
      <c r="AQ83" s="9">
        <f>SelectedInputs!AQ384</f>
        <v>1.6859999999999999</v>
      </c>
      <c r="AR83" s="30"/>
      <c r="AS83" s="30"/>
      <c r="AT83" s="30"/>
      <c r="AU83" s="30"/>
      <c r="AV83" s="30"/>
      <c r="AW83" s="184"/>
      <c r="AX83" s="184"/>
      <c r="AY83" s="184"/>
      <c r="AZ83" s="184"/>
      <c r="BA83" s="184"/>
      <c r="BB83" s="82"/>
    </row>
    <row r="84" spans="1:54" ht="16.8">
      <c r="A84" s="82"/>
      <c r="B84" s="82"/>
      <c r="C84" s="82"/>
      <c r="D84" s="82"/>
      <c r="E84" s="346" t="s">
        <v>732</v>
      </c>
      <c r="F84" s="82"/>
      <c r="G84" s="82" t="s">
        <v>733</v>
      </c>
      <c r="H84" s="82" t="s">
        <v>467</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SelectedInputs!AP385</f>
        <v>0.8</v>
      </c>
      <c r="AQ84" s="9">
        <f>SelectedInputs!AQ385</f>
        <v>0.8</v>
      </c>
      <c r="AR84" s="30"/>
      <c r="AS84" s="30"/>
      <c r="AT84" s="30"/>
      <c r="AU84" s="30"/>
      <c r="AV84" s="30"/>
      <c r="AW84" s="184"/>
      <c r="AX84" s="184"/>
      <c r="AY84" s="184"/>
      <c r="AZ84" s="184"/>
      <c r="BA84" s="184"/>
      <c r="BB84" s="82"/>
    </row>
    <row r="85" spans="1:54" ht="16.8">
      <c r="A85" s="82"/>
      <c r="B85" s="82"/>
      <c r="C85" s="82"/>
      <c r="D85" s="82"/>
      <c r="E85" s="293" t="s">
        <v>730</v>
      </c>
      <c r="F85" s="82"/>
      <c r="G85" s="82" t="s">
        <v>298</v>
      </c>
      <c r="H85" s="82" t="s">
        <v>734</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0.76911939231657156</v>
      </c>
      <c r="AS85" s="30">
        <f>(AQ83/AQ$13 - AQ84) * AQ$16 * AR$16 * AS$13</f>
        <v>0.63397580420667854</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468</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735</v>
      </c>
      <c r="F88" s="82"/>
      <c r="G88" s="82" t="s">
        <v>298</v>
      </c>
      <c r="H88" s="82" t="s">
        <v>470</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SelectedInputs!AP387</f>
        <v>20.688199999999998</v>
      </c>
      <c r="AQ88" s="9">
        <f>SelectedInputs!AQ387</f>
        <v>20.290600000000001</v>
      </c>
      <c r="AR88" s="30"/>
      <c r="AS88" s="30"/>
      <c r="AT88" s="30"/>
      <c r="AU88" s="30"/>
      <c r="AV88" s="30"/>
      <c r="AW88" s="184"/>
      <c r="AX88" s="184"/>
      <c r="AY88" s="184"/>
      <c r="AZ88" s="184"/>
      <c r="BA88" s="184"/>
      <c r="BB88" s="82"/>
    </row>
    <row r="89" spans="1:54" ht="16.8">
      <c r="A89" s="82"/>
      <c r="B89" s="82"/>
      <c r="C89" s="82"/>
      <c r="D89" s="82"/>
      <c r="E89" s="346" t="s">
        <v>736</v>
      </c>
      <c r="F89" s="82"/>
      <c r="G89" s="82" t="s">
        <v>733</v>
      </c>
      <c r="H89" s="82" t="s">
        <v>472</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SelectedInputs!AP388</f>
        <v>20.6</v>
      </c>
      <c r="AQ89" s="9">
        <f>SelectedInputs!AQ388</f>
        <v>20.6</v>
      </c>
      <c r="AR89" s="30"/>
      <c r="AS89" s="30"/>
      <c r="AT89" s="30"/>
      <c r="AU89" s="30"/>
      <c r="AV89" s="30"/>
      <c r="AW89" s="184"/>
      <c r="AX89" s="184"/>
      <c r="AY89" s="184"/>
      <c r="AZ89" s="184"/>
      <c r="BA89" s="184"/>
      <c r="BB89" s="82"/>
    </row>
    <row r="90" spans="1:54" ht="16.8">
      <c r="A90" s="82"/>
      <c r="B90" s="82"/>
      <c r="C90" s="82"/>
      <c r="D90" s="82"/>
      <c r="E90" s="293" t="s">
        <v>468</v>
      </c>
      <c r="F90" s="82"/>
      <c r="G90" s="82" t="s">
        <v>298</v>
      </c>
      <c r="H90" s="82" t="s">
        <v>737</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-7.0232220581337392</v>
      </c>
      <c r="AS90" s="30">
        <f>(AQ88/AQ$13 - AQ89) * AQ$16 * AR$16 * AS$13</f>
        <v>-10.94208468419315</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473</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738</v>
      </c>
      <c r="F93" s="82"/>
      <c r="G93" s="82" t="s">
        <v>298</v>
      </c>
      <c r="H93" s="82" t="s">
        <v>475</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SelectedInputs!AP390</f>
        <v>5.7285000000000004</v>
      </c>
      <c r="AQ93" s="9">
        <f>SelectedInputs!AQ390</f>
        <v>5.9078999999999997</v>
      </c>
      <c r="AR93" s="30"/>
      <c r="AS93" s="30"/>
      <c r="AT93" s="30"/>
      <c r="AU93" s="30"/>
      <c r="AV93" s="30"/>
      <c r="AW93" s="184"/>
      <c r="AX93" s="184"/>
      <c r="AY93" s="184"/>
      <c r="AZ93" s="184"/>
      <c r="BA93" s="184"/>
      <c r="BB93" s="82"/>
    </row>
    <row r="94" spans="1:54" ht="16.8">
      <c r="A94" s="82"/>
      <c r="B94" s="82"/>
      <c r="C94" s="82"/>
      <c r="D94" s="82"/>
      <c r="E94" s="346" t="s">
        <v>739</v>
      </c>
      <c r="F94" s="82"/>
      <c r="G94" s="82" t="s">
        <v>733</v>
      </c>
      <c r="H94" s="82" t="s">
        <v>477</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SelectedInputs!AP391</f>
        <v>9.1999999999999993</v>
      </c>
      <c r="AQ94" s="9">
        <f>SelectedInputs!AQ391</f>
        <v>9.1999999999999993</v>
      </c>
      <c r="AR94" s="30"/>
      <c r="AS94" s="30"/>
      <c r="AT94" s="30"/>
      <c r="AU94" s="30"/>
      <c r="AV94" s="30"/>
      <c r="AW94" s="184"/>
      <c r="AX94" s="184"/>
      <c r="AY94" s="184"/>
      <c r="AZ94" s="184"/>
      <c r="BA94" s="184"/>
      <c r="BB94" s="82"/>
    </row>
    <row r="95" spans="1:54" ht="16.8">
      <c r="A95" s="82"/>
      <c r="B95" s="82"/>
      <c r="C95" s="82"/>
      <c r="D95" s="82"/>
      <c r="E95" s="293" t="s">
        <v>473</v>
      </c>
      <c r="F95" s="82"/>
      <c r="G95" s="82" t="s">
        <v>298</v>
      </c>
      <c r="H95" s="82" t="s">
        <v>740</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-7.6122848186526486</v>
      </c>
      <c r="AS95" s="30">
        <f>(AQ93/AQ$13 - AQ94) * AQ$16 * AR$16 * AS$13</f>
        <v>-8.605759234455272</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478</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741</v>
      </c>
      <c r="F98" s="82"/>
      <c r="G98" s="82" t="s">
        <v>298</v>
      </c>
      <c r="H98" s="82" t="s">
        <v>480</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SelectedInputs!AP393</f>
        <v>1.7626999999999999</v>
      </c>
      <c r="AQ98" s="9">
        <f>SelectedInputs!AQ393</f>
        <v>1.9665999999999999</v>
      </c>
      <c r="AR98" s="30"/>
      <c r="AS98" s="30"/>
      <c r="AT98" s="30"/>
      <c r="AU98" s="30"/>
      <c r="AV98" s="30"/>
      <c r="AW98" s="184"/>
      <c r="AX98" s="184"/>
      <c r="AY98" s="184"/>
      <c r="AZ98" s="184"/>
      <c r="BA98" s="184"/>
      <c r="BB98" s="82"/>
    </row>
    <row r="99" spans="1:54" ht="16.8">
      <c r="A99" s="82"/>
      <c r="B99" s="82"/>
      <c r="C99" s="82"/>
      <c r="D99" s="82"/>
      <c r="E99" s="346" t="s">
        <v>742</v>
      </c>
      <c r="F99" s="82"/>
      <c r="G99" s="82" t="s">
        <v>733</v>
      </c>
      <c r="H99" s="82" t="s">
        <v>482</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SelectedInputs!AP394</f>
        <v>0</v>
      </c>
      <c r="AQ99" s="9">
        <f>SelectedInputs!AQ394</f>
        <v>0</v>
      </c>
      <c r="AR99" s="30"/>
      <c r="AS99" s="30"/>
      <c r="AT99" s="30"/>
      <c r="AU99" s="30"/>
      <c r="AV99" s="30"/>
      <c r="AW99" s="184"/>
      <c r="AX99" s="184"/>
      <c r="AY99" s="184"/>
      <c r="AZ99" s="184"/>
      <c r="BA99" s="184"/>
      <c r="BB99" s="82"/>
    </row>
    <row r="100" spans="1:54" ht="16.8">
      <c r="A100" s="82"/>
      <c r="B100" s="82"/>
      <c r="C100" s="82"/>
      <c r="D100" s="82"/>
      <c r="E100" s="293" t="s">
        <v>478</v>
      </c>
      <c r="F100" s="82"/>
      <c r="G100" s="82" t="s">
        <v>298</v>
      </c>
      <c r="H100" s="82" t="s">
        <v>743</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2.2470986291123913</v>
      </c>
      <c r="AS100" s="30">
        <f>(AQ98/AQ$13 - AQ99) * AQ$16 * AR$16 * AS$13</f>
        <v>2.3189516805629777</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483</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744</v>
      </c>
      <c r="G103" s="82" t="s">
        <v>298</v>
      </c>
      <c r="H103" s="82" t="s">
        <v>485</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SelectedInputs!AP396</f>
        <v>0.24579999999999999</v>
      </c>
      <c r="AQ103" s="9">
        <f>SelectedInputs!AQ396</f>
        <v>0.2258</v>
      </c>
      <c r="AR103" s="30"/>
      <c r="AS103" s="30"/>
      <c r="AT103" s="30"/>
      <c r="AU103" s="30"/>
      <c r="AV103" s="30"/>
      <c r="AW103" s="184"/>
      <c r="AX103" s="184"/>
      <c r="AY103" s="184"/>
      <c r="AZ103" s="184"/>
      <c r="BA103" s="184"/>
      <c r="BB103" s="82"/>
    </row>
    <row r="104" spans="1:54" ht="16.8">
      <c r="A104" s="82"/>
      <c r="B104" s="82"/>
      <c r="C104" s="82"/>
      <c r="D104" s="82"/>
      <c r="E104" s="346" t="s">
        <v>745</v>
      </c>
      <c r="G104" s="82" t="s">
        <v>733</v>
      </c>
      <c r="H104" s="82" t="s">
        <v>487</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SelectedInputs!AP397</f>
        <v>0</v>
      </c>
      <c r="AQ104" s="9">
        <f>SelectedInputs!AQ397</f>
        <v>0</v>
      </c>
      <c r="AR104" s="30"/>
      <c r="AS104" s="30"/>
      <c r="AT104" s="30"/>
      <c r="AU104" s="30"/>
      <c r="AV104" s="30"/>
      <c r="AW104" s="184"/>
      <c r="AX104" s="184"/>
      <c r="AY104" s="184"/>
      <c r="AZ104" s="184"/>
      <c r="BA104" s="184"/>
      <c r="BB104" s="82"/>
    </row>
    <row r="105" spans="1:54" ht="16.8">
      <c r="A105" s="82"/>
      <c r="B105" s="82"/>
      <c r="C105" s="82"/>
      <c r="D105" s="82"/>
      <c r="E105" s="293" t="s">
        <v>483</v>
      </c>
      <c r="F105" s="82"/>
      <c r="G105" s="82" t="s">
        <v>298</v>
      </c>
      <c r="H105" s="82" t="s">
        <v>746</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0.31334704886584541</v>
      </c>
      <c r="AS105" s="30">
        <f>(AQ103/AQ$13 - AQ104) * AQ$16 * AR$16 * AS$13</f>
        <v>0.26625612197250093</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488</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747</v>
      </c>
      <c r="G108" s="82" t="s">
        <v>298</v>
      </c>
      <c r="H108" s="82" t="s">
        <v>490</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SelectedInputs!AP399</f>
        <v>3.73E-2</v>
      </c>
      <c r="AQ108" s="9">
        <f>SelectedInputs!AQ399</f>
        <v>3.6700000000000003E-2</v>
      </c>
      <c r="AR108" s="30"/>
      <c r="AS108" s="30"/>
      <c r="AT108" s="30"/>
      <c r="AU108" s="30"/>
      <c r="AV108" s="30"/>
      <c r="AW108" s="184"/>
      <c r="AX108" s="184"/>
      <c r="AY108" s="184"/>
      <c r="AZ108" s="184"/>
      <c r="BA108" s="184"/>
      <c r="BB108" s="82"/>
    </row>
    <row r="109" spans="1:54" ht="16.8">
      <c r="A109" s="82"/>
      <c r="B109" s="82"/>
      <c r="C109" s="82"/>
      <c r="D109" s="82"/>
      <c r="E109" s="346" t="s">
        <v>748</v>
      </c>
      <c r="G109" s="82" t="s">
        <v>733</v>
      </c>
      <c r="H109" s="82" t="s">
        <v>492</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SelectedInputs!AP400</f>
        <v>0</v>
      </c>
      <c r="AQ109" s="9">
        <f>SelectedInputs!AQ400</f>
        <v>0</v>
      </c>
      <c r="AR109" s="30"/>
      <c r="AS109" s="30"/>
      <c r="AT109" s="30"/>
      <c r="AU109" s="30"/>
      <c r="AV109" s="30"/>
      <c r="AW109" s="184"/>
      <c r="AX109" s="184"/>
      <c r="AY109" s="184"/>
      <c r="AZ109" s="184"/>
      <c r="BA109" s="184"/>
      <c r="BB109" s="82"/>
    </row>
    <row r="110" spans="1:54" ht="16.8">
      <c r="A110" s="82"/>
      <c r="B110" s="82"/>
      <c r="C110" s="82"/>
      <c r="D110" s="82"/>
      <c r="E110" s="293" t="s">
        <v>488</v>
      </c>
      <c r="F110" s="82"/>
      <c r="G110" s="82" t="s">
        <v>298</v>
      </c>
      <c r="H110" s="82" t="s">
        <v>749</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4.755022344465433E-2</v>
      </c>
      <c r="AS110" s="30">
        <f>(AQ108/AQ$13 - AQ109) * AQ$16 * AR$16 * AS$13</f>
        <v>4.3275463580118627E-2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493</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750</v>
      </c>
      <c r="F113" s="82"/>
      <c r="G113" s="82" t="s">
        <v>298</v>
      </c>
      <c r="H113" s="82" t="s">
        <v>495</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SelectedInputs!AP402</f>
        <v>0</v>
      </c>
      <c r="AQ113" s="9">
        <f>SelectedInputs!AQ402</f>
        <v>0</v>
      </c>
      <c r="AR113" s="30"/>
      <c r="AS113" s="30"/>
      <c r="AT113" s="30"/>
      <c r="AU113" s="30"/>
      <c r="AV113" s="30"/>
      <c r="AW113" s="184"/>
      <c r="AX113" s="184"/>
      <c r="AY113" s="184"/>
      <c r="AZ113" s="184"/>
      <c r="BA113" s="184"/>
      <c r="BB113" s="82"/>
    </row>
    <row r="114" spans="1:54" ht="16.8">
      <c r="A114" s="82"/>
      <c r="B114" s="82"/>
      <c r="C114" s="82"/>
      <c r="D114" s="82"/>
      <c r="E114" s="346" t="s">
        <v>751</v>
      </c>
      <c r="F114" s="82"/>
      <c r="G114" s="82" t="s">
        <v>733</v>
      </c>
      <c r="H114" s="82" t="s">
        <v>497</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SelectedInputs!AP403</f>
        <v>0</v>
      </c>
      <c r="AQ114" s="9">
        <f>SelectedInputs!AQ403</f>
        <v>0</v>
      </c>
      <c r="AR114" s="30"/>
      <c r="AS114" s="30"/>
      <c r="AT114" s="30"/>
      <c r="AU114" s="30"/>
      <c r="AV114" s="30"/>
      <c r="AW114" s="184"/>
      <c r="AX114" s="184"/>
      <c r="AY114" s="184"/>
      <c r="AZ114" s="184"/>
      <c r="BA114" s="184"/>
      <c r="BB114" s="82"/>
    </row>
    <row r="115" spans="1:54" ht="16.8">
      <c r="A115" s="82"/>
      <c r="B115" s="82"/>
      <c r="C115" s="82"/>
      <c r="D115" s="82"/>
      <c r="E115" s="293" t="s">
        <v>493</v>
      </c>
      <c r="F115" s="82"/>
      <c r="G115" s="82" t="s">
        <v>298</v>
      </c>
      <c r="H115" s="82" t="s">
        <v>752</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498</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753</v>
      </c>
      <c r="F118" s="82"/>
      <c r="G118" s="82" t="s">
        <v>298</v>
      </c>
      <c r="H118" s="82" t="s">
        <v>500</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SelectedInputs!AP405</f>
        <v>0</v>
      </c>
      <c r="AQ118" s="9">
        <f>SelectedInputs!AQ405</f>
        <v>0</v>
      </c>
      <c r="AR118" s="30"/>
      <c r="AS118" s="30"/>
      <c r="AT118" s="30"/>
      <c r="AU118" s="30"/>
      <c r="AV118" s="30"/>
      <c r="AW118" s="184"/>
      <c r="AX118" s="184"/>
      <c r="AY118" s="184"/>
      <c r="AZ118" s="184"/>
      <c r="BA118" s="184"/>
      <c r="BB118" s="82"/>
    </row>
    <row r="119" spans="1:54" ht="16.8">
      <c r="A119" s="82"/>
      <c r="B119" s="82"/>
      <c r="C119" s="82"/>
      <c r="D119" s="82"/>
      <c r="E119" s="346" t="s">
        <v>754</v>
      </c>
      <c r="F119" s="82"/>
      <c r="G119" s="82" t="s">
        <v>733</v>
      </c>
      <c r="H119" s="82" t="s">
        <v>502</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SelectedInputs!AP406</f>
        <v>0</v>
      </c>
      <c r="AQ119" s="9">
        <f>SelectedInputs!AQ406</f>
        <v>0</v>
      </c>
      <c r="AR119" s="30"/>
      <c r="AS119" s="30"/>
      <c r="AT119" s="30"/>
      <c r="AU119" s="30"/>
      <c r="AV119" s="30"/>
      <c r="AW119" s="184"/>
      <c r="AX119" s="184"/>
      <c r="AY119" s="184"/>
      <c r="AZ119" s="184"/>
      <c r="BA119" s="184"/>
      <c r="BB119" s="82"/>
    </row>
    <row r="120" spans="1:54" ht="16.8">
      <c r="A120" s="82"/>
      <c r="B120" s="82"/>
      <c r="C120" s="82"/>
      <c r="D120" s="82"/>
      <c r="E120" s="293" t="s">
        <v>498</v>
      </c>
      <c r="F120" s="82"/>
      <c r="G120" s="82" t="s">
        <v>298</v>
      </c>
      <c r="H120" s="82" t="s">
        <v>755</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503</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756</v>
      </c>
      <c r="F123" s="82"/>
      <c r="G123" s="82" t="s">
        <v>298</v>
      </c>
      <c r="H123" s="82" t="s">
        <v>505</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SelectedInputs!AP408</f>
        <v>0</v>
      </c>
      <c r="AQ123" s="9">
        <f>SelectedInputs!AQ408</f>
        <v>0</v>
      </c>
      <c r="AR123" s="30"/>
      <c r="AS123" s="30"/>
      <c r="AT123" s="30"/>
      <c r="AU123" s="30"/>
      <c r="AV123" s="30"/>
      <c r="AW123" s="184"/>
      <c r="AX123" s="184"/>
      <c r="AY123" s="184"/>
      <c r="AZ123" s="184"/>
      <c r="BA123" s="184"/>
      <c r="BB123" s="82"/>
    </row>
    <row r="124" spans="1:54" ht="16.8">
      <c r="A124" s="82"/>
      <c r="B124" s="82"/>
      <c r="C124" s="82"/>
      <c r="D124" s="82"/>
      <c r="E124" s="346" t="s">
        <v>757</v>
      </c>
      <c r="F124" s="82"/>
      <c r="G124" s="82" t="s">
        <v>733</v>
      </c>
      <c r="H124" s="82" t="s">
        <v>507</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SelectedInputs!AP409</f>
        <v>0</v>
      </c>
      <c r="AQ124" s="9">
        <f>SelectedInputs!AQ409</f>
        <v>0</v>
      </c>
      <c r="AR124" s="30"/>
      <c r="AS124" s="30"/>
      <c r="AT124" s="30"/>
      <c r="AU124" s="30"/>
      <c r="AV124" s="30"/>
      <c r="AW124" s="184"/>
      <c r="AX124" s="184"/>
      <c r="AY124" s="184"/>
      <c r="AZ124" s="184"/>
      <c r="BA124" s="184"/>
      <c r="BB124" s="82"/>
    </row>
    <row r="125" spans="1:54" ht="16.8">
      <c r="A125" s="82"/>
      <c r="B125" s="82"/>
      <c r="C125" s="82"/>
      <c r="D125" s="82"/>
      <c r="E125" s="293" t="s">
        <v>503</v>
      </c>
      <c r="F125" s="82"/>
      <c r="G125" s="82" t="s">
        <v>298</v>
      </c>
      <c r="H125" s="82" t="s">
        <v>758</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508</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759</v>
      </c>
      <c r="F128" s="82"/>
      <c r="G128" s="82" t="s">
        <v>298</v>
      </c>
      <c r="H128" s="82" t="s">
        <v>510</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SelectedInputs!AP411</f>
        <v>0.61</v>
      </c>
      <c r="AQ128" s="9">
        <f>SelectedInputs!AQ411</f>
        <v>1.1600288141666668</v>
      </c>
      <c r="AR128" s="7"/>
      <c r="AS128" s="30"/>
      <c r="AT128" s="30"/>
      <c r="AU128" s="30"/>
      <c r="AV128" s="30"/>
      <c r="AW128" s="184"/>
      <c r="AX128" s="184"/>
      <c r="AY128" s="184"/>
      <c r="AZ128" s="184"/>
      <c r="BA128" s="184"/>
      <c r="BB128" s="82"/>
    </row>
    <row r="129" spans="1:54" ht="16.8">
      <c r="A129" s="82"/>
      <c r="B129" s="82"/>
      <c r="C129" s="82"/>
      <c r="D129" s="82"/>
      <c r="E129" s="346" t="s">
        <v>760</v>
      </c>
      <c r="F129" s="82"/>
      <c r="G129" s="82" t="s">
        <v>298</v>
      </c>
      <c r="H129" s="82" t="s">
        <v>761</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508</v>
      </c>
      <c r="F130" s="82"/>
      <c r="G130" s="82" t="s">
        <v>298</v>
      </c>
      <c r="H130" s="82" t="s">
        <v>762</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0.77763100003322083</v>
      </c>
      <c r="AS130" s="30">
        <f>(AQ128/AQ$13) * AQ$16 * AR$16 * AS$13 + AS129</f>
        <v>1.367868792898032</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763</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764</v>
      </c>
      <c r="F133" s="82"/>
      <c r="G133" s="82" t="s">
        <v>298</v>
      </c>
      <c r="H133" s="82" t="s">
        <v>513</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SelectedInputs!AO413</f>
        <v>1.3445365200000001</v>
      </c>
      <c r="AP133" s="8">
        <f>SelectedInputs!AP413</f>
        <v>3.371</v>
      </c>
      <c r="AQ133" s="9">
        <f>SelectedInputs!AQ413</f>
        <v>-1.9497790000000001E-2</v>
      </c>
      <c r="AR133" s="30"/>
      <c r="AS133" s="30"/>
      <c r="AT133" s="30"/>
      <c r="AU133" s="30"/>
      <c r="AV133" s="30"/>
      <c r="AW133" s="184"/>
      <c r="AX133" s="184"/>
      <c r="AY133" s="184"/>
      <c r="AZ133" s="184"/>
      <c r="BA133" s="184"/>
      <c r="BB133" s="82"/>
    </row>
    <row r="134" spans="1:54" ht="16.8">
      <c r="A134" s="82"/>
      <c r="B134" s="82"/>
      <c r="C134" s="82"/>
      <c r="D134" s="82"/>
      <c r="E134" s="346" t="s">
        <v>765</v>
      </c>
      <c r="F134" s="82"/>
      <c r="G134" s="82" t="s">
        <v>298</v>
      </c>
      <c r="H134" s="82" t="s">
        <v>515</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SelectedInputs!AO414</f>
        <v>0</v>
      </c>
      <c r="AP134" s="8">
        <f>SelectedInputs!AP414</f>
        <v>0</v>
      </c>
      <c r="AQ134" s="9">
        <f>SelectedInputs!AQ414</f>
        <v>0</v>
      </c>
      <c r="AR134" s="30"/>
      <c r="AS134" s="30"/>
      <c r="AT134" s="30"/>
      <c r="AU134" s="30"/>
      <c r="AV134" s="30"/>
      <c r="AW134" s="184"/>
      <c r="AX134" s="184"/>
      <c r="AY134" s="184"/>
      <c r="AZ134" s="184"/>
      <c r="BA134" s="184"/>
      <c r="BB134" s="82"/>
    </row>
    <row r="135" spans="1:54" ht="16.8">
      <c r="A135" s="82"/>
      <c r="B135" s="82"/>
      <c r="C135" s="82"/>
      <c r="D135" s="82"/>
      <c r="E135" s="293" t="s">
        <v>511</v>
      </c>
      <c r="F135" s="82"/>
      <c r="G135" s="82" t="s">
        <v>298</v>
      </c>
      <c r="H135" s="82" t="s">
        <v>766</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1.8664842674591764</v>
      </c>
      <c r="AS135" s="30">
        <f>((AP133-AP134))/AP$13*AP$16*AQ$16*AR$16*AS$13</f>
        <v>4.6093776876946961</v>
      </c>
      <c r="AT135" s="30">
        <f>((AQ133-AQ134))/AQ$13*AQ$16*AR$16*AS$16*AT$13</f>
        <v>-2.453919091665421E-2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516</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517</v>
      </c>
      <c r="F138" s="82"/>
      <c r="G138" s="82" t="s">
        <v>298</v>
      </c>
      <c r="H138" s="82" t="s">
        <v>518</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SelectedInputs!AP416</f>
        <v>0</v>
      </c>
      <c r="AQ138" s="9">
        <f>SelectedInputs!AQ416</f>
        <v>0</v>
      </c>
      <c r="AR138" s="30"/>
      <c r="AS138" s="30"/>
      <c r="AT138" s="30"/>
      <c r="AU138" s="30"/>
      <c r="AV138" s="30"/>
      <c r="AW138" s="184"/>
      <c r="AX138" s="184"/>
      <c r="AY138" s="184"/>
      <c r="AZ138" s="184"/>
      <c r="BA138" s="184"/>
      <c r="BB138" s="82"/>
    </row>
    <row r="139" spans="1:54" ht="16.8">
      <c r="A139" s="82"/>
      <c r="B139" s="82"/>
      <c r="C139" s="82"/>
      <c r="D139" s="82"/>
      <c r="E139" s="346" t="s">
        <v>519</v>
      </c>
      <c r="F139" s="82"/>
      <c r="G139" s="82" t="s">
        <v>298</v>
      </c>
      <c r="H139" s="82" t="s">
        <v>520</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SelectedInputs!AP417</f>
        <v>0</v>
      </c>
      <c r="AQ139" s="9">
        <f>SelectedInputs!AQ417</f>
        <v>0</v>
      </c>
      <c r="AR139" s="30"/>
      <c r="AS139" s="30"/>
      <c r="AT139" s="30"/>
      <c r="AU139" s="30"/>
      <c r="AV139" s="30"/>
      <c r="AW139" s="184"/>
      <c r="AX139" s="184"/>
      <c r="AY139" s="184"/>
      <c r="AZ139" s="184"/>
      <c r="BA139" s="184"/>
      <c r="BB139" s="82"/>
    </row>
    <row r="140" spans="1:54" ht="16.8">
      <c r="A140" s="82"/>
      <c r="B140" s="82"/>
      <c r="C140" s="82"/>
      <c r="D140" s="82"/>
      <c r="E140" s="346" t="s">
        <v>521</v>
      </c>
      <c r="F140" s="82"/>
      <c r="G140" s="82" t="s">
        <v>298</v>
      </c>
      <c r="H140" s="82" t="s">
        <v>522</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SelectedInputs!AP418</f>
        <v>0</v>
      </c>
      <c r="AQ140" s="9">
        <f>SelectedInputs!AQ418</f>
        <v>0</v>
      </c>
      <c r="AR140" s="30"/>
      <c r="AS140" s="30"/>
      <c r="AT140" s="30"/>
      <c r="AU140" s="30"/>
      <c r="AV140" s="30"/>
      <c r="AW140" s="184"/>
      <c r="AX140" s="184"/>
      <c r="AY140" s="184"/>
      <c r="AZ140" s="184"/>
      <c r="BA140" s="184"/>
      <c r="BB140" s="82"/>
    </row>
    <row r="141" spans="1:54" ht="16.8">
      <c r="A141" s="82"/>
      <c r="B141" s="82"/>
      <c r="C141" s="82"/>
      <c r="D141" s="82"/>
      <c r="E141" s="293" t="s">
        <v>767</v>
      </c>
      <c r="F141" s="82"/>
      <c r="G141" s="82" t="s">
        <v>298</v>
      </c>
      <c r="H141" s="82" t="s">
        <v>768</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769</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392</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770</v>
      </c>
      <c r="F146" s="82"/>
      <c r="G146" s="2" t="s">
        <v>298</v>
      </c>
      <c r="H146" s="82" t="s">
        <v>771</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0.16363903630366236</v>
      </c>
      <c r="AS146" s="30">
        <f>AS26</f>
        <v>0.1755200466411905</v>
      </c>
      <c r="AT146" s="30">
        <f>AT26</f>
        <v>0.1873380140292657</v>
      </c>
      <c r="AU146" s="30">
        <f>AU26</f>
        <v>0.19933851619162407</v>
      </c>
      <c r="AV146" s="30">
        <f>AV26</f>
        <v>0.21190487480863474</v>
      </c>
      <c r="AW146" s="184"/>
      <c r="AX146" s="184"/>
      <c r="AY146" s="184"/>
      <c r="AZ146" s="184"/>
      <c r="BA146" s="184"/>
      <c r="BB146" s="82"/>
    </row>
    <row r="147" spans="1:54" ht="16.8">
      <c r="A147" s="82"/>
      <c r="B147" s="82"/>
      <c r="C147" s="82"/>
      <c r="D147" s="82"/>
      <c r="E147" s="346" t="s">
        <v>772</v>
      </c>
      <c r="F147" s="82"/>
      <c r="G147" s="2" t="s">
        <v>298</v>
      </c>
      <c r="H147" s="82" t="s">
        <v>690</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11.806594670773666</v>
      </c>
      <c r="AS147" s="30">
        <f>AS33</f>
        <v>34.732446507715736</v>
      </c>
      <c r="AT147" s="30"/>
      <c r="AU147" s="30"/>
      <c r="AV147" s="30"/>
      <c r="AW147" s="184"/>
      <c r="AX147" s="184"/>
      <c r="AY147" s="184"/>
      <c r="AZ147" s="184"/>
      <c r="BA147" s="184"/>
      <c r="BB147" s="82"/>
    </row>
    <row r="148" spans="1:54" ht="16.8">
      <c r="A148" s="82"/>
      <c r="B148" s="82"/>
      <c r="C148" s="82"/>
      <c r="D148" s="82"/>
      <c r="E148" s="346" t="s">
        <v>695</v>
      </c>
      <c r="F148" s="82"/>
      <c r="G148" s="2" t="s">
        <v>298</v>
      </c>
      <c r="H148" s="82" t="s">
        <v>698</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-20.76587604269687</v>
      </c>
      <c r="AS148" s="30"/>
      <c r="AT148" s="30"/>
      <c r="AU148" s="30"/>
      <c r="AV148" s="30"/>
      <c r="AW148" s="184"/>
      <c r="AX148" s="184"/>
      <c r="AY148" s="184"/>
      <c r="AZ148" s="184"/>
      <c r="BA148" s="184"/>
      <c r="BB148" s="82"/>
    </row>
    <row r="149" spans="1:54" ht="16.8">
      <c r="A149" s="82"/>
      <c r="B149" s="82"/>
      <c r="C149" s="82"/>
      <c r="D149" s="82"/>
      <c r="E149" s="346" t="s">
        <v>430</v>
      </c>
      <c r="F149" s="82"/>
      <c r="G149" s="2" t="s">
        <v>298</v>
      </c>
      <c r="H149" s="82" t="s">
        <v>708</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773</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774</v>
      </c>
      <c r="G151" s="2" t="s">
        <v>298</v>
      </c>
      <c r="H151" s="82" t="s">
        <v>775</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3.2495736225667007</v>
      </c>
      <c r="AS151" s="30">
        <f>AS62</f>
        <v>4.8417444228738811</v>
      </c>
      <c r="AT151" s="30"/>
      <c r="AU151" s="30"/>
      <c r="AV151" s="30"/>
      <c r="AW151" s="184"/>
      <c r="AX151" s="184"/>
      <c r="AY151" s="184"/>
      <c r="AZ151" s="184"/>
      <c r="BA151" s="184"/>
      <c r="BB151" s="82"/>
    </row>
    <row r="152" spans="1:54" ht="16.8">
      <c r="A152" s="82"/>
      <c r="B152" s="82"/>
      <c r="C152" s="82"/>
      <c r="D152" s="82"/>
      <c r="E152" s="346" t="s">
        <v>776</v>
      </c>
      <c r="G152" s="2" t="s">
        <v>298</v>
      </c>
      <c r="H152" s="82" t="s">
        <v>777</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7.4248247031052355</v>
      </c>
      <c r="AS152" s="30">
        <f>AS68</f>
        <v>5.0302923262107075</v>
      </c>
      <c r="AT152" s="30"/>
      <c r="AU152" s="30"/>
      <c r="AV152" s="30"/>
      <c r="AW152" s="184"/>
      <c r="AX152" s="184"/>
      <c r="AY152" s="184"/>
      <c r="AZ152" s="184"/>
      <c r="BA152" s="184"/>
      <c r="BB152" s="82"/>
    </row>
    <row r="153" spans="1:54" ht="16.8">
      <c r="A153" s="82"/>
      <c r="B153" s="82"/>
      <c r="C153" s="82"/>
      <c r="D153" s="82"/>
      <c r="E153" s="346" t="s">
        <v>778</v>
      </c>
      <c r="G153" s="2" t="s">
        <v>298</v>
      </c>
      <c r="H153" s="82" t="s">
        <v>779</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727</v>
      </c>
      <c r="G154" s="2" t="s">
        <v>298</v>
      </c>
      <c r="H154" s="82" t="s">
        <v>780</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0.80970979711911739</v>
      </c>
      <c r="AS154" s="30">
        <f>AS79</f>
        <v>0.85140250121313232</v>
      </c>
      <c r="AT154" s="30"/>
      <c r="AU154" s="30"/>
      <c r="AV154" s="30"/>
      <c r="AW154" s="184"/>
      <c r="AX154" s="184"/>
      <c r="AY154" s="184"/>
      <c r="AZ154" s="184"/>
      <c r="BA154" s="184"/>
      <c r="BB154" s="82"/>
    </row>
    <row r="155" spans="1:54" ht="16.8">
      <c r="A155" s="82"/>
      <c r="B155" s="82"/>
      <c r="C155" s="82"/>
      <c r="D155" s="82"/>
      <c r="E155" s="259" t="s">
        <v>781</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463</v>
      </c>
      <c r="F156" s="82"/>
      <c r="G156" s="2" t="s">
        <v>298</v>
      </c>
      <c r="H156" s="82" t="s">
        <v>734</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0.76911939231657156</v>
      </c>
      <c r="AS156" s="30">
        <f>AS85</f>
        <v>0.63397580420667854</v>
      </c>
      <c r="AT156" s="30"/>
      <c r="AU156" s="30"/>
      <c r="AV156" s="30"/>
      <c r="AW156" s="184"/>
      <c r="AX156" s="184"/>
      <c r="AY156" s="184"/>
      <c r="AZ156" s="184"/>
      <c r="BA156" s="184"/>
      <c r="BB156" s="82"/>
    </row>
    <row r="157" spans="1:54" ht="16.8">
      <c r="A157" s="82"/>
      <c r="B157" s="82"/>
      <c r="C157" s="82"/>
      <c r="D157" s="82"/>
      <c r="E157" s="346" t="s">
        <v>468</v>
      </c>
      <c r="F157" s="82"/>
      <c r="G157" s="2" t="s">
        <v>298</v>
      </c>
      <c r="H157" s="82" t="s">
        <v>737</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-7.0232220581337392</v>
      </c>
      <c r="AS157" s="30">
        <f>AS90</f>
        <v>-10.94208468419315</v>
      </c>
      <c r="AT157" s="30"/>
      <c r="AU157" s="30"/>
      <c r="AV157" s="30"/>
      <c r="AW157" s="184"/>
      <c r="AX157" s="184"/>
      <c r="AY157" s="184"/>
      <c r="AZ157" s="184"/>
      <c r="BA157" s="184"/>
      <c r="BB157" s="82"/>
    </row>
    <row r="158" spans="1:54" ht="16.8">
      <c r="A158" s="82"/>
      <c r="B158" s="82"/>
      <c r="C158" s="82"/>
      <c r="D158" s="82"/>
      <c r="E158" s="346" t="s">
        <v>473</v>
      </c>
      <c r="F158" s="82"/>
      <c r="G158" s="2" t="s">
        <v>298</v>
      </c>
      <c r="H158" s="82" t="s">
        <v>740</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-7.6122848186526486</v>
      </c>
      <c r="AS158" s="30">
        <f>AS95</f>
        <v>-8.605759234455272</v>
      </c>
      <c r="AT158" s="30"/>
      <c r="AU158" s="30"/>
      <c r="AV158" s="30"/>
      <c r="AW158" s="184"/>
      <c r="AX158" s="184"/>
      <c r="AY158" s="184"/>
      <c r="AZ158" s="184"/>
      <c r="BA158" s="184"/>
      <c r="BB158" s="82"/>
    </row>
    <row r="159" spans="1:54" ht="16.8">
      <c r="A159" s="82"/>
      <c r="B159" s="82"/>
      <c r="C159" s="82"/>
      <c r="D159" s="82"/>
      <c r="E159" s="346" t="s">
        <v>478</v>
      </c>
      <c r="F159" s="82"/>
      <c r="G159" s="2" t="s">
        <v>298</v>
      </c>
      <c r="H159" s="82" t="s">
        <v>743</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2.2470986291123913</v>
      </c>
      <c r="AS159" s="30">
        <f>AS100</f>
        <v>2.3189516805629777</v>
      </c>
      <c r="AT159" s="30"/>
      <c r="AU159" s="30"/>
      <c r="AV159" s="30"/>
      <c r="AW159" s="184"/>
      <c r="AX159" s="184"/>
      <c r="AY159" s="184"/>
      <c r="AZ159" s="184"/>
      <c r="BA159" s="184"/>
      <c r="BB159" s="82"/>
    </row>
    <row r="160" spans="1:54" ht="16.8">
      <c r="A160" s="82"/>
      <c r="B160" s="82"/>
      <c r="C160" s="82"/>
      <c r="D160" s="82"/>
      <c r="E160" s="346" t="s">
        <v>483</v>
      </c>
      <c r="F160" s="82"/>
      <c r="G160" s="2" t="s">
        <v>298</v>
      </c>
      <c r="H160" s="82" t="s">
        <v>746</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0.31334704886584541</v>
      </c>
      <c r="AS160" s="30">
        <f>AS105</f>
        <v>0.26625612197250093</v>
      </c>
      <c r="AT160" s="30"/>
      <c r="AU160" s="30"/>
      <c r="AV160" s="30"/>
      <c r="AW160" s="184"/>
      <c r="AX160" s="184"/>
      <c r="AY160" s="184"/>
      <c r="AZ160" s="184"/>
      <c r="BA160" s="184"/>
      <c r="BB160" s="82"/>
    </row>
    <row r="161" spans="1:54" ht="16.8">
      <c r="A161" s="82"/>
      <c r="B161" s="82"/>
      <c r="C161" s="82"/>
      <c r="D161" s="82"/>
      <c r="E161" s="346" t="s">
        <v>782</v>
      </c>
      <c r="F161" s="82"/>
      <c r="G161" s="2" t="s">
        <v>298</v>
      </c>
      <c r="H161" s="82" t="s">
        <v>749</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4.755022344465433E-2</v>
      </c>
      <c r="AS161" s="30">
        <f>AS110</f>
        <v>4.3275463580118627E-2</v>
      </c>
      <c r="AT161" s="30"/>
      <c r="AU161" s="30"/>
      <c r="AV161" s="30"/>
      <c r="AW161" s="184"/>
      <c r="AX161" s="184"/>
      <c r="AY161" s="184"/>
      <c r="AZ161" s="184"/>
      <c r="BA161" s="184"/>
      <c r="BB161" s="82"/>
    </row>
    <row r="162" spans="1:54" ht="16.8">
      <c r="A162" s="82"/>
      <c r="B162" s="82"/>
      <c r="C162" s="82"/>
      <c r="D162" s="82"/>
      <c r="E162" s="346" t="s">
        <v>783</v>
      </c>
      <c r="F162" s="82"/>
      <c r="G162" s="2" t="s">
        <v>298</v>
      </c>
      <c r="H162" s="82" t="s">
        <v>752</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498</v>
      </c>
      <c r="F163" s="82"/>
      <c r="G163" s="2" t="s">
        <v>298</v>
      </c>
      <c r="H163" s="82" t="s">
        <v>755</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503</v>
      </c>
      <c r="F164" s="82"/>
      <c r="G164" s="2" t="s">
        <v>298</v>
      </c>
      <c r="H164" s="82" t="s">
        <v>758</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784</v>
      </c>
      <c r="F165" s="82"/>
      <c r="G165" s="2" t="s">
        <v>298</v>
      </c>
      <c r="H165" s="82" t="s">
        <v>762</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0.77763100003322083</v>
      </c>
      <c r="AS165" s="30">
        <f>AS130</f>
        <v>1.367868792898032</v>
      </c>
      <c r="AT165" s="30"/>
      <c r="AU165" s="30"/>
      <c r="AV165" s="30"/>
      <c r="AW165" s="184"/>
      <c r="AX165" s="184"/>
      <c r="AY165" s="184"/>
      <c r="AZ165" s="184"/>
      <c r="BA165" s="184"/>
      <c r="BB165" s="82"/>
    </row>
    <row r="166" spans="1:54" ht="16.8">
      <c r="A166" s="82"/>
      <c r="B166" s="82"/>
      <c r="C166" s="82"/>
      <c r="D166" s="82"/>
      <c r="E166" s="346" t="s">
        <v>785</v>
      </c>
      <c r="F166" s="82"/>
      <c r="G166" s="2" t="s">
        <v>298</v>
      </c>
      <c r="H166" s="82" t="s">
        <v>766</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1.8664842674591764</v>
      </c>
      <c r="AS166" s="30">
        <f>AS135</f>
        <v>4.6093776876946961</v>
      </c>
      <c r="AT166" s="30">
        <f>AT135</f>
        <v>-2.453919091665421E-2</v>
      </c>
      <c r="AU166" s="30"/>
      <c r="AV166" s="30"/>
      <c r="AW166" s="184"/>
      <c r="AX166" s="184"/>
      <c r="AY166" s="184"/>
      <c r="AZ166" s="184"/>
      <c r="BA166" s="184"/>
      <c r="BB166" s="82"/>
    </row>
    <row r="167" spans="1:54" ht="16.8">
      <c r="A167" s="82"/>
      <c r="B167" s="82"/>
      <c r="C167" s="82"/>
      <c r="D167" s="82"/>
      <c r="E167" s="346" t="s">
        <v>786</v>
      </c>
      <c r="F167" s="82"/>
      <c r="G167" s="2" t="s">
        <v>298</v>
      </c>
      <c r="H167" s="82" t="s">
        <v>768</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75</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92" priority="4" operator="equal">
      <formula>FALSE()</formula>
    </cfRule>
  </conditionalFormatting>
  <conditionalFormatting sqref="AM3">
    <cfRule type="expression" dxfId="91" priority="12">
      <formula>$AM$3="OK"</formula>
    </cfRule>
  </conditionalFormatting>
  <conditionalFormatting sqref="AW6:BA6">
    <cfRule type="cellIs" dxfId="90" priority="2" operator="equal">
      <formula>FALSE()</formula>
    </cfRule>
  </conditionalFormatting>
  <conditionalFormatting sqref="AW8:BA167">
    <cfRule type="cellIs" dxfId="89"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45</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787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788</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789</v>
      </c>
      <c r="F12" s="2"/>
      <c r="G12" s="2" t="s">
        <v>101</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29.028377019132872</v>
      </c>
      <c r="AS12" s="8">
        <f>(InputSummary!AS31 + InputSummary!AS41)</f>
        <v>26.011103758756594</v>
      </c>
      <c r="AT12" s="8">
        <f>(InputSummary!AT31 + InputSummary!AT41)</f>
        <v>27.810348228052217</v>
      </c>
      <c r="AU12" s="8">
        <f>(InputSummary!AU31 + InputSummary!AU41)</f>
        <v>20.704886660345135</v>
      </c>
      <c r="AV12" s="8">
        <f>(InputSummary!AV31 + InputSummary!AV41)</f>
        <v>18.501536583740876</v>
      </c>
      <c r="AW12" s="2"/>
    </row>
    <row r="13" spans="1:49" ht="16.8">
      <c r="A13" s="2"/>
      <c r="B13" s="2"/>
      <c r="C13" s="2"/>
      <c r="D13" s="2"/>
      <c r="E13" s="7" t="s">
        <v>790</v>
      </c>
      <c r="F13" s="2"/>
      <c r="G13" s="2" t="s">
        <v>101</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81.684955203166083</v>
      </c>
      <c r="AS13" s="8">
        <f>(InputSummary!AS32 + InputSummary!AS42)</f>
        <v>81.808652314312312</v>
      </c>
      <c r="AT13" s="8">
        <f>(InputSummary!AT32 + InputSummary!AT42)</f>
        <v>86.677143171329419</v>
      </c>
      <c r="AU13" s="8">
        <f>(InputSummary!AU32 + InputSummary!AU42)</f>
        <v>88.733966740294122</v>
      </c>
      <c r="AV13" s="8">
        <f>(InputSummary!AV32 + InputSummary!AV42)</f>
        <v>83.769584420572059</v>
      </c>
      <c r="AW13" s="2"/>
    </row>
    <row r="14" spans="1:49" ht="16.8">
      <c r="A14" s="2"/>
      <c r="B14" s="2"/>
      <c r="C14" s="2"/>
      <c r="D14" s="2"/>
      <c r="E14" s="7" t="s">
        <v>791</v>
      </c>
      <c r="F14" s="2"/>
      <c r="G14" s="2" t="s">
        <v>101</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26.31960913912507</v>
      </c>
      <c r="AS14" s="8">
        <f>(InputSummary!AS33 + InputSummary!AS43)</f>
        <v>32.527059283895078</v>
      </c>
      <c r="AT14" s="8">
        <f>(InputSummary!AT33 + InputSummary!AT43)</f>
        <v>37.983355047607041</v>
      </c>
      <c r="AU14" s="8">
        <f>(InputSummary!AU33 + InputSummary!AU43)</f>
        <v>23.853825003495231</v>
      </c>
      <c r="AV14" s="8">
        <f>(InputSummary!AV33 + InputSummary!AV43)</f>
        <v>20.99696748602457</v>
      </c>
      <c r="AW14" s="2"/>
    </row>
    <row r="15" spans="1:49" ht="16.8">
      <c r="A15" s="2"/>
      <c r="B15" s="2"/>
      <c r="C15" s="2"/>
      <c r="D15" s="2"/>
      <c r="E15" s="7" t="s">
        <v>792</v>
      </c>
      <c r="F15" s="2"/>
      <c r="G15" s="2" t="s">
        <v>101</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22.015038838390115</v>
      </c>
      <c r="AS15" s="8">
        <f>(InputSummary!AS34 + InputSummary!AS44)</f>
        <v>21.95528439716249</v>
      </c>
      <c r="AT15" s="8">
        <f>(InputSummary!AT34 + InputSummary!AT44)</f>
        <v>21.58798211885021</v>
      </c>
      <c r="AU15" s="8">
        <f>(InputSummary!AU34 + InputSummary!AU44)</f>
        <v>21.705386381389381</v>
      </c>
      <c r="AV15" s="8">
        <f>(InputSummary!AV34 + InputSummary!AV44)</f>
        <v>21.24910627268979</v>
      </c>
      <c r="AW15" s="2"/>
    </row>
    <row r="16" spans="1:49" ht="16.8">
      <c r="A16" s="2"/>
      <c r="B16" s="2"/>
      <c r="C16" s="2"/>
      <c r="D16" s="2"/>
      <c r="E16" s="7" t="s">
        <v>793</v>
      </c>
      <c r="F16" s="2"/>
      <c r="G16" s="2" t="s">
        <v>101</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13.395023586784866</v>
      </c>
      <c r="AS16" s="8">
        <f>(InputSummary!AS35 + InputSummary!AS45)</f>
        <v>13.363072259463978</v>
      </c>
      <c r="AT16" s="8">
        <f>(InputSummary!AT35 + InputSummary!AT45)</f>
        <v>13.082244848434145</v>
      </c>
      <c r="AU16" s="8">
        <f>(InputSummary!AU35 + InputSummary!AU45)</f>
        <v>13.04427574760177</v>
      </c>
      <c r="AV16" s="8">
        <f>(InputSummary!AV35 + InputSummary!AV45)</f>
        <v>13.015849928163208</v>
      </c>
      <c r="AW16" s="2"/>
    </row>
    <row r="17" spans="1:49" ht="16.8">
      <c r="A17" s="2"/>
      <c r="B17" s="2"/>
      <c r="C17" s="2"/>
      <c r="D17" s="2"/>
      <c r="E17" s="7" t="s">
        <v>794</v>
      </c>
      <c r="F17" s="2"/>
      <c r="G17" s="2" t="s">
        <v>101</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15.10904588956509</v>
      </c>
      <c r="AS17" s="8">
        <f>(InputSummary!AS36 + InputSummary!AS46)</f>
        <v>14.885152607552522</v>
      </c>
      <c r="AT17" s="8">
        <f>(InputSummary!AT36 + InputSummary!AT46)</f>
        <v>14.749083969403696</v>
      </c>
      <c r="AU17" s="8">
        <f>(InputSummary!AU36 + InputSummary!AU46)</f>
        <v>14.506200221196252</v>
      </c>
      <c r="AV17" s="8">
        <f>(InputSummary!AV36 + InputSummary!AV46)</f>
        <v>14.180522446860905</v>
      </c>
      <c r="AW17" s="2"/>
    </row>
    <row r="18" spans="1:49" ht="16.8">
      <c r="A18" s="2"/>
      <c r="B18" s="2"/>
      <c r="C18" s="2"/>
      <c r="D18" s="2"/>
      <c r="E18" s="7" t="s">
        <v>795</v>
      </c>
      <c r="F18" s="2"/>
      <c r="G18" s="2" t="s">
        <v>101</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75.64107468708238</v>
      </c>
      <c r="AS18" s="8">
        <f>(InputSummary!AS37 + InputSummary!AS47)</f>
        <v>73.596816219578528</v>
      </c>
      <c r="AT18" s="8">
        <f>(InputSummary!AT37 + InputSummary!AT47)</f>
        <v>70.623224486322925</v>
      </c>
      <c r="AU18" s="8">
        <f>(InputSummary!AU37 + InputSummary!AU47)</f>
        <v>69.404968935876866</v>
      </c>
      <c r="AV18" s="8">
        <f>(InputSummary!AV37 + InputSummary!AV47)</f>
        <v>69.721625353653039</v>
      </c>
      <c r="AW18" s="2"/>
    </row>
    <row r="19" spans="1:49" ht="16.8">
      <c r="A19" s="2"/>
      <c r="B19" s="2"/>
      <c r="C19" s="2"/>
      <c r="D19" s="2"/>
      <c r="E19" s="7" t="s">
        <v>796</v>
      </c>
      <c r="F19" s="2"/>
      <c r="G19" s="2" t="s">
        <v>101</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263.19312436324651</v>
      </c>
      <c r="AS19" s="431">
        <f t="shared" si="0"/>
        <v>264.14714084072153</v>
      </c>
      <c r="AT19" s="431">
        <f t="shared" si="0"/>
        <v>272.51338186999965</v>
      </c>
      <c r="AU19" s="431">
        <f t="shared" si="0"/>
        <v>251.95350969019879</v>
      </c>
      <c r="AV19" s="431">
        <f t="shared" si="0"/>
        <v>241.43519249170447</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797</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789</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2.7999644177012848</v>
      </c>
      <c r="AS23" s="8">
        <f>InputSummary!AS51</f>
        <v>7.4705956744277833</v>
      </c>
      <c r="AT23" s="8">
        <f>InputSummary!AT51</f>
        <v>7.2335500571130869</v>
      </c>
      <c r="AU23" s="8">
        <f>InputSummary!AU51</f>
        <v>8.0889006304243551</v>
      </c>
      <c r="AV23" s="8">
        <f>InputSummary!AV51</f>
        <v>28.429102246860637</v>
      </c>
      <c r="AW23" s="2"/>
    </row>
    <row r="24" spans="1:49" ht="16.8">
      <c r="A24" s="2"/>
      <c r="B24" s="2"/>
      <c r="C24" s="2"/>
      <c r="D24" s="2"/>
      <c r="E24" s="7" t="s">
        <v>790</v>
      </c>
      <c r="F24" s="2"/>
      <c r="G24" s="2" t="s">
        <v>101</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1.6689726046064295</v>
      </c>
      <c r="AS24" s="8">
        <f>InputSummary!AS52</f>
        <v>4.222705379817576</v>
      </c>
      <c r="AT24" s="8">
        <f>InputSummary!AT52</f>
        <v>2.7937190982932343</v>
      </c>
      <c r="AU24" s="8">
        <f>InputSummary!AU52</f>
        <v>1.0010960297519225</v>
      </c>
      <c r="AV24" s="8">
        <f>InputSummary!AV52</f>
        <v>0.58221382767217289</v>
      </c>
      <c r="AW24" s="2"/>
    </row>
    <row r="25" spans="1:49" ht="16.8">
      <c r="A25" s="2"/>
      <c r="B25" s="2"/>
      <c r="C25" s="2"/>
      <c r="D25" s="2"/>
      <c r="E25" s="7" t="s">
        <v>791</v>
      </c>
      <c r="F25" s="2"/>
      <c r="G25" s="2" t="s">
        <v>101</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1.2382789024025391</v>
      </c>
      <c r="AS25" s="8">
        <f>InputSummary!AS53</f>
        <v>0.7967362701129781</v>
      </c>
      <c r="AT25" s="8">
        <f>InputSummary!AT53</f>
        <v>0.52732677490037594</v>
      </c>
      <c r="AU25" s="8">
        <f>InputSummary!AU53</f>
        <v>0.39933347943740471</v>
      </c>
      <c r="AV25" s="8">
        <f>InputSummary!AV53</f>
        <v>0.70323407816891315</v>
      </c>
      <c r="AW25" s="2"/>
    </row>
    <row r="26" spans="1:49" ht="16.8">
      <c r="A26" s="2"/>
      <c r="B26" s="2"/>
      <c r="C26" s="2"/>
      <c r="D26" s="2"/>
      <c r="E26" s="7" t="s">
        <v>792</v>
      </c>
      <c r="F26" s="2"/>
      <c r="G26" s="2" t="s">
        <v>101</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0.1</v>
      </c>
      <c r="AT26" s="8">
        <f>InputSummary!AT54</f>
        <v>3.043333333333333</v>
      </c>
      <c r="AU26" s="8">
        <f>InputSummary!AU54</f>
        <v>3.4233333333333329</v>
      </c>
      <c r="AV26" s="8">
        <f>InputSummary!AV54</f>
        <v>3.7833333333333332</v>
      </c>
      <c r="AW26" s="2"/>
    </row>
    <row r="27" spans="1:49" ht="16.8">
      <c r="A27" s="2"/>
      <c r="B27" s="2"/>
      <c r="C27" s="2"/>
      <c r="D27" s="2"/>
      <c r="E27" s="7" t="s">
        <v>793</v>
      </c>
      <c r="F27" s="2"/>
      <c r="G27" s="2" t="s">
        <v>101</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794</v>
      </c>
      <c r="F28" s="2"/>
      <c r="G28" s="2" t="s">
        <v>101</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795</v>
      </c>
      <c r="F29" s="2"/>
      <c r="G29" s="2" t="s">
        <v>101</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0.34641538302335123</v>
      </c>
      <c r="AS29" s="8">
        <f>InputSummary!AS57</f>
        <v>0.86164712359594942</v>
      </c>
      <c r="AT29" s="8">
        <f>InputSummary!AT57</f>
        <v>0.82366808979756168</v>
      </c>
      <c r="AU29" s="8">
        <f>InputSummary!AU57</f>
        <v>0.90792533887266902</v>
      </c>
      <c r="AV29" s="8">
        <f>InputSummary!AV57</f>
        <v>3.1000264356263281</v>
      </c>
      <c r="AW29" s="2"/>
    </row>
    <row r="30" spans="1:49" ht="16.8">
      <c r="A30" s="2"/>
      <c r="B30" s="2"/>
      <c r="C30" s="2"/>
      <c r="D30" s="2"/>
      <c r="E30" s="7" t="s">
        <v>798</v>
      </c>
      <c r="F30" s="2"/>
      <c r="G30" s="2" t="s">
        <v>101</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6.0536313077336041</v>
      </c>
      <c r="AS30" s="431">
        <f t="shared" si="1"/>
        <v>13.451684447954287</v>
      </c>
      <c r="AT30" s="431">
        <f t="shared" si="1"/>
        <v>14.421597353437591</v>
      </c>
      <c r="AU30" s="431">
        <f t="shared" si="1"/>
        <v>13.820588811819682</v>
      </c>
      <c r="AV30" s="431">
        <f t="shared" si="1"/>
        <v>36.597909921661383</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799</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800</v>
      </c>
      <c r="F34" s="2"/>
      <c r="G34" s="2" t="s">
        <v>101</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31.828341436834158</v>
      </c>
      <c r="AS34" s="2">
        <f t="shared" ref="AS34:AV34" si="2">AS12 + AS23</f>
        <v>33.481699433184374</v>
      </c>
      <c r="AT34" s="2">
        <f t="shared" si="2"/>
        <v>35.043898285165305</v>
      </c>
      <c r="AU34" s="2">
        <f t="shared" si="2"/>
        <v>28.79378729076949</v>
      </c>
      <c r="AV34" s="2">
        <f t="shared" si="2"/>
        <v>46.930638830601509</v>
      </c>
      <c r="AW34" s="2"/>
    </row>
    <row r="35" spans="1:49" ht="16.8">
      <c r="A35" s="2"/>
      <c r="B35" s="2"/>
      <c r="C35" s="2"/>
      <c r="D35" s="2"/>
      <c r="E35" s="13" t="s">
        <v>801</v>
      </c>
      <c r="F35" s="2"/>
      <c r="G35" s="2" t="s">
        <v>101</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83.353927807772507</v>
      </c>
      <c r="AS35" s="2">
        <f t="shared" ref="AS35:AV35" si="4">AS13 + AS24</f>
        <v>86.031357694129895</v>
      </c>
      <c r="AT35" s="2">
        <f t="shared" si="4"/>
        <v>89.470862269622657</v>
      </c>
      <c r="AU35" s="2">
        <f t="shared" si="4"/>
        <v>89.735062770046042</v>
      </c>
      <c r="AV35" s="2">
        <f t="shared" si="4"/>
        <v>84.351798248244236</v>
      </c>
      <c r="AW35" s="2"/>
    </row>
    <row r="36" spans="1:49" ht="16.8">
      <c r="A36" s="2"/>
      <c r="B36" s="2"/>
      <c r="C36" s="2"/>
      <c r="D36" s="2"/>
      <c r="E36" s="13" t="s">
        <v>802</v>
      </c>
      <c r="F36" s="2"/>
      <c r="G36" s="2" t="s">
        <v>101</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27.557888041527608</v>
      </c>
      <c r="AS36" s="2">
        <f t="shared" ref="AS36:AV36" si="6">AS14 + AS25</f>
        <v>33.323795554008058</v>
      </c>
      <c r="AT36" s="2">
        <f t="shared" si="6"/>
        <v>38.510681822507415</v>
      </c>
      <c r="AU36" s="2">
        <f t="shared" si="6"/>
        <v>24.253158482932637</v>
      </c>
      <c r="AV36" s="2">
        <f t="shared" si="6"/>
        <v>21.700201564193481</v>
      </c>
      <c r="AW36" s="2"/>
    </row>
    <row r="37" spans="1:49" ht="16.8">
      <c r="A37" s="2"/>
      <c r="B37" s="2"/>
      <c r="C37" s="2"/>
      <c r="D37" s="2"/>
      <c r="E37" s="13" t="s">
        <v>803</v>
      </c>
      <c r="F37" s="2"/>
      <c r="G37" s="2" t="s">
        <v>101</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22.015038838390115</v>
      </c>
      <c r="AS37" s="2">
        <f t="shared" ref="AS37:AV37" si="8">AS15 + AS26</f>
        <v>22.055284397162492</v>
      </c>
      <c r="AT37" s="2">
        <f t="shared" si="8"/>
        <v>24.631315452183543</v>
      </c>
      <c r="AU37" s="2">
        <f t="shared" si="8"/>
        <v>25.128719714722713</v>
      </c>
      <c r="AV37" s="2">
        <f t="shared" si="8"/>
        <v>25.032439606023125</v>
      </c>
      <c r="AW37" s="2"/>
    </row>
    <row r="38" spans="1:49" ht="16.8">
      <c r="A38" s="2"/>
      <c r="B38" s="2"/>
      <c r="C38" s="2"/>
      <c r="D38" s="2"/>
      <c r="E38" s="13" t="s">
        <v>804</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13.395023586784866</v>
      </c>
      <c r="AS38" s="2">
        <f t="shared" ref="AS38:AV38" si="10">AS16 + AS27</f>
        <v>13.363072259463978</v>
      </c>
      <c r="AT38" s="2">
        <f t="shared" si="10"/>
        <v>13.082244848434145</v>
      </c>
      <c r="AU38" s="2">
        <f t="shared" si="10"/>
        <v>13.04427574760177</v>
      </c>
      <c r="AV38" s="2">
        <f t="shared" si="10"/>
        <v>13.015849928163208</v>
      </c>
      <c r="AW38" s="2"/>
    </row>
    <row r="39" spans="1:49" ht="16.8">
      <c r="A39" s="2"/>
      <c r="B39" s="2"/>
      <c r="C39" s="2"/>
      <c r="D39" s="2"/>
      <c r="E39" s="13" t="s">
        <v>805</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15.10904588956509</v>
      </c>
      <c r="AS39" s="2">
        <f t="shared" ref="AS39:AV39" si="12">AS17 + AS28</f>
        <v>14.885152607552522</v>
      </c>
      <c r="AT39" s="2">
        <f t="shared" si="12"/>
        <v>14.749083969403696</v>
      </c>
      <c r="AU39" s="2">
        <f t="shared" si="12"/>
        <v>14.506200221196252</v>
      </c>
      <c r="AV39" s="2">
        <f t="shared" si="12"/>
        <v>14.180522446860905</v>
      </c>
      <c r="AW39" s="2"/>
    </row>
    <row r="40" spans="1:49" ht="16.8">
      <c r="A40" s="2"/>
      <c r="B40" s="2"/>
      <c r="C40" s="2"/>
      <c r="D40" s="2"/>
      <c r="E40" s="13" t="s">
        <v>806</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75.987490070105736</v>
      </c>
      <c r="AS40" s="2">
        <f t="shared" ref="AS40:AV40" si="14">AS18 + AS29</f>
        <v>74.458463343174472</v>
      </c>
      <c r="AT40" s="2">
        <f t="shared" si="14"/>
        <v>71.44689257612049</v>
      </c>
      <c r="AU40" s="2">
        <f t="shared" si="14"/>
        <v>70.312894274749539</v>
      </c>
      <c r="AV40" s="2">
        <f t="shared" si="14"/>
        <v>72.821651789279372</v>
      </c>
      <c r="AW40" s="2"/>
    </row>
    <row r="41" spans="1:49" ht="16.8">
      <c r="A41" s="2"/>
      <c r="B41" s="2"/>
      <c r="C41" s="2"/>
      <c r="D41" s="2"/>
      <c r="E41" s="2" t="s">
        <v>807</v>
      </c>
      <c r="F41" s="2"/>
      <c r="G41" s="2" t="s">
        <v>101</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269.24675567098006</v>
      </c>
      <c r="AS41" s="432">
        <f t="shared" ref="AS41:AV41" si="16">SUM(AS34:AS40)</f>
        <v>277.59882528867581</v>
      </c>
      <c r="AT41" s="432">
        <f t="shared" si="16"/>
        <v>286.93497922343727</v>
      </c>
      <c r="AU41" s="432">
        <f t="shared" si="16"/>
        <v>265.77409850201843</v>
      </c>
      <c r="AV41" s="432">
        <f t="shared" si="16"/>
        <v>278.0331024133659</v>
      </c>
      <c r="AW41" s="2"/>
    </row>
    <row r="42" spans="1:49" ht="16.8">
      <c r="A42" s="2"/>
      <c r="B42" s="2"/>
      <c r="C42" s="2"/>
      <c r="D42" s="2"/>
      <c r="E42" s="2" t="s">
        <v>17</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808</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809</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810</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125</v>
      </c>
      <c r="G51" s="2" t="s">
        <v>101</v>
      </c>
      <c r="AJ51" s="8"/>
      <c r="AK51" s="8"/>
      <c r="AL51" s="8"/>
      <c r="AM51" s="8"/>
      <c r="AN51" s="8"/>
      <c r="AO51" s="8"/>
      <c r="AP51" s="8"/>
      <c r="AQ51" s="9"/>
      <c r="AR51" s="8">
        <f>(InputSummary!AR61 *  AR$49 + AR12 *  (1-AR$49))</f>
        <v>17.984085169260702</v>
      </c>
      <c r="AS51" s="8">
        <f>(InputSummary!AS61 *  AS$49 + AS12 *  (1-AS$49))</f>
        <v>29.520645924321705</v>
      </c>
      <c r="AT51" s="8">
        <f>(InputSummary!AT61 *  AT$49 + AT12 *  (1-AT$49))</f>
        <v>30.286116304019629</v>
      </c>
      <c r="AU51" s="8">
        <f>(InputSummary!AU61 *  AU$49 + AU12 *  (1-AU$49))</f>
        <v>31.205579855343792</v>
      </c>
      <c r="AV51" s="8">
        <f>(InputSummary!AV61 *  AV$49 + AV12 *  (1-AV$49))</f>
        <v>10.573211342615899</v>
      </c>
    </row>
    <row r="52" spans="1:49" ht="16.8">
      <c r="E52" s="7" t="s">
        <v>127</v>
      </c>
      <c r="G52" s="2" t="s">
        <v>101</v>
      </c>
      <c r="AJ52" s="8"/>
      <c r="AK52" s="8"/>
      <c r="AL52" s="8"/>
      <c r="AM52" s="8"/>
      <c r="AN52" s="8"/>
      <c r="AO52" s="8"/>
      <c r="AP52" s="8"/>
      <c r="AQ52" s="9"/>
      <c r="AR52" s="8">
        <f>(InputSummary!AR62 *  AR$49 + AR13 *  (1-AR$49))</f>
        <v>70.767780637995543</v>
      </c>
      <c r="AS52" s="8">
        <f>(InputSummary!AS62 *  AS$49 + AS13 *  (1-AS$49))</f>
        <v>84.208226529921831</v>
      </c>
      <c r="AT52" s="8">
        <f>(InputSummary!AT62 *  AT$49 + AT13 *  (1-AT$49))</f>
        <v>89.010343125563111</v>
      </c>
      <c r="AU52" s="8">
        <f>(InputSummary!AU62 *  AU$49 + AU13 *  (1-AU$49))</f>
        <v>87.533922162928818</v>
      </c>
      <c r="AV52" s="8">
        <f>(InputSummary!AV62 *  AV$49 + AV13 *  (1-AV$49))</f>
        <v>88.907353448100565</v>
      </c>
    </row>
    <row r="53" spans="1:49" ht="16.8">
      <c r="E53" s="7" t="s">
        <v>129</v>
      </c>
      <c r="G53" s="2" t="s">
        <v>101</v>
      </c>
      <c r="AJ53" s="8"/>
      <c r="AK53" s="8"/>
      <c r="AL53" s="8"/>
      <c r="AM53" s="8"/>
      <c r="AN53" s="8"/>
      <c r="AO53" s="8"/>
      <c r="AP53" s="8"/>
      <c r="AQ53" s="9"/>
      <c r="AR53" s="8">
        <f>(InputSummary!AR63 *  AR$49 + AR14 *  (1-AR$49))</f>
        <v>15.76004209044754</v>
      </c>
      <c r="AS53" s="8">
        <f>(InputSummary!AS63 *  AS$49 + AS14 *  (1-AS$49))</f>
        <v>35.804633869138236</v>
      </c>
      <c r="AT53" s="8">
        <f>(InputSummary!AT63 *  AT$49 + AT14 *  (1-AT$49))</f>
        <v>51.228619647146694</v>
      </c>
      <c r="AU53" s="8">
        <f>(InputSummary!AU63 *  AU$49 + AU14 *  (1-AU$49))</f>
        <v>23.031622322297117</v>
      </c>
      <c r="AV53" s="8">
        <f>(InputSummary!AV63 *  AV$49 + AV14 *  (1-AV$49))</f>
        <v>19.565508562450219</v>
      </c>
    </row>
    <row r="54" spans="1:49" ht="16.8">
      <c r="E54" s="7" t="s">
        <v>131</v>
      </c>
      <c r="G54" s="2" t="s">
        <v>101</v>
      </c>
      <c r="AJ54" s="8"/>
      <c r="AK54" s="8"/>
      <c r="AL54" s="8"/>
      <c r="AM54" s="8"/>
      <c r="AN54" s="8"/>
      <c r="AO54" s="8"/>
      <c r="AP54" s="8"/>
      <c r="AQ54" s="9"/>
      <c r="AR54" s="8">
        <f>(InputSummary!AR64 *  AR$49 + AR15 *  (1-AR$49))</f>
        <v>29.404074138127935</v>
      </c>
      <c r="AS54" s="8">
        <f>(InputSummary!AS64 *  AS$49 + AS15 *  (1-AS$49))</f>
        <v>25.254886904961879</v>
      </c>
      <c r="AT54" s="8">
        <f>(InputSummary!AT64 *  AT$49 + AT15 *  (1-AT$49))</f>
        <v>24.787311982337428</v>
      </c>
      <c r="AU54" s="8">
        <f>(InputSummary!AU64 *  AU$49 + AU15 *  (1-AU$49))</f>
        <v>24.155719686914473</v>
      </c>
      <c r="AV54" s="8">
        <f>(InputSummary!AV64 *  AV$49 + AV15 *  (1-AV$49))</f>
        <v>23.555977435961786</v>
      </c>
    </row>
    <row r="55" spans="1:49" ht="16.8">
      <c r="E55" s="7" t="s">
        <v>133</v>
      </c>
      <c r="G55" s="2" t="s">
        <v>101</v>
      </c>
      <c r="AJ55" s="8"/>
      <c r="AK55" s="8"/>
      <c r="AL55" s="8"/>
      <c r="AM55" s="8"/>
      <c r="AN55" s="8"/>
      <c r="AO55" s="8"/>
      <c r="AP55" s="8"/>
      <c r="AQ55" s="9"/>
      <c r="AR55" s="8">
        <f>(InputSummary!AR65 *  AR$49 + AR16 *  (1-AR$49))</f>
        <v>12.06055787445956</v>
      </c>
      <c r="AS55" s="8">
        <f>(InputSummary!AS65 *  AS$49 + AS16 *  (1-AS$49))</f>
        <v>13.021499740497834</v>
      </c>
      <c r="AT55" s="8">
        <f>(InputSummary!AT65 *  AT$49 + AT16 *  (1-AT$49))</f>
        <v>13.270747762053114</v>
      </c>
      <c r="AU55" s="8">
        <f>(InputSummary!AU65 *  AU$49 + AU16 *  (1-AU$49))</f>
        <v>12.97357925158817</v>
      </c>
      <c r="AV55" s="8">
        <f>(InputSummary!AV65 *  AV$49 + AV16 *  (1-AV$49))</f>
        <v>12.656815149984938</v>
      </c>
    </row>
    <row r="56" spans="1:49" ht="16.8">
      <c r="E56" s="7" t="s">
        <v>135</v>
      </c>
      <c r="G56" s="2" t="s">
        <v>101</v>
      </c>
      <c r="AJ56" s="8"/>
      <c r="AK56" s="8"/>
      <c r="AL56" s="8"/>
      <c r="AM56" s="8"/>
      <c r="AN56" s="8"/>
      <c r="AO56" s="8"/>
      <c r="AP56" s="8"/>
      <c r="AQ56" s="9"/>
      <c r="AR56" s="8">
        <f>(InputSummary!AR66 *  AR$49 + AR17 *  (1-AR$49))</f>
        <v>18.90042695263449</v>
      </c>
      <c r="AS56" s="8">
        <f>(InputSummary!AS66 *  AS$49 + AS17 *  (1-AS$49))</f>
        <v>17.037912251443011</v>
      </c>
      <c r="AT56" s="8">
        <f>(InputSummary!AT66 *  AT$49 + AT17 *  (1-AT$49))</f>
        <v>17.096646804731265</v>
      </c>
      <c r="AU56" s="8">
        <f>(InputSummary!AU66 *  AU$49 + AU17 *  (1-AU$49))</f>
        <v>16.529588246171944</v>
      </c>
      <c r="AV56" s="8">
        <f>(InputSummary!AV66 *  AV$49 + AV17 *  (1-AV$49))</f>
        <v>16.358535580073326</v>
      </c>
    </row>
    <row r="57" spans="1:49" ht="16.8">
      <c r="E57" s="7" t="s">
        <v>137</v>
      </c>
      <c r="G57" s="2" t="s">
        <v>101</v>
      </c>
      <c r="AJ57" s="8"/>
      <c r="AK57" s="8"/>
      <c r="AL57" s="8"/>
      <c r="AM57" s="8"/>
      <c r="AN57" s="8"/>
      <c r="AO57" s="8"/>
      <c r="AP57" s="8"/>
      <c r="AQ57" s="9"/>
      <c r="AR57" s="8">
        <f>(InputSummary!AR67 *  AR$49 + AR18 *  (1-AR$49))</f>
        <v>84.80243606446335</v>
      </c>
      <c r="AS57" s="8">
        <f>(InputSummary!AS67 *  AS$49 + AS18 *  (1-AS$49))</f>
        <v>88.731365814363144</v>
      </c>
      <c r="AT57" s="8">
        <f>(InputSummary!AT67 *  AT$49 + AT18 *  (1-AT$49))</f>
        <v>89.624740358925237</v>
      </c>
      <c r="AU57" s="8">
        <f>(InputSummary!AU67 *  AU$49 + AU18 *  (1-AU$49))</f>
        <v>87.527353379599234</v>
      </c>
      <c r="AV57" s="8">
        <f>(InputSummary!AV67 *  AV$49 + AV18 *  (1-AV$49))</f>
        <v>82.678705697975374</v>
      </c>
    </row>
    <row r="58" spans="1:49" ht="16.8">
      <c r="A58" s="2"/>
      <c r="B58" s="2"/>
      <c r="C58" s="2"/>
      <c r="D58" s="2"/>
      <c r="E58" s="7" t="s">
        <v>811</v>
      </c>
      <c r="F58" s="2"/>
      <c r="G58" s="2" t="s">
        <v>101</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249.67940292738911</v>
      </c>
      <c r="AS58" s="431">
        <f t="shared" si="17"/>
        <v>293.57917103464763</v>
      </c>
      <c r="AT58" s="431">
        <f t="shared" si="17"/>
        <v>315.30452598477649</v>
      </c>
      <c r="AU58" s="431">
        <f t="shared" si="17"/>
        <v>282.95736490484359</v>
      </c>
      <c r="AV58" s="431">
        <f t="shared" si="17"/>
        <v>254.2961072171621</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812</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810</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125</v>
      </c>
      <c r="G64" s="2" t="s">
        <v>101</v>
      </c>
      <c r="AJ64" s="8"/>
      <c r="AK64" s="8"/>
      <c r="AL64" s="8"/>
      <c r="AM64" s="8"/>
      <c r="AN64" s="8"/>
      <c r="AO64" s="8"/>
      <c r="AP64" s="8"/>
      <c r="AQ64" s="9"/>
      <c r="AR64" s="8">
        <f>((InputSummary!AR72)*  AR$62 + AR23 *  (1-AR$62))</f>
        <v>2.5009708745287083</v>
      </c>
      <c r="AS64" s="8">
        <f>((InputSummary!AS72)*  AS$62 + AS23 *  (1-AS$62))</f>
        <v>7.5389603815302664</v>
      </c>
      <c r="AT64" s="8">
        <f>((InputSummary!AT72)*  AT$62 + AT23 *  (1-AT$62))</f>
        <v>7.206667652681511</v>
      </c>
      <c r="AU64" s="8">
        <f>((InputSummary!AU72)*  AU$62 + AU23 *  (1-AU$62))</f>
        <v>7.9495836650910174</v>
      </c>
      <c r="AV64" s="8">
        <f>((InputSummary!AV72)*  AV$62 + AV23 *  (1-AV$62))</f>
        <v>28.16385108155896</v>
      </c>
    </row>
    <row r="65" spans="1:49" ht="16.8">
      <c r="E65" s="7" t="s">
        <v>127</v>
      </c>
      <c r="G65" s="2" t="s">
        <v>101</v>
      </c>
      <c r="AJ65" s="8"/>
      <c r="AK65" s="8"/>
      <c r="AL65" s="8"/>
      <c r="AM65" s="8"/>
      <c r="AN65" s="8"/>
      <c r="AO65" s="8"/>
      <c r="AP65" s="8"/>
      <c r="AQ65" s="9"/>
      <c r="AR65" s="8">
        <f>((InputSummary!AR73)*  AR$62 + AR24 *  (1-AR$62))</f>
        <v>1.8519216523112387</v>
      </c>
      <c r="AS65" s="8">
        <f>((InputSummary!AS73)*  AS$62 + AS24 *  (1-AS$62))</f>
        <v>4.8660996500027807</v>
      </c>
      <c r="AT65" s="8">
        <f>((InputSummary!AT73)*  AT$62 + AT24 *  (1-AT$62))</f>
        <v>5.8843289631793096</v>
      </c>
      <c r="AU65" s="8">
        <f>((InputSummary!AU73)*  AU$62 + AU24 *  (1-AU$62))</f>
        <v>4.0845356934500625</v>
      </c>
      <c r="AV65" s="8">
        <f>((InputSummary!AV73)*  AV$62 + AV24 *  (1-AV$62))</f>
        <v>3.9814058068460048</v>
      </c>
    </row>
    <row r="66" spans="1:49" ht="16.8">
      <c r="E66" s="7" t="s">
        <v>129</v>
      </c>
      <c r="G66" s="2" t="s">
        <v>101</v>
      </c>
      <c r="AJ66" s="8"/>
      <c r="AK66" s="8"/>
      <c r="AL66" s="8"/>
      <c r="AM66" s="8"/>
      <c r="AN66" s="8"/>
      <c r="AO66" s="8"/>
      <c r="AP66" s="8"/>
      <c r="AQ66" s="9"/>
      <c r="AR66" s="8">
        <f>((InputSummary!AR74)*  AR$62 + AR25 *  (1-AR$62))</f>
        <v>0.9476096586753846</v>
      </c>
      <c r="AS66" s="8">
        <f>((InputSummary!AS74)*  AS$62 + AS25 *  (1-AS$62))</f>
        <v>0.94338471809455093</v>
      </c>
      <c r="AT66" s="8">
        <f>((InputSummary!AT74)*  AT$62 + AT25 *  (1-AT$62))</f>
        <v>0.56442938784502894</v>
      </c>
      <c r="AU66" s="8">
        <f>((InputSummary!AU74)*  AU$62 + AU25 *  (1-AU$62))</f>
        <v>0.42165852015862759</v>
      </c>
      <c r="AV66" s="8">
        <f>((InputSummary!AV74)*  AV$62 + AV25 *  (1-AV$62))</f>
        <v>0.72056056086590858</v>
      </c>
    </row>
    <row r="67" spans="1:49" ht="16.8">
      <c r="E67" s="7" t="s">
        <v>131</v>
      </c>
      <c r="G67" s="2" t="s">
        <v>101</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133</v>
      </c>
      <c r="G68" s="2" t="s">
        <v>101</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135</v>
      </c>
      <c r="G69" s="2" t="s">
        <v>101</v>
      </c>
      <c r="AJ69" s="8"/>
      <c r="AK69" s="8"/>
      <c r="AL69" s="8"/>
      <c r="AM69" s="8"/>
      <c r="AN69" s="8"/>
      <c r="AO69" s="8"/>
      <c r="AP69" s="8"/>
      <c r="AQ69" s="9"/>
      <c r="AR69" s="8">
        <f>((InputSummary!AR77)*  AR$62 + AR28 *  (1-AR$62))</f>
        <v>0</v>
      </c>
      <c r="AS69" s="8">
        <f>((InputSummary!AS77)*  AS$62 + AS28 *  (1-AS$62))</f>
        <v>0</v>
      </c>
      <c r="AT69" s="8">
        <f>((InputSummary!AT77)*  AT$62 + AT28 *  (1-AT$62))</f>
        <v>0</v>
      </c>
      <c r="AU69" s="8">
        <f>((InputSummary!AU77)*  AU$62 + AU28 *  (1-AU$62))</f>
        <v>0</v>
      </c>
      <c r="AV69" s="8">
        <f>((InputSummary!AV77)*  AV$62 + AV28 *  (1-AV$62))</f>
        <v>0</v>
      </c>
    </row>
    <row r="70" spans="1:49" ht="16.8">
      <c r="E70" s="7" t="s">
        <v>137</v>
      </c>
      <c r="G70" s="2" t="s">
        <v>101</v>
      </c>
      <c r="AJ70" s="8"/>
      <c r="AK70" s="8"/>
      <c r="AL70" s="8"/>
      <c r="AM70" s="8"/>
      <c r="AN70" s="8"/>
      <c r="AO70" s="8"/>
      <c r="AP70" s="8"/>
      <c r="AQ70" s="9"/>
      <c r="AR70" s="8">
        <f>((InputSummary!AR78)*  AR$62 + AR29 *  (1-AR$62))</f>
        <v>0.3474667353892042</v>
      </c>
      <c r="AS70" s="8">
        <f>((InputSummary!AS78)*  AS$62 + AS29 *  (1-AS$62))</f>
        <v>0.91944623953590132</v>
      </c>
      <c r="AT70" s="8">
        <f>((InputSummary!AT78)*  AT$62 + AT29 *  (1-AT$62))</f>
        <v>1.1287211041206024</v>
      </c>
      <c r="AU70" s="8">
        <f>((InputSummary!AU78)*  AU$62 + AU29 *  (1-AU$62))</f>
        <v>1.2455074803114672</v>
      </c>
      <c r="AV70" s="8">
        <f>((InputSummary!AV78)*  AV$62 + AV29 *  (1-AV$62))</f>
        <v>3.4797469670421326</v>
      </c>
    </row>
    <row r="71" spans="1:49" ht="16.8">
      <c r="A71" s="2"/>
      <c r="B71" s="2"/>
      <c r="C71" s="2"/>
      <c r="D71" s="2"/>
      <c r="E71" s="7" t="s">
        <v>813</v>
      </c>
      <c r="F71" s="2"/>
      <c r="G71" s="2" t="s">
        <v>101</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5.6479689209045354</v>
      </c>
      <c r="AS71" s="431">
        <f t="shared" si="18"/>
        <v>14.267890989163499</v>
      </c>
      <c r="AT71" s="431">
        <f t="shared" si="18"/>
        <v>14.784147107826453</v>
      </c>
      <c r="AU71" s="431">
        <f t="shared" si="18"/>
        <v>13.701285359011175</v>
      </c>
      <c r="AV71" s="431">
        <f t="shared" si="18"/>
        <v>36.345564416313003</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814</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815</v>
      </c>
      <c r="G75" s="2" t="s">
        <v>101</v>
      </c>
      <c r="AJ75" s="7"/>
      <c r="AK75" s="7"/>
      <c r="AL75" s="7"/>
      <c r="AM75" s="7"/>
      <c r="AN75" s="7"/>
      <c r="AO75" s="7"/>
      <c r="AP75" s="7"/>
      <c r="AQ75" s="65"/>
      <c r="AR75" s="7">
        <f>AR51+AR64</f>
        <v>20.48505604378941</v>
      </c>
      <c r="AS75" s="7">
        <f t="shared" ref="AS75:AV75" si="19">AS51+AS64</f>
        <v>37.059606305851972</v>
      </c>
      <c r="AT75" s="7">
        <f t="shared" si="19"/>
        <v>37.492783956701139</v>
      </c>
      <c r="AU75" s="7">
        <f t="shared" si="19"/>
        <v>39.155163520434812</v>
      </c>
      <c r="AV75" s="7">
        <f t="shared" si="19"/>
        <v>38.737062424174859</v>
      </c>
    </row>
    <row r="76" spans="1:49" ht="16.8">
      <c r="E76" s="7" t="s">
        <v>816</v>
      </c>
      <c r="G76" s="2" t="s">
        <v>101</v>
      </c>
      <c r="AJ76" s="7"/>
      <c r="AK76" s="7"/>
      <c r="AL76" s="7"/>
      <c r="AM76" s="7"/>
      <c r="AN76" s="7"/>
      <c r="AO76" s="7"/>
      <c r="AP76" s="7"/>
      <c r="AQ76" s="65"/>
      <c r="AR76" s="7">
        <f t="shared" ref="AR76" si="20">AR52+AR65</f>
        <v>72.619702290306776</v>
      </c>
      <c r="AS76" s="7">
        <f t="shared" ref="AS76:AV76" si="21">AS52+AS65</f>
        <v>89.074326179924611</v>
      </c>
      <c r="AT76" s="7">
        <f t="shared" si="21"/>
        <v>94.894672088742425</v>
      </c>
      <c r="AU76" s="7">
        <f t="shared" si="21"/>
        <v>91.618457856378882</v>
      </c>
      <c r="AV76" s="7">
        <f t="shared" si="21"/>
        <v>92.888759254946564</v>
      </c>
    </row>
    <row r="77" spans="1:49" ht="16.8">
      <c r="E77" s="7" t="s">
        <v>817</v>
      </c>
      <c r="G77" s="2" t="s">
        <v>101</v>
      </c>
      <c r="AJ77" s="7"/>
      <c r="AK77" s="7"/>
      <c r="AL77" s="7"/>
      <c r="AM77" s="7"/>
      <c r="AN77" s="7"/>
      <c r="AO77" s="7"/>
      <c r="AP77" s="7"/>
      <c r="AQ77" s="65"/>
      <c r="AR77" s="7">
        <f t="shared" ref="AR77" si="22">AR53+AR66</f>
        <v>16.707651749122924</v>
      </c>
      <c r="AS77" s="7">
        <f t="shared" ref="AS77:AV77" si="23">AS53+AS66</f>
        <v>36.748018587232785</v>
      </c>
      <c r="AT77" s="7">
        <f t="shared" si="23"/>
        <v>51.793049034991725</v>
      </c>
      <c r="AU77" s="7">
        <f t="shared" si="23"/>
        <v>23.453280842455744</v>
      </c>
      <c r="AV77" s="7">
        <f t="shared" si="23"/>
        <v>20.286069123316128</v>
      </c>
    </row>
    <row r="78" spans="1:49" ht="16.8">
      <c r="E78" s="7" t="s">
        <v>818</v>
      </c>
      <c r="G78" s="2" t="s">
        <v>101</v>
      </c>
      <c r="AJ78" s="7"/>
      <c r="AK78" s="7"/>
      <c r="AL78" s="7"/>
      <c r="AM78" s="7"/>
      <c r="AN78" s="7"/>
      <c r="AO78" s="7"/>
      <c r="AP78" s="7"/>
      <c r="AQ78" s="65"/>
      <c r="AR78" s="7">
        <f t="shared" ref="AR78" si="24">AR54+AR67</f>
        <v>29.404074138127935</v>
      </c>
      <c r="AS78" s="7">
        <f t="shared" ref="AS78:AV78" si="25">AS54+AS67</f>
        <v>25.254886904961879</v>
      </c>
      <c r="AT78" s="7">
        <f t="shared" si="25"/>
        <v>24.787311982337428</v>
      </c>
      <c r="AU78" s="7">
        <f t="shared" si="25"/>
        <v>24.155719686914473</v>
      </c>
      <c r="AV78" s="7">
        <f t="shared" si="25"/>
        <v>23.555977435961786</v>
      </c>
    </row>
    <row r="79" spans="1:49" ht="16.8">
      <c r="E79" s="7" t="s">
        <v>819</v>
      </c>
      <c r="G79" s="2" t="s">
        <v>101</v>
      </c>
      <c r="AJ79" s="7"/>
      <c r="AK79" s="7"/>
      <c r="AL79" s="7"/>
      <c r="AM79" s="7"/>
      <c r="AN79" s="7"/>
      <c r="AO79" s="7"/>
      <c r="AP79" s="7"/>
      <c r="AQ79" s="65"/>
      <c r="AR79" s="7">
        <f t="shared" ref="AR79" si="26">AR55+AR68</f>
        <v>12.06055787445956</v>
      </c>
      <c r="AS79" s="7">
        <f t="shared" ref="AS79:AV79" si="27">AS55+AS68</f>
        <v>13.021499740497834</v>
      </c>
      <c r="AT79" s="7">
        <f t="shared" si="27"/>
        <v>13.270747762053114</v>
      </c>
      <c r="AU79" s="7">
        <f t="shared" si="27"/>
        <v>12.97357925158817</v>
      </c>
      <c r="AV79" s="7">
        <f t="shared" si="27"/>
        <v>12.656815149984938</v>
      </c>
    </row>
    <row r="80" spans="1:49" ht="16.8">
      <c r="E80" s="7" t="s">
        <v>820</v>
      </c>
      <c r="G80" s="2" t="s">
        <v>101</v>
      </c>
      <c r="AJ80" s="7"/>
      <c r="AK80" s="7"/>
      <c r="AL80" s="7"/>
      <c r="AM80" s="7"/>
      <c r="AN80" s="7"/>
      <c r="AO80" s="7"/>
      <c r="AP80" s="7"/>
      <c r="AQ80" s="65"/>
      <c r="AR80" s="7">
        <f t="shared" ref="AR80" si="28">AR56+AR69</f>
        <v>18.90042695263449</v>
      </c>
      <c r="AS80" s="7">
        <f t="shared" ref="AS80:AV80" si="29">AS56+AS69</f>
        <v>17.037912251443011</v>
      </c>
      <c r="AT80" s="7">
        <f t="shared" si="29"/>
        <v>17.096646804731265</v>
      </c>
      <c r="AU80" s="7">
        <f t="shared" si="29"/>
        <v>16.529588246171944</v>
      </c>
      <c r="AV80" s="7">
        <f t="shared" si="29"/>
        <v>16.358535580073326</v>
      </c>
    </row>
    <row r="81" spans="2:49" ht="16.8">
      <c r="E81" s="7" t="s">
        <v>821</v>
      </c>
      <c r="G81" s="2" t="s">
        <v>101</v>
      </c>
      <c r="AJ81" s="7"/>
      <c r="AK81" s="7"/>
      <c r="AL81" s="7"/>
      <c r="AM81" s="7"/>
      <c r="AN81" s="7"/>
      <c r="AO81" s="7"/>
      <c r="AP81" s="7"/>
      <c r="AQ81" s="65"/>
      <c r="AR81" s="7">
        <f t="shared" ref="AR81" si="30">AR57+AR70</f>
        <v>85.149902799852555</v>
      </c>
      <c r="AS81" s="7">
        <f t="shared" ref="AS81:AV81" si="31">AS57+AS70</f>
        <v>89.650812053899045</v>
      </c>
      <c r="AT81" s="7">
        <f t="shared" si="31"/>
        <v>90.753461463045838</v>
      </c>
      <c r="AU81" s="7">
        <f t="shared" si="31"/>
        <v>88.772860859910708</v>
      </c>
      <c r="AV81" s="7">
        <f t="shared" si="31"/>
        <v>86.158452665017506</v>
      </c>
    </row>
    <row r="82" spans="2:49" ht="16.8">
      <c r="E82" s="13" t="s">
        <v>822</v>
      </c>
      <c r="G82" s="2" t="s">
        <v>101</v>
      </c>
      <c r="AJ82" s="432"/>
      <c r="AK82" s="432"/>
      <c r="AL82" s="432"/>
      <c r="AM82" s="432"/>
      <c r="AN82" s="432"/>
      <c r="AO82" s="432"/>
      <c r="AP82" s="432"/>
      <c r="AQ82" s="534"/>
      <c r="AR82" s="432">
        <f t="shared" ref="AR82" si="32">SUM(AR75:AR81)</f>
        <v>255.32737184829364</v>
      </c>
      <c r="AS82" s="432">
        <f t="shared" ref="AS82:AV82" si="33">SUM(AS75:AS81)</f>
        <v>307.84706202381113</v>
      </c>
      <c r="AT82" s="432">
        <f t="shared" si="33"/>
        <v>330.0886730926029</v>
      </c>
      <c r="AU82" s="432">
        <f t="shared" si="33"/>
        <v>296.65865026385472</v>
      </c>
      <c r="AV82" s="432">
        <f t="shared" si="33"/>
        <v>290.64167163347508</v>
      </c>
    </row>
    <row r="83" spans="2:49" ht="16.8">
      <c r="E83" s="13" t="s">
        <v>17</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75</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88" priority="6" operator="equal">
      <formula>FALSE()</formula>
    </cfRule>
  </conditionalFormatting>
  <conditionalFormatting sqref="AM3">
    <cfRule type="expression" dxfId="8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823</v>
      </c>
      <c r="B1" s="181"/>
      <c r="C1" s="181"/>
      <c r="D1" s="181"/>
      <c r="E1" s="275"/>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824</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825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826</v>
      </c>
      <c r="F10" s="2"/>
      <c r="G10" s="2" t="s">
        <v>206</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827</v>
      </c>
      <c r="F11" s="2"/>
      <c r="G11" s="2" t="s">
        <v>206</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123</v>
      </c>
      <c r="F13" s="2"/>
      <c r="G13" s="2" t="s">
        <v>101</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249.67940292738911</v>
      </c>
      <c r="AS13" s="8">
        <f>Totex!AS58</f>
        <v>293.57917103464763</v>
      </c>
      <c r="AT13" s="8">
        <f>Totex!AT58</f>
        <v>315.30452598477649</v>
      </c>
      <c r="AU13" s="8">
        <f>Totex!AU58</f>
        <v>282.95736490484359</v>
      </c>
      <c r="AV13" s="8">
        <f>Totex!AV58</f>
        <v>254.2961072171621</v>
      </c>
      <c r="AW13" s="2"/>
    </row>
    <row r="14" spans="1:49" ht="16.8">
      <c r="A14" s="2"/>
      <c r="B14" s="2"/>
      <c r="C14" s="2"/>
      <c r="D14" s="2"/>
      <c r="E14" s="2" t="s">
        <v>828</v>
      </c>
      <c r="F14" s="2"/>
      <c r="G14" s="2" t="s">
        <v>101</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-263.19312436324651</v>
      </c>
      <c r="AS14" s="8">
        <f>- Totex!AS19</f>
        <v>-264.14714084072153</v>
      </c>
      <c r="AT14" s="8">
        <f>- Totex!AT19</f>
        <v>-272.51338186999965</v>
      </c>
      <c r="AU14" s="8">
        <f>- Totex!AU19</f>
        <v>-251.95350969019879</v>
      </c>
      <c r="AV14" s="8">
        <f>- Totex!AV19</f>
        <v>-241.43519249170447</v>
      </c>
      <c r="AW14" s="2"/>
    </row>
    <row r="15" spans="1:49" ht="16.8">
      <c r="A15" s="2"/>
      <c r="B15" s="2"/>
      <c r="C15" s="2"/>
      <c r="D15" s="2"/>
      <c r="E15" s="2" t="s">
        <v>829</v>
      </c>
      <c r="F15" s="2"/>
      <c r="G15" s="2" t="s">
        <v>101</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-13.513721435857406</v>
      </c>
      <c r="AS15" s="432">
        <f t="shared" si="0"/>
        <v>29.432030193926096</v>
      </c>
      <c r="AT15" s="432">
        <f t="shared" si="0"/>
        <v>42.791144114776841</v>
      </c>
      <c r="AU15" s="432">
        <f t="shared" si="0"/>
        <v>31.003855214644801</v>
      </c>
      <c r="AV15" s="432">
        <f t="shared" si="0"/>
        <v>12.860914725457633</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827</v>
      </c>
      <c r="F17" s="2"/>
      <c r="G17" s="2" t="s">
        <v>206</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830</v>
      </c>
      <c r="F19" s="2"/>
      <c r="G19" s="2" t="s">
        <v>101</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-6.7568607179287028</v>
      </c>
      <c r="AS19" s="464">
        <f t="shared" si="2"/>
        <v>14.716015096963048</v>
      </c>
      <c r="AT19" s="464">
        <f t="shared" si="2"/>
        <v>21.395572057388421</v>
      </c>
      <c r="AU19" s="464">
        <f t="shared" si="2"/>
        <v>15.501927607322401</v>
      </c>
      <c r="AV19" s="464">
        <f t="shared" si="2"/>
        <v>6.4304573627288164</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831</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826</v>
      </c>
      <c r="F23" s="2"/>
      <c r="G23" s="2" t="s">
        <v>206</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827</v>
      </c>
      <c r="F24" s="2"/>
      <c r="G24" s="2" t="s">
        <v>206</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123</v>
      </c>
      <c r="F26" s="2"/>
      <c r="G26" s="2" t="s">
        <v>101</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5.6479689209045354</v>
      </c>
      <c r="AS26" s="8">
        <f>Totex!AS71</f>
        <v>14.267890989163499</v>
      </c>
      <c r="AT26" s="8">
        <f>Totex!AT71</f>
        <v>14.784147107826453</v>
      </c>
      <c r="AU26" s="8">
        <f>Totex!AU71</f>
        <v>13.701285359011175</v>
      </c>
      <c r="AV26" s="8">
        <f>Totex!AV71</f>
        <v>36.345564416313003</v>
      </c>
      <c r="AW26" s="2"/>
    </row>
    <row r="27" spans="1:49" ht="16.8">
      <c r="A27" s="2"/>
      <c r="B27" s="2"/>
      <c r="C27" s="2"/>
      <c r="D27" s="2"/>
      <c r="E27" s="2" t="s">
        <v>828</v>
      </c>
      <c r="F27" s="2"/>
      <c r="G27" s="2" t="s">
        <v>101</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-6.0536313077336041</v>
      </c>
      <c r="AS27" s="8">
        <f>- Totex!AS30</f>
        <v>-13.451684447954287</v>
      </c>
      <c r="AT27" s="8">
        <f>- Totex!AT30</f>
        <v>-14.421597353437591</v>
      </c>
      <c r="AU27" s="8">
        <f>- Totex!AU30</f>
        <v>-13.820588811819682</v>
      </c>
      <c r="AV27" s="8">
        <f>- Totex!AV30</f>
        <v>-36.597909921661383</v>
      </c>
      <c r="AW27" s="2"/>
    </row>
    <row r="28" spans="1:49" ht="16.8">
      <c r="A28" s="2"/>
      <c r="B28" s="2"/>
      <c r="C28" s="2"/>
      <c r="D28" s="2"/>
      <c r="E28" s="2" t="s">
        <v>829</v>
      </c>
      <c r="F28" s="2"/>
      <c r="G28" s="2" t="s">
        <v>101</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-0.40566238682906874</v>
      </c>
      <c r="AS28" s="432">
        <f t="shared" si="3"/>
        <v>0.81620654120921188</v>
      </c>
      <c r="AT28" s="432">
        <f t="shared" si="3"/>
        <v>0.36254975438886206</v>
      </c>
      <c r="AU28" s="432">
        <f t="shared" si="3"/>
        <v>-0.11930345280850752</v>
      </c>
      <c r="AV28" s="432">
        <f t="shared" si="3"/>
        <v>-0.25234550534838007</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827</v>
      </c>
      <c r="F30" s="2"/>
      <c r="G30" s="2" t="s">
        <v>206</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830</v>
      </c>
      <c r="F32" s="2"/>
      <c r="G32" s="2" t="s">
        <v>101</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-0.20283119341453437</v>
      </c>
      <c r="AS32" s="537">
        <f t="shared" si="5"/>
        <v>0.40810327060460594</v>
      </c>
      <c r="AT32" s="537">
        <f t="shared" si="5"/>
        <v>0.18127487719443103</v>
      </c>
      <c r="AU32" s="537">
        <f t="shared" si="5"/>
        <v>-5.9651726404253758E-2</v>
      </c>
      <c r="AV32" s="537">
        <f t="shared" si="5"/>
        <v>-0.12617275267419004</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832</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825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833</v>
      </c>
      <c r="F38" s="2"/>
      <c r="G38" s="2" t="s">
        <v>101</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263.19312436324651</v>
      </c>
      <c r="AS38" s="2">
        <f>-AS14</f>
        <v>264.14714084072153</v>
      </c>
      <c r="AT38" s="2">
        <f>-AT14</f>
        <v>272.51338186999965</v>
      </c>
      <c r="AU38" s="2">
        <f>-AU14</f>
        <v>251.95350969019879</v>
      </c>
      <c r="AV38" s="2">
        <f>-AV14</f>
        <v>241.43519249170447</v>
      </c>
      <c r="AW38" s="2"/>
    </row>
    <row r="39" spans="1:49" ht="16.8">
      <c r="A39" s="2"/>
      <c r="B39" s="2"/>
      <c r="C39" s="2"/>
      <c r="D39" s="2"/>
      <c r="E39" s="2" t="s">
        <v>830</v>
      </c>
      <c r="F39" s="2"/>
      <c r="G39" s="2" t="s">
        <v>101</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-6.7568607179287028</v>
      </c>
      <c r="AS39" s="2">
        <f>AS19</f>
        <v>14.716015096963048</v>
      </c>
      <c r="AT39" s="2">
        <f>AT19</f>
        <v>21.395572057388421</v>
      </c>
      <c r="AU39" s="2">
        <f>AU19</f>
        <v>15.501927607322401</v>
      </c>
      <c r="AV39" s="2">
        <f>AV19</f>
        <v>6.4304573627288164</v>
      </c>
      <c r="AW39" s="2"/>
    </row>
    <row r="40" spans="1:49" ht="16.8">
      <c r="A40" s="2"/>
      <c r="B40" s="2"/>
      <c r="C40" s="2"/>
      <c r="D40" s="2"/>
      <c r="E40" s="2" t="s">
        <v>832</v>
      </c>
      <c r="F40" s="2"/>
      <c r="G40" s="2" t="s">
        <v>101</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256.43626364531781</v>
      </c>
      <c r="AS40" s="432">
        <f t="shared" si="6"/>
        <v>278.86315593768461</v>
      </c>
      <c r="AT40" s="432">
        <f t="shared" si="6"/>
        <v>293.9089539273881</v>
      </c>
      <c r="AU40" s="432">
        <f t="shared" si="6"/>
        <v>267.4554372975212</v>
      </c>
      <c r="AV40" s="432">
        <f t="shared" si="6"/>
        <v>247.86564985443329</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831</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833</v>
      </c>
      <c r="F44" s="2"/>
      <c r="G44" s="2" t="s">
        <v>101</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6.0536313077336041</v>
      </c>
      <c r="AS44" s="2">
        <f>-AS27</f>
        <v>13.451684447954287</v>
      </c>
      <c r="AT44" s="2">
        <f>-AT27</f>
        <v>14.421597353437591</v>
      </c>
      <c r="AU44" s="2">
        <f>-AU27</f>
        <v>13.820588811819682</v>
      </c>
      <c r="AV44" s="2">
        <f>-AV27</f>
        <v>36.597909921661383</v>
      </c>
      <c r="AW44" s="2"/>
    </row>
    <row r="45" spans="1:49" ht="16.8">
      <c r="A45" s="2"/>
      <c r="B45" s="2"/>
      <c r="C45" s="2"/>
      <c r="D45" s="2"/>
      <c r="E45" s="2" t="s">
        <v>830</v>
      </c>
      <c r="F45" s="2"/>
      <c r="G45" s="2" t="s">
        <v>101</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-0.20283119341453437</v>
      </c>
      <c r="AS45" s="2">
        <f>AS32</f>
        <v>0.40810327060460594</v>
      </c>
      <c r="AT45" s="2">
        <f>AT32</f>
        <v>0.18127487719443103</v>
      </c>
      <c r="AU45" s="2">
        <f>AU32</f>
        <v>-5.9651726404253758E-2</v>
      </c>
      <c r="AV45" s="2">
        <f>AV32</f>
        <v>-0.12617275267419004</v>
      </c>
      <c r="AW45" s="2"/>
    </row>
    <row r="46" spans="1:49" ht="16.8">
      <c r="A46" s="2"/>
      <c r="B46" s="2"/>
      <c r="C46" s="2"/>
      <c r="D46" s="2"/>
      <c r="E46" s="2" t="s">
        <v>832</v>
      </c>
      <c r="F46" s="2"/>
      <c r="G46" s="2" t="s">
        <v>101</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5.8508001143190693</v>
      </c>
      <c r="AS46" s="432">
        <f t="shared" si="7"/>
        <v>13.859787718558893</v>
      </c>
      <c r="AT46" s="432">
        <f t="shared" si="7"/>
        <v>14.602872230632022</v>
      </c>
      <c r="AU46" s="432">
        <f t="shared" si="7"/>
        <v>13.760937085415428</v>
      </c>
      <c r="AV46" s="432">
        <f t="shared" si="7"/>
        <v>36.47173716898719</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835</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832</v>
      </c>
      <c r="F52" s="2"/>
      <c r="G52" s="2" t="s">
        <v>101</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256.43626364531781</v>
      </c>
      <c r="AS52" s="2">
        <f>AS40</f>
        <v>278.86315593768461</v>
      </c>
      <c r="AT52" s="2">
        <f>AT40</f>
        <v>293.9089539273881</v>
      </c>
      <c r="AU52" s="2">
        <f>AU40</f>
        <v>267.4554372975212</v>
      </c>
      <c r="AV52" s="2">
        <f>AV40</f>
        <v>247.86564985443329</v>
      </c>
      <c r="AW52" s="2"/>
    </row>
    <row r="53" spans="1:49" ht="16.8">
      <c r="A53" s="2"/>
      <c r="B53" s="2"/>
      <c r="C53" s="2"/>
      <c r="D53" s="2"/>
      <c r="E53" s="2" t="s">
        <v>836</v>
      </c>
      <c r="F53" s="2"/>
      <c r="G53" s="2" t="s">
        <v>206</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0.79</v>
      </c>
      <c r="AS53" s="201">
        <f>InputSummary!AS209</f>
        <v>0.79</v>
      </c>
      <c r="AT53" s="201">
        <f>InputSummary!AT209</f>
        <v>0.79</v>
      </c>
      <c r="AU53" s="201">
        <f>InputSummary!AU209</f>
        <v>0.79</v>
      </c>
      <c r="AV53" s="201">
        <f>InputSummary!AV209</f>
        <v>0.79</v>
      </c>
      <c r="AW53" s="2"/>
    </row>
    <row r="54" spans="1:49" ht="16.8">
      <c r="A54" s="2"/>
      <c r="B54" s="2"/>
      <c r="C54" s="2"/>
      <c r="D54" s="2"/>
      <c r="E54" s="2" t="s">
        <v>837</v>
      </c>
      <c r="F54" s="2"/>
      <c r="G54" s="2" t="s">
        <v>101</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53.851615365516729</v>
      </c>
      <c r="AS54" s="432">
        <f t="shared" si="8"/>
        <v>58.561262746913755</v>
      </c>
      <c r="AT54" s="432">
        <f t="shared" si="8"/>
        <v>61.720880324751491</v>
      </c>
      <c r="AU54" s="432">
        <f t="shared" si="8"/>
        <v>56.165641832479444</v>
      </c>
      <c r="AV54" s="432">
        <f t="shared" si="8"/>
        <v>52.051786469430979</v>
      </c>
      <c r="AW54" s="2"/>
    </row>
    <row r="55" spans="1:49" ht="16.8">
      <c r="A55" s="2"/>
      <c r="B55" s="2"/>
      <c r="C55" s="2"/>
      <c r="D55" s="2"/>
      <c r="E55" s="2" t="s">
        <v>838</v>
      </c>
      <c r="F55" s="2"/>
      <c r="G55" s="2" t="s">
        <v>101</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202.58464827980109</v>
      </c>
      <c r="AS55" s="2">
        <f t="shared" si="9"/>
        <v>220.30189319077084</v>
      </c>
      <c r="AT55" s="2">
        <f t="shared" si="9"/>
        <v>232.18807360263662</v>
      </c>
      <c r="AU55" s="2">
        <f t="shared" si="9"/>
        <v>211.28979546504175</v>
      </c>
      <c r="AV55" s="2">
        <f t="shared" si="9"/>
        <v>195.81386338500229</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839</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832</v>
      </c>
      <c r="F59" s="2"/>
      <c r="G59" s="2" t="s">
        <v>101</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5.8508001143190693</v>
      </c>
      <c r="AS59" s="2">
        <f>AS46</f>
        <v>13.859787718558893</v>
      </c>
      <c r="AT59" s="2">
        <f>AT46</f>
        <v>14.602872230632022</v>
      </c>
      <c r="AU59" s="2">
        <f>AU46</f>
        <v>13.760937085415428</v>
      </c>
      <c r="AV59" s="2">
        <f>AV46</f>
        <v>36.47173716898719</v>
      </c>
      <c r="AW59" s="2"/>
    </row>
    <row r="60" spans="1:49" ht="16.8">
      <c r="A60" s="2"/>
      <c r="B60" s="2"/>
      <c r="C60" s="2"/>
      <c r="D60" s="2"/>
      <c r="E60" s="2" t="s">
        <v>836</v>
      </c>
      <c r="F60" s="2"/>
      <c r="G60" s="2" t="s">
        <v>206</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837</v>
      </c>
      <c r="F61" s="2"/>
      <c r="G61" s="2" t="s">
        <v>101</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0.87762001714786053</v>
      </c>
      <c r="AS61" s="432">
        <f t="shared" si="10"/>
        <v>2.0789681577838341</v>
      </c>
      <c r="AT61" s="432">
        <f t="shared" si="10"/>
        <v>2.1904308345948036</v>
      </c>
      <c r="AU61" s="432">
        <f t="shared" si="10"/>
        <v>2.0641405628123146</v>
      </c>
      <c r="AV61" s="432">
        <f t="shared" si="10"/>
        <v>5.4707605753480797</v>
      </c>
      <c r="AW61" s="2"/>
    </row>
    <row r="62" spans="1:49" ht="16.8">
      <c r="A62" s="2"/>
      <c r="B62" s="2"/>
      <c r="C62" s="2"/>
      <c r="D62" s="2"/>
      <c r="E62" s="2" t="s">
        <v>838</v>
      </c>
      <c r="F62" s="2"/>
      <c r="G62" s="2" t="s">
        <v>101</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4.973180097171209</v>
      </c>
      <c r="AS62" s="2">
        <f t="shared" si="11"/>
        <v>11.780819560775059</v>
      </c>
      <c r="AT62" s="2">
        <f t="shared" si="11"/>
        <v>12.412441396037218</v>
      </c>
      <c r="AU62" s="2">
        <f t="shared" si="11"/>
        <v>11.696796522603114</v>
      </c>
      <c r="AV62" s="2">
        <f t="shared" si="11"/>
        <v>31.000976593639109</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840</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837</v>
      </c>
      <c r="F66" s="2"/>
      <c r="G66" s="2" t="s">
        <v>101</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54.729235382664591</v>
      </c>
      <c r="AS66" s="538">
        <f t="shared" ref="AS66:AV66" si="12">AS54+AS61</f>
        <v>60.640230904697589</v>
      </c>
      <c r="AT66" s="538">
        <f t="shared" si="12"/>
        <v>63.911311159346297</v>
      </c>
      <c r="AU66" s="538">
        <f t="shared" si="12"/>
        <v>58.229782395291757</v>
      </c>
      <c r="AV66" s="538">
        <f t="shared" si="12"/>
        <v>57.52254704477906</v>
      </c>
    </row>
    <row r="67" spans="1:49">
      <c r="AQ67" s="220"/>
    </row>
    <row r="68" spans="1:49" ht="16.8">
      <c r="C68" s="2"/>
      <c r="D68" s="2"/>
      <c r="E68" s="2" t="s">
        <v>838</v>
      </c>
      <c r="F68" s="2"/>
      <c r="G68" s="2" t="s">
        <v>101</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207.55782837697228</v>
      </c>
      <c r="AS68" s="538">
        <f t="shared" ref="AS68:AV68" si="13">AS55+AS62</f>
        <v>232.0827127515459</v>
      </c>
      <c r="AT68" s="538">
        <f t="shared" si="13"/>
        <v>244.60051499867384</v>
      </c>
      <c r="AU68" s="538">
        <f t="shared" si="13"/>
        <v>222.98659198764486</v>
      </c>
      <c r="AV68" s="538">
        <f t="shared" si="13"/>
        <v>226.8148399786414</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841</v>
      </c>
      <c r="F70" s="72"/>
      <c r="G70" s="72" t="s">
        <v>206</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0.79133841144060724</v>
      </c>
      <c r="AS70" s="304">
        <f t="shared" si="14"/>
        <v>0.79284086806700771</v>
      </c>
      <c r="AT70" s="304">
        <f t="shared" si="14"/>
        <v>0.79283999594034738</v>
      </c>
      <c r="AU70" s="304">
        <f t="shared" si="14"/>
        <v>0.79293601760187904</v>
      </c>
      <c r="AV70" s="304">
        <f t="shared" si="14"/>
        <v>0.79769615368927549</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842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843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190</v>
      </c>
      <c r="F76" s="2"/>
      <c r="G76" s="2" t="s">
        <v>101</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1.1499999999999999</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75</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86"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844</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526</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273</v>
      </c>
      <c r="F10" s="2"/>
      <c r="G10" s="2" t="s">
        <v>274</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277</v>
      </c>
      <c r="F11" s="2"/>
      <c r="G11" s="2" t="s">
        <v>278</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846</v>
      </c>
      <c r="F12" s="2"/>
      <c r="G12" s="2" t="s">
        <v>276</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531</v>
      </c>
      <c r="F14" s="2"/>
      <c r="G14" s="2" t="s">
        <v>532</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533</v>
      </c>
      <c r="F15" s="2"/>
      <c r="G15" s="2" t="s">
        <v>532</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534</v>
      </c>
      <c r="F16" s="2"/>
      <c r="G16" s="2" t="s">
        <v>532</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847</v>
      </c>
      <c r="F17" s="2"/>
      <c r="G17" s="2" t="s">
        <v>848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849</v>
      </c>
      <c r="F18" s="2"/>
      <c r="G18" s="2" t="s">
        <v>848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850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851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852</v>
      </c>
      <c r="F23" s="2"/>
      <c r="G23" s="2" t="s">
        <v>101</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853</v>
      </c>
      <c r="F24" s="7"/>
      <c r="G24" s="2" t="s">
        <v>101</v>
      </c>
      <c r="H24" s="7"/>
      <c r="I24" s="7"/>
      <c r="J24" s="2"/>
      <c r="K24" s="8">
        <f>InputSummary!K229 + InputSummary!K231</f>
        <v>34.453481660282307</v>
      </c>
      <c r="L24" s="8">
        <f>InputSummary!L229 + InputSummary!L231</f>
        <v>107.06512042818909</v>
      </c>
      <c r="M24" s="8">
        <f>InputSummary!M229 + InputSummary!M231</f>
        <v>105.39801647688512</v>
      </c>
      <c r="N24" s="8">
        <f>InputSummary!N229 + InputSummary!N231</f>
        <v>98.17389935456788</v>
      </c>
      <c r="O24" s="8">
        <f>InputSummary!O229 + InputSummary!O231</f>
        <v>98.359133126934992</v>
      </c>
      <c r="P24" s="8">
        <f>InputSummary!P229 + InputSummary!P231</f>
        <v>89.467912053313725</v>
      </c>
      <c r="Q24" s="8">
        <f>InputSummary!Q229 + InputSummary!Q231</f>
        <v>101.87857480191003</v>
      </c>
      <c r="R24" s="8">
        <f>InputSummary!R229 + InputSummary!R231</f>
        <v>105.76848402161933</v>
      </c>
      <c r="S24" s="8">
        <f>InputSummary!S229 + InputSummary!S231</f>
        <v>100.0899444372464</v>
      </c>
      <c r="T24" s="8">
        <f>InputSummary!T229 + InputSummary!T231</f>
        <v>96.775707866476637</v>
      </c>
      <c r="U24" s="8">
        <f>InputSummary!U229 + InputSummary!U231</f>
        <v>92.964335810091455</v>
      </c>
      <c r="V24" s="8">
        <f>InputSummary!V229 + InputSummary!V231</f>
        <v>98.101402494784551</v>
      </c>
      <c r="W24" s="8">
        <f>InputSummary!W229 + InputSummary!W231</f>
        <v>101.24992723701584</v>
      </c>
      <c r="X24" s="8">
        <f>InputSummary!X229 + InputSummary!X231</f>
        <v>100.43339270219667</v>
      </c>
      <c r="Y24" s="8">
        <f>InputSummary!Y229 + InputSummary!Y231</f>
        <v>116.11290509842132</v>
      </c>
      <c r="Z24" s="8">
        <f>InputSummary!Z229 + InputSummary!Z231</f>
        <v>111.81204191292311</v>
      </c>
      <c r="AA24" s="8">
        <f>InputSummary!AA229 + InputSummary!AA231</f>
        <v>122.62041390791016</v>
      </c>
      <c r="AB24" s="8">
        <f>InputSummary!AB229 + InputSummary!AB231</f>
        <v>118.60211440180349</v>
      </c>
      <c r="AC24" s="8">
        <f>InputSummary!AC229 + InputSummary!AC231</f>
        <v>126.55078761542644</v>
      </c>
      <c r="AD24" s="8">
        <f>InputSummary!AD229 + InputSummary!AD231</f>
        <v>128.31031035830745</v>
      </c>
      <c r="AE24" s="8">
        <f>InputSummary!AE229 + InputSummary!AE231</f>
        <v>157.89199116775754</v>
      </c>
      <c r="AF24" s="8">
        <f>InputSummary!AF229 + InputSummary!AF231</f>
        <v>137.66321318845894</v>
      </c>
      <c r="AG24" s="8">
        <f>InputSummary!AG229 + InputSummary!AG231</f>
        <v>152.05560566273786</v>
      </c>
      <c r="AH24" s="8">
        <f>InputSummary!AH229 + InputSummary!AH231</f>
        <v>172.27554111958057</v>
      </c>
      <c r="AI24" s="8">
        <f>InputSummary!AI229 + InputSummary!AI231</f>
        <v>166.40352302127545</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854</v>
      </c>
      <c r="F25" s="7"/>
      <c r="G25" s="2" t="s">
        <v>101</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205.25792152679915</v>
      </c>
      <c r="AK25" s="8">
        <f>InputSummary!AK235</f>
        <v>214.51089800873461</v>
      </c>
      <c r="AL25" s="8">
        <f>InputSummary!AL235</f>
        <v>202.27177077316659</v>
      </c>
      <c r="AM25" s="8">
        <f>InputSummary!AM235</f>
        <v>199.62599906226441</v>
      </c>
      <c r="AN25" s="8">
        <f>InputSummary!AN235</f>
        <v>200.42771199378583</v>
      </c>
      <c r="AO25" s="8">
        <f>InputSummary!AO235</f>
        <v>197.86252456901207</v>
      </c>
      <c r="AP25" s="8">
        <f>InputSummary!AP235</f>
        <v>195.91015330859048</v>
      </c>
      <c r="AQ25" s="9">
        <f>InputSummary!AQ235</f>
        <v>208.12486227165172</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855</v>
      </c>
      <c r="F26" s="7"/>
      <c r="G26" s="2" t="s">
        <v>101</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207.55782837697228</v>
      </c>
      <c r="AS26" s="8">
        <f>TIM!AS68*AS16</f>
        <v>232.0827127515459</v>
      </c>
      <c r="AT26" s="8">
        <f>TIM!AT68*AT16</f>
        <v>244.60051499867384</v>
      </c>
      <c r="AU26" s="8">
        <f>TIM!AU68*AU16</f>
        <v>222.98659198764486</v>
      </c>
      <c r="AV26" s="8">
        <f>TIM!AV68*AV16</f>
        <v>226.8148399786414</v>
      </c>
      <c r="AW26" s="2"/>
    </row>
    <row r="27" spans="1:49" ht="16.8">
      <c r="A27" s="2"/>
      <c r="B27" s="2"/>
      <c r="C27" s="2"/>
      <c r="D27" s="2"/>
      <c r="E27" s="56" t="s">
        <v>856</v>
      </c>
      <c r="F27" s="7"/>
      <c r="G27" s="2" t="s">
        <v>101</v>
      </c>
      <c r="H27" s="7"/>
      <c r="I27" s="7"/>
      <c r="J27" s="2"/>
      <c r="K27" s="432">
        <f t="shared" ref="K27:L27" si="2">SUM(K24:K26)</f>
        <v>34.453481660282307</v>
      </c>
      <c r="L27" s="432">
        <f t="shared" si="2"/>
        <v>107.06512042818909</v>
      </c>
      <c r="M27" s="432">
        <f t="shared" ref="M27" si="3">SUM(M24:M26)</f>
        <v>105.39801647688512</v>
      </c>
      <c r="N27" s="432">
        <f t="shared" ref="N27" si="4">SUM(N24:N26)</f>
        <v>98.17389935456788</v>
      </c>
      <c r="O27" s="432">
        <f t="shared" ref="O27" si="5">SUM(O24:O26)</f>
        <v>98.359133126934992</v>
      </c>
      <c r="P27" s="432">
        <f t="shared" ref="P27" si="6">SUM(P24:P26)</f>
        <v>89.467912053313725</v>
      </c>
      <c r="Q27" s="432">
        <f t="shared" ref="Q27" si="7">SUM(Q24:Q26)</f>
        <v>101.87857480191003</v>
      </c>
      <c r="R27" s="432">
        <f t="shared" ref="R27" si="8">SUM(R24:R26)</f>
        <v>105.76848402161933</v>
      </c>
      <c r="S27" s="432">
        <f t="shared" ref="S27" si="9">SUM(S24:S26)</f>
        <v>100.0899444372464</v>
      </c>
      <c r="T27" s="432">
        <f t="shared" ref="T27" si="10">SUM(T24:T26)</f>
        <v>96.775707866476637</v>
      </c>
      <c r="U27" s="432">
        <f t="shared" ref="U27" si="11">SUM(U24:U26)</f>
        <v>92.964335810091455</v>
      </c>
      <c r="V27" s="432">
        <f t="shared" ref="V27" si="12">SUM(V24:V26)</f>
        <v>98.101402494784551</v>
      </c>
      <c r="W27" s="432">
        <f t="shared" ref="W27" si="13">SUM(W24:W26)</f>
        <v>101.24992723701584</v>
      </c>
      <c r="X27" s="432">
        <f t="shared" ref="X27" si="14">SUM(X24:X26)</f>
        <v>100.43339270219667</v>
      </c>
      <c r="Y27" s="432">
        <f t="shared" ref="Y27" si="15">SUM(Y24:Y26)</f>
        <v>116.11290509842132</v>
      </c>
      <c r="Z27" s="432">
        <f t="shared" ref="Z27" si="16">SUM(Z24:Z26)</f>
        <v>111.81204191292311</v>
      </c>
      <c r="AA27" s="432">
        <f t="shared" ref="AA27" si="17">SUM(AA24:AA26)</f>
        <v>122.62041390791016</v>
      </c>
      <c r="AB27" s="432">
        <f t="shared" ref="AB27" si="18">SUM(AB24:AB26)</f>
        <v>118.60211440180349</v>
      </c>
      <c r="AC27" s="432">
        <f t="shared" ref="AC27" si="19">SUM(AC24:AC26)</f>
        <v>126.55078761542644</v>
      </c>
      <c r="AD27" s="432">
        <f t="shared" ref="AD27" si="20">SUM(AD24:AD26)</f>
        <v>128.31031035830745</v>
      </c>
      <c r="AE27" s="432">
        <f t="shared" ref="AE27" si="21">SUM(AE24:AE26)</f>
        <v>157.89199116775754</v>
      </c>
      <c r="AF27" s="432">
        <f t="shared" ref="AF27" si="22">SUM(AF24:AF26)</f>
        <v>137.66321318845894</v>
      </c>
      <c r="AG27" s="432">
        <f t="shared" ref="AG27" si="23">SUM(AG24:AG26)</f>
        <v>152.05560566273786</v>
      </c>
      <c r="AH27" s="432">
        <f t="shared" ref="AH27" si="24">SUM(AH24:AH26)</f>
        <v>172.27554111958057</v>
      </c>
      <c r="AI27" s="432">
        <f t="shared" ref="AI27" si="25">SUM(AI24:AI26)</f>
        <v>166.40352302127545</v>
      </c>
      <c r="AJ27" s="432">
        <f>SUM(AJ24:AJ26)</f>
        <v>205.25792152679915</v>
      </c>
      <c r="AK27" s="432">
        <f t="shared" ref="AK27" si="26">SUM(AK24:AK26)</f>
        <v>214.51089800873461</v>
      </c>
      <c r="AL27" s="432">
        <f t="shared" ref="AL27" si="27">SUM(AL24:AL26)</f>
        <v>202.27177077316659</v>
      </c>
      <c r="AM27" s="432">
        <f t="shared" ref="AM27" si="28">SUM(AM24:AM26)</f>
        <v>199.62599906226441</v>
      </c>
      <c r="AN27" s="432">
        <f t="shared" ref="AN27" si="29">SUM(AN24:AN26)</f>
        <v>200.42771199378583</v>
      </c>
      <c r="AO27" s="432">
        <f t="shared" ref="AO27" si="30">SUM(AO24:AO26)</f>
        <v>197.86252456901207</v>
      </c>
      <c r="AP27" s="432">
        <f t="shared" ref="AP27" si="31">SUM(AP24:AP26)</f>
        <v>195.91015330859048</v>
      </c>
      <c r="AQ27" s="534">
        <f t="shared" ref="AQ27" si="32">SUM(AQ24:AQ26)</f>
        <v>208.12486227165172</v>
      </c>
      <c r="AR27" s="432">
        <f t="shared" ref="AR27" si="33">SUM(AR24:AR26)</f>
        <v>207.55782837697228</v>
      </c>
      <c r="AS27" s="432">
        <f t="shared" ref="AS27" si="34">SUM(AS24:AS26)</f>
        <v>232.0827127515459</v>
      </c>
      <c r="AT27" s="432">
        <f t="shared" ref="AT27:AV27" si="35">SUM(AT24:AT26)</f>
        <v>244.60051499867384</v>
      </c>
      <c r="AU27" s="432">
        <f t="shared" si="35"/>
        <v>222.98659198764486</v>
      </c>
      <c r="AV27" s="432">
        <f t="shared" si="35"/>
        <v>226.8148399786414</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857</v>
      </c>
      <c r="F29" s="7"/>
      <c r="G29" s="2" t="s">
        <v>101</v>
      </c>
      <c r="H29" s="7"/>
      <c r="I29" s="7"/>
      <c r="J29" s="2"/>
      <c r="K29" s="2">
        <f t="shared" ref="K29:AV29" si="36">K59</f>
        <v>0</v>
      </c>
      <c r="L29" s="2">
        <f t="shared" si="36"/>
        <v>1.0346390888973667</v>
      </c>
      <c r="M29" s="2">
        <f t="shared" si="36"/>
        <v>4.2498078705246671</v>
      </c>
      <c r="N29" s="2">
        <f t="shared" si="36"/>
        <v>7.4149134704311273</v>
      </c>
      <c r="O29" s="2">
        <f t="shared" si="36"/>
        <v>10.363078616213947</v>
      </c>
      <c r="P29" s="2">
        <f t="shared" si="36"/>
        <v>13.316806337743527</v>
      </c>
      <c r="Q29" s="2">
        <f t="shared" si="36"/>
        <v>16.003530423428625</v>
      </c>
      <c r="R29" s="2">
        <f t="shared" si="36"/>
        <v>19.062947084146643</v>
      </c>
      <c r="S29" s="2">
        <f t="shared" si="36"/>
        <v>22.239177835546624</v>
      </c>
      <c r="T29" s="2">
        <f t="shared" si="36"/>
        <v>25.244881872701171</v>
      </c>
      <c r="U29" s="2">
        <f t="shared" si="36"/>
        <v>28.151059286108879</v>
      </c>
      <c r="V29" s="2">
        <f t="shared" si="36"/>
        <v>30.942781082207723</v>
      </c>
      <c r="W29" s="2">
        <f t="shared" si="36"/>
        <v>33.888769145114168</v>
      </c>
      <c r="X29" s="2">
        <f t="shared" si="36"/>
        <v>36.929307500580109</v>
      </c>
      <c r="Y29" s="2">
        <f t="shared" si="36"/>
        <v>39.945325299444875</v>
      </c>
      <c r="Z29" s="2">
        <f t="shared" si="36"/>
        <v>43.432199326424495</v>
      </c>
      <c r="AA29" s="2">
        <f t="shared" si="36"/>
        <v>92.633599582094703</v>
      </c>
      <c r="AB29" s="2">
        <f t="shared" si="36"/>
        <v>98.764620277490209</v>
      </c>
      <c r="AC29" s="2">
        <f t="shared" si="36"/>
        <v>104.69472599758039</v>
      </c>
      <c r="AD29" s="2">
        <f t="shared" si="36"/>
        <v>111.02226537835172</v>
      </c>
      <c r="AE29" s="2">
        <f t="shared" si="36"/>
        <v>117.43778089626706</v>
      </c>
      <c r="AF29" s="2">
        <f t="shared" si="36"/>
        <v>123.60970637164085</v>
      </c>
      <c r="AG29" s="2">
        <f t="shared" si="36"/>
        <v>125.13961100965433</v>
      </c>
      <c r="AH29" s="2">
        <f t="shared" si="36"/>
        <v>127.47249046894699</v>
      </c>
      <c r="AI29" s="2">
        <f>AI59</f>
        <v>131.17757255719761</v>
      </c>
      <c r="AJ29" s="2">
        <f t="shared" si="36"/>
        <v>134.57979205191464</v>
      </c>
      <c r="AK29" s="2">
        <f t="shared" si="36"/>
        <v>130.10639644924893</v>
      </c>
      <c r="AL29" s="2">
        <f t="shared" si="36"/>
        <v>125.01246770915341</v>
      </c>
      <c r="AM29" s="2">
        <f t="shared" si="36"/>
        <v>119.72404350807244</v>
      </c>
      <c r="AN29" s="2">
        <f t="shared" si="36"/>
        <v>114.71954628621016</v>
      </c>
      <c r="AO29" s="2">
        <f t="shared" si="36"/>
        <v>109.88076089288631</v>
      </c>
      <c r="AP29" s="2">
        <f t="shared" si="36"/>
        <v>90.504158494429973</v>
      </c>
      <c r="AQ29" s="57">
        <f>AQ59</f>
        <v>85.599088369690762</v>
      </c>
      <c r="AR29" s="2">
        <f>AR59</f>
        <v>80.536592007839971</v>
      </c>
      <c r="AS29" s="2">
        <f t="shared" si="36"/>
        <v>75.514922372730155</v>
      </c>
      <c r="AT29" s="2">
        <f t="shared" si="36"/>
        <v>69.709277117809052</v>
      </c>
      <c r="AU29" s="2">
        <f t="shared" si="36"/>
        <v>64.118675022162904</v>
      </c>
      <c r="AV29" s="2">
        <f t="shared" si="36"/>
        <v>57.987654326767355</v>
      </c>
      <c r="AW29" s="2"/>
    </row>
    <row r="30" spans="1:49" ht="16.8">
      <c r="A30" s="2"/>
      <c r="B30" s="2"/>
      <c r="C30" s="2"/>
      <c r="D30" s="2"/>
      <c r="E30" s="56" t="s">
        <v>858</v>
      </c>
      <c r="F30" s="7"/>
      <c r="G30" s="2" t="s">
        <v>101</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8.8760182281859095</v>
      </c>
      <c r="AL30" s="2">
        <f t="shared" si="38"/>
        <v>17.047861961851993</v>
      </c>
      <c r="AM30" s="2">
        <f t="shared" si="38"/>
        <v>23.933709477534258</v>
      </c>
      <c r="AN30" s="2">
        <f t="shared" si="38"/>
        <v>30.076047910219316</v>
      </c>
      <c r="AO30" s="2">
        <f t="shared" si="38"/>
        <v>35.702088948641375</v>
      </c>
      <c r="AP30" s="2">
        <f t="shared" si="38"/>
        <v>40.808218614938461</v>
      </c>
      <c r="AQ30" s="57">
        <f t="shared" si="38"/>
        <v>45.486670037233161</v>
      </c>
      <c r="AR30" s="2">
        <f t="shared" si="38"/>
        <v>50.111666976603196</v>
      </c>
      <c r="AS30" s="2">
        <f t="shared" si="38"/>
        <v>50.111666976603196</v>
      </c>
      <c r="AT30" s="2">
        <f t="shared" si="38"/>
        <v>50.111666976603196</v>
      </c>
      <c r="AU30" s="2">
        <f t="shared" si="38"/>
        <v>50.111666976603196</v>
      </c>
      <c r="AV30" s="2">
        <f t="shared" si="38"/>
        <v>50.111666976603196</v>
      </c>
      <c r="AW30" s="2"/>
    </row>
    <row r="31" spans="1:49" ht="16.8">
      <c r="A31" s="2"/>
      <c r="B31" s="2"/>
      <c r="C31" s="2"/>
      <c r="D31" s="2"/>
      <c r="E31" s="56" t="s">
        <v>859</v>
      </c>
      <c r="F31" s="7"/>
      <c r="G31" s="2" t="s">
        <v>101</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4.6123961861549398</v>
      </c>
      <c r="AT31" s="2">
        <f t="shared" si="40"/>
        <v>9.7697898028559607</v>
      </c>
      <c r="AU31" s="2">
        <f t="shared" si="40"/>
        <v>15.20535680282649</v>
      </c>
      <c r="AV31" s="2">
        <f t="shared" si="40"/>
        <v>20.160614402551932</v>
      </c>
      <c r="AW31" s="2"/>
    </row>
    <row r="32" spans="1:49" ht="16.8">
      <c r="A32" s="2"/>
      <c r="B32" s="2"/>
      <c r="C32" s="2"/>
      <c r="D32" s="2"/>
      <c r="E32" s="56" t="s">
        <v>860</v>
      </c>
      <c r="F32" s="7"/>
      <c r="G32" s="2" t="s">
        <v>101</v>
      </c>
      <c r="H32" s="7"/>
      <c r="I32" s="7"/>
      <c r="J32" s="2"/>
      <c r="K32" s="464">
        <f t="shared" ref="K32:AV32" si="41">SUM(K29:K31)</f>
        <v>0</v>
      </c>
      <c r="L32" s="464">
        <f t="shared" si="41"/>
        <v>1.0346390888973667</v>
      </c>
      <c r="M32" s="464">
        <f t="shared" si="41"/>
        <v>4.2498078705246671</v>
      </c>
      <c r="N32" s="464">
        <f t="shared" si="41"/>
        <v>7.4149134704311273</v>
      </c>
      <c r="O32" s="464">
        <f t="shared" si="41"/>
        <v>10.363078616213947</v>
      </c>
      <c r="P32" s="464">
        <f t="shared" si="41"/>
        <v>13.316806337743527</v>
      </c>
      <c r="Q32" s="464">
        <f t="shared" si="41"/>
        <v>16.003530423428625</v>
      </c>
      <c r="R32" s="464">
        <f t="shared" si="41"/>
        <v>19.062947084146643</v>
      </c>
      <c r="S32" s="464">
        <f t="shared" si="41"/>
        <v>22.239177835546624</v>
      </c>
      <c r="T32" s="464">
        <f t="shared" si="41"/>
        <v>25.244881872701171</v>
      </c>
      <c r="U32" s="464">
        <f t="shared" si="41"/>
        <v>28.151059286108879</v>
      </c>
      <c r="V32" s="464">
        <f t="shared" si="41"/>
        <v>30.942781082207723</v>
      </c>
      <c r="W32" s="464">
        <f t="shared" si="41"/>
        <v>33.888769145114168</v>
      </c>
      <c r="X32" s="464">
        <f t="shared" si="41"/>
        <v>36.929307500580109</v>
      </c>
      <c r="Y32" s="464">
        <f t="shared" si="41"/>
        <v>39.945325299444875</v>
      </c>
      <c r="Z32" s="464">
        <f t="shared" si="41"/>
        <v>43.432199326424495</v>
      </c>
      <c r="AA32" s="464">
        <f t="shared" si="41"/>
        <v>92.633599582094703</v>
      </c>
      <c r="AB32" s="464">
        <f t="shared" si="41"/>
        <v>98.764620277490209</v>
      </c>
      <c r="AC32" s="464">
        <f t="shared" si="41"/>
        <v>104.69472599758039</v>
      </c>
      <c r="AD32" s="464">
        <f t="shared" si="41"/>
        <v>111.02226537835172</v>
      </c>
      <c r="AE32" s="464">
        <f t="shared" si="41"/>
        <v>117.43778089626706</v>
      </c>
      <c r="AF32" s="464">
        <f t="shared" si="41"/>
        <v>123.60970637164085</v>
      </c>
      <c r="AG32" s="464">
        <f t="shared" si="41"/>
        <v>125.13961100965433</v>
      </c>
      <c r="AH32" s="464">
        <f t="shared" si="41"/>
        <v>127.47249046894699</v>
      </c>
      <c r="AI32" s="464">
        <f t="shared" si="41"/>
        <v>131.17757255719761</v>
      </c>
      <c r="AJ32" s="464">
        <f t="shared" si="41"/>
        <v>134.57979205191464</v>
      </c>
      <c r="AK32" s="464">
        <f t="shared" si="41"/>
        <v>138.98241467743483</v>
      </c>
      <c r="AL32" s="464">
        <f t="shared" si="41"/>
        <v>142.06032967100541</v>
      </c>
      <c r="AM32" s="464">
        <f t="shared" si="41"/>
        <v>143.65775298560669</v>
      </c>
      <c r="AN32" s="464">
        <f t="shared" si="41"/>
        <v>144.79559419642948</v>
      </c>
      <c r="AO32" s="464">
        <f t="shared" si="41"/>
        <v>145.58284984152769</v>
      </c>
      <c r="AP32" s="464">
        <f t="shared" si="41"/>
        <v>131.31237710936844</v>
      </c>
      <c r="AQ32" s="382">
        <f t="shared" si="41"/>
        <v>131.08575840692393</v>
      </c>
      <c r="AR32" s="464">
        <f t="shared" si="41"/>
        <v>130.64825898444317</v>
      </c>
      <c r="AS32" s="464">
        <f t="shared" si="41"/>
        <v>130.2389855354883</v>
      </c>
      <c r="AT32" s="464">
        <f t="shared" si="41"/>
        <v>129.59073389726822</v>
      </c>
      <c r="AU32" s="464">
        <f t="shared" si="41"/>
        <v>129.43569880159259</v>
      </c>
      <c r="AV32" s="464">
        <f t="shared" si="41"/>
        <v>128.25993570592249</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861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862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527</v>
      </c>
      <c r="F37" s="34"/>
      <c r="G37" s="2" t="s">
        <v>532</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863</v>
      </c>
      <c r="F38" s="34"/>
      <c r="G38" s="2" t="s">
        <v>532</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864</v>
      </c>
      <c r="F40" s="34"/>
      <c r="G40" s="2" t="s">
        <v>101</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865</v>
      </c>
      <c r="F42" s="7"/>
      <c r="G42" s="2" t="s">
        <v>101</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2840.477779926116</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866</v>
      </c>
      <c r="F43" s="2"/>
      <c r="G43" s="2" t="s">
        <v>101</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1364.1715967787377</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867</v>
      </c>
      <c r="F45" s="2"/>
      <c r="G45" s="2" t="s">
        <v>101</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2840.477779926116</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868</v>
      </c>
      <c r="F46" s="2"/>
      <c r="G46" s="2" t="s">
        <v>101</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1364.1715967787377</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869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870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871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872</v>
      </c>
      <c r="F54" s="34"/>
      <c r="G54" s="2" t="s">
        <v>278</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873</v>
      </c>
      <c r="F55" s="34"/>
      <c r="G55" s="7" t="s">
        <v>206</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874</v>
      </c>
      <c r="F56" s="34"/>
      <c r="G56" s="2" t="s">
        <v>278</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873</v>
      </c>
      <c r="F57" s="34"/>
      <c r="G57" s="7" t="s">
        <v>206</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875</v>
      </c>
      <c r="F59" s="34"/>
      <c r="G59" s="2" t="s">
        <v>101</v>
      </c>
      <c r="H59" s="7"/>
      <c r="I59" s="46"/>
      <c r="J59" s="34"/>
      <c r="K59" s="34">
        <f>K64 * SUM(K66:K103) + K108 * SUM(K110:K147) + SUM(K156:K193)</f>
        <v>0</v>
      </c>
      <c r="L59" s="34">
        <f t="shared" ref="L59:AV59" si="60">L64 * SUM(L66:L103) + L108 * SUM(L110:L147) + SUM(L156:L193)</f>
        <v>1.0346390888973667</v>
      </c>
      <c r="M59" s="34">
        <f t="shared" si="60"/>
        <v>4.2498078705246671</v>
      </c>
      <c r="N59" s="34">
        <f t="shared" si="60"/>
        <v>7.4149134704311273</v>
      </c>
      <c r="O59" s="34">
        <f t="shared" si="60"/>
        <v>10.363078616213947</v>
      </c>
      <c r="P59" s="34">
        <f>P64 * SUM(P66:P103) + P108 * SUM(P110:P147) + SUM(P156:P193)</f>
        <v>13.316806337743527</v>
      </c>
      <c r="Q59" s="34">
        <f t="shared" si="60"/>
        <v>16.003530423428625</v>
      </c>
      <c r="R59" s="34">
        <f t="shared" si="60"/>
        <v>19.062947084146643</v>
      </c>
      <c r="S59" s="34">
        <f t="shared" si="60"/>
        <v>22.239177835546624</v>
      </c>
      <c r="T59" s="34">
        <f t="shared" si="60"/>
        <v>25.244881872701171</v>
      </c>
      <c r="U59" s="34">
        <f t="shared" si="60"/>
        <v>28.151059286108879</v>
      </c>
      <c r="V59" s="34">
        <f t="shared" si="60"/>
        <v>30.942781082207723</v>
      </c>
      <c r="W59" s="34">
        <f t="shared" si="60"/>
        <v>33.888769145114168</v>
      </c>
      <c r="X59" s="34">
        <f t="shared" si="60"/>
        <v>36.929307500580109</v>
      </c>
      <c r="Y59" s="34">
        <f t="shared" si="60"/>
        <v>39.945325299444875</v>
      </c>
      <c r="Z59" s="34">
        <f t="shared" si="60"/>
        <v>43.432199326424495</v>
      </c>
      <c r="AA59" s="34">
        <f t="shared" si="60"/>
        <v>92.633599582094703</v>
      </c>
      <c r="AB59" s="34">
        <f t="shared" si="60"/>
        <v>98.764620277490209</v>
      </c>
      <c r="AC59" s="34">
        <f t="shared" si="60"/>
        <v>104.69472599758039</v>
      </c>
      <c r="AD59" s="34">
        <f t="shared" si="60"/>
        <v>111.02226537835172</v>
      </c>
      <c r="AE59" s="34">
        <f t="shared" si="60"/>
        <v>117.43778089626706</v>
      </c>
      <c r="AF59" s="34">
        <f t="shared" si="60"/>
        <v>123.60970637164085</v>
      </c>
      <c r="AG59" s="34">
        <f t="shared" si="60"/>
        <v>125.13961100965433</v>
      </c>
      <c r="AH59" s="34">
        <f t="shared" si="60"/>
        <v>127.47249046894699</v>
      </c>
      <c r="AI59" s="34">
        <f>AI64 * SUM(AI66:AI103) + AI108 * SUM(AI110:AI147) + SUM(AI156:AI193)</f>
        <v>131.17757255719761</v>
      </c>
      <c r="AJ59" s="34">
        <f t="shared" si="60"/>
        <v>134.57979205191464</v>
      </c>
      <c r="AK59" s="34">
        <f t="shared" si="60"/>
        <v>130.10639644924893</v>
      </c>
      <c r="AL59" s="34">
        <f t="shared" si="60"/>
        <v>125.01246770915341</v>
      </c>
      <c r="AM59" s="34">
        <f t="shared" si="60"/>
        <v>119.72404350807244</v>
      </c>
      <c r="AN59" s="34">
        <f t="shared" si="60"/>
        <v>114.71954628621016</v>
      </c>
      <c r="AO59" s="34">
        <f t="shared" si="60"/>
        <v>109.88076089288631</v>
      </c>
      <c r="AP59" s="34">
        <f t="shared" si="60"/>
        <v>90.504158494429973</v>
      </c>
      <c r="AQ59" s="36">
        <f t="shared" si="60"/>
        <v>85.599088369690762</v>
      </c>
      <c r="AR59" s="34">
        <f t="shared" si="60"/>
        <v>80.536592007839971</v>
      </c>
      <c r="AS59" s="34">
        <f t="shared" si="60"/>
        <v>75.514922372730155</v>
      </c>
      <c r="AT59" s="34">
        <f t="shared" si="60"/>
        <v>69.709277117809052</v>
      </c>
      <c r="AU59" s="34">
        <f t="shared" si="60"/>
        <v>64.118675022162904</v>
      </c>
      <c r="AV59" s="34">
        <f t="shared" si="60"/>
        <v>57.987654326767355</v>
      </c>
    </row>
    <row r="60" spans="1:49">
      <c r="AQ60" s="220"/>
    </row>
    <row r="61" spans="1:49" ht="16.8">
      <c r="A61" s="2"/>
      <c r="B61" s="2"/>
      <c r="C61" s="20" t="s">
        <v>876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877</v>
      </c>
      <c r="G64" s="2" t="s">
        <v>532</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101</v>
      </c>
      <c r="I66" s="2">
        <f t="shared" ref="I66:I103" si="62">INDEX($K$24:$AV$24,,MATCH(E66,$K$4:$AV$4,0))</f>
        <v>34.453481660282307</v>
      </c>
      <c r="K66" s="2">
        <f>IF(J$4=$E66, $I66*J$55,0) + IF(J$4&gt;$E66,MIN(J66,$I66-SUM($J66:J66)))</f>
        <v>0</v>
      </c>
      <c r="L66" s="2">
        <f>IF(K$4=$E66, $I66*K$55,0) + IF(K$4&gt;$E66,MIN(K66,$I66-SUM($J66:K66)))</f>
        <v>1.0346390888973667</v>
      </c>
      <c r="M66" s="2">
        <f>IF(L$4=$E66, $I66*L$55,0) + IF(L$4&gt;$E66,MIN(L66,$I66-SUM($J66:L66)))</f>
        <v>1.0346390888973667</v>
      </c>
      <c r="N66" s="2">
        <f>IF(M$4=$E66, $I66*M$55,0) + IF(M$4&gt;$E66,MIN(M66,$I66-SUM($J66:M66)))</f>
        <v>1.0346390888973667</v>
      </c>
      <c r="O66" s="2">
        <f>IF(N$4=$E66, $I66*N$55,0) + IF(N$4&gt;$E66,MIN(N66,$I66-SUM($J66:N66)))</f>
        <v>1.0346390888973667</v>
      </c>
      <c r="P66" s="2">
        <f>IF(O$4=$E66, $I66*O$55,0) + IF(O$4&gt;$E66,MIN(O66,$I66-SUM($J66:O66)))</f>
        <v>1.0346390888973667</v>
      </c>
      <c r="Q66" s="2">
        <f>IF(P$4=$E66, $I66*P$55,0) + IF(P$4&gt;$E66,MIN(P66,$I66-SUM($J66:P66)))</f>
        <v>1.0346390888973667</v>
      </c>
      <c r="R66" s="2">
        <f>IF(Q$4=$E66, $I66*Q$55,0) + IF(Q$4&gt;$E66,MIN(Q66,$I66-SUM($J66:Q66)))</f>
        <v>1.0346390888973667</v>
      </c>
      <c r="S66" s="2">
        <f>IF(R$4=$E66, $I66*R$55,0) + IF(R$4&gt;$E66,MIN(R66,$I66-SUM($J66:R66)))</f>
        <v>1.0346390888973667</v>
      </c>
      <c r="T66" s="2">
        <f>IF(S$4=$E66, $I66*S$55,0) + IF(S$4&gt;$E66,MIN(S66,$I66-SUM($J66:S66)))</f>
        <v>1.0346390888973667</v>
      </c>
      <c r="U66" s="2">
        <f>IF(T$4=$E66, $I66*T$55,0) + IF(T$4&gt;$E66,MIN(T66,$I66-SUM($J66:T66)))</f>
        <v>1.0346390888973667</v>
      </c>
      <c r="V66" s="2">
        <f>IF(U$4=$E66, $I66*U$55,0) + IF(U$4&gt;$E66,MIN(U66,$I66-SUM($J66:U66)))</f>
        <v>1.0346390888973667</v>
      </c>
      <c r="W66" s="2">
        <f>IF(V$4=$E66, $I66*V$55,0) + IF(V$4&gt;$E66,MIN(V66,$I66-SUM($J66:V66)))</f>
        <v>1.0346390888973667</v>
      </c>
      <c r="X66" s="2">
        <f>IF(W$4=$E66, $I66*W$55,0) + IF(W$4&gt;$E66,MIN(W66,$I66-SUM($J66:W66)))</f>
        <v>1.0346390888973667</v>
      </c>
      <c r="Y66" s="2">
        <f>IF(X$4=$E66, $I66*X$55,0) + IF(X$4&gt;$E66,MIN(X66,$I66-SUM($J66:X66)))</f>
        <v>1.0346390888973667</v>
      </c>
      <c r="Z66" s="2">
        <f>IF(Y$4=$E66, $I66*Y$55,0) + IF(Y$4&gt;$E66,MIN(Y66,$I66-SUM($J66:Y66)))</f>
        <v>1.0346390888973667</v>
      </c>
      <c r="AA66" s="2">
        <f>IF(Z$4=$E66, $I66*Z$55,0) + IF(Z$4&gt;$E66,MIN(Z66,$I66-SUM($J66:Z66)))</f>
        <v>1.0346390888973667</v>
      </c>
      <c r="AB66" s="2">
        <f>IF(AA$4=$E66, $I66*AA$55,0) + IF(AA$4&gt;$E66,MIN(AA66,$I66-SUM($J66:AA66)))</f>
        <v>1.0346390888973667</v>
      </c>
      <c r="AC66" s="2">
        <f>IF(AB$4=$E66, $I66*AB$55,0) + IF(AB$4&gt;$E66,MIN(AB66,$I66-SUM($J66:AB66)))</f>
        <v>1.0346390888973667</v>
      </c>
      <c r="AD66" s="2">
        <f>IF(AC$4=$E66, $I66*AC$55,0) + IF(AC$4&gt;$E66,MIN(AC66,$I66-SUM($J66:AC66)))</f>
        <v>1.0346390888973667</v>
      </c>
      <c r="AE66" s="2">
        <f>IF(AD$4=$E66, $I66*AD$55,0) + IF(AD$4&gt;$E66,MIN(AD66,$I66-SUM($J66:AD66)))</f>
        <v>1.0346390888973667</v>
      </c>
      <c r="AF66" s="2">
        <f>IF(AE$4=$E66, $I66*AE$55,0) + IF(AE$4&gt;$E66,MIN(AE66,$I66-SUM($J66:AE66)))</f>
        <v>1.0346390888973667</v>
      </c>
      <c r="AG66" s="2">
        <f>IF(AF$4=$E66, $I66*AF$55,0) + IF(AF$4&gt;$E66,MIN(AF66,$I66-SUM($J66:AF66)))</f>
        <v>1.0346390888973667</v>
      </c>
      <c r="AH66" s="2">
        <f>IF(AG$4=$E66, $I66*AG$55,0) + IF(AG$4&gt;$E66,MIN(AG66,$I66-SUM($J66:AG66)))</f>
        <v>1.0346390888973667</v>
      </c>
      <c r="AI66" s="2">
        <f>IF(AH$4=$E66, $I66*AH$55,0) + IF(AH$4&gt;$E66,MIN(AH66,$I66-SUM($J66:AH66)))</f>
        <v>1.0346390888973667</v>
      </c>
      <c r="AJ66" s="2">
        <f>IF(AI$4=$E66, $I66*AI$55,0) + IF(AI$4&gt;$E66,MIN(AI66,$I66-SUM($J66:AI66)))</f>
        <v>1.0346390888973667</v>
      </c>
      <c r="AK66" s="2">
        <f>IF(AJ$4=$E66, $I66*AJ$55,0) + IF(AJ$4&gt;$E66,MIN(AJ66,$I66-SUM($J66:AJ66)))</f>
        <v>1.0346390888973667</v>
      </c>
      <c r="AL66" s="2">
        <f>IF(AK$4=$E66, $I66*AK$55,0) + IF(AK$4&gt;$E66,MIN(AK66,$I66-SUM($J66:AK66)))</f>
        <v>1.0346390888973667</v>
      </c>
      <c r="AM66" s="2">
        <f>IF(AL$4=$E66, $I66*AL$55,0) + IF(AL$4&gt;$E66,MIN(AL66,$I66-SUM($J66:AL66)))</f>
        <v>1.0346390888973667</v>
      </c>
      <c r="AN66" s="2">
        <f>IF(AM$4=$E66, $I66*AM$55,0) + IF(AM$4&gt;$E66,MIN(AM66,$I66-SUM($J66:AM66)))</f>
        <v>1.0346390888973667</v>
      </c>
      <c r="AO66" s="2">
        <f>IF(AN$4=$E66, $I66*AN$55,0) + IF(AN$4&gt;$E66,MIN(AN66,$I66-SUM($J66:AN66)))</f>
        <v>1.0346390888973667</v>
      </c>
      <c r="AP66" s="2">
        <f>IF(AO$4=$E66, $I66*AO$55,0) + IF(AO$4&gt;$E66,MIN(AO66,$I66-SUM($J66:AO66)))</f>
        <v>1.0346390888973667</v>
      </c>
      <c r="AQ66" s="57">
        <f>IF(AP$4=$E66, $I66*AP$55,0) + IF(AP$4&gt;$E66,MIN(AP66,$I66-SUM($J66:AP66)))</f>
        <v>1.0346390888973667</v>
      </c>
      <c r="AR66" s="2">
        <f>IF(AQ$4=$E66, $I66*AQ$55,0) + IF(AQ$4&gt;$E66,MIN(AQ66,$I66-SUM($J66:AQ66)))</f>
        <v>1.0346390888973667</v>
      </c>
      <c r="AS66" s="2">
        <f>IF(AR$4=$E66, $I66*AR$55,0) + IF(AR$4&gt;$E66,MIN(AR66,$I66-SUM($J66:AR66)))</f>
        <v>0.31039172666919512</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101</v>
      </c>
      <c r="I67" s="2">
        <f t="shared" si="62"/>
        <v>107.06512042818909</v>
      </c>
      <c r="K67" s="2">
        <f>IF(J$4=$E67, $I67*J$55,0) + IF(J$4&gt;$E67,MIN(J67,$I67-SUM($J67:J67)))</f>
        <v>0</v>
      </c>
      <c r="L67" s="2">
        <f>IF(K$4=$E67, $I67*K$55,0) + IF(K$4&gt;$E67,MIN(K67,$I67-SUM($J67:K67)))</f>
        <v>0</v>
      </c>
      <c r="M67" s="2">
        <f>IF(L$4=$E67, $I67*L$55,0) + IF(L$4&gt;$E67,MIN(L67,$I67-SUM($J67:L67)))</f>
        <v>3.2151687816273005</v>
      </c>
      <c r="N67" s="2">
        <f>IF(M$4=$E67, $I67*M$55,0) + IF(M$4&gt;$E67,MIN(M67,$I67-SUM($J67:M67)))</f>
        <v>3.2151687816273005</v>
      </c>
      <c r="O67" s="2">
        <f>IF(N$4=$E67, $I67*N$55,0) + IF(N$4&gt;$E67,MIN(N67,$I67-SUM($J67:N67)))</f>
        <v>3.2151687816273005</v>
      </c>
      <c r="P67" s="2">
        <f>IF(O$4=$E67, $I67*O$55,0) + IF(O$4&gt;$E67,MIN(O67,$I67-SUM($J67:O67)))</f>
        <v>3.2151687816273005</v>
      </c>
      <c r="Q67" s="2">
        <f>IF(P$4=$E67, $I67*P$55,0) + IF(P$4&gt;$E67,MIN(P67,$I67-SUM($J67:P67)))</f>
        <v>3.2151687816273005</v>
      </c>
      <c r="R67" s="2">
        <f>IF(Q$4=$E67, $I67*Q$55,0) + IF(Q$4&gt;$E67,MIN(Q67,$I67-SUM($J67:Q67)))</f>
        <v>3.2151687816273005</v>
      </c>
      <c r="S67" s="2">
        <f>IF(R$4=$E67, $I67*R$55,0) + IF(R$4&gt;$E67,MIN(R67,$I67-SUM($J67:R67)))</f>
        <v>3.2151687816273005</v>
      </c>
      <c r="T67" s="2">
        <f>IF(S$4=$E67, $I67*S$55,0) + IF(S$4&gt;$E67,MIN(S67,$I67-SUM($J67:S67)))</f>
        <v>3.2151687816273005</v>
      </c>
      <c r="U67" s="2">
        <f>IF(T$4=$E67, $I67*T$55,0) + IF(T$4&gt;$E67,MIN(T67,$I67-SUM($J67:T67)))</f>
        <v>3.2151687816273005</v>
      </c>
      <c r="V67" s="2">
        <f>IF(U$4=$E67, $I67*U$55,0) + IF(U$4&gt;$E67,MIN(U67,$I67-SUM($J67:U67)))</f>
        <v>3.2151687816273005</v>
      </c>
      <c r="W67" s="2">
        <f>IF(V$4=$E67, $I67*V$55,0) + IF(V$4&gt;$E67,MIN(V67,$I67-SUM($J67:V67)))</f>
        <v>3.2151687816273005</v>
      </c>
      <c r="X67" s="2">
        <f>IF(W$4=$E67, $I67*W$55,0) + IF(W$4&gt;$E67,MIN(W67,$I67-SUM($J67:W67)))</f>
        <v>3.2151687816273005</v>
      </c>
      <c r="Y67" s="2">
        <f>IF(X$4=$E67, $I67*X$55,0) + IF(X$4&gt;$E67,MIN(X67,$I67-SUM($J67:X67)))</f>
        <v>3.2151687816273005</v>
      </c>
      <c r="Z67" s="2">
        <f>IF(Y$4=$E67, $I67*Y$55,0) + IF(Y$4&gt;$E67,MIN(Y67,$I67-SUM($J67:Y67)))</f>
        <v>3.2151687816273005</v>
      </c>
      <c r="AA67" s="2">
        <f>IF(Z$4=$E67, $I67*Z$55,0) + IF(Z$4&gt;$E67,MIN(Z67,$I67-SUM($J67:Z67)))</f>
        <v>3.2151687816273005</v>
      </c>
      <c r="AB67" s="2">
        <f>IF(AA$4=$E67, $I67*AA$55,0) + IF(AA$4&gt;$E67,MIN(AA67,$I67-SUM($J67:AA67)))</f>
        <v>3.2151687816273005</v>
      </c>
      <c r="AC67" s="2">
        <f>IF(AB$4=$E67, $I67*AB$55,0) + IF(AB$4&gt;$E67,MIN(AB67,$I67-SUM($J67:AB67)))</f>
        <v>3.2151687816273005</v>
      </c>
      <c r="AD67" s="2">
        <f>IF(AC$4=$E67, $I67*AC$55,0) + IF(AC$4&gt;$E67,MIN(AC67,$I67-SUM($J67:AC67)))</f>
        <v>3.2151687816273005</v>
      </c>
      <c r="AE67" s="2">
        <f>IF(AD$4=$E67, $I67*AD$55,0) + IF(AD$4&gt;$E67,MIN(AD67,$I67-SUM($J67:AD67)))</f>
        <v>3.2151687816273005</v>
      </c>
      <c r="AF67" s="2">
        <f>IF(AE$4=$E67, $I67*AE$55,0) + IF(AE$4&gt;$E67,MIN(AE67,$I67-SUM($J67:AE67)))</f>
        <v>3.2151687816273005</v>
      </c>
      <c r="AG67" s="2">
        <f>IF(AF$4=$E67, $I67*AF$55,0) + IF(AF$4&gt;$E67,MIN(AF67,$I67-SUM($J67:AF67)))</f>
        <v>3.2151687816273005</v>
      </c>
      <c r="AH67" s="2">
        <f>IF(AG$4=$E67, $I67*AG$55,0) + IF(AG$4&gt;$E67,MIN(AG67,$I67-SUM($J67:AG67)))</f>
        <v>3.2151687816273005</v>
      </c>
      <c r="AI67" s="2">
        <f>IF(AH$4=$E67, $I67*AH$55,0) + IF(AH$4&gt;$E67,MIN(AH67,$I67-SUM($J67:AH67)))</f>
        <v>3.2151687816273005</v>
      </c>
      <c r="AJ67" s="2">
        <f>IF(AI$4=$E67, $I67*AI$55,0) + IF(AI$4&gt;$E67,MIN(AI67,$I67-SUM($J67:AI67)))</f>
        <v>3.2151687816273005</v>
      </c>
      <c r="AK67" s="2">
        <f>IF(AJ$4=$E67, $I67*AJ$55,0) + IF(AJ$4&gt;$E67,MIN(AJ67,$I67-SUM($J67:AJ67)))</f>
        <v>3.2151687816273005</v>
      </c>
      <c r="AL67" s="2">
        <f>IF(AK$4=$E67, $I67*AK$55,0) + IF(AK$4&gt;$E67,MIN(AK67,$I67-SUM($J67:AK67)))</f>
        <v>3.2151687816273005</v>
      </c>
      <c r="AM67" s="2">
        <f>IF(AL$4=$E67, $I67*AL$55,0) + IF(AL$4&gt;$E67,MIN(AL67,$I67-SUM($J67:AL67)))</f>
        <v>3.2151687816273005</v>
      </c>
      <c r="AN67" s="2">
        <f>IF(AM$4=$E67, $I67*AM$55,0) + IF(AM$4&gt;$E67,MIN(AM67,$I67-SUM($J67:AM67)))</f>
        <v>3.2151687816273005</v>
      </c>
      <c r="AO67" s="2">
        <f>IF(AN$4=$E67, $I67*AN$55,0) + IF(AN$4&gt;$E67,MIN(AN67,$I67-SUM($J67:AN67)))</f>
        <v>3.2151687816273005</v>
      </c>
      <c r="AP67" s="2">
        <f>IF(AO$4=$E67, $I67*AO$55,0) + IF(AO$4&gt;$E67,MIN(AO67,$I67-SUM($J67:AO67)))</f>
        <v>3.2151687816273005</v>
      </c>
      <c r="AQ67" s="57">
        <f>IF(AP$4=$E67, $I67*AP$55,0) + IF(AP$4&gt;$E67,MIN(AP67,$I67-SUM($J67:AP67)))</f>
        <v>3.2151687816273005</v>
      </c>
      <c r="AR67" s="2">
        <f>IF(AQ$4=$E67, $I67*AQ$55,0) + IF(AQ$4&gt;$E67,MIN(AQ67,$I67-SUM($J67:AQ67)))</f>
        <v>3.2151687816273005</v>
      </c>
      <c r="AS67" s="2">
        <f>IF(AR$4=$E67, $I67*AR$55,0) + IF(AR$4&gt;$E67,MIN(AR67,$I67-SUM($J67:AR67)))</f>
        <v>3.2151687816273005</v>
      </c>
      <c r="AT67" s="2">
        <f>IF(AS$4=$E67, $I67*AS$55,0) + IF(AS$4&gt;$E67,MIN(AS67,$I67-SUM($J67:AS67)))</f>
        <v>0.96455063448821932</v>
      </c>
      <c r="AU67" s="2">
        <f>IF(AT$4=$E67, $I67*AT$55,0) + IF(AT$4&gt;$E67,MIN(AT67,$I67-SUM($J67:AT67)))</f>
        <v>0</v>
      </c>
      <c r="AV67" s="2">
        <f>IF(AU$4=$E67, $I67*AU$55,0) + IF(AU$4&gt;$E67,MIN(AU67,$I67-SUM($J67:AU67)))</f>
        <v>0</v>
      </c>
      <c r="AW67" s="2"/>
    </row>
    <row r="68" spans="5:49" ht="16.8" outlineLevel="1">
      <c r="E68" s="44">
        <f>INDEX($K$4:$AV$4,,COUNT(E$65:E67)+1)</f>
        <v>34059</v>
      </c>
      <c r="G68" s="2" t="s">
        <v>101</v>
      </c>
      <c r="I68" s="2">
        <f t="shared" si="62"/>
        <v>105.39801647688512</v>
      </c>
      <c r="K68" s="2">
        <f>IF(J$4=$E68, $I68*J$55,0) + IF(J$4&gt;$E68,MIN(J68,$I68-SUM($J68:J68)))</f>
        <v>0</v>
      </c>
      <c r="L68" s="2">
        <f>IF(K$4=$E68, $I68*K$55,0) + IF(K$4&gt;$E68,MIN(K68,$I68-SUM($J68:K68)))</f>
        <v>0</v>
      </c>
      <c r="M68" s="2">
        <f>IF(L$4=$E68, $I68*L$55,0) + IF(L$4&gt;$E68,MIN(L68,$I68-SUM($J68:L68)))</f>
        <v>0</v>
      </c>
      <c r="N68" s="2">
        <f>IF(M$4=$E68, $I68*M$55,0) + IF(M$4&gt;$E68,MIN(M68,$I68-SUM($J68:M68)))</f>
        <v>3.1651055999064606</v>
      </c>
      <c r="O68" s="2">
        <f>IF(N$4=$E68, $I68*N$55,0) + IF(N$4&gt;$E68,MIN(N68,$I68-SUM($J68:N68)))</f>
        <v>3.1651055999064606</v>
      </c>
      <c r="P68" s="2">
        <f>IF(O$4=$E68, $I68*O$55,0) + IF(O$4&gt;$E68,MIN(O68,$I68-SUM($J68:O68)))</f>
        <v>3.1651055999064606</v>
      </c>
      <c r="Q68" s="2">
        <f>IF(P$4=$E68, $I68*P$55,0) + IF(P$4&gt;$E68,MIN(P68,$I68-SUM($J68:P68)))</f>
        <v>3.1651055999064606</v>
      </c>
      <c r="R68" s="2">
        <f>IF(Q$4=$E68, $I68*Q$55,0) + IF(Q$4&gt;$E68,MIN(Q68,$I68-SUM($J68:Q68)))</f>
        <v>3.1651055999064606</v>
      </c>
      <c r="S68" s="2">
        <f>IF(R$4=$E68, $I68*R$55,0) + IF(R$4&gt;$E68,MIN(R68,$I68-SUM($J68:R68)))</f>
        <v>3.1651055999064606</v>
      </c>
      <c r="T68" s="2">
        <f>IF(S$4=$E68, $I68*S$55,0) + IF(S$4&gt;$E68,MIN(S68,$I68-SUM($J68:S68)))</f>
        <v>3.1651055999064606</v>
      </c>
      <c r="U68" s="2">
        <f>IF(T$4=$E68, $I68*T$55,0) + IF(T$4&gt;$E68,MIN(T68,$I68-SUM($J68:T68)))</f>
        <v>3.1651055999064606</v>
      </c>
      <c r="V68" s="2">
        <f>IF(U$4=$E68, $I68*U$55,0) + IF(U$4&gt;$E68,MIN(U68,$I68-SUM($J68:U68)))</f>
        <v>3.1651055999064606</v>
      </c>
      <c r="W68" s="2">
        <f>IF(V$4=$E68, $I68*V$55,0) + IF(V$4&gt;$E68,MIN(V68,$I68-SUM($J68:V68)))</f>
        <v>3.1651055999064606</v>
      </c>
      <c r="X68" s="2">
        <f>IF(W$4=$E68, $I68*W$55,0) + IF(W$4&gt;$E68,MIN(W68,$I68-SUM($J68:W68)))</f>
        <v>3.1651055999064606</v>
      </c>
      <c r="Y68" s="2">
        <f>IF(X$4=$E68, $I68*X$55,0) + IF(X$4&gt;$E68,MIN(X68,$I68-SUM($J68:X68)))</f>
        <v>3.1651055999064606</v>
      </c>
      <c r="Z68" s="2">
        <f>IF(Y$4=$E68, $I68*Y$55,0) + IF(Y$4&gt;$E68,MIN(Y68,$I68-SUM($J68:Y68)))</f>
        <v>3.1651055999064606</v>
      </c>
      <c r="AA68" s="2">
        <f>IF(Z$4=$E68, $I68*Z$55,0) + IF(Z$4&gt;$E68,MIN(Z68,$I68-SUM($J68:Z68)))</f>
        <v>3.1651055999064606</v>
      </c>
      <c r="AB68" s="2">
        <f>IF(AA$4=$E68, $I68*AA$55,0) + IF(AA$4&gt;$E68,MIN(AA68,$I68-SUM($J68:AA68)))</f>
        <v>3.1651055999064606</v>
      </c>
      <c r="AC68" s="2">
        <f>IF(AB$4=$E68, $I68*AB$55,0) + IF(AB$4&gt;$E68,MIN(AB68,$I68-SUM($J68:AB68)))</f>
        <v>3.1651055999064606</v>
      </c>
      <c r="AD68" s="2">
        <f>IF(AC$4=$E68, $I68*AC$55,0) + IF(AC$4&gt;$E68,MIN(AC68,$I68-SUM($J68:AC68)))</f>
        <v>3.1651055999064606</v>
      </c>
      <c r="AE68" s="2">
        <f>IF(AD$4=$E68, $I68*AD$55,0) + IF(AD$4&gt;$E68,MIN(AD68,$I68-SUM($J68:AD68)))</f>
        <v>3.1651055999064606</v>
      </c>
      <c r="AF68" s="2">
        <f>IF(AE$4=$E68, $I68*AE$55,0) + IF(AE$4&gt;$E68,MIN(AE68,$I68-SUM($J68:AE68)))</f>
        <v>3.1651055999064606</v>
      </c>
      <c r="AG68" s="2">
        <f>IF(AF$4=$E68, $I68*AF$55,0) + IF(AF$4&gt;$E68,MIN(AF68,$I68-SUM($J68:AF68)))</f>
        <v>3.1651055999064606</v>
      </c>
      <c r="AH68" s="2">
        <f>IF(AG$4=$E68, $I68*AG$55,0) + IF(AG$4&gt;$E68,MIN(AG68,$I68-SUM($J68:AG68)))</f>
        <v>3.1651055999064606</v>
      </c>
      <c r="AI68" s="2">
        <f>IF(AH$4=$E68, $I68*AH$55,0) + IF(AH$4&gt;$E68,MIN(AH68,$I68-SUM($J68:AH68)))</f>
        <v>3.1651055999064606</v>
      </c>
      <c r="AJ68" s="2">
        <f>IF(AI$4=$E68, $I68*AI$55,0) + IF(AI$4&gt;$E68,MIN(AI68,$I68-SUM($J68:AI68)))</f>
        <v>3.1651055999064606</v>
      </c>
      <c r="AK68" s="2">
        <f>IF(AJ$4=$E68, $I68*AJ$55,0) + IF(AJ$4&gt;$E68,MIN(AJ68,$I68-SUM($J68:AJ68)))</f>
        <v>3.1651055999064606</v>
      </c>
      <c r="AL68" s="2">
        <f>IF(AK$4=$E68, $I68*AK$55,0) + IF(AK$4&gt;$E68,MIN(AK68,$I68-SUM($J68:AK68)))</f>
        <v>3.1651055999064606</v>
      </c>
      <c r="AM68" s="2">
        <f>IF(AL$4=$E68, $I68*AL$55,0) + IF(AL$4&gt;$E68,MIN(AL68,$I68-SUM($J68:AL68)))</f>
        <v>3.1651055999064606</v>
      </c>
      <c r="AN68" s="2">
        <f>IF(AM$4=$E68, $I68*AM$55,0) + IF(AM$4&gt;$E68,MIN(AM68,$I68-SUM($J68:AM68)))</f>
        <v>3.1651055999064606</v>
      </c>
      <c r="AO68" s="2">
        <f>IF(AN$4=$E68, $I68*AN$55,0) + IF(AN$4&gt;$E68,MIN(AN68,$I68-SUM($J68:AN68)))</f>
        <v>3.1651055999064606</v>
      </c>
      <c r="AP68" s="2">
        <f>IF(AO$4=$E68, $I68*AO$55,0) + IF(AO$4&gt;$E68,MIN(AO68,$I68-SUM($J68:AO68)))</f>
        <v>3.1651055999064606</v>
      </c>
      <c r="AQ68" s="57">
        <f>IF(AP$4=$E68, $I68*AP$55,0) + IF(AP$4&gt;$E68,MIN(AP68,$I68-SUM($J68:AP68)))</f>
        <v>3.1651055999064606</v>
      </c>
      <c r="AR68" s="2">
        <f>IF(AQ$4=$E68, $I68*AQ$55,0) + IF(AQ$4&gt;$E68,MIN(AQ68,$I68-SUM($J68:AQ68)))</f>
        <v>3.1651055999064606</v>
      </c>
      <c r="AS68" s="2">
        <f>IF(AR$4=$E68, $I68*AR$55,0) + IF(AR$4&gt;$E68,MIN(AR68,$I68-SUM($J68:AR68)))</f>
        <v>3.1651055999064606</v>
      </c>
      <c r="AT68" s="2">
        <f>IF(AS$4=$E68, $I68*AS$55,0) + IF(AS$4&gt;$E68,MIN(AS68,$I68-SUM($J68:AS68)))</f>
        <v>3.1651055999064606</v>
      </c>
      <c r="AU68" s="2">
        <f>IF(AT$4=$E68, $I68*AT$55,0) + IF(AT$4&gt;$E68,MIN(AT68,$I68-SUM($J68:AT68)))</f>
        <v>0.94953167997199728</v>
      </c>
      <c r="AV68" s="2">
        <f>IF(AU$4=$E68, $I68*AU$55,0) + IF(AU$4&gt;$E68,MIN(AU68,$I68-SUM($J68:AU68)))</f>
        <v>0</v>
      </c>
      <c r="AW68" s="2"/>
    </row>
    <row r="69" spans="5:49" ht="16.8" outlineLevel="1">
      <c r="E69" s="44">
        <f>INDEX($K$4:$AV$4,,COUNT(E$65:E68)+1)</f>
        <v>34424</v>
      </c>
      <c r="G69" s="2" t="s">
        <v>101</v>
      </c>
      <c r="I69" s="2">
        <f t="shared" si="62"/>
        <v>98.17389935456788</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2.9481651457828195</v>
      </c>
      <c r="P69" s="2">
        <f>IF(O$4=$E69, $I69*O$55,0) + IF(O$4&gt;$E69,MIN(O69,$I69-SUM($J69:O69)))</f>
        <v>2.9481651457828195</v>
      </c>
      <c r="Q69" s="2">
        <f>IF(P$4=$E69, $I69*P$55,0) + IF(P$4&gt;$E69,MIN(P69,$I69-SUM($J69:P69)))</f>
        <v>2.9481651457828195</v>
      </c>
      <c r="R69" s="2">
        <f>IF(Q$4=$E69, $I69*Q$55,0) + IF(Q$4&gt;$E69,MIN(Q69,$I69-SUM($J69:Q69)))</f>
        <v>2.9481651457828195</v>
      </c>
      <c r="S69" s="2">
        <f>IF(R$4=$E69, $I69*R$55,0) + IF(R$4&gt;$E69,MIN(R69,$I69-SUM($J69:R69)))</f>
        <v>2.9481651457828195</v>
      </c>
      <c r="T69" s="2">
        <f>IF(S$4=$E69, $I69*S$55,0) + IF(S$4&gt;$E69,MIN(S69,$I69-SUM($J69:S69)))</f>
        <v>2.9481651457828195</v>
      </c>
      <c r="U69" s="2">
        <f>IF(T$4=$E69, $I69*T$55,0) + IF(T$4&gt;$E69,MIN(T69,$I69-SUM($J69:T69)))</f>
        <v>2.9481651457828195</v>
      </c>
      <c r="V69" s="2">
        <f>IF(U$4=$E69, $I69*U$55,0) + IF(U$4&gt;$E69,MIN(U69,$I69-SUM($J69:U69)))</f>
        <v>2.9481651457828195</v>
      </c>
      <c r="W69" s="2">
        <f>IF(V$4=$E69, $I69*V$55,0) + IF(V$4&gt;$E69,MIN(V69,$I69-SUM($J69:V69)))</f>
        <v>2.9481651457828195</v>
      </c>
      <c r="X69" s="2">
        <f>IF(W$4=$E69, $I69*W$55,0) + IF(W$4&gt;$E69,MIN(W69,$I69-SUM($J69:W69)))</f>
        <v>2.9481651457828195</v>
      </c>
      <c r="Y69" s="2">
        <f>IF(X$4=$E69, $I69*X$55,0) + IF(X$4&gt;$E69,MIN(X69,$I69-SUM($J69:X69)))</f>
        <v>2.9481651457828195</v>
      </c>
      <c r="Z69" s="2">
        <f>IF(Y$4=$E69, $I69*Y$55,0) + IF(Y$4&gt;$E69,MIN(Y69,$I69-SUM($J69:Y69)))</f>
        <v>2.9481651457828195</v>
      </c>
      <c r="AA69" s="2">
        <f>IF(Z$4=$E69, $I69*Z$55,0) + IF(Z$4&gt;$E69,MIN(Z69,$I69-SUM($J69:Z69)))</f>
        <v>2.9481651457828195</v>
      </c>
      <c r="AB69" s="2">
        <f>IF(AA$4=$E69, $I69*AA$55,0) + IF(AA$4&gt;$E69,MIN(AA69,$I69-SUM($J69:AA69)))</f>
        <v>2.9481651457828195</v>
      </c>
      <c r="AC69" s="2">
        <f>IF(AB$4=$E69, $I69*AB$55,0) + IF(AB$4&gt;$E69,MIN(AB69,$I69-SUM($J69:AB69)))</f>
        <v>2.9481651457828195</v>
      </c>
      <c r="AD69" s="2">
        <f>IF(AC$4=$E69, $I69*AC$55,0) + IF(AC$4&gt;$E69,MIN(AC69,$I69-SUM($J69:AC69)))</f>
        <v>2.9481651457828195</v>
      </c>
      <c r="AE69" s="2">
        <f>IF(AD$4=$E69, $I69*AD$55,0) + IF(AD$4&gt;$E69,MIN(AD69,$I69-SUM($J69:AD69)))</f>
        <v>2.9481651457828195</v>
      </c>
      <c r="AF69" s="2">
        <f>IF(AE$4=$E69, $I69*AE$55,0) + IF(AE$4&gt;$E69,MIN(AE69,$I69-SUM($J69:AE69)))</f>
        <v>2.9481651457828195</v>
      </c>
      <c r="AG69" s="2">
        <f>IF(AF$4=$E69, $I69*AF$55,0) + IF(AF$4&gt;$E69,MIN(AF69,$I69-SUM($J69:AF69)))</f>
        <v>2.9481651457828195</v>
      </c>
      <c r="AH69" s="2">
        <f>IF(AG$4=$E69, $I69*AG$55,0) + IF(AG$4&gt;$E69,MIN(AG69,$I69-SUM($J69:AG69)))</f>
        <v>2.9481651457828195</v>
      </c>
      <c r="AI69" s="2">
        <f>IF(AH$4=$E69, $I69*AH$55,0) + IF(AH$4&gt;$E69,MIN(AH69,$I69-SUM($J69:AH69)))</f>
        <v>2.9481651457828195</v>
      </c>
      <c r="AJ69" s="2">
        <f>IF(AI$4=$E69, $I69*AI$55,0) + IF(AI$4&gt;$E69,MIN(AI69,$I69-SUM($J69:AI69)))</f>
        <v>2.9481651457828195</v>
      </c>
      <c r="AK69" s="2">
        <f>IF(AJ$4=$E69, $I69*AJ$55,0) + IF(AJ$4&gt;$E69,MIN(AJ69,$I69-SUM($J69:AJ69)))</f>
        <v>2.9481651457828195</v>
      </c>
      <c r="AL69" s="2">
        <f>IF(AK$4=$E69, $I69*AK$55,0) + IF(AK$4&gt;$E69,MIN(AK69,$I69-SUM($J69:AK69)))</f>
        <v>2.9481651457828195</v>
      </c>
      <c r="AM69" s="2">
        <f>IF(AL$4=$E69, $I69*AL$55,0) + IF(AL$4&gt;$E69,MIN(AL69,$I69-SUM($J69:AL69)))</f>
        <v>2.9481651457828195</v>
      </c>
      <c r="AN69" s="2">
        <f>IF(AM$4=$E69, $I69*AM$55,0) + IF(AM$4&gt;$E69,MIN(AM69,$I69-SUM($J69:AM69)))</f>
        <v>2.9481651457828195</v>
      </c>
      <c r="AO69" s="2">
        <f>IF(AN$4=$E69, $I69*AN$55,0) + IF(AN$4&gt;$E69,MIN(AN69,$I69-SUM($J69:AN69)))</f>
        <v>2.9481651457828195</v>
      </c>
      <c r="AP69" s="2">
        <f>IF(AO$4=$E69, $I69*AO$55,0) + IF(AO$4&gt;$E69,MIN(AO69,$I69-SUM($J69:AO69)))</f>
        <v>2.9481651457828195</v>
      </c>
      <c r="AQ69" s="57">
        <f>IF(AP$4=$E69, $I69*AP$55,0) + IF(AP$4&gt;$E69,MIN(AP69,$I69-SUM($J69:AP69)))</f>
        <v>2.9481651457828195</v>
      </c>
      <c r="AR69" s="2">
        <f>IF(AQ$4=$E69, $I69*AQ$55,0) + IF(AQ$4&gt;$E69,MIN(AQ69,$I69-SUM($J69:AQ69)))</f>
        <v>2.9481651457828195</v>
      </c>
      <c r="AS69" s="2">
        <f>IF(AR$4=$E69, $I69*AR$55,0) + IF(AR$4&gt;$E69,MIN(AR69,$I69-SUM($J69:AR69)))</f>
        <v>2.9481651457828195</v>
      </c>
      <c r="AT69" s="2">
        <f>IF(AS$4=$E69, $I69*AS$55,0) + IF(AS$4&gt;$E69,MIN(AS69,$I69-SUM($J69:AS69)))</f>
        <v>2.9481651457828195</v>
      </c>
      <c r="AU69" s="2">
        <f>IF(AT$4=$E69, $I69*AT$55,0) + IF(AT$4&gt;$E69,MIN(AT69,$I69-SUM($J69:AT69)))</f>
        <v>2.9481651457828195</v>
      </c>
      <c r="AV69" s="2">
        <f>IF(AU$4=$E69, $I69*AU$55,0) + IF(AU$4&gt;$E69,MIN(AU69,$I69-SUM($J69:AU69)))</f>
        <v>0.88444954373481721</v>
      </c>
      <c r="AW69" s="2"/>
    </row>
    <row r="70" spans="5:49" ht="16.8" outlineLevel="1">
      <c r="E70" s="44">
        <f>INDEX($K$4:$AV$4,,COUNT(E$65:E69)+1)</f>
        <v>34789</v>
      </c>
      <c r="G70" s="2" t="s">
        <v>101</v>
      </c>
      <c r="I70" s="2">
        <f t="shared" si="62"/>
        <v>98.359133126934992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2.9537277215295799</v>
      </c>
      <c r="Q70" s="2">
        <f>IF(P$4=$E70, $I70*P$55,0) + IF(P$4&gt;$E70,MIN(P70,$I70-SUM($J70:P70)))</f>
        <v>2.9537277215295799</v>
      </c>
      <c r="R70" s="2">
        <f>IF(Q$4=$E70, $I70*Q$55,0) + IF(Q$4&gt;$E70,MIN(Q70,$I70-SUM($J70:Q70)))</f>
        <v>2.9537277215295799</v>
      </c>
      <c r="S70" s="2">
        <f>IF(R$4=$E70, $I70*R$55,0) + IF(R$4&gt;$E70,MIN(R70,$I70-SUM($J70:R70)))</f>
        <v>2.9537277215295799</v>
      </c>
      <c r="T70" s="2">
        <f>IF(S$4=$E70, $I70*S$55,0) + IF(S$4&gt;$E70,MIN(S70,$I70-SUM($J70:S70)))</f>
        <v>2.9537277215295799</v>
      </c>
      <c r="U70" s="2">
        <f>IF(T$4=$E70, $I70*T$55,0) + IF(T$4&gt;$E70,MIN(T70,$I70-SUM($J70:T70)))</f>
        <v>2.9537277215295799</v>
      </c>
      <c r="V70" s="2">
        <f>IF(U$4=$E70, $I70*U$55,0) + IF(U$4&gt;$E70,MIN(U70,$I70-SUM($J70:U70)))</f>
        <v>2.9537277215295799</v>
      </c>
      <c r="W70" s="2">
        <f>IF(V$4=$E70, $I70*V$55,0) + IF(V$4&gt;$E70,MIN(V70,$I70-SUM($J70:V70)))</f>
        <v>2.9537277215295799</v>
      </c>
      <c r="X70" s="2">
        <f>IF(W$4=$E70, $I70*W$55,0) + IF(W$4&gt;$E70,MIN(W70,$I70-SUM($J70:W70)))</f>
        <v>2.9537277215295799</v>
      </c>
      <c r="Y70" s="2">
        <f>IF(X$4=$E70, $I70*X$55,0) + IF(X$4&gt;$E70,MIN(X70,$I70-SUM($J70:X70)))</f>
        <v>2.9537277215295799</v>
      </c>
      <c r="Z70" s="2">
        <f>IF(Y$4=$E70, $I70*Y$55,0) + IF(Y$4&gt;$E70,MIN(Y70,$I70-SUM($J70:Y70)))</f>
        <v>2.9537277215295799</v>
      </c>
      <c r="AA70" s="2">
        <f>IF(Z$4=$E70, $I70*Z$55,0) + IF(Z$4&gt;$E70,MIN(Z70,$I70-SUM($J70:Z70)))</f>
        <v>2.9537277215295799</v>
      </c>
      <c r="AB70" s="2">
        <f>IF(AA$4=$E70, $I70*AA$55,0) + IF(AA$4&gt;$E70,MIN(AA70,$I70-SUM($J70:AA70)))</f>
        <v>2.9537277215295799</v>
      </c>
      <c r="AC70" s="2">
        <f>IF(AB$4=$E70, $I70*AB$55,0) + IF(AB$4&gt;$E70,MIN(AB70,$I70-SUM($J70:AB70)))</f>
        <v>2.9537277215295799</v>
      </c>
      <c r="AD70" s="2">
        <f>IF(AC$4=$E70, $I70*AC$55,0) + IF(AC$4&gt;$E70,MIN(AC70,$I70-SUM($J70:AC70)))</f>
        <v>2.9537277215295799</v>
      </c>
      <c r="AE70" s="2">
        <f>IF(AD$4=$E70, $I70*AD$55,0) + IF(AD$4&gt;$E70,MIN(AD70,$I70-SUM($J70:AD70)))</f>
        <v>2.9537277215295799</v>
      </c>
      <c r="AF70" s="2">
        <f>IF(AE$4=$E70, $I70*AE$55,0) + IF(AE$4&gt;$E70,MIN(AE70,$I70-SUM($J70:AE70)))</f>
        <v>2.9537277215295799</v>
      </c>
      <c r="AG70" s="2">
        <f>IF(AF$4=$E70, $I70*AF$55,0) + IF(AF$4&gt;$E70,MIN(AF70,$I70-SUM($J70:AF70)))</f>
        <v>2.9537277215295799</v>
      </c>
      <c r="AH70" s="2">
        <f>IF(AG$4=$E70, $I70*AG$55,0) + IF(AG$4&gt;$E70,MIN(AG70,$I70-SUM($J70:AG70)))</f>
        <v>2.9537277215295799</v>
      </c>
      <c r="AI70" s="2">
        <f>IF(AH$4=$E70, $I70*AH$55,0) + IF(AH$4&gt;$E70,MIN(AH70,$I70-SUM($J70:AH70)))</f>
        <v>2.9537277215295799</v>
      </c>
      <c r="AJ70" s="2">
        <f>IF(AI$4=$E70, $I70*AI$55,0) + IF(AI$4&gt;$E70,MIN(AI70,$I70-SUM($J70:AI70)))</f>
        <v>2.9537277215295799</v>
      </c>
      <c r="AK70" s="2">
        <f>IF(AJ$4=$E70, $I70*AJ$55,0) + IF(AJ$4&gt;$E70,MIN(AJ70,$I70-SUM($J70:AJ70)))</f>
        <v>2.9537277215295799</v>
      </c>
      <c r="AL70" s="2">
        <f>IF(AK$4=$E70, $I70*AK$55,0) + IF(AK$4&gt;$E70,MIN(AK70,$I70-SUM($J70:AK70)))</f>
        <v>2.9537277215295799</v>
      </c>
      <c r="AM70" s="2">
        <f>IF(AL$4=$E70, $I70*AL$55,0) + IF(AL$4&gt;$E70,MIN(AL70,$I70-SUM($J70:AL70)))</f>
        <v>2.9537277215295799</v>
      </c>
      <c r="AN70" s="2">
        <f>IF(AM$4=$E70, $I70*AM$55,0) + IF(AM$4&gt;$E70,MIN(AM70,$I70-SUM($J70:AM70)))</f>
        <v>2.9537277215295799</v>
      </c>
      <c r="AO70" s="2">
        <f>IF(AN$4=$E70, $I70*AN$55,0) + IF(AN$4&gt;$E70,MIN(AN70,$I70-SUM($J70:AN70)))</f>
        <v>2.9537277215295799</v>
      </c>
      <c r="AP70" s="2">
        <f>IF(AO$4=$E70, $I70*AO$55,0) + IF(AO$4&gt;$E70,MIN(AO70,$I70-SUM($J70:AO70)))</f>
        <v>2.9537277215295799</v>
      </c>
      <c r="AQ70" s="57">
        <f>IF(AP$4=$E70, $I70*AP$55,0) + IF(AP$4&gt;$E70,MIN(AP70,$I70-SUM($J70:AP70)))</f>
        <v>2.9537277215295799</v>
      </c>
      <c r="AR70" s="2">
        <f>IF(AQ$4=$E70, $I70*AQ$55,0) + IF(AQ$4&gt;$E70,MIN(AQ70,$I70-SUM($J70:AQ70)))</f>
        <v>2.9537277215295799</v>
      </c>
      <c r="AS70" s="2">
        <f>IF(AR$4=$E70, $I70*AR$55,0) + IF(AR$4&gt;$E70,MIN(AR70,$I70-SUM($J70:AR70)))</f>
        <v>2.9537277215295799</v>
      </c>
      <c r="AT70" s="2">
        <f>IF(AS$4=$E70, $I70*AS$55,0) + IF(AS$4&gt;$E70,MIN(AS70,$I70-SUM($J70:AS70)))</f>
        <v>2.9537277215295799</v>
      </c>
      <c r="AU70" s="2">
        <f>IF(AT$4=$E70, $I70*AT$55,0) + IF(AT$4&gt;$E70,MIN(AT70,$I70-SUM($J70:AT70)))</f>
        <v>2.9537277215295799</v>
      </c>
      <c r="AV70" s="2">
        <f>IF(AU$4=$E70, $I70*AU$55,0) + IF(AU$4&gt;$E70,MIN(AU70,$I70-SUM($J70:AU70)))</f>
        <v>2.9537277215295799</v>
      </c>
      <c r="AW70" s="2"/>
    </row>
    <row r="71" spans="5:49" ht="16.8" outlineLevel="1">
      <c r="E71" s="44">
        <f>INDEX($K$4:$AV$4,,COUNT(E$65:E70)+1)</f>
        <v>35155</v>
      </c>
      <c r="G71" s="2" t="s">
        <v>101</v>
      </c>
      <c r="I71" s="2">
        <f t="shared" si="62"/>
        <v>89.467912053313725</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2.6867240856850971</v>
      </c>
      <c r="R71" s="2">
        <f>IF(Q$4=$E71, $I71*Q$55,0) + IF(Q$4&gt;$E71,MIN(Q71,$I71-SUM($J71:Q71)))</f>
        <v>2.6867240856850971</v>
      </c>
      <c r="S71" s="2">
        <f>IF(R$4=$E71, $I71*R$55,0) + IF(R$4&gt;$E71,MIN(R71,$I71-SUM($J71:R71)))</f>
        <v>2.6867240856850971</v>
      </c>
      <c r="T71" s="2">
        <f>IF(S$4=$E71, $I71*S$55,0) + IF(S$4&gt;$E71,MIN(S71,$I71-SUM($J71:S71)))</f>
        <v>2.6867240856850971</v>
      </c>
      <c r="U71" s="2">
        <f>IF(T$4=$E71, $I71*T$55,0) + IF(T$4&gt;$E71,MIN(T71,$I71-SUM($J71:T71)))</f>
        <v>2.6867240856850971</v>
      </c>
      <c r="V71" s="2">
        <f>IF(U$4=$E71, $I71*U$55,0) + IF(U$4&gt;$E71,MIN(U71,$I71-SUM($J71:U71)))</f>
        <v>2.6867240856850971</v>
      </c>
      <c r="W71" s="2">
        <f>IF(V$4=$E71, $I71*V$55,0) + IF(V$4&gt;$E71,MIN(V71,$I71-SUM($J71:V71)))</f>
        <v>2.6867240856850971</v>
      </c>
      <c r="X71" s="2">
        <f>IF(W$4=$E71, $I71*W$55,0) + IF(W$4&gt;$E71,MIN(W71,$I71-SUM($J71:W71)))</f>
        <v>2.6867240856850971</v>
      </c>
      <c r="Y71" s="2">
        <f>IF(X$4=$E71, $I71*X$55,0) + IF(X$4&gt;$E71,MIN(X71,$I71-SUM($J71:X71)))</f>
        <v>2.6867240856850971</v>
      </c>
      <c r="Z71" s="2">
        <f>IF(Y$4=$E71, $I71*Y$55,0) + IF(Y$4&gt;$E71,MIN(Y71,$I71-SUM($J71:Y71)))</f>
        <v>2.6867240856850971</v>
      </c>
      <c r="AA71" s="2">
        <f>IF(Z$4=$E71, $I71*Z$55,0) + IF(Z$4&gt;$E71,MIN(Z71,$I71-SUM($J71:Z71)))</f>
        <v>2.6867240856850971</v>
      </c>
      <c r="AB71" s="2">
        <f>IF(AA$4=$E71, $I71*AA$55,0) + IF(AA$4&gt;$E71,MIN(AA71,$I71-SUM($J71:AA71)))</f>
        <v>2.6867240856850971</v>
      </c>
      <c r="AC71" s="2">
        <f>IF(AB$4=$E71, $I71*AB$55,0) + IF(AB$4&gt;$E71,MIN(AB71,$I71-SUM($J71:AB71)))</f>
        <v>2.6867240856850971</v>
      </c>
      <c r="AD71" s="2">
        <f>IF(AC$4=$E71, $I71*AC$55,0) + IF(AC$4&gt;$E71,MIN(AC71,$I71-SUM($J71:AC71)))</f>
        <v>2.6867240856850971</v>
      </c>
      <c r="AE71" s="2">
        <f>IF(AD$4=$E71, $I71*AD$55,0) + IF(AD$4&gt;$E71,MIN(AD71,$I71-SUM($J71:AD71)))</f>
        <v>2.6867240856850971</v>
      </c>
      <c r="AF71" s="2">
        <f>IF(AE$4=$E71, $I71*AE$55,0) + IF(AE$4&gt;$E71,MIN(AE71,$I71-SUM($J71:AE71)))</f>
        <v>2.6867240856850971</v>
      </c>
      <c r="AG71" s="2">
        <f>IF(AF$4=$E71, $I71*AF$55,0) + IF(AF$4&gt;$E71,MIN(AF71,$I71-SUM($J71:AF71)))</f>
        <v>2.6867240856850971</v>
      </c>
      <c r="AH71" s="2">
        <f>IF(AG$4=$E71, $I71*AG$55,0) + IF(AG$4&gt;$E71,MIN(AG71,$I71-SUM($J71:AG71)))</f>
        <v>2.6867240856850971</v>
      </c>
      <c r="AI71" s="2">
        <f>IF(AH$4=$E71, $I71*AH$55,0) + IF(AH$4&gt;$E71,MIN(AH71,$I71-SUM($J71:AH71)))</f>
        <v>2.6867240856850971</v>
      </c>
      <c r="AJ71" s="2">
        <f>IF(AI$4=$E71, $I71*AI$55,0) + IF(AI$4&gt;$E71,MIN(AI71,$I71-SUM($J71:AI71)))</f>
        <v>2.6867240856850971</v>
      </c>
      <c r="AK71" s="2">
        <f>IF(AJ$4=$E71, $I71*AJ$55,0) + IF(AJ$4&gt;$E71,MIN(AJ71,$I71-SUM($J71:AJ71)))</f>
        <v>2.6867240856850971</v>
      </c>
      <c r="AL71" s="2">
        <f>IF(AK$4=$E71, $I71*AK$55,0) + IF(AK$4&gt;$E71,MIN(AK71,$I71-SUM($J71:AK71)))</f>
        <v>2.6867240856850971</v>
      </c>
      <c r="AM71" s="2">
        <f>IF(AL$4=$E71, $I71*AL$55,0) + IF(AL$4&gt;$E71,MIN(AL71,$I71-SUM($J71:AL71)))</f>
        <v>2.6867240856850971</v>
      </c>
      <c r="AN71" s="2">
        <f>IF(AM$4=$E71, $I71*AM$55,0) + IF(AM$4&gt;$E71,MIN(AM71,$I71-SUM($J71:AM71)))</f>
        <v>2.6867240856850971</v>
      </c>
      <c r="AO71" s="2">
        <f>IF(AN$4=$E71, $I71*AN$55,0) + IF(AN$4&gt;$E71,MIN(AN71,$I71-SUM($J71:AN71)))</f>
        <v>2.6867240856850971</v>
      </c>
      <c r="AP71" s="2">
        <f>IF(AO$4=$E71, $I71*AO$55,0) + IF(AO$4&gt;$E71,MIN(AO71,$I71-SUM($J71:AO71)))</f>
        <v>2.6867240856850971</v>
      </c>
      <c r="AQ71" s="57">
        <f>IF(AP$4=$E71, $I71*AP$55,0) + IF(AP$4&gt;$E71,MIN(AP71,$I71-SUM($J71:AP71)))</f>
        <v>2.6867240856850971</v>
      </c>
      <c r="AR71" s="2">
        <f>IF(AQ$4=$E71, $I71*AQ$55,0) + IF(AQ$4&gt;$E71,MIN(AQ71,$I71-SUM($J71:AQ71)))</f>
        <v>2.6867240856850971</v>
      </c>
      <c r="AS71" s="2">
        <f>IF(AR$4=$E71, $I71*AR$55,0) + IF(AR$4&gt;$E71,MIN(AR71,$I71-SUM($J71:AR71)))</f>
        <v>2.6867240856850971</v>
      </c>
      <c r="AT71" s="2">
        <f>IF(AS$4=$E71, $I71*AS$55,0) + IF(AS$4&gt;$E71,MIN(AS71,$I71-SUM($J71:AS71)))</f>
        <v>2.6867240856850971</v>
      </c>
      <c r="AU71" s="2">
        <f>IF(AT$4=$E71, $I71*AT$55,0) + IF(AT$4&gt;$E71,MIN(AT71,$I71-SUM($J71:AT71)))</f>
        <v>2.6867240856850971</v>
      </c>
      <c r="AV71" s="2">
        <f>IF(AU$4=$E71, $I71*AU$55,0) + IF(AU$4&gt;$E71,MIN(AU71,$I71-SUM($J71:AU71)))</f>
        <v>2.6867240856850971</v>
      </c>
      <c r="AW71" s="2"/>
    </row>
    <row r="72" spans="5:49" ht="16.8" outlineLevel="1">
      <c r="E72" s="44">
        <f>INDEX($K$4:$AV$4,,COUNT(E$65:E71)+1)</f>
        <v>35520</v>
      </c>
      <c r="G72" s="2" t="s">
        <v>101</v>
      </c>
      <c r="I72" s="2">
        <f t="shared" si="62"/>
        <v>101.87857480191003</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3.0594166607180195</v>
      </c>
      <c r="S72" s="2">
        <f>IF(R$4=$E72, $I72*R$55,0) + IF(R$4&gt;$E72,MIN(R72,$I72-SUM($J72:R72)))</f>
        <v>3.0594166607180195</v>
      </c>
      <c r="T72" s="2">
        <f>IF(S$4=$E72, $I72*S$55,0) + IF(S$4&gt;$E72,MIN(S72,$I72-SUM($J72:S72)))</f>
        <v>3.0594166607180195</v>
      </c>
      <c r="U72" s="2">
        <f>IF(T$4=$E72, $I72*T$55,0) + IF(T$4&gt;$E72,MIN(T72,$I72-SUM($J72:T72)))</f>
        <v>3.0594166607180195</v>
      </c>
      <c r="V72" s="2">
        <f>IF(U$4=$E72, $I72*U$55,0) + IF(U$4&gt;$E72,MIN(U72,$I72-SUM($J72:U72)))</f>
        <v>3.0594166607180195</v>
      </c>
      <c r="W72" s="2">
        <f>IF(V$4=$E72, $I72*V$55,0) + IF(V$4&gt;$E72,MIN(V72,$I72-SUM($J72:V72)))</f>
        <v>3.0594166607180195</v>
      </c>
      <c r="X72" s="2">
        <f>IF(W$4=$E72, $I72*W$55,0) + IF(W$4&gt;$E72,MIN(W72,$I72-SUM($J72:W72)))</f>
        <v>3.0594166607180195</v>
      </c>
      <c r="Y72" s="2">
        <f>IF(X$4=$E72, $I72*X$55,0) + IF(X$4&gt;$E72,MIN(X72,$I72-SUM($J72:X72)))</f>
        <v>3.0594166607180195</v>
      </c>
      <c r="Z72" s="2">
        <f>IF(Y$4=$E72, $I72*Y$55,0) + IF(Y$4&gt;$E72,MIN(Y72,$I72-SUM($J72:Y72)))</f>
        <v>3.0594166607180195</v>
      </c>
      <c r="AA72" s="2">
        <f>IF(Z$4=$E72, $I72*Z$55,0) + IF(Z$4&gt;$E72,MIN(Z72,$I72-SUM($J72:Z72)))</f>
        <v>3.0594166607180195</v>
      </c>
      <c r="AB72" s="2">
        <f>IF(AA$4=$E72, $I72*AA$55,0) + IF(AA$4&gt;$E72,MIN(AA72,$I72-SUM($J72:AA72)))</f>
        <v>3.0594166607180195</v>
      </c>
      <c r="AC72" s="2">
        <f>IF(AB$4=$E72, $I72*AB$55,0) + IF(AB$4&gt;$E72,MIN(AB72,$I72-SUM($J72:AB72)))</f>
        <v>3.0594166607180195</v>
      </c>
      <c r="AD72" s="2">
        <f>IF(AC$4=$E72, $I72*AC$55,0) + IF(AC$4&gt;$E72,MIN(AC72,$I72-SUM($J72:AC72)))</f>
        <v>3.0594166607180195</v>
      </c>
      <c r="AE72" s="2">
        <f>IF(AD$4=$E72, $I72*AD$55,0) + IF(AD$4&gt;$E72,MIN(AD72,$I72-SUM($J72:AD72)))</f>
        <v>3.0594166607180195</v>
      </c>
      <c r="AF72" s="2">
        <f>IF(AE$4=$E72, $I72*AE$55,0) + IF(AE$4&gt;$E72,MIN(AE72,$I72-SUM($J72:AE72)))</f>
        <v>3.0594166607180195</v>
      </c>
      <c r="AG72" s="2">
        <f>IF(AF$4=$E72, $I72*AF$55,0) + IF(AF$4&gt;$E72,MIN(AF72,$I72-SUM($J72:AF72)))</f>
        <v>3.0594166607180195</v>
      </c>
      <c r="AH72" s="2">
        <f>IF(AG$4=$E72, $I72*AG$55,0) + IF(AG$4&gt;$E72,MIN(AG72,$I72-SUM($J72:AG72)))</f>
        <v>3.0594166607180195</v>
      </c>
      <c r="AI72" s="2">
        <f>IF(AH$4=$E72, $I72*AH$55,0) + IF(AH$4&gt;$E72,MIN(AH72,$I72-SUM($J72:AH72)))</f>
        <v>3.0594166607180195</v>
      </c>
      <c r="AJ72" s="2">
        <f>IF(AI$4=$E72, $I72*AI$55,0) + IF(AI$4&gt;$E72,MIN(AI72,$I72-SUM($J72:AI72)))</f>
        <v>3.0594166607180195</v>
      </c>
      <c r="AK72" s="2">
        <f>IF(AJ$4=$E72, $I72*AJ$55,0) + IF(AJ$4&gt;$E72,MIN(AJ72,$I72-SUM($J72:AJ72)))</f>
        <v>3.0594166607180195</v>
      </c>
      <c r="AL72" s="2">
        <f>IF(AK$4=$E72, $I72*AK$55,0) + IF(AK$4&gt;$E72,MIN(AK72,$I72-SUM($J72:AK72)))</f>
        <v>3.0594166607180195</v>
      </c>
      <c r="AM72" s="2">
        <f>IF(AL$4=$E72, $I72*AL$55,0) + IF(AL$4&gt;$E72,MIN(AL72,$I72-SUM($J72:AL72)))</f>
        <v>3.0594166607180195</v>
      </c>
      <c r="AN72" s="2">
        <f>IF(AM$4=$E72, $I72*AM$55,0) + IF(AM$4&gt;$E72,MIN(AM72,$I72-SUM($J72:AM72)))</f>
        <v>3.0594166607180195</v>
      </c>
      <c r="AO72" s="2">
        <f>IF(AN$4=$E72, $I72*AN$55,0) + IF(AN$4&gt;$E72,MIN(AN72,$I72-SUM($J72:AN72)))</f>
        <v>3.0594166607180195</v>
      </c>
      <c r="AP72" s="2">
        <f>IF(AO$4=$E72, $I72*AO$55,0) + IF(AO$4&gt;$E72,MIN(AO72,$I72-SUM($J72:AO72)))</f>
        <v>3.0594166607180195</v>
      </c>
      <c r="AQ72" s="57">
        <f>IF(AP$4=$E72, $I72*AP$55,0) + IF(AP$4&gt;$E72,MIN(AP72,$I72-SUM($J72:AP72)))</f>
        <v>3.0594166607180195</v>
      </c>
      <c r="AR72" s="2">
        <f>IF(AQ$4=$E72, $I72*AQ$55,0) + IF(AQ$4&gt;$E72,MIN(AQ72,$I72-SUM($J72:AQ72)))</f>
        <v>3.0594166607180195</v>
      </c>
      <c r="AS72" s="2">
        <f>IF(AR$4=$E72, $I72*AR$55,0) + IF(AR$4&gt;$E72,MIN(AR72,$I72-SUM($J72:AR72)))</f>
        <v>3.0594166607180195</v>
      </c>
      <c r="AT72" s="2">
        <f>IF(AS$4=$E72, $I72*AS$55,0) + IF(AS$4&gt;$E72,MIN(AS72,$I72-SUM($J72:AS72)))</f>
        <v>3.0594166607180195</v>
      </c>
      <c r="AU72" s="2">
        <f>IF(AT$4=$E72, $I72*AT$55,0) + IF(AT$4&gt;$E72,MIN(AT72,$I72-SUM($J72:AT72)))</f>
        <v>3.0594166607180195</v>
      </c>
      <c r="AV72" s="2">
        <f>IF(AU$4=$E72, $I72*AU$55,0) + IF(AU$4&gt;$E72,MIN(AU72,$I72-SUM($J72:AU72)))</f>
        <v>3.0594166607180195</v>
      </c>
      <c r="AW72" s="2"/>
    </row>
    <row r="73" spans="5:49" ht="16.8" outlineLevel="1">
      <c r="E73" s="44">
        <f>INDEX($K$4:$AV$4,,COUNT(E$65:E72)+1)</f>
        <v>35885</v>
      </c>
      <c r="G73" s="2" t="s">
        <v>101</v>
      </c>
      <c r="I73" s="2">
        <f t="shared" si="62"/>
        <v>105.76848402161933</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3.1762307513999803</v>
      </c>
      <c r="T73" s="2">
        <f>IF(S$4=$E73, $I73*S$55,0) + IF(S$4&gt;$E73,MIN(S73,$I73-SUM($J73:S73)))</f>
        <v>3.1762307513999803</v>
      </c>
      <c r="U73" s="2">
        <f>IF(T$4=$E73, $I73*T$55,0) + IF(T$4&gt;$E73,MIN(T73,$I73-SUM($J73:T73)))</f>
        <v>3.1762307513999803</v>
      </c>
      <c r="V73" s="2">
        <f>IF(U$4=$E73, $I73*U$55,0) + IF(U$4&gt;$E73,MIN(U73,$I73-SUM($J73:U73)))</f>
        <v>3.1762307513999803</v>
      </c>
      <c r="W73" s="2">
        <f>IF(V$4=$E73, $I73*V$55,0) + IF(V$4&gt;$E73,MIN(V73,$I73-SUM($J73:V73)))</f>
        <v>3.1762307513999803</v>
      </c>
      <c r="X73" s="2">
        <f>IF(W$4=$E73, $I73*W$55,0) + IF(W$4&gt;$E73,MIN(W73,$I73-SUM($J73:W73)))</f>
        <v>3.1762307513999803</v>
      </c>
      <c r="Y73" s="2">
        <f>IF(X$4=$E73, $I73*X$55,0) + IF(X$4&gt;$E73,MIN(X73,$I73-SUM($J73:X73)))</f>
        <v>3.1762307513999803</v>
      </c>
      <c r="Z73" s="2">
        <f>IF(Y$4=$E73, $I73*Y$55,0) + IF(Y$4&gt;$E73,MIN(Y73,$I73-SUM($J73:Y73)))</f>
        <v>3.1762307513999803</v>
      </c>
      <c r="AA73" s="2">
        <f>IF(Z$4=$E73, $I73*Z$55,0) + IF(Z$4&gt;$E73,MIN(Z73,$I73-SUM($J73:Z73)))</f>
        <v>3.1762307513999803</v>
      </c>
      <c r="AB73" s="2">
        <f>IF(AA$4=$E73, $I73*AA$55,0) + IF(AA$4&gt;$E73,MIN(AA73,$I73-SUM($J73:AA73)))</f>
        <v>3.1762307513999803</v>
      </c>
      <c r="AC73" s="2">
        <f>IF(AB$4=$E73, $I73*AB$55,0) + IF(AB$4&gt;$E73,MIN(AB73,$I73-SUM($J73:AB73)))</f>
        <v>3.1762307513999803</v>
      </c>
      <c r="AD73" s="2">
        <f>IF(AC$4=$E73, $I73*AC$55,0) + IF(AC$4&gt;$E73,MIN(AC73,$I73-SUM($J73:AC73)))</f>
        <v>3.1762307513999803</v>
      </c>
      <c r="AE73" s="2">
        <f>IF(AD$4=$E73, $I73*AD$55,0) + IF(AD$4&gt;$E73,MIN(AD73,$I73-SUM($J73:AD73)))</f>
        <v>3.1762307513999803</v>
      </c>
      <c r="AF73" s="2">
        <f>IF(AE$4=$E73, $I73*AE$55,0) + IF(AE$4&gt;$E73,MIN(AE73,$I73-SUM($J73:AE73)))</f>
        <v>3.1762307513999803</v>
      </c>
      <c r="AG73" s="2">
        <f>IF(AF$4=$E73, $I73*AF$55,0) + IF(AF$4&gt;$E73,MIN(AF73,$I73-SUM($J73:AF73)))</f>
        <v>3.1762307513999803</v>
      </c>
      <c r="AH73" s="2">
        <f>IF(AG$4=$E73, $I73*AG$55,0) + IF(AG$4&gt;$E73,MIN(AG73,$I73-SUM($J73:AG73)))</f>
        <v>3.1762307513999803</v>
      </c>
      <c r="AI73" s="2">
        <f>IF(AH$4=$E73, $I73*AH$55,0) + IF(AH$4&gt;$E73,MIN(AH73,$I73-SUM($J73:AH73)))</f>
        <v>3.1762307513999803</v>
      </c>
      <c r="AJ73" s="2">
        <f>IF(AI$4=$E73, $I73*AI$55,0) + IF(AI$4&gt;$E73,MIN(AI73,$I73-SUM($J73:AI73)))</f>
        <v>3.1762307513999803</v>
      </c>
      <c r="AK73" s="2">
        <f>IF(AJ$4=$E73, $I73*AJ$55,0) + IF(AJ$4&gt;$E73,MIN(AJ73,$I73-SUM($J73:AJ73)))</f>
        <v>3.1762307513999803</v>
      </c>
      <c r="AL73" s="2">
        <f>IF(AK$4=$E73, $I73*AK$55,0) + IF(AK$4&gt;$E73,MIN(AK73,$I73-SUM($J73:AK73)))</f>
        <v>3.1762307513999803</v>
      </c>
      <c r="AM73" s="2">
        <f>IF(AL$4=$E73, $I73*AL$55,0) + IF(AL$4&gt;$E73,MIN(AL73,$I73-SUM($J73:AL73)))</f>
        <v>3.1762307513999803</v>
      </c>
      <c r="AN73" s="2">
        <f>IF(AM$4=$E73, $I73*AM$55,0) + IF(AM$4&gt;$E73,MIN(AM73,$I73-SUM($J73:AM73)))</f>
        <v>3.1762307513999803</v>
      </c>
      <c r="AO73" s="2">
        <f>IF(AN$4=$E73, $I73*AN$55,0) + IF(AN$4&gt;$E73,MIN(AN73,$I73-SUM($J73:AN73)))</f>
        <v>3.1762307513999803</v>
      </c>
      <c r="AP73" s="2">
        <f>IF(AO$4=$E73, $I73*AO$55,0) + IF(AO$4&gt;$E73,MIN(AO73,$I73-SUM($J73:AO73)))</f>
        <v>3.1762307513999803</v>
      </c>
      <c r="AQ73" s="57">
        <f>IF(AP$4=$E73, $I73*AP$55,0) + IF(AP$4&gt;$E73,MIN(AP73,$I73-SUM($J73:AP73)))</f>
        <v>3.1762307513999803</v>
      </c>
      <c r="AR73" s="2">
        <f>IF(AQ$4=$E73, $I73*AQ$55,0) + IF(AQ$4&gt;$E73,MIN(AQ73,$I73-SUM($J73:AQ73)))</f>
        <v>3.1762307513999803</v>
      </c>
      <c r="AS73" s="2">
        <f>IF(AR$4=$E73, $I73*AR$55,0) + IF(AR$4&gt;$E73,MIN(AR73,$I73-SUM($J73:AR73)))</f>
        <v>3.1762307513999803</v>
      </c>
      <c r="AT73" s="2">
        <f>IF(AS$4=$E73, $I73*AS$55,0) + IF(AS$4&gt;$E73,MIN(AS73,$I73-SUM($J73:AS73)))</f>
        <v>3.1762307513999803</v>
      </c>
      <c r="AU73" s="2">
        <f>IF(AT$4=$E73, $I73*AT$55,0) + IF(AT$4&gt;$E73,MIN(AT73,$I73-SUM($J73:AT73)))</f>
        <v>3.1762307513999803</v>
      </c>
      <c r="AV73" s="2">
        <f>IF(AU$4=$E73, $I73*AU$55,0) + IF(AU$4&gt;$E73,MIN(AU73,$I73-SUM($J73:AU73)))</f>
        <v>3.1762307513999803</v>
      </c>
      <c r="AW73" s="2"/>
    </row>
    <row r="74" spans="5:49" ht="16.8" outlineLevel="1">
      <c r="E74" s="44">
        <f>INDEX($K$4:$AV$4,,COUNT(E$65:E73)+1)</f>
        <v>36250</v>
      </c>
      <c r="G74" s="2" t="s">
        <v>101</v>
      </c>
      <c r="I74" s="2">
        <f t="shared" si="62"/>
        <v>100.0899444372464</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3.0057040371545467</v>
      </c>
      <c r="U74" s="2">
        <f>IF(T$4=$E74, $I74*T$55,0) + IF(T$4&gt;$E74,MIN(T74,$I74-SUM($J74:T74)))</f>
        <v>3.0057040371545467</v>
      </c>
      <c r="V74" s="2">
        <f>IF(U$4=$E74, $I74*U$55,0) + IF(U$4&gt;$E74,MIN(U74,$I74-SUM($J74:U74)))</f>
        <v>3.0057040371545467</v>
      </c>
      <c r="W74" s="2">
        <f>IF(V$4=$E74, $I74*V$55,0) + IF(V$4&gt;$E74,MIN(V74,$I74-SUM($J74:V74)))</f>
        <v>3.0057040371545467</v>
      </c>
      <c r="X74" s="2">
        <f>IF(W$4=$E74, $I74*W$55,0) + IF(W$4&gt;$E74,MIN(W74,$I74-SUM($J74:W74)))</f>
        <v>3.0057040371545467</v>
      </c>
      <c r="Y74" s="2">
        <f>IF(X$4=$E74, $I74*X$55,0) + IF(X$4&gt;$E74,MIN(X74,$I74-SUM($J74:X74)))</f>
        <v>3.0057040371545467</v>
      </c>
      <c r="Z74" s="2">
        <f>IF(Y$4=$E74, $I74*Y$55,0) + IF(Y$4&gt;$E74,MIN(Y74,$I74-SUM($J74:Y74)))</f>
        <v>3.0057040371545467</v>
      </c>
      <c r="AA74" s="2">
        <f>IF(Z$4=$E74, $I74*Z$55,0) + IF(Z$4&gt;$E74,MIN(Z74,$I74-SUM($J74:Z74)))</f>
        <v>3.0057040371545467</v>
      </c>
      <c r="AB74" s="2">
        <f>IF(AA$4=$E74, $I74*AA$55,0) + IF(AA$4&gt;$E74,MIN(AA74,$I74-SUM($J74:AA74)))</f>
        <v>3.0057040371545467</v>
      </c>
      <c r="AC74" s="2">
        <f>IF(AB$4=$E74, $I74*AB$55,0) + IF(AB$4&gt;$E74,MIN(AB74,$I74-SUM($J74:AB74)))</f>
        <v>3.0057040371545467</v>
      </c>
      <c r="AD74" s="2">
        <f>IF(AC$4=$E74, $I74*AC$55,0) + IF(AC$4&gt;$E74,MIN(AC74,$I74-SUM($J74:AC74)))</f>
        <v>3.0057040371545467</v>
      </c>
      <c r="AE74" s="2">
        <f>IF(AD$4=$E74, $I74*AD$55,0) + IF(AD$4&gt;$E74,MIN(AD74,$I74-SUM($J74:AD74)))</f>
        <v>3.0057040371545467</v>
      </c>
      <c r="AF74" s="2">
        <f>IF(AE$4=$E74, $I74*AE$55,0) + IF(AE$4&gt;$E74,MIN(AE74,$I74-SUM($J74:AE74)))</f>
        <v>3.0057040371545467</v>
      </c>
      <c r="AG74" s="2">
        <f>IF(AF$4=$E74, $I74*AF$55,0) + IF(AF$4&gt;$E74,MIN(AF74,$I74-SUM($J74:AF74)))</f>
        <v>3.0057040371545467</v>
      </c>
      <c r="AH74" s="2">
        <f>IF(AG$4=$E74, $I74*AG$55,0) + IF(AG$4&gt;$E74,MIN(AG74,$I74-SUM($J74:AG74)))</f>
        <v>3.0057040371545467</v>
      </c>
      <c r="AI74" s="2">
        <f>IF(AH$4=$E74, $I74*AH$55,0) + IF(AH$4&gt;$E74,MIN(AH74,$I74-SUM($J74:AH74)))</f>
        <v>3.0057040371545467</v>
      </c>
      <c r="AJ74" s="2">
        <f>IF(AI$4=$E74, $I74*AI$55,0) + IF(AI$4&gt;$E74,MIN(AI74,$I74-SUM($J74:AI74)))</f>
        <v>3.0057040371545467</v>
      </c>
      <c r="AK74" s="2">
        <f>IF(AJ$4=$E74, $I74*AJ$55,0) + IF(AJ$4&gt;$E74,MIN(AJ74,$I74-SUM($J74:AJ74)))</f>
        <v>3.0057040371545467</v>
      </c>
      <c r="AL74" s="2">
        <f>IF(AK$4=$E74, $I74*AK$55,0) + IF(AK$4&gt;$E74,MIN(AK74,$I74-SUM($J74:AK74)))</f>
        <v>3.0057040371545467</v>
      </c>
      <c r="AM74" s="2">
        <f>IF(AL$4=$E74, $I74*AL$55,0) + IF(AL$4&gt;$E74,MIN(AL74,$I74-SUM($J74:AL74)))</f>
        <v>3.0057040371545467</v>
      </c>
      <c r="AN74" s="2">
        <f>IF(AM$4=$E74, $I74*AM$55,0) + IF(AM$4&gt;$E74,MIN(AM74,$I74-SUM($J74:AM74)))</f>
        <v>3.0057040371545467</v>
      </c>
      <c r="AO74" s="2">
        <f>IF(AN$4=$E74, $I74*AN$55,0) + IF(AN$4&gt;$E74,MIN(AN74,$I74-SUM($J74:AN74)))</f>
        <v>3.0057040371545467</v>
      </c>
      <c r="AP74" s="2">
        <f>IF(AO$4=$E74, $I74*AO$55,0) + IF(AO$4&gt;$E74,MIN(AO74,$I74-SUM($J74:AO74)))</f>
        <v>3.0057040371545467</v>
      </c>
      <c r="AQ74" s="57">
        <f>IF(AP$4=$E74, $I74*AP$55,0) + IF(AP$4&gt;$E74,MIN(AP74,$I74-SUM($J74:AP74)))</f>
        <v>3.0057040371545467</v>
      </c>
      <c r="AR74" s="2">
        <f>IF(AQ$4=$E74, $I74*AQ$55,0) + IF(AQ$4&gt;$E74,MIN(AQ74,$I74-SUM($J74:AQ74)))</f>
        <v>3.0057040371545467</v>
      </c>
      <c r="AS74" s="2">
        <f>IF(AR$4=$E74, $I74*AR$55,0) + IF(AR$4&gt;$E74,MIN(AR74,$I74-SUM($J74:AR74)))</f>
        <v>3.0057040371545467</v>
      </c>
      <c r="AT74" s="2">
        <f>IF(AS$4=$E74, $I74*AS$55,0) + IF(AS$4&gt;$E74,MIN(AS74,$I74-SUM($J74:AS74)))</f>
        <v>3.0057040371545467</v>
      </c>
      <c r="AU74" s="2">
        <f>IF(AT$4=$E74, $I74*AT$55,0) + IF(AT$4&gt;$E74,MIN(AT74,$I74-SUM($J74:AT74)))</f>
        <v>3.0057040371545467</v>
      </c>
      <c r="AV74" s="2">
        <f>IF(AU$4=$E74, $I74*AU$55,0) + IF(AU$4&gt;$E74,MIN(AU74,$I74-SUM($J74:AU74)))</f>
        <v>3.0057040371545467</v>
      </c>
      <c r="AW74" s="2"/>
    </row>
    <row r="75" spans="5:49" ht="16.8" outlineLevel="1">
      <c r="E75" s="44">
        <f>INDEX($K$4:$AV$4,,COUNT(E$65:E74)+1)</f>
        <v>36616</v>
      </c>
      <c r="G75" s="2" t="s">
        <v>101</v>
      </c>
      <c r="I75" s="2">
        <f t="shared" si="62"/>
        <v>96.775707866476637</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2.9061774134077072</v>
      </c>
      <c r="V75" s="2">
        <f>IF(U$4=$E75, $I75*U$55,0) + IF(U$4&gt;$E75,MIN(U75,$I75-SUM($J75:U75)))</f>
        <v>2.9061774134077072</v>
      </c>
      <c r="W75" s="2">
        <f>IF(V$4=$E75, $I75*V$55,0) + IF(V$4&gt;$E75,MIN(V75,$I75-SUM($J75:V75)))</f>
        <v>2.9061774134077072</v>
      </c>
      <c r="X75" s="2">
        <f>IF(W$4=$E75, $I75*W$55,0) + IF(W$4&gt;$E75,MIN(W75,$I75-SUM($J75:W75)))</f>
        <v>2.9061774134077072</v>
      </c>
      <c r="Y75" s="2">
        <f>IF(X$4=$E75, $I75*X$55,0) + IF(X$4&gt;$E75,MIN(X75,$I75-SUM($J75:X75)))</f>
        <v>2.9061774134077072</v>
      </c>
      <c r="Z75" s="2">
        <f>IF(Y$4=$E75, $I75*Y$55,0) + IF(Y$4&gt;$E75,MIN(Y75,$I75-SUM($J75:Y75)))</f>
        <v>2.9061774134077072</v>
      </c>
      <c r="AA75" s="2">
        <f>IF(Z$4=$E75, $I75*Z$55,0) + IF(Z$4&gt;$E75,MIN(Z75,$I75-SUM($J75:Z75)))</f>
        <v>2.9061774134077072</v>
      </c>
      <c r="AB75" s="2">
        <f>IF(AA$4=$E75, $I75*AA$55,0) + IF(AA$4&gt;$E75,MIN(AA75,$I75-SUM($J75:AA75)))</f>
        <v>2.9061774134077072</v>
      </c>
      <c r="AC75" s="2">
        <f>IF(AB$4=$E75, $I75*AB$55,0) + IF(AB$4&gt;$E75,MIN(AB75,$I75-SUM($J75:AB75)))</f>
        <v>2.9061774134077072</v>
      </c>
      <c r="AD75" s="2">
        <f>IF(AC$4=$E75, $I75*AC$55,0) + IF(AC$4&gt;$E75,MIN(AC75,$I75-SUM($J75:AC75)))</f>
        <v>2.9061774134077072</v>
      </c>
      <c r="AE75" s="2">
        <f>IF(AD$4=$E75, $I75*AD$55,0) + IF(AD$4&gt;$E75,MIN(AD75,$I75-SUM($J75:AD75)))</f>
        <v>2.9061774134077072</v>
      </c>
      <c r="AF75" s="2">
        <f>IF(AE$4=$E75, $I75*AE$55,0) + IF(AE$4&gt;$E75,MIN(AE75,$I75-SUM($J75:AE75)))</f>
        <v>2.9061774134077072</v>
      </c>
      <c r="AG75" s="2">
        <f>IF(AF$4=$E75, $I75*AF$55,0) + IF(AF$4&gt;$E75,MIN(AF75,$I75-SUM($J75:AF75)))</f>
        <v>2.9061774134077072</v>
      </c>
      <c r="AH75" s="2">
        <f>IF(AG$4=$E75, $I75*AG$55,0) + IF(AG$4&gt;$E75,MIN(AG75,$I75-SUM($J75:AG75)))</f>
        <v>2.9061774134077072</v>
      </c>
      <c r="AI75" s="2">
        <f>IF(AH$4=$E75, $I75*AH$55,0) + IF(AH$4&gt;$E75,MIN(AH75,$I75-SUM($J75:AH75)))</f>
        <v>2.9061774134077072</v>
      </c>
      <c r="AJ75" s="2">
        <f>IF(AI$4=$E75, $I75*AI$55,0) + IF(AI$4&gt;$E75,MIN(AI75,$I75-SUM($J75:AI75)))</f>
        <v>2.9061774134077072</v>
      </c>
      <c r="AK75" s="2">
        <f>IF(AJ$4=$E75, $I75*AJ$55,0) + IF(AJ$4&gt;$E75,MIN(AJ75,$I75-SUM($J75:AJ75)))</f>
        <v>2.9061774134077072</v>
      </c>
      <c r="AL75" s="2">
        <f>IF(AK$4=$E75, $I75*AK$55,0) + IF(AK$4&gt;$E75,MIN(AK75,$I75-SUM($J75:AK75)))</f>
        <v>2.9061774134077072</v>
      </c>
      <c r="AM75" s="2">
        <f>IF(AL$4=$E75, $I75*AL$55,0) + IF(AL$4&gt;$E75,MIN(AL75,$I75-SUM($J75:AL75)))</f>
        <v>2.9061774134077072</v>
      </c>
      <c r="AN75" s="2">
        <f>IF(AM$4=$E75, $I75*AM$55,0) + IF(AM$4&gt;$E75,MIN(AM75,$I75-SUM($J75:AM75)))</f>
        <v>2.9061774134077072</v>
      </c>
      <c r="AO75" s="2">
        <f>IF(AN$4=$E75, $I75*AN$55,0) + IF(AN$4&gt;$E75,MIN(AN75,$I75-SUM($J75:AN75)))</f>
        <v>2.9061774134077072</v>
      </c>
      <c r="AP75" s="2">
        <f>IF(AO$4=$E75, $I75*AO$55,0) + IF(AO$4&gt;$E75,MIN(AO75,$I75-SUM($J75:AO75)))</f>
        <v>2.9061774134077072</v>
      </c>
      <c r="AQ75" s="57">
        <f>IF(AP$4=$E75, $I75*AP$55,0) + IF(AP$4&gt;$E75,MIN(AP75,$I75-SUM($J75:AP75)))</f>
        <v>2.9061774134077072</v>
      </c>
      <c r="AR75" s="2">
        <f>IF(AQ$4=$E75, $I75*AQ$55,0) + IF(AQ$4&gt;$E75,MIN(AQ75,$I75-SUM($J75:AQ75)))</f>
        <v>2.9061774134077072</v>
      </c>
      <c r="AS75" s="2">
        <f>IF(AR$4=$E75, $I75*AR$55,0) + IF(AR$4&gt;$E75,MIN(AR75,$I75-SUM($J75:AR75)))</f>
        <v>2.9061774134077072</v>
      </c>
      <c r="AT75" s="2">
        <f>IF(AS$4=$E75, $I75*AS$55,0) + IF(AS$4&gt;$E75,MIN(AS75,$I75-SUM($J75:AS75)))</f>
        <v>2.9061774134077072</v>
      </c>
      <c r="AU75" s="2">
        <f>IF(AT$4=$E75, $I75*AT$55,0) + IF(AT$4&gt;$E75,MIN(AT75,$I75-SUM($J75:AT75)))</f>
        <v>2.9061774134077072</v>
      </c>
      <c r="AV75" s="2">
        <f>IF(AU$4=$E75, $I75*AU$55,0) + IF(AU$4&gt;$E75,MIN(AU75,$I75-SUM($J75:AU75)))</f>
        <v>2.9061774134077072</v>
      </c>
      <c r="AW75" s="2"/>
    </row>
    <row r="76" spans="5:49" ht="16.8" outlineLevel="1">
      <c r="E76" s="44">
        <f>INDEX($K$4:$AV$4,,COUNT(E$65:E75)+1)</f>
        <v>36981</v>
      </c>
      <c r="G76" s="2" t="s">
        <v>101</v>
      </c>
      <c r="I76" s="2">
        <f t="shared" si="62"/>
        <v>92.964335810091455</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2.7917217960988427</v>
      </c>
      <c r="W76" s="2">
        <f>IF(V$4=$E76, $I76*V$55,0) + IF(V$4&gt;$E76,MIN(V76,$I76-SUM($J76:V76)))</f>
        <v>2.7917217960988427</v>
      </c>
      <c r="X76" s="2">
        <f>IF(W$4=$E76, $I76*W$55,0) + IF(W$4&gt;$E76,MIN(W76,$I76-SUM($J76:W76)))</f>
        <v>2.7917217960988427</v>
      </c>
      <c r="Y76" s="2">
        <f>IF(X$4=$E76, $I76*X$55,0) + IF(X$4&gt;$E76,MIN(X76,$I76-SUM($J76:X76)))</f>
        <v>2.7917217960988427</v>
      </c>
      <c r="Z76" s="2">
        <f>IF(Y$4=$E76, $I76*Y$55,0) + IF(Y$4&gt;$E76,MIN(Y76,$I76-SUM($J76:Y76)))</f>
        <v>2.7917217960988427</v>
      </c>
      <c r="AA76" s="2">
        <f>IF(Z$4=$E76, $I76*Z$55,0) + IF(Z$4&gt;$E76,MIN(Z76,$I76-SUM($J76:Z76)))</f>
        <v>2.7917217960988427</v>
      </c>
      <c r="AB76" s="2">
        <f>IF(AA$4=$E76, $I76*AA$55,0) + IF(AA$4&gt;$E76,MIN(AA76,$I76-SUM($J76:AA76)))</f>
        <v>2.7917217960988427</v>
      </c>
      <c r="AC76" s="2">
        <f>IF(AB$4=$E76, $I76*AB$55,0) + IF(AB$4&gt;$E76,MIN(AB76,$I76-SUM($J76:AB76)))</f>
        <v>2.7917217960988427</v>
      </c>
      <c r="AD76" s="2">
        <f>IF(AC$4=$E76, $I76*AC$55,0) + IF(AC$4&gt;$E76,MIN(AC76,$I76-SUM($J76:AC76)))</f>
        <v>2.7917217960988427</v>
      </c>
      <c r="AE76" s="2">
        <f>IF(AD$4=$E76, $I76*AD$55,0) + IF(AD$4&gt;$E76,MIN(AD76,$I76-SUM($J76:AD76)))</f>
        <v>2.7917217960988427</v>
      </c>
      <c r="AF76" s="2">
        <f>IF(AE$4=$E76, $I76*AE$55,0) + IF(AE$4&gt;$E76,MIN(AE76,$I76-SUM($J76:AE76)))</f>
        <v>2.7917217960988427</v>
      </c>
      <c r="AG76" s="2">
        <f>IF(AF$4=$E76, $I76*AF$55,0) + IF(AF$4&gt;$E76,MIN(AF76,$I76-SUM($J76:AF76)))</f>
        <v>2.7917217960988427</v>
      </c>
      <c r="AH76" s="2">
        <f>IF(AG$4=$E76, $I76*AG$55,0) + IF(AG$4&gt;$E76,MIN(AG76,$I76-SUM($J76:AG76)))</f>
        <v>2.7917217960988427</v>
      </c>
      <c r="AI76" s="2">
        <f>IF(AH$4=$E76, $I76*AH$55,0) + IF(AH$4&gt;$E76,MIN(AH76,$I76-SUM($J76:AH76)))</f>
        <v>2.7917217960988427</v>
      </c>
      <c r="AJ76" s="2">
        <f>IF(AI$4=$E76, $I76*AI$55,0) + IF(AI$4&gt;$E76,MIN(AI76,$I76-SUM($J76:AI76)))</f>
        <v>2.7917217960988427</v>
      </c>
      <c r="AK76" s="2">
        <f>IF(AJ$4=$E76, $I76*AJ$55,0) + IF(AJ$4&gt;$E76,MIN(AJ76,$I76-SUM($J76:AJ76)))</f>
        <v>2.7917217960988427</v>
      </c>
      <c r="AL76" s="2">
        <f>IF(AK$4=$E76, $I76*AK$55,0) + IF(AK$4&gt;$E76,MIN(AK76,$I76-SUM($J76:AK76)))</f>
        <v>2.7917217960988427</v>
      </c>
      <c r="AM76" s="2">
        <f>IF(AL$4=$E76, $I76*AL$55,0) + IF(AL$4&gt;$E76,MIN(AL76,$I76-SUM($J76:AL76)))</f>
        <v>2.7917217960988427</v>
      </c>
      <c r="AN76" s="2">
        <f>IF(AM$4=$E76, $I76*AM$55,0) + IF(AM$4&gt;$E76,MIN(AM76,$I76-SUM($J76:AM76)))</f>
        <v>2.7917217960988427</v>
      </c>
      <c r="AO76" s="2">
        <f>IF(AN$4=$E76, $I76*AN$55,0) + IF(AN$4&gt;$E76,MIN(AN76,$I76-SUM($J76:AN76)))</f>
        <v>2.7917217960988427</v>
      </c>
      <c r="AP76" s="2">
        <f>IF(AO$4=$E76, $I76*AO$55,0) + IF(AO$4&gt;$E76,MIN(AO76,$I76-SUM($J76:AO76)))</f>
        <v>2.7917217960988427</v>
      </c>
      <c r="AQ76" s="57">
        <f>IF(AP$4=$E76, $I76*AP$55,0) + IF(AP$4&gt;$E76,MIN(AP76,$I76-SUM($J76:AP76)))</f>
        <v>2.7917217960988427</v>
      </c>
      <c r="AR76" s="2">
        <f>IF(AQ$4=$E76, $I76*AQ$55,0) + IF(AQ$4&gt;$E76,MIN(AQ76,$I76-SUM($J76:AQ76)))</f>
        <v>2.7917217960988427</v>
      </c>
      <c r="AS76" s="2">
        <f>IF(AR$4=$E76, $I76*AR$55,0) + IF(AR$4&gt;$E76,MIN(AR76,$I76-SUM($J76:AR76)))</f>
        <v>2.7917217960988427</v>
      </c>
      <c r="AT76" s="2">
        <f>IF(AS$4=$E76, $I76*AS$55,0) + IF(AS$4&gt;$E76,MIN(AS76,$I76-SUM($J76:AS76)))</f>
        <v>2.7917217960988427</v>
      </c>
      <c r="AU76" s="2">
        <f>IF(AT$4=$E76, $I76*AT$55,0) + IF(AT$4&gt;$E76,MIN(AT76,$I76-SUM($J76:AT76)))</f>
        <v>2.7917217960988427</v>
      </c>
      <c r="AV76" s="2">
        <f>IF(AU$4=$E76, $I76*AU$55,0) + IF(AU$4&gt;$E76,MIN(AU76,$I76-SUM($J76:AU76)))</f>
        <v>2.7917217960988427</v>
      </c>
      <c r="AW76" s="2"/>
    </row>
    <row r="77" spans="5:49" ht="16.8" outlineLevel="1">
      <c r="E77" s="44">
        <f>INDEX($K$4:$AV$4,,COUNT(E$65:E76)+1)</f>
        <v>37346</v>
      </c>
      <c r="G77" s="2" t="s">
        <v>101</v>
      </c>
      <c r="I77" s="2">
        <f t="shared" si="62"/>
        <v>98.101402494784551</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2.9459880629064434</v>
      </c>
      <c r="X77" s="2">
        <f>IF(W$4=$E77, $I77*W$55,0) + IF(W$4&gt;$E77,MIN(W77,$I77-SUM($J77:W77)))</f>
        <v>2.9459880629064434</v>
      </c>
      <c r="Y77" s="2">
        <f>IF(X$4=$E77, $I77*X$55,0) + IF(X$4&gt;$E77,MIN(X77,$I77-SUM($J77:X77)))</f>
        <v>2.9459880629064434</v>
      </c>
      <c r="Z77" s="2">
        <f>IF(Y$4=$E77, $I77*Y$55,0) + IF(Y$4&gt;$E77,MIN(Y77,$I77-SUM($J77:Y77)))</f>
        <v>2.9459880629064434</v>
      </c>
      <c r="AA77" s="2">
        <f>IF(Z$4=$E77, $I77*Z$55,0) + IF(Z$4&gt;$E77,MIN(Z77,$I77-SUM($J77:Z77)))</f>
        <v>2.9459880629064434</v>
      </c>
      <c r="AB77" s="2">
        <f>IF(AA$4=$E77, $I77*AA$55,0) + IF(AA$4&gt;$E77,MIN(AA77,$I77-SUM($J77:AA77)))</f>
        <v>2.9459880629064434</v>
      </c>
      <c r="AC77" s="2">
        <f>IF(AB$4=$E77, $I77*AB$55,0) + IF(AB$4&gt;$E77,MIN(AB77,$I77-SUM($J77:AB77)))</f>
        <v>2.9459880629064434</v>
      </c>
      <c r="AD77" s="2">
        <f>IF(AC$4=$E77, $I77*AC$55,0) + IF(AC$4&gt;$E77,MIN(AC77,$I77-SUM($J77:AC77)))</f>
        <v>2.9459880629064434</v>
      </c>
      <c r="AE77" s="2">
        <f>IF(AD$4=$E77, $I77*AD$55,0) + IF(AD$4&gt;$E77,MIN(AD77,$I77-SUM($J77:AD77)))</f>
        <v>2.9459880629064434</v>
      </c>
      <c r="AF77" s="2">
        <f>IF(AE$4=$E77, $I77*AE$55,0) + IF(AE$4&gt;$E77,MIN(AE77,$I77-SUM($J77:AE77)))</f>
        <v>2.9459880629064434</v>
      </c>
      <c r="AG77" s="2">
        <f>IF(AF$4=$E77, $I77*AF$55,0) + IF(AF$4&gt;$E77,MIN(AF77,$I77-SUM($J77:AF77)))</f>
        <v>2.9459880629064434</v>
      </c>
      <c r="AH77" s="2">
        <f>IF(AG$4=$E77, $I77*AG$55,0) + IF(AG$4&gt;$E77,MIN(AG77,$I77-SUM($J77:AG77)))</f>
        <v>2.9459880629064434</v>
      </c>
      <c r="AI77" s="2">
        <f>IF(AH$4=$E77, $I77*AH$55,0) + IF(AH$4&gt;$E77,MIN(AH77,$I77-SUM($J77:AH77)))</f>
        <v>2.9459880629064434</v>
      </c>
      <c r="AJ77" s="2">
        <f>IF(AI$4=$E77, $I77*AI$55,0) + IF(AI$4&gt;$E77,MIN(AI77,$I77-SUM($J77:AI77)))</f>
        <v>2.9459880629064434</v>
      </c>
      <c r="AK77" s="2">
        <f>IF(AJ$4=$E77, $I77*AJ$55,0) + IF(AJ$4&gt;$E77,MIN(AJ77,$I77-SUM($J77:AJ77)))</f>
        <v>2.9459880629064434</v>
      </c>
      <c r="AL77" s="2">
        <f>IF(AK$4=$E77, $I77*AK$55,0) + IF(AK$4&gt;$E77,MIN(AK77,$I77-SUM($J77:AK77)))</f>
        <v>2.9459880629064434</v>
      </c>
      <c r="AM77" s="2">
        <f>IF(AL$4=$E77, $I77*AL$55,0) + IF(AL$4&gt;$E77,MIN(AL77,$I77-SUM($J77:AL77)))</f>
        <v>2.9459880629064434</v>
      </c>
      <c r="AN77" s="2">
        <f>IF(AM$4=$E77, $I77*AM$55,0) + IF(AM$4&gt;$E77,MIN(AM77,$I77-SUM($J77:AM77)))</f>
        <v>2.9459880629064434</v>
      </c>
      <c r="AO77" s="2">
        <f>IF(AN$4=$E77, $I77*AN$55,0) + IF(AN$4&gt;$E77,MIN(AN77,$I77-SUM($J77:AN77)))</f>
        <v>2.9459880629064434</v>
      </c>
      <c r="AP77" s="2">
        <f>IF(AO$4=$E77, $I77*AO$55,0) + IF(AO$4&gt;$E77,MIN(AO77,$I77-SUM($J77:AO77)))</f>
        <v>2.9459880629064434</v>
      </c>
      <c r="AQ77" s="57">
        <f>IF(AP$4=$E77, $I77*AP$55,0) + IF(AP$4&gt;$E77,MIN(AP77,$I77-SUM($J77:AP77)))</f>
        <v>2.9459880629064434</v>
      </c>
      <c r="AR77" s="2">
        <f>IF(AQ$4=$E77, $I77*AQ$55,0) + IF(AQ$4&gt;$E77,MIN(AQ77,$I77-SUM($J77:AQ77)))</f>
        <v>2.9459880629064434</v>
      </c>
      <c r="AS77" s="2">
        <f>IF(AR$4=$E77, $I77*AR$55,0) + IF(AR$4&gt;$E77,MIN(AR77,$I77-SUM($J77:AR77)))</f>
        <v>2.9459880629064434</v>
      </c>
      <c r="AT77" s="2">
        <f>IF(AS$4=$E77, $I77*AS$55,0) + IF(AS$4&gt;$E77,MIN(AS77,$I77-SUM($J77:AS77)))</f>
        <v>2.9459880629064434</v>
      </c>
      <c r="AU77" s="2">
        <f>IF(AT$4=$E77, $I77*AT$55,0) + IF(AT$4&gt;$E77,MIN(AT77,$I77-SUM($J77:AT77)))</f>
        <v>2.9459880629064434</v>
      </c>
      <c r="AV77" s="2">
        <f>IF(AU$4=$E77, $I77*AU$55,0) + IF(AU$4&gt;$E77,MIN(AU77,$I77-SUM($J77:AU77)))</f>
        <v>2.9459880629064434</v>
      </c>
      <c r="AW77" s="2"/>
    </row>
    <row r="78" spans="5:49" ht="16.8" outlineLevel="1">
      <c r="E78" s="44">
        <f>INDEX($K$4:$AV$4,,COUNT(E$65:E77)+1)</f>
        <v>37711</v>
      </c>
      <c r="G78" s="2" t="s">
        <v>101</v>
      </c>
      <c r="I78" s="2">
        <f t="shared" si="62"/>
        <v>101.24992723701584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3.0405383554659413</v>
      </c>
      <c r="Y78" s="2">
        <f>IF(X$4=$E78, $I78*X$55,0) + IF(X$4&gt;$E78,MIN(X78,$I78-SUM($J78:X78)))</f>
        <v>3.0405383554659413</v>
      </c>
      <c r="Z78" s="2">
        <f>IF(Y$4=$E78, $I78*Y$55,0) + IF(Y$4&gt;$E78,MIN(Y78,$I78-SUM($J78:Y78)))</f>
        <v>3.0405383554659413</v>
      </c>
      <c r="AA78" s="2">
        <f>IF(Z$4=$E78, $I78*Z$55,0) + IF(Z$4&gt;$E78,MIN(Z78,$I78-SUM($J78:Z78)))</f>
        <v>3.0405383554659413</v>
      </c>
      <c r="AB78" s="2">
        <f>IF(AA$4=$E78, $I78*AA$55,0) + IF(AA$4&gt;$E78,MIN(AA78,$I78-SUM($J78:AA78)))</f>
        <v>3.0405383554659413</v>
      </c>
      <c r="AC78" s="2">
        <f>IF(AB$4=$E78, $I78*AB$55,0) + IF(AB$4&gt;$E78,MIN(AB78,$I78-SUM($J78:AB78)))</f>
        <v>3.0405383554659413</v>
      </c>
      <c r="AD78" s="2">
        <f>IF(AC$4=$E78, $I78*AC$55,0) + IF(AC$4&gt;$E78,MIN(AC78,$I78-SUM($J78:AC78)))</f>
        <v>3.0405383554659413</v>
      </c>
      <c r="AE78" s="2">
        <f>IF(AD$4=$E78, $I78*AD$55,0) + IF(AD$4&gt;$E78,MIN(AD78,$I78-SUM($J78:AD78)))</f>
        <v>3.0405383554659413</v>
      </c>
      <c r="AF78" s="2">
        <f>IF(AE$4=$E78, $I78*AE$55,0) + IF(AE$4&gt;$E78,MIN(AE78,$I78-SUM($J78:AE78)))</f>
        <v>3.0405383554659413</v>
      </c>
      <c r="AG78" s="2">
        <f>IF(AF$4=$E78, $I78*AF$55,0) + IF(AF$4&gt;$E78,MIN(AF78,$I78-SUM($J78:AF78)))</f>
        <v>3.0405383554659413</v>
      </c>
      <c r="AH78" s="2">
        <f>IF(AG$4=$E78, $I78*AG$55,0) + IF(AG$4&gt;$E78,MIN(AG78,$I78-SUM($J78:AG78)))</f>
        <v>3.0405383554659413</v>
      </c>
      <c r="AI78" s="2">
        <f>IF(AH$4=$E78, $I78*AH$55,0) + IF(AH$4&gt;$E78,MIN(AH78,$I78-SUM($J78:AH78)))</f>
        <v>3.0405383554659413</v>
      </c>
      <c r="AJ78" s="2">
        <f>IF(AI$4=$E78, $I78*AI$55,0) + IF(AI$4&gt;$E78,MIN(AI78,$I78-SUM($J78:AI78)))</f>
        <v>3.0405383554659413</v>
      </c>
      <c r="AK78" s="2">
        <f>IF(AJ$4=$E78, $I78*AJ$55,0) + IF(AJ$4&gt;$E78,MIN(AJ78,$I78-SUM($J78:AJ78)))</f>
        <v>3.0405383554659413</v>
      </c>
      <c r="AL78" s="2">
        <f>IF(AK$4=$E78, $I78*AK$55,0) + IF(AK$4&gt;$E78,MIN(AK78,$I78-SUM($J78:AK78)))</f>
        <v>3.0405383554659413</v>
      </c>
      <c r="AM78" s="2">
        <f>IF(AL$4=$E78, $I78*AL$55,0) + IF(AL$4&gt;$E78,MIN(AL78,$I78-SUM($J78:AL78)))</f>
        <v>3.0405383554659413</v>
      </c>
      <c r="AN78" s="2">
        <f>IF(AM$4=$E78, $I78*AM$55,0) + IF(AM$4&gt;$E78,MIN(AM78,$I78-SUM($J78:AM78)))</f>
        <v>3.0405383554659413</v>
      </c>
      <c r="AO78" s="2">
        <f>IF(AN$4=$E78, $I78*AN$55,0) + IF(AN$4&gt;$E78,MIN(AN78,$I78-SUM($J78:AN78)))</f>
        <v>3.0405383554659413</v>
      </c>
      <c r="AP78" s="2">
        <f>IF(AO$4=$E78, $I78*AO$55,0) + IF(AO$4&gt;$E78,MIN(AO78,$I78-SUM($J78:AO78)))</f>
        <v>3.0405383554659413</v>
      </c>
      <c r="AQ78" s="57">
        <f>IF(AP$4=$E78, $I78*AP$55,0) + IF(AP$4&gt;$E78,MIN(AP78,$I78-SUM($J78:AP78)))</f>
        <v>3.0405383554659413</v>
      </c>
      <c r="AR78" s="2">
        <f>IF(AQ$4=$E78, $I78*AQ$55,0) + IF(AQ$4&gt;$E78,MIN(AQ78,$I78-SUM($J78:AQ78)))</f>
        <v>3.0405383554659413</v>
      </c>
      <c r="AS78" s="2">
        <f>IF(AR$4=$E78, $I78*AR$55,0) + IF(AR$4&gt;$E78,MIN(AR78,$I78-SUM($J78:AR78)))</f>
        <v>3.0405383554659413</v>
      </c>
      <c r="AT78" s="2">
        <f>IF(AS$4=$E78, $I78*AS$55,0) + IF(AS$4&gt;$E78,MIN(AS78,$I78-SUM($J78:AS78)))</f>
        <v>3.0405383554659413</v>
      </c>
      <c r="AU78" s="2">
        <f>IF(AT$4=$E78, $I78*AT$55,0) + IF(AT$4&gt;$E78,MIN(AT78,$I78-SUM($J78:AT78)))</f>
        <v>3.0405383554659413</v>
      </c>
      <c r="AV78" s="2">
        <f>IF(AU$4=$E78, $I78*AU$55,0) + IF(AU$4&gt;$E78,MIN(AU78,$I78-SUM($J78:AU78)))</f>
        <v>3.0405383554659413</v>
      </c>
      <c r="AW78" s="2"/>
    </row>
    <row r="79" spans="5:49" ht="16.8" outlineLevel="1">
      <c r="E79" s="44">
        <f>INDEX($K$4:$AV$4,,COUNT(E$65:E78)+1)</f>
        <v>38077</v>
      </c>
      <c r="G79" s="2" t="s">
        <v>101</v>
      </c>
      <c r="I79" s="2">
        <f t="shared" si="62"/>
        <v>100.43339270219667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3.0160177988647652</v>
      </c>
      <c r="Z79" s="2">
        <f>IF(Y$4=$E79, $I79*Y$55,0) + IF(Y$4&gt;$E79,MIN(Y79,$I79-SUM($J79:Y79)))</f>
        <v>3.0160177988647652</v>
      </c>
      <c r="AA79" s="2">
        <f>IF(Z$4=$E79, $I79*Z$55,0) + IF(Z$4&gt;$E79,MIN(Z79,$I79-SUM($J79:Z79)))</f>
        <v>3.0160177988647652</v>
      </c>
      <c r="AB79" s="2">
        <f>IF(AA$4=$E79, $I79*AA$55,0) + IF(AA$4&gt;$E79,MIN(AA79,$I79-SUM($J79:AA79)))</f>
        <v>3.0160177988647652</v>
      </c>
      <c r="AC79" s="2">
        <f>IF(AB$4=$E79, $I79*AB$55,0) + IF(AB$4&gt;$E79,MIN(AB79,$I79-SUM($J79:AB79)))</f>
        <v>3.0160177988647652</v>
      </c>
      <c r="AD79" s="2">
        <f>IF(AC$4=$E79, $I79*AC$55,0) + IF(AC$4&gt;$E79,MIN(AC79,$I79-SUM($J79:AC79)))</f>
        <v>3.0160177988647652</v>
      </c>
      <c r="AE79" s="2">
        <f>IF(AD$4=$E79, $I79*AD$55,0) + IF(AD$4&gt;$E79,MIN(AD79,$I79-SUM($J79:AD79)))</f>
        <v>3.0160177988647652</v>
      </c>
      <c r="AF79" s="2">
        <f>IF(AE$4=$E79, $I79*AE$55,0) + IF(AE$4&gt;$E79,MIN(AE79,$I79-SUM($J79:AE79)))</f>
        <v>3.0160177988647652</v>
      </c>
      <c r="AG79" s="2">
        <f>IF(AF$4=$E79, $I79*AF$55,0) + IF(AF$4&gt;$E79,MIN(AF79,$I79-SUM($J79:AF79)))</f>
        <v>3.0160177988647652</v>
      </c>
      <c r="AH79" s="2">
        <f>IF(AG$4=$E79, $I79*AG$55,0) + IF(AG$4&gt;$E79,MIN(AG79,$I79-SUM($J79:AG79)))</f>
        <v>3.0160177988647652</v>
      </c>
      <c r="AI79" s="2">
        <f>IF(AH$4=$E79, $I79*AH$55,0) + IF(AH$4&gt;$E79,MIN(AH79,$I79-SUM($J79:AH79)))</f>
        <v>3.0160177988647652</v>
      </c>
      <c r="AJ79" s="2">
        <f>IF(AI$4=$E79, $I79*AI$55,0) + IF(AI$4&gt;$E79,MIN(AI79,$I79-SUM($J79:AI79)))</f>
        <v>3.0160177988647652</v>
      </c>
      <c r="AK79" s="2">
        <f>IF(AJ$4=$E79, $I79*AJ$55,0) + IF(AJ$4&gt;$E79,MIN(AJ79,$I79-SUM($J79:AJ79)))</f>
        <v>3.0160177988647652</v>
      </c>
      <c r="AL79" s="2">
        <f>IF(AK$4=$E79, $I79*AK$55,0) + IF(AK$4&gt;$E79,MIN(AK79,$I79-SUM($J79:AK79)))</f>
        <v>3.0160177988647652</v>
      </c>
      <c r="AM79" s="2">
        <f>IF(AL$4=$E79, $I79*AL$55,0) + IF(AL$4&gt;$E79,MIN(AL79,$I79-SUM($J79:AL79)))</f>
        <v>3.0160177988647652</v>
      </c>
      <c r="AN79" s="2">
        <f>IF(AM$4=$E79, $I79*AM$55,0) + IF(AM$4&gt;$E79,MIN(AM79,$I79-SUM($J79:AM79)))</f>
        <v>3.0160177988647652</v>
      </c>
      <c r="AO79" s="2">
        <f>IF(AN$4=$E79, $I79*AN$55,0) + IF(AN$4&gt;$E79,MIN(AN79,$I79-SUM($J79:AN79)))</f>
        <v>3.0160177988647652</v>
      </c>
      <c r="AP79" s="2">
        <f>IF(AO$4=$E79, $I79*AO$55,0) + IF(AO$4&gt;$E79,MIN(AO79,$I79-SUM($J79:AO79)))</f>
        <v>3.0160177988647652</v>
      </c>
      <c r="AQ79" s="57">
        <f>IF(AP$4=$E79, $I79*AP$55,0) + IF(AP$4&gt;$E79,MIN(AP79,$I79-SUM($J79:AP79)))</f>
        <v>3.0160177988647652</v>
      </c>
      <c r="AR79" s="2">
        <f>IF(AQ$4=$E79, $I79*AQ$55,0) + IF(AQ$4&gt;$E79,MIN(AQ79,$I79-SUM($J79:AQ79)))</f>
        <v>3.0160177988647652</v>
      </c>
      <c r="AS79" s="2">
        <f>IF(AR$4=$E79, $I79*AR$55,0) + IF(AR$4&gt;$E79,MIN(AR79,$I79-SUM($J79:AR79)))</f>
        <v>3.0160177988647652</v>
      </c>
      <c r="AT79" s="2">
        <f>IF(AS$4=$E79, $I79*AS$55,0) + IF(AS$4&gt;$E79,MIN(AS79,$I79-SUM($J79:AS79)))</f>
        <v>3.0160177988647652</v>
      </c>
      <c r="AU79" s="2">
        <f>IF(AT$4=$E79, $I79*AT$55,0) + IF(AT$4&gt;$E79,MIN(AT79,$I79-SUM($J79:AT79)))</f>
        <v>3.0160177988647652</v>
      </c>
      <c r="AV79" s="2">
        <f>IF(AU$4=$E79, $I79*AU$55,0) + IF(AU$4&gt;$E79,MIN(AU79,$I79-SUM($J79:AU79)))</f>
        <v>3.0160177988647652</v>
      </c>
      <c r="AW79" s="2"/>
    </row>
    <row r="80" spans="5:49" ht="16.8" outlineLevel="1">
      <c r="E80" s="44">
        <f>INDEX($K$4:$AV$4,,COUNT(E$65:E79)+1)</f>
        <v>38442</v>
      </c>
      <c r="G80" s="2" t="s">
        <v>101</v>
      </c>
      <c r="I80" s="2">
        <f t="shared" si="62"/>
        <v>116.11290509842132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3.4868740269796197</v>
      </c>
      <c r="AA80" s="2">
        <f>IF(Z$4=$E80, $I80*Z$55,0) + IF(Z$4&gt;$E80,MIN(Z80,$I80-SUM($J80:Z80)))</f>
        <v>3.4868740269796197</v>
      </c>
      <c r="AB80" s="2">
        <f>IF(AA$4=$E80, $I80*AA$55,0) + IF(AA$4&gt;$E80,MIN(AA80,$I80-SUM($J80:AA80)))</f>
        <v>3.4868740269796197</v>
      </c>
      <c r="AC80" s="2">
        <f>IF(AB$4=$E80, $I80*AB$55,0) + IF(AB$4&gt;$E80,MIN(AB80,$I80-SUM($J80:AB80)))</f>
        <v>3.4868740269796197</v>
      </c>
      <c r="AD80" s="2">
        <f>IF(AC$4=$E80, $I80*AC$55,0) + IF(AC$4&gt;$E80,MIN(AC80,$I80-SUM($J80:AC80)))</f>
        <v>3.4868740269796197</v>
      </c>
      <c r="AE80" s="2">
        <f>IF(AD$4=$E80, $I80*AD$55,0) + IF(AD$4&gt;$E80,MIN(AD80,$I80-SUM($J80:AD80)))</f>
        <v>3.4868740269796197</v>
      </c>
      <c r="AF80" s="2">
        <f>IF(AE$4=$E80, $I80*AE$55,0) + IF(AE$4&gt;$E80,MIN(AE80,$I80-SUM($J80:AE80)))</f>
        <v>3.4868740269796197</v>
      </c>
      <c r="AG80" s="2">
        <f>IF(AF$4=$E80, $I80*AF$55,0) + IF(AF$4&gt;$E80,MIN(AF80,$I80-SUM($J80:AF80)))</f>
        <v>3.4868740269796197</v>
      </c>
      <c r="AH80" s="2">
        <f>IF(AG$4=$E80, $I80*AG$55,0) + IF(AG$4&gt;$E80,MIN(AG80,$I80-SUM($J80:AG80)))</f>
        <v>3.4868740269796197</v>
      </c>
      <c r="AI80" s="2">
        <f>IF(AH$4=$E80, $I80*AH$55,0) + IF(AH$4&gt;$E80,MIN(AH80,$I80-SUM($J80:AH80)))</f>
        <v>3.4868740269796197</v>
      </c>
      <c r="AJ80" s="2">
        <f>IF(AI$4=$E80, $I80*AI$55,0) + IF(AI$4&gt;$E80,MIN(AI80,$I80-SUM($J80:AI80)))</f>
        <v>3.4868740269796197</v>
      </c>
      <c r="AK80" s="2">
        <f>IF(AJ$4=$E80, $I80*AJ$55,0) + IF(AJ$4&gt;$E80,MIN(AJ80,$I80-SUM($J80:AJ80)))</f>
        <v>3.4868740269796197</v>
      </c>
      <c r="AL80" s="2">
        <f>IF(AK$4=$E80, $I80*AK$55,0) + IF(AK$4&gt;$E80,MIN(AK80,$I80-SUM($J80:AK80)))</f>
        <v>3.4868740269796197</v>
      </c>
      <c r="AM80" s="2">
        <f>IF(AL$4=$E80, $I80*AL$55,0) + IF(AL$4&gt;$E80,MIN(AL80,$I80-SUM($J80:AL80)))</f>
        <v>3.4868740269796197</v>
      </c>
      <c r="AN80" s="2">
        <f>IF(AM$4=$E80, $I80*AM$55,0) + IF(AM$4&gt;$E80,MIN(AM80,$I80-SUM($J80:AM80)))</f>
        <v>3.4868740269796197</v>
      </c>
      <c r="AO80" s="2">
        <f>IF(AN$4=$E80, $I80*AN$55,0) + IF(AN$4&gt;$E80,MIN(AN80,$I80-SUM($J80:AN80)))</f>
        <v>3.4868740269796197</v>
      </c>
      <c r="AP80" s="2">
        <f>IF(AO$4=$E80, $I80*AO$55,0) + IF(AO$4&gt;$E80,MIN(AO80,$I80-SUM($J80:AO80)))</f>
        <v>3.4868740269796197</v>
      </c>
      <c r="AQ80" s="57">
        <f>IF(AP$4=$E80, $I80*AP$55,0) + IF(AP$4&gt;$E80,MIN(AP80,$I80-SUM($J80:AP80)))</f>
        <v>3.4868740269796197</v>
      </c>
      <c r="AR80" s="2">
        <f>IF(AQ$4=$E80, $I80*AQ$55,0) + IF(AQ$4&gt;$E80,MIN(AQ80,$I80-SUM($J80:AQ80)))</f>
        <v>3.4868740269796197</v>
      </c>
      <c r="AS80" s="2">
        <f>IF(AR$4=$E80, $I80*AR$55,0) + IF(AR$4&gt;$E80,MIN(AR80,$I80-SUM($J80:AR80)))</f>
        <v>3.4868740269796197</v>
      </c>
      <c r="AT80" s="2">
        <f>IF(AS$4=$E80, $I80*AS$55,0) + IF(AS$4&gt;$E80,MIN(AS80,$I80-SUM($J80:AS80)))</f>
        <v>3.4868740269796197</v>
      </c>
      <c r="AU80" s="2">
        <f>IF(AT$4=$E80, $I80*AT$55,0) + IF(AT$4&gt;$E80,MIN(AT80,$I80-SUM($J80:AT80)))</f>
        <v>3.4868740269796197</v>
      </c>
      <c r="AV80" s="2">
        <f>IF(AU$4=$E80, $I80*AU$55,0) + IF(AU$4&gt;$E80,MIN(AU80,$I80-SUM($J80:AU80)))</f>
        <v>3.4868740269796197</v>
      </c>
      <c r="AW80" s="2"/>
    </row>
    <row r="81" spans="5:49" ht="16.8" outlineLevel="1">
      <c r="E81" s="44">
        <f>INDEX($K$4:$AV$4,,COUNT(E$65:E80)+1)</f>
        <v>38807</v>
      </c>
      <c r="G81" s="2" t="s">
        <v>101</v>
      </c>
      <c r="I81" s="2">
        <f t="shared" si="62"/>
        <v>111.81204191292311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3.3577189763640578</v>
      </c>
      <c r="AB81" s="2">
        <f>IF(AA$4=$E81, $I81*AA$55,0) + IF(AA$4&gt;$E81,MIN(AA81,$I81-SUM($J81:AA81)))</f>
        <v>3.3577189763640578</v>
      </c>
      <c r="AC81" s="2">
        <f>IF(AB$4=$E81, $I81*AB$55,0) + IF(AB$4&gt;$E81,MIN(AB81,$I81-SUM($J81:AB81)))</f>
        <v>3.3577189763640578</v>
      </c>
      <c r="AD81" s="2">
        <f>IF(AC$4=$E81, $I81*AC$55,0) + IF(AC$4&gt;$E81,MIN(AC81,$I81-SUM($J81:AC81)))</f>
        <v>3.3577189763640578</v>
      </c>
      <c r="AE81" s="2">
        <f>IF(AD$4=$E81, $I81*AD$55,0) + IF(AD$4&gt;$E81,MIN(AD81,$I81-SUM($J81:AD81)))</f>
        <v>3.3577189763640578</v>
      </c>
      <c r="AF81" s="2">
        <f>IF(AE$4=$E81, $I81*AE$55,0) + IF(AE$4&gt;$E81,MIN(AE81,$I81-SUM($J81:AE81)))</f>
        <v>3.3577189763640578</v>
      </c>
      <c r="AG81" s="2">
        <f>IF(AF$4=$E81, $I81*AF$55,0) + IF(AF$4&gt;$E81,MIN(AF81,$I81-SUM($J81:AF81)))</f>
        <v>3.3577189763640578</v>
      </c>
      <c r="AH81" s="2">
        <f>IF(AG$4=$E81, $I81*AG$55,0) + IF(AG$4&gt;$E81,MIN(AG81,$I81-SUM($J81:AG81)))</f>
        <v>3.3577189763640578</v>
      </c>
      <c r="AI81" s="2">
        <f>IF(AH$4=$E81, $I81*AH$55,0) + IF(AH$4&gt;$E81,MIN(AH81,$I81-SUM($J81:AH81)))</f>
        <v>3.3577189763640578</v>
      </c>
      <c r="AJ81" s="2">
        <f>IF(AI$4=$E81, $I81*AI$55,0) + IF(AI$4&gt;$E81,MIN(AI81,$I81-SUM($J81:AI81)))</f>
        <v>3.3577189763640578</v>
      </c>
      <c r="AK81" s="2">
        <f>IF(AJ$4=$E81, $I81*AJ$55,0) + IF(AJ$4&gt;$E81,MIN(AJ81,$I81-SUM($J81:AJ81)))</f>
        <v>3.3577189763640578</v>
      </c>
      <c r="AL81" s="2">
        <f>IF(AK$4=$E81, $I81*AK$55,0) + IF(AK$4&gt;$E81,MIN(AK81,$I81-SUM($J81:AK81)))</f>
        <v>3.3577189763640578</v>
      </c>
      <c r="AM81" s="2">
        <f>IF(AL$4=$E81, $I81*AL$55,0) + IF(AL$4&gt;$E81,MIN(AL81,$I81-SUM($J81:AL81)))</f>
        <v>3.3577189763640578</v>
      </c>
      <c r="AN81" s="2">
        <f>IF(AM$4=$E81, $I81*AM$55,0) + IF(AM$4&gt;$E81,MIN(AM81,$I81-SUM($J81:AM81)))</f>
        <v>3.3577189763640578</v>
      </c>
      <c r="AO81" s="2">
        <f>IF(AN$4=$E81, $I81*AN$55,0) + IF(AN$4&gt;$E81,MIN(AN81,$I81-SUM($J81:AN81)))</f>
        <v>3.3577189763640578</v>
      </c>
      <c r="AP81" s="2">
        <f>IF(AO$4=$E81, $I81*AO$55,0) + IF(AO$4&gt;$E81,MIN(AO81,$I81-SUM($J81:AO81)))</f>
        <v>3.3577189763640578</v>
      </c>
      <c r="AQ81" s="57">
        <f>IF(AP$4=$E81, $I81*AP$55,0) + IF(AP$4&gt;$E81,MIN(AP81,$I81-SUM($J81:AP81)))</f>
        <v>3.3577189763640578</v>
      </c>
      <c r="AR81" s="2">
        <f>IF(AQ$4=$E81, $I81*AQ$55,0) + IF(AQ$4&gt;$E81,MIN(AQ81,$I81-SUM($J81:AQ81)))</f>
        <v>3.3577189763640578</v>
      </c>
      <c r="AS81" s="2">
        <f>IF(AR$4=$E81, $I81*AR$55,0) + IF(AR$4&gt;$E81,MIN(AR81,$I81-SUM($J81:AR81)))</f>
        <v>3.3577189763640578</v>
      </c>
      <c r="AT81" s="2">
        <f>IF(AS$4=$E81, $I81*AS$55,0) + IF(AS$4&gt;$E81,MIN(AS81,$I81-SUM($J81:AS81)))</f>
        <v>3.3577189763640578</v>
      </c>
      <c r="AU81" s="2">
        <f>IF(AT$4=$E81, $I81*AT$55,0) + IF(AT$4&gt;$E81,MIN(AT81,$I81-SUM($J81:AT81)))</f>
        <v>3.3577189763640578</v>
      </c>
      <c r="AV81" s="2">
        <f>IF(AU$4=$E81, $I81*AU$55,0) + IF(AU$4&gt;$E81,MIN(AU81,$I81-SUM($J81:AU81)))</f>
        <v>3.3577189763640578</v>
      </c>
      <c r="AW81" s="2"/>
    </row>
    <row r="82" spans="5:49" ht="16.8" outlineLevel="1">
      <c r="E82" s="44">
        <f>INDEX($K$4:$AV$4,,COUNT(E$65:E81)+1)</f>
        <v>39172</v>
      </c>
      <c r="G82" s="2" t="s">
        <v>101</v>
      </c>
      <c r="I82" s="2">
        <f t="shared" si="62"/>
        <v>122.62041390791016</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3.6822947119492544</v>
      </c>
      <c r="AC82" s="2">
        <f>IF(AB$4=$E82, $I82*AB$55,0) + IF(AB$4&gt;$E82,MIN(AB82,$I82-SUM($J82:AB82)))</f>
        <v>3.6822947119492544</v>
      </c>
      <c r="AD82" s="2">
        <f>IF(AC$4=$E82, $I82*AC$55,0) + IF(AC$4&gt;$E82,MIN(AC82,$I82-SUM($J82:AC82)))</f>
        <v>3.6822947119492544</v>
      </c>
      <c r="AE82" s="2">
        <f>IF(AD$4=$E82, $I82*AD$55,0) + IF(AD$4&gt;$E82,MIN(AD82,$I82-SUM($J82:AD82)))</f>
        <v>3.6822947119492544</v>
      </c>
      <c r="AF82" s="2">
        <f>IF(AE$4=$E82, $I82*AE$55,0) + IF(AE$4&gt;$E82,MIN(AE82,$I82-SUM($J82:AE82)))</f>
        <v>3.6822947119492544</v>
      </c>
      <c r="AG82" s="2">
        <f>IF(AF$4=$E82, $I82*AF$55,0) + IF(AF$4&gt;$E82,MIN(AF82,$I82-SUM($J82:AF82)))</f>
        <v>3.6822947119492544</v>
      </c>
      <c r="AH82" s="2">
        <f>IF(AG$4=$E82, $I82*AG$55,0) + IF(AG$4&gt;$E82,MIN(AG82,$I82-SUM($J82:AG82)))</f>
        <v>3.6822947119492544</v>
      </c>
      <c r="AI82" s="2">
        <f>IF(AH$4=$E82, $I82*AH$55,0) + IF(AH$4&gt;$E82,MIN(AH82,$I82-SUM($J82:AH82)))</f>
        <v>3.6822947119492544</v>
      </c>
      <c r="AJ82" s="2">
        <f>IF(AI$4=$E82, $I82*AI$55,0) + IF(AI$4&gt;$E82,MIN(AI82,$I82-SUM($J82:AI82)))</f>
        <v>3.6822947119492544</v>
      </c>
      <c r="AK82" s="2">
        <f>IF(AJ$4=$E82, $I82*AJ$55,0) + IF(AJ$4&gt;$E82,MIN(AJ82,$I82-SUM($J82:AJ82)))</f>
        <v>3.6822947119492544</v>
      </c>
      <c r="AL82" s="2">
        <f>IF(AK$4=$E82, $I82*AK$55,0) + IF(AK$4&gt;$E82,MIN(AK82,$I82-SUM($J82:AK82)))</f>
        <v>3.6822947119492544</v>
      </c>
      <c r="AM82" s="2">
        <f>IF(AL$4=$E82, $I82*AL$55,0) + IF(AL$4&gt;$E82,MIN(AL82,$I82-SUM($J82:AL82)))</f>
        <v>3.6822947119492544</v>
      </c>
      <c r="AN82" s="2">
        <f>IF(AM$4=$E82, $I82*AM$55,0) + IF(AM$4&gt;$E82,MIN(AM82,$I82-SUM($J82:AM82)))</f>
        <v>3.6822947119492544</v>
      </c>
      <c r="AO82" s="2">
        <f>IF(AN$4=$E82, $I82*AN$55,0) + IF(AN$4&gt;$E82,MIN(AN82,$I82-SUM($J82:AN82)))</f>
        <v>3.6822947119492544</v>
      </c>
      <c r="AP82" s="2">
        <f>IF(AO$4=$E82, $I82*AO$55,0) + IF(AO$4&gt;$E82,MIN(AO82,$I82-SUM($J82:AO82)))</f>
        <v>3.6822947119492544</v>
      </c>
      <c r="AQ82" s="57">
        <f>IF(AP$4=$E82, $I82*AP$55,0) + IF(AP$4&gt;$E82,MIN(AP82,$I82-SUM($J82:AP82)))</f>
        <v>3.6822947119492544</v>
      </c>
      <c r="AR82" s="2">
        <f>IF(AQ$4=$E82, $I82*AQ$55,0) + IF(AQ$4&gt;$E82,MIN(AQ82,$I82-SUM($J82:AQ82)))</f>
        <v>3.6822947119492544</v>
      </c>
      <c r="AS82" s="2">
        <f>IF(AR$4=$E82, $I82*AR$55,0) + IF(AR$4&gt;$E82,MIN(AR82,$I82-SUM($J82:AR82)))</f>
        <v>3.6822947119492544</v>
      </c>
      <c r="AT82" s="2">
        <f>IF(AS$4=$E82, $I82*AS$55,0) + IF(AS$4&gt;$E82,MIN(AS82,$I82-SUM($J82:AS82)))</f>
        <v>3.6822947119492544</v>
      </c>
      <c r="AU82" s="2">
        <f>IF(AT$4=$E82, $I82*AT$55,0) + IF(AT$4&gt;$E82,MIN(AT82,$I82-SUM($J82:AT82)))</f>
        <v>3.6822947119492544</v>
      </c>
      <c r="AV82" s="2">
        <f>IF(AU$4=$E82, $I82*AU$55,0) + IF(AU$4&gt;$E82,MIN(AU82,$I82-SUM($J82:AU82)))</f>
        <v>3.6822947119492544</v>
      </c>
      <c r="AW82" s="2"/>
    </row>
    <row r="83" spans="5:49" ht="16.8" outlineLevel="1">
      <c r="E83" s="44">
        <f>INDEX($K$4:$AV$4,,COUNT(E$65:E82)+1)</f>
        <v>39538</v>
      </c>
      <c r="G83" s="2" t="s">
        <v>101</v>
      </c>
      <c r="I83" s="2">
        <f t="shared" si="62"/>
        <v>118.60211440180349</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3.5616250571112165</v>
      </c>
      <c r="AD83" s="2">
        <f>IF(AC$4=$E83, $I83*AC$55,0) + IF(AC$4&gt;$E83,MIN(AC83,$I83-SUM($J83:AC83)))</f>
        <v>3.5616250571112165</v>
      </c>
      <c r="AE83" s="2">
        <f>IF(AD$4=$E83, $I83*AD$55,0) + IF(AD$4&gt;$E83,MIN(AD83,$I83-SUM($J83:AD83)))</f>
        <v>3.5616250571112165</v>
      </c>
      <c r="AF83" s="2">
        <f>IF(AE$4=$E83, $I83*AE$55,0) + IF(AE$4&gt;$E83,MIN(AE83,$I83-SUM($J83:AE83)))</f>
        <v>3.5616250571112165</v>
      </c>
      <c r="AG83" s="2">
        <f>IF(AF$4=$E83, $I83*AF$55,0) + IF(AF$4&gt;$E83,MIN(AF83,$I83-SUM($J83:AF83)))</f>
        <v>3.5616250571112165</v>
      </c>
      <c r="AH83" s="2">
        <f>IF(AG$4=$E83, $I83*AG$55,0) + IF(AG$4&gt;$E83,MIN(AG83,$I83-SUM($J83:AG83)))</f>
        <v>3.5616250571112165</v>
      </c>
      <c r="AI83" s="2">
        <f>IF(AH$4=$E83, $I83*AH$55,0) + IF(AH$4&gt;$E83,MIN(AH83,$I83-SUM($J83:AH83)))</f>
        <v>3.5616250571112165</v>
      </c>
      <c r="AJ83" s="2">
        <f>IF(AI$4=$E83, $I83*AI$55,0) + IF(AI$4&gt;$E83,MIN(AI83,$I83-SUM($J83:AI83)))</f>
        <v>3.5616250571112165</v>
      </c>
      <c r="AK83" s="2">
        <f>IF(AJ$4=$E83, $I83*AJ$55,0) + IF(AJ$4&gt;$E83,MIN(AJ83,$I83-SUM($J83:AJ83)))</f>
        <v>3.5616250571112165</v>
      </c>
      <c r="AL83" s="2">
        <f>IF(AK$4=$E83, $I83*AK$55,0) + IF(AK$4&gt;$E83,MIN(AK83,$I83-SUM($J83:AK83)))</f>
        <v>3.5616250571112165</v>
      </c>
      <c r="AM83" s="2">
        <f>IF(AL$4=$E83, $I83*AL$55,0) + IF(AL$4&gt;$E83,MIN(AL83,$I83-SUM($J83:AL83)))</f>
        <v>3.5616250571112165</v>
      </c>
      <c r="AN83" s="2">
        <f>IF(AM$4=$E83, $I83*AM$55,0) + IF(AM$4&gt;$E83,MIN(AM83,$I83-SUM($J83:AM83)))</f>
        <v>3.5616250571112165</v>
      </c>
      <c r="AO83" s="2">
        <f>IF(AN$4=$E83, $I83*AN$55,0) + IF(AN$4&gt;$E83,MIN(AN83,$I83-SUM($J83:AN83)))</f>
        <v>3.5616250571112165</v>
      </c>
      <c r="AP83" s="2">
        <f>IF(AO$4=$E83, $I83*AO$55,0) + IF(AO$4&gt;$E83,MIN(AO83,$I83-SUM($J83:AO83)))</f>
        <v>3.5616250571112165</v>
      </c>
      <c r="AQ83" s="57">
        <f>IF(AP$4=$E83, $I83*AP$55,0) + IF(AP$4&gt;$E83,MIN(AP83,$I83-SUM($J83:AP83)))</f>
        <v>3.5616250571112165</v>
      </c>
      <c r="AR83" s="2">
        <f>IF(AQ$4=$E83, $I83*AQ$55,0) + IF(AQ$4&gt;$E83,MIN(AQ83,$I83-SUM($J83:AQ83)))</f>
        <v>3.5616250571112165</v>
      </c>
      <c r="AS83" s="2">
        <f>IF(AR$4=$E83, $I83*AR$55,0) + IF(AR$4&gt;$E83,MIN(AR83,$I83-SUM($J83:AR83)))</f>
        <v>3.5616250571112165</v>
      </c>
      <c r="AT83" s="2">
        <f>IF(AS$4=$E83, $I83*AS$55,0) + IF(AS$4&gt;$E83,MIN(AS83,$I83-SUM($J83:AS83)))</f>
        <v>3.5616250571112165</v>
      </c>
      <c r="AU83" s="2">
        <f>IF(AT$4=$E83, $I83*AT$55,0) + IF(AT$4&gt;$E83,MIN(AT83,$I83-SUM($J83:AT83)))</f>
        <v>3.5616250571112165</v>
      </c>
      <c r="AV83" s="2">
        <f>IF(AU$4=$E83, $I83*AU$55,0) + IF(AU$4&gt;$E83,MIN(AU83,$I83-SUM($J83:AU83)))</f>
        <v>3.5616250571112165</v>
      </c>
      <c r="AW83" s="2"/>
    </row>
    <row r="84" spans="5:49" ht="16.8" outlineLevel="1">
      <c r="E84" s="44">
        <f>INDEX($K$4:$AV$4,,COUNT(E$65:E83)+1)</f>
        <v>39903</v>
      </c>
      <c r="G84" s="2" t="s">
        <v>101</v>
      </c>
      <c r="I84" s="2">
        <f t="shared" si="62"/>
        <v>126.55078761542644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3.800323952415209</v>
      </c>
      <c r="AE84" s="2">
        <f>IF(AD$4=$E84, $I84*AD$55,0) + IF(AD$4&gt;$E84,MIN(AD84,$I84-SUM($J84:AD84)))</f>
        <v>3.800323952415209</v>
      </c>
      <c r="AF84" s="2">
        <f>IF(AE$4=$E84, $I84*AE$55,0) + IF(AE$4&gt;$E84,MIN(AE84,$I84-SUM($J84:AE84)))</f>
        <v>3.800323952415209</v>
      </c>
      <c r="AG84" s="2">
        <f>IF(AF$4=$E84, $I84*AF$55,0) + IF(AF$4&gt;$E84,MIN(AF84,$I84-SUM($J84:AF84)))</f>
        <v>3.800323952415209</v>
      </c>
      <c r="AH84" s="2">
        <f>IF(AG$4=$E84, $I84*AG$55,0) + IF(AG$4&gt;$E84,MIN(AG84,$I84-SUM($J84:AG84)))</f>
        <v>3.800323952415209</v>
      </c>
      <c r="AI84" s="2">
        <f>IF(AH$4=$E84, $I84*AH$55,0) + IF(AH$4&gt;$E84,MIN(AH84,$I84-SUM($J84:AH84)))</f>
        <v>3.800323952415209</v>
      </c>
      <c r="AJ84" s="2">
        <f>IF(AI$4=$E84, $I84*AI$55,0) + IF(AI$4&gt;$E84,MIN(AI84,$I84-SUM($J84:AI84)))</f>
        <v>3.800323952415209</v>
      </c>
      <c r="AK84" s="2">
        <f>IF(AJ$4=$E84, $I84*AJ$55,0) + IF(AJ$4&gt;$E84,MIN(AJ84,$I84-SUM($J84:AJ84)))</f>
        <v>3.800323952415209</v>
      </c>
      <c r="AL84" s="2">
        <f>IF(AK$4=$E84, $I84*AK$55,0) + IF(AK$4&gt;$E84,MIN(AK84,$I84-SUM($J84:AK84)))</f>
        <v>3.800323952415209</v>
      </c>
      <c r="AM84" s="2">
        <f>IF(AL$4=$E84, $I84*AL$55,0) + IF(AL$4&gt;$E84,MIN(AL84,$I84-SUM($J84:AL84)))</f>
        <v>3.800323952415209</v>
      </c>
      <c r="AN84" s="2">
        <f>IF(AM$4=$E84, $I84*AM$55,0) + IF(AM$4&gt;$E84,MIN(AM84,$I84-SUM($J84:AM84)))</f>
        <v>3.800323952415209</v>
      </c>
      <c r="AO84" s="2">
        <f>IF(AN$4=$E84, $I84*AN$55,0) + IF(AN$4&gt;$E84,MIN(AN84,$I84-SUM($J84:AN84)))</f>
        <v>3.800323952415209</v>
      </c>
      <c r="AP84" s="2">
        <f>IF(AO$4=$E84, $I84*AO$55,0) + IF(AO$4&gt;$E84,MIN(AO84,$I84-SUM($J84:AO84)))</f>
        <v>3.800323952415209</v>
      </c>
      <c r="AQ84" s="57">
        <f>IF(AP$4=$E84, $I84*AP$55,0) + IF(AP$4&gt;$E84,MIN(AP84,$I84-SUM($J84:AP84)))</f>
        <v>3.800323952415209</v>
      </c>
      <c r="AR84" s="2">
        <f>IF(AQ$4=$E84, $I84*AQ$55,0) + IF(AQ$4&gt;$E84,MIN(AQ84,$I84-SUM($J84:AQ84)))</f>
        <v>3.800323952415209</v>
      </c>
      <c r="AS84" s="2">
        <f>IF(AR$4=$E84, $I84*AR$55,0) + IF(AR$4&gt;$E84,MIN(AR84,$I84-SUM($J84:AR84)))</f>
        <v>3.800323952415209</v>
      </c>
      <c r="AT84" s="2">
        <f>IF(AS$4=$E84, $I84*AS$55,0) + IF(AS$4&gt;$E84,MIN(AS84,$I84-SUM($J84:AS84)))</f>
        <v>3.800323952415209</v>
      </c>
      <c r="AU84" s="2">
        <f>IF(AT$4=$E84, $I84*AT$55,0) + IF(AT$4&gt;$E84,MIN(AT84,$I84-SUM($J84:AT84)))</f>
        <v>3.800323952415209</v>
      </c>
      <c r="AV84" s="2">
        <f>IF(AU$4=$E84, $I84*AU$55,0) + IF(AU$4&gt;$E84,MIN(AU84,$I84-SUM($J84:AU84)))</f>
        <v>3.800323952415209</v>
      </c>
      <c r="AW84" s="2"/>
    </row>
    <row r="85" spans="5:49" ht="16.8" outlineLevel="1">
      <c r="E85" s="44">
        <f>INDEX($K$4:$AV$4,,COUNT(E$65:E84)+1)</f>
        <v>40268</v>
      </c>
      <c r="G85" s="2" t="s">
        <v>101</v>
      </c>
      <c r="I85" s="2">
        <f t="shared" si="62"/>
        <v>128.31031035830745</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3.8531624732224463</v>
      </c>
      <c r="AF85" s="2">
        <f>IF(AE$4=$E85, $I85*AE$55,0) + IF(AE$4&gt;$E85,MIN(AE85,$I85-SUM($J85:AE85)))</f>
        <v>3.8531624732224463</v>
      </c>
      <c r="AG85" s="2">
        <f>IF(AF$4=$E85, $I85*AF$55,0) + IF(AF$4&gt;$E85,MIN(AF85,$I85-SUM($J85:AF85)))</f>
        <v>3.8531624732224463</v>
      </c>
      <c r="AH85" s="2">
        <f>IF(AG$4=$E85, $I85*AG$55,0) + IF(AG$4&gt;$E85,MIN(AG85,$I85-SUM($J85:AG85)))</f>
        <v>3.8531624732224463</v>
      </c>
      <c r="AI85" s="2">
        <f>IF(AH$4=$E85, $I85*AH$55,0) + IF(AH$4&gt;$E85,MIN(AH85,$I85-SUM($J85:AH85)))</f>
        <v>3.8531624732224463</v>
      </c>
      <c r="AJ85" s="2">
        <f>IF(AI$4=$E85, $I85*AI$55,0) + IF(AI$4&gt;$E85,MIN(AI85,$I85-SUM($J85:AI85)))</f>
        <v>3.8531624732224463</v>
      </c>
      <c r="AK85" s="2">
        <f>IF(AJ$4=$E85, $I85*AJ$55,0) + IF(AJ$4&gt;$E85,MIN(AJ85,$I85-SUM($J85:AJ85)))</f>
        <v>3.8531624732224463</v>
      </c>
      <c r="AL85" s="2">
        <f>IF(AK$4=$E85, $I85*AK$55,0) + IF(AK$4&gt;$E85,MIN(AK85,$I85-SUM($J85:AK85)))</f>
        <v>3.8531624732224463</v>
      </c>
      <c r="AM85" s="2">
        <f>IF(AL$4=$E85, $I85*AL$55,0) + IF(AL$4&gt;$E85,MIN(AL85,$I85-SUM($J85:AL85)))</f>
        <v>3.8531624732224463</v>
      </c>
      <c r="AN85" s="2">
        <f>IF(AM$4=$E85, $I85*AM$55,0) + IF(AM$4&gt;$E85,MIN(AM85,$I85-SUM($J85:AM85)))</f>
        <v>3.8531624732224463</v>
      </c>
      <c r="AO85" s="2">
        <f>IF(AN$4=$E85, $I85*AN$55,0) + IF(AN$4&gt;$E85,MIN(AN85,$I85-SUM($J85:AN85)))</f>
        <v>3.8531624732224463</v>
      </c>
      <c r="AP85" s="2">
        <f>IF(AO$4=$E85, $I85*AO$55,0) + IF(AO$4&gt;$E85,MIN(AO85,$I85-SUM($J85:AO85)))</f>
        <v>3.8531624732224463</v>
      </c>
      <c r="AQ85" s="57">
        <f>IF(AP$4=$E85, $I85*AP$55,0) + IF(AP$4&gt;$E85,MIN(AP85,$I85-SUM($J85:AP85)))</f>
        <v>3.8531624732224463</v>
      </c>
      <c r="AR85" s="2">
        <f>IF(AQ$4=$E85, $I85*AQ$55,0) + IF(AQ$4&gt;$E85,MIN(AQ85,$I85-SUM($J85:AQ85)))</f>
        <v>3.8531624732224463</v>
      </c>
      <c r="AS85" s="2">
        <f>IF(AR$4=$E85, $I85*AR$55,0) + IF(AR$4&gt;$E85,MIN(AR85,$I85-SUM($J85:AR85)))</f>
        <v>3.8531624732224463</v>
      </c>
      <c r="AT85" s="2">
        <f>IF(AS$4=$E85, $I85*AS$55,0) + IF(AS$4&gt;$E85,MIN(AS85,$I85-SUM($J85:AS85)))</f>
        <v>3.8531624732224463</v>
      </c>
      <c r="AU85" s="2">
        <f>IF(AT$4=$E85, $I85*AT$55,0) + IF(AT$4&gt;$E85,MIN(AT85,$I85-SUM($J85:AT85)))</f>
        <v>3.8531624732224463</v>
      </c>
      <c r="AV85" s="2">
        <f>IF(AU$4=$E85, $I85*AU$55,0) + IF(AU$4&gt;$E85,MIN(AU85,$I85-SUM($J85:AU85)))</f>
        <v>3.8531624732224463</v>
      </c>
      <c r="AW85" s="2"/>
    </row>
    <row r="86" spans="5:49" ht="16.8" outlineLevel="1">
      <c r="E86" s="44">
        <f>INDEX($K$4:$AV$4,,COUNT(E$65:E85)+1)</f>
        <v>40633</v>
      </c>
      <c r="G86" s="2" t="s">
        <v>101</v>
      </c>
      <c r="I86" s="2">
        <f t="shared" si="62"/>
        <v>157.89199116775754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4.7415012362689959</v>
      </c>
      <c r="AG86" s="2">
        <f>IF(AF$4=$E86, $I86*AF$55,0) + IF(AF$4&gt;$E86,MIN(AF86,$I86-SUM($J86:AF86)))</f>
        <v>4.7415012362689959</v>
      </c>
      <c r="AH86" s="2">
        <f>IF(AG$4=$E86, $I86*AG$55,0) + IF(AG$4&gt;$E86,MIN(AG86,$I86-SUM($J86:AG86)))</f>
        <v>4.7415012362689959</v>
      </c>
      <c r="AI86" s="2">
        <f>IF(AH$4=$E86, $I86*AH$55,0) + IF(AH$4&gt;$E86,MIN(AH86,$I86-SUM($J86:AH86)))</f>
        <v>4.7415012362689959</v>
      </c>
      <c r="AJ86" s="2">
        <f>IF(AI$4=$E86, $I86*AI$55,0) + IF(AI$4&gt;$E86,MIN(AI86,$I86-SUM($J86:AI86)))</f>
        <v>4.7415012362689959</v>
      </c>
      <c r="AK86" s="2">
        <f>IF(AJ$4=$E86, $I86*AJ$55,0) + IF(AJ$4&gt;$E86,MIN(AJ86,$I86-SUM($J86:AJ86)))</f>
        <v>4.7415012362689959</v>
      </c>
      <c r="AL86" s="2">
        <f>IF(AK$4=$E86, $I86*AK$55,0) + IF(AK$4&gt;$E86,MIN(AK86,$I86-SUM($J86:AK86)))</f>
        <v>4.7415012362689959</v>
      </c>
      <c r="AM86" s="2">
        <f>IF(AL$4=$E86, $I86*AL$55,0) + IF(AL$4&gt;$E86,MIN(AL86,$I86-SUM($J86:AL86)))</f>
        <v>4.7415012362689959</v>
      </c>
      <c r="AN86" s="2">
        <f>IF(AM$4=$E86, $I86*AM$55,0) + IF(AM$4&gt;$E86,MIN(AM86,$I86-SUM($J86:AM86)))</f>
        <v>4.7415012362689959</v>
      </c>
      <c r="AO86" s="2">
        <f>IF(AN$4=$E86, $I86*AN$55,0) + IF(AN$4&gt;$E86,MIN(AN86,$I86-SUM($J86:AN86)))</f>
        <v>4.7415012362689959</v>
      </c>
      <c r="AP86" s="2">
        <f>IF(AO$4=$E86, $I86*AO$55,0) + IF(AO$4&gt;$E86,MIN(AO86,$I86-SUM($J86:AO86)))</f>
        <v>4.7415012362689959</v>
      </c>
      <c r="AQ86" s="57">
        <f>IF(AP$4=$E86, $I86*AP$55,0) + IF(AP$4&gt;$E86,MIN(AP86,$I86-SUM($J86:AP86)))</f>
        <v>4.7415012362689959</v>
      </c>
      <c r="AR86" s="2">
        <f>IF(AQ$4=$E86, $I86*AQ$55,0) + IF(AQ$4&gt;$E86,MIN(AQ86,$I86-SUM($J86:AQ86)))</f>
        <v>4.7415012362689959</v>
      </c>
      <c r="AS86" s="2">
        <f>IF(AR$4=$E86, $I86*AR$55,0) + IF(AR$4&gt;$E86,MIN(AR86,$I86-SUM($J86:AR86)))</f>
        <v>4.7415012362689959</v>
      </c>
      <c r="AT86" s="2">
        <f>IF(AS$4=$E86, $I86*AS$55,0) + IF(AS$4&gt;$E86,MIN(AS86,$I86-SUM($J86:AS86)))</f>
        <v>4.7415012362689959</v>
      </c>
      <c r="AU86" s="2">
        <f>IF(AT$4=$E86, $I86*AT$55,0) + IF(AT$4&gt;$E86,MIN(AT86,$I86-SUM($J86:AT86)))</f>
        <v>4.7415012362689959</v>
      </c>
      <c r="AV86" s="2">
        <f>IF(AU$4=$E86, $I86*AU$55,0) + IF(AU$4&gt;$E86,MIN(AU86,$I86-SUM($J86:AU86)))</f>
        <v>4.7415012362689959</v>
      </c>
      <c r="AW86" s="2"/>
    </row>
    <row r="87" spans="5:49" ht="16.8" outlineLevel="1">
      <c r="E87" s="44">
        <f>INDEX($K$4:$AV$4,,COUNT(E$65:E86)+1)</f>
        <v>40999</v>
      </c>
      <c r="G87" s="2" t="s">
        <v>101</v>
      </c>
      <c r="I87" s="2">
        <f t="shared" si="62"/>
        <v>137.66321318845894</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4.1340304260798488</v>
      </c>
      <c r="AH87" s="2">
        <f>IF(AG$4=$E87, $I87*AG$55,0) + IF(AG$4&gt;$E87,MIN(AG87,$I87-SUM($J87:AG87)))</f>
        <v>4.1340304260798488</v>
      </c>
      <c r="AI87" s="2">
        <f>IF(AH$4=$E87, $I87*AH$55,0) + IF(AH$4&gt;$E87,MIN(AH87,$I87-SUM($J87:AH87)))</f>
        <v>4.1340304260798488</v>
      </c>
      <c r="AJ87" s="2">
        <f>IF(AI$4=$E87, $I87*AI$55,0) + IF(AI$4&gt;$E87,MIN(AI87,$I87-SUM($J87:AI87)))</f>
        <v>4.1340304260798488</v>
      </c>
      <c r="AK87" s="2">
        <f>IF(AJ$4=$E87, $I87*AJ$55,0) + IF(AJ$4&gt;$E87,MIN(AJ87,$I87-SUM($J87:AJ87)))</f>
        <v>4.1340304260798488</v>
      </c>
      <c r="AL87" s="2">
        <f>IF(AK$4=$E87, $I87*AK$55,0) + IF(AK$4&gt;$E87,MIN(AK87,$I87-SUM($J87:AK87)))</f>
        <v>4.1340304260798488</v>
      </c>
      <c r="AM87" s="2">
        <f>IF(AL$4=$E87, $I87*AL$55,0) + IF(AL$4&gt;$E87,MIN(AL87,$I87-SUM($J87:AL87)))</f>
        <v>4.1340304260798488</v>
      </c>
      <c r="AN87" s="2">
        <f>IF(AM$4=$E87, $I87*AM$55,0) + IF(AM$4&gt;$E87,MIN(AM87,$I87-SUM($J87:AM87)))</f>
        <v>4.1340304260798488</v>
      </c>
      <c r="AO87" s="2">
        <f>IF(AN$4=$E87, $I87*AN$55,0) + IF(AN$4&gt;$E87,MIN(AN87,$I87-SUM($J87:AN87)))</f>
        <v>4.1340304260798488</v>
      </c>
      <c r="AP87" s="2">
        <f>IF(AO$4=$E87, $I87*AO$55,0) + IF(AO$4&gt;$E87,MIN(AO87,$I87-SUM($J87:AO87)))</f>
        <v>4.1340304260798488</v>
      </c>
      <c r="AQ87" s="57">
        <f>IF(AP$4=$E87, $I87*AP$55,0) + IF(AP$4&gt;$E87,MIN(AP87,$I87-SUM($J87:AP87)))</f>
        <v>4.1340304260798488</v>
      </c>
      <c r="AR87" s="2">
        <f>IF(AQ$4=$E87, $I87*AQ$55,0) + IF(AQ$4&gt;$E87,MIN(AQ87,$I87-SUM($J87:AQ87)))</f>
        <v>4.1340304260798488</v>
      </c>
      <c r="AS87" s="2">
        <f>IF(AR$4=$E87, $I87*AR$55,0) + IF(AR$4&gt;$E87,MIN(AR87,$I87-SUM($J87:AR87)))</f>
        <v>4.1340304260798488</v>
      </c>
      <c r="AT87" s="2">
        <f>IF(AS$4=$E87, $I87*AS$55,0) + IF(AS$4&gt;$E87,MIN(AS87,$I87-SUM($J87:AS87)))</f>
        <v>4.1340304260798488</v>
      </c>
      <c r="AU87" s="2">
        <f>IF(AT$4=$E87, $I87*AT$55,0) + IF(AT$4&gt;$E87,MIN(AT87,$I87-SUM($J87:AT87)))</f>
        <v>4.1340304260798488</v>
      </c>
      <c r="AV87" s="2">
        <f>IF(AU$4=$E87, $I87*AU$55,0) + IF(AU$4&gt;$E87,MIN(AU87,$I87-SUM($J87:AU87)))</f>
        <v>4.1340304260798488</v>
      </c>
      <c r="AW87" s="2"/>
    </row>
    <row r="88" spans="5:49" ht="16.8" outlineLevel="1">
      <c r="E88" s="44">
        <f>INDEX($K$4:$AV$4,,COUNT(E$65:E87)+1)</f>
        <v>41364</v>
      </c>
      <c r="G88" s="2" t="s">
        <v>101</v>
      </c>
      <c r="I88" s="2">
        <f t="shared" si="62"/>
        <v>152.05560566273786</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4.5662344042864227</v>
      </c>
      <c r="AI88" s="2">
        <f>IF(AH$4=$E88, $I88*AH$55,0) + IF(AH$4&gt;$E88,MIN(AH88,$I88-SUM($J88:AH88)))</f>
        <v>4.5662344042864227</v>
      </c>
      <c r="AJ88" s="2">
        <f>IF(AI$4=$E88, $I88*AI$55,0) + IF(AI$4&gt;$E88,MIN(AI88,$I88-SUM($J88:AI88)))</f>
        <v>4.5662344042864227</v>
      </c>
      <c r="AK88" s="2">
        <f>IF(AJ$4=$E88, $I88*AJ$55,0) + IF(AJ$4&gt;$E88,MIN(AJ88,$I88-SUM($J88:AJ88)))</f>
        <v>4.5662344042864227</v>
      </c>
      <c r="AL88" s="2">
        <f>IF(AK$4=$E88, $I88*AK$55,0) + IF(AK$4&gt;$E88,MIN(AK88,$I88-SUM($J88:AK88)))</f>
        <v>4.5662344042864227</v>
      </c>
      <c r="AM88" s="2">
        <f>IF(AL$4=$E88, $I88*AL$55,0) + IF(AL$4&gt;$E88,MIN(AL88,$I88-SUM($J88:AL88)))</f>
        <v>4.5662344042864227</v>
      </c>
      <c r="AN88" s="2">
        <f>IF(AM$4=$E88, $I88*AM$55,0) + IF(AM$4&gt;$E88,MIN(AM88,$I88-SUM($J88:AM88)))</f>
        <v>4.5662344042864227</v>
      </c>
      <c r="AO88" s="2">
        <f>IF(AN$4=$E88, $I88*AN$55,0) + IF(AN$4&gt;$E88,MIN(AN88,$I88-SUM($J88:AN88)))</f>
        <v>4.5662344042864227</v>
      </c>
      <c r="AP88" s="2">
        <f>IF(AO$4=$E88, $I88*AO$55,0) + IF(AO$4&gt;$E88,MIN(AO88,$I88-SUM($J88:AO88)))</f>
        <v>4.5662344042864227</v>
      </c>
      <c r="AQ88" s="57">
        <f>IF(AP$4=$E88, $I88*AP$55,0) + IF(AP$4&gt;$E88,MIN(AP88,$I88-SUM($J88:AP88)))</f>
        <v>4.5662344042864227</v>
      </c>
      <c r="AR88" s="2">
        <f>IF(AQ$4=$E88, $I88*AQ$55,0) + IF(AQ$4&gt;$E88,MIN(AQ88,$I88-SUM($J88:AQ88)))</f>
        <v>4.5662344042864227</v>
      </c>
      <c r="AS88" s="2">
        <f>IF(AR$4=$E88, $I88*AR$55,0) + IF(AR$4&gt;$E88,MIN(AR88,$I88-SUM($J88:AR88)))</f>
        <v>4.5662344042864227</v>
      </c>
      <c r="AT88" s="2">
        <f>IF(AS$4=$E88, $I88*AS$55,0) + IF(AS$4&gt;$E88,MIN(AS88,$I88-SUM($J88:AS88)))</f>
        <v>4.5662344042864227</v>
      </c>
      <c r="AU88" s="2">
        <f>IF(AT$4=$E88, $I88*AT$55,0) + IF(AT$4&gt;$E88,MIN(AT88,$I88-SUM($J88:AT88)))</f>
        <v>4.5662344042864227</v>
      </c>
      <c r="AV88" s="2">
        <f>IF(AU$4=$E88, $I88*AU$55,0) + IF(AU$4&gt;$E88,MIN(AU88,$I88-SUM($J88:AU88)))</f>
        <v>4.5662344042864227</v>
      </c>
      <c r="AW88" s="2"/>
    </row>
    <row r="89" spans="5:49" ht="16.8" outlineLevel="1">
      <c r="E89" s="44">
        <f>INDEX($K$4:$AV$4,,COUNT(E$65:E88)+1)</f>
        <v>41729</v>
      </c>
      <c r="G89" s="2" t="s">
        <v>101</v>
      </c>
      <c r="I89" s="2">
        <f t="shared" si="62"/>
        <v>172.27554111958057</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5.1734396732606784</v>
      </c>
      <c r="AJ89" s="2">
        <f>IF(AI$4=$E89, $I89*AI$55,0) + IF(AI$4&gt;$E89,MIN(AI89,$I89-SUM($J89:AI89)))</f>
        <v>5.1734396732606784</v>
      </c>
      <c r="AK89" s="2">
        <f>IF(AJ$4=$E89, $I89*AJ$55,0) + IF(AJ$4&gt;$E89,MIN(AJ89,$I89-SUM($J89:AJ89)))</f>
        <v>5.1734396732606784</v>
      </c>
      <c r="AL89" s="2">
        <f>IF(AK$4=$E89, $I89*AK$55,0) + IF(AK$4&gt;$E89,MIN(AK89,$I89-SUM($J89:AK89)))</f>
        <v>5.1734396732606784</v>
      </c>
      <c r="AM89" s="2">
        <f>IF(AL$4=$E89, $I89*AL$55,0) + IF(AL$4&gt;$E89,MIN(AL89,$I89-SUM($J89:AL89)))</f>
        <v>5.1734396732606784</v>
      </c>
      <c r="AN89" s="2">
        <f>IF(AM$4=$E89, $I89*AM$55,0) + IF(AM$4&gt;$E89,MIN(AM89,$I89-SUM($J89:AM89)))</f>
        <v>5.1734396732606784</v>
      </c>
      <c r="AO89" s="2">
        <f>IF(AN$4=$E89, $I89*AN$55,0) + IF(AN$4&gt;$E89,MIN(AN89,$I89-SUM($J89:AN89)))</f>
        <v>5.1734396732606784</v>
      </c>
      <c r="AP89" s="2">
        <f>IF(AO$4=$E89, $I89*AO$55,0) + IF(AO$4&gt;$E89,MIN(AO89,$I89-SUM($J89:AO89)))</f>
        <v>5.1734396732606784</v>
      </c>
      <c r="AQ89" s="57">
        <f>IF(AP$4=$E89, $I89*AP$55,0) + IF(AP$4&gt;$E89,MIN(AP89,$I89-SUM($J89:AP89)))</f>
        <v>5.1734396732606784</v>
      </c>
      <c r="AR89" s="2">
        <f>IF(AQ$4=$E89, $I89*AQ$55,0) + IF(AQ$4&gt;$E89,MIN(AQ89,$I89-SUM($J89:AQ89)))</f>
        <v>5.1734396732606784</v>
      </c>
      <c r="AS89" s="2">
        <f>IF(AR$4=$E89, $I89*AR$55,0) + IF(AR$4&gt;$E89,MIN(AR89,$I89-SUM($J89:AR89)))</f>
        <v>5.1734396732606784</v>
      </c>
      <c r="AT89" s="2">
        <f>IF(AS$4=$E89, $I89*AS$55,0) + IF(AS$4&gt;$E89,MIN(AS89,$I89-SUM($J89:AS89)))</f>
        <v>5.1734396732606784</v>
      </c>
      <c r="AU89" s="2">
        <f>IF(AT$4=$E89, $I89*AT$55,0) + IF(AT$4&gt;$E89,MIN(AT89,$I89-SUM($J89:AT89)))</f>
        <v>5.1734396732606784</v>
      </c>
      <c r="AV89" s="2">
        <f>IF(AU$4=$E89, $I89*AU$55,0) + IF(AU$4&gt;$E89,MIN(AU89,$I89-SUM($J89:AU89)))</f>
        <v>5.1734396732606784</v>
      </c>
      <c r="AW89" s="2"/>
    </row>
    <row r="90" spans="5:49" ht="16.8" outlineLevel="1">
      <c r="E90" s="44">
        <f>INDEX($K$4:$AV$4,,COUNT(E$65:E89)+1)</f>
        <v>42094</v>
      </c>
      <c r="G90" s="2" t="s">
        <v>101</v>
      </c>
      <c r="I90" s="2">
        <f t="shared" si="62"/>
        <v>166.40352302127545</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4.9971027934316954</v>
      </c>
      <c r="AK90" s="2">
        <f>IF(AJ$4=$E90, $I90*AJ$55,0) + IF(AJ$4&gt;$E90,MIN(AJ90,$I90-SUM($J90:AJ90)))</f>
        <v>4.9971027934316954</v>
      </c>
      <c r="AL90" s="2">
        <f>IF(AK$4=$E90, $I90*AK$55,0) + IF(AK$4&gt;$E90,MIN(AK90,$I90-SUM($J90:AK90)))</f>
        <v>4.9971027934316954</v>
      </c>
      <c r="AM90" s="2">
        <f>IF(AL$4=$E90, $I90*AL$55,0) + IF(AL$4&gt;$E90,MIN(AL90,$I90-SUM($J90:AL90)))</f>
        <v>4.9971027934316954</v>
      </c>
      <c r="AN90" s="2">
        <f>IF(AM$4=$E90, $I90*AM$55,0) + IF(AM$4&gt;$E90,MIN(AM90,$I90-SUM($J90:AM90)))</f>
        <v>4.9971027934316954</v>
      </c>
      <c r="AO90" s="2">
        <f>IF(AN$4=$E90, $I90*AN$55,0) + IF(AN$4&gt;$E90,MIN(AN90,$I90-SUM($J90:AN90)))</f>
        <v>4.9971027934316954</v>
      </c>
      <c r="AP90" s="2">
        <f>IF(AO$4=$E90, $I90*AO$55,0) + IF(AO$4&gt;$E90,MIN(AO90,$I90-SUM($J90:AO90)))</f>
        <v>4.9971027934316954</v>
      </c>
      <c r="AQ90" s="57">
        <f>IF(AP$4=$E90, $I90*AP$55,0) + IF(AP$4&gt;$E90,MIN(AP90,$I90-SUM($J90:AP90)))</f>
        <v>4.9971027934316954</v>
      </c>
      <c r="AR90" s="2">
        <f>IF(AQ$4=$E90, $I90*AQ$55,0) + IF(AQ$4&gt;$E90,MIN(AQ90,$I90-SUM($J90:AQ90)))</f>
        <v>4.9971027934316954</v>
      </c>
      <c r="AS90" s="2">
        <f>IF(AR$4=$E90, $I90*AR$55,0) + IF(AR$4&gt;$E90,MIN(AR90,$I90-SUM($J90:AR90)))</f>
        <v>4.9971027934316954</v>
      </c>
      <c r="AT90" s="2">
        <f>IF(AS$4=$E90, $I90*AS$55,0) + IF(AS$4&gt;$E90,MIN(AS90,$I90-SUM($J90:AS90)))</f>
        <v>4.9971027934316954</v>
      </c>
      <c r="AU90" s="2">
        <f>IF(AT$4=$E90, $I90*AT$55,0) + IF(AT$4&gt;$E90,MIN(AT90,$I90-SUM($J90:AT90)))</f>
        <v>4.9971027934316954</v>
      </c>
      <c r="AV90" s="2">
        <f>IF(AU$4=$E90, $I90*AU$55,0) + IF(AU$4&gt;$E90,MIN(AU90,$I90-SUM($J90:AU90)))</f>
        <v>4.9971027934316954</v>
      </c>
      <c r="AW90" s="2"/>
    </row>
    <row r="91" spans="5:49" ht="16.8" outlineLevel="1">
      <c r="E91" s="44">
        <f>INDEX($K$4:$AV$4,,COUNT(E$65:E90)+1)</f>
        <v>42460</v>
      </c>
      <c r="G91" s="2" t="s">
        <v>101</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101</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101</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101</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101</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101</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101</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101</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101</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101</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101</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101</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101</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878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879</v>
      </c>
      <c r="G108" s="44" t="s">
        <v>532</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101</v>
      </c>
      <c r="I110" s="2">
        <f>INDEX($K$24:$AV$24,,MATCH(E110,$K$4:$AV$4,0))</f>
        <v>34.453481660282307</v>
      </c>
      <c r="K110" s="2">
        <f>IF(J$4=$E110, $I110*J$57,0) + IF(J$4&gt;$E110,MIN(J110,$I110-SUM($J110:J110)))</f>
        <v>0</v>
      </c>
      <c r="L110" s="2">
        <f>IF(K$4=$E110, $I110*K$57,0) + IF(K$4&gt;$E110,MIN(K110,$I110-SUM($J110:K110)))</f>
        <v>1.7226740830141154</v>
      </c>
      <c r="M110" s="2">
        <f>IF(L$4=$E110, $I110*L$57,0) + IF(L$4&gt;$E110,MIN(L110,$I110-SUM($J110:L110)))</f>
        <v>1.7226740830141154</v>
      </c>
      <c r="N110" s="2">
        <f>IF(M$4=$E110, $I110*M$57,0) + IF(M$4&gt;$E110,MIN(M110,$I110-SUM($J110:M110)))</f>
        <v>1.7226740830141154</v>
      </c>
      <c r="O110" s="2">
        <f>IF(N$4=$E110, $I110*N$57,0) + IF(N$4&gt;$E110,MIN(N110,$I110-SUM($J110:N110)))</f>
        <v>1.7226740830141154</v>
      </c>
      <c r="P110" s="2">
        <f>IF(O$4=$E110, $I110*O$57,0) + IF(O$4&gt;$E110,MIN(O110,$I110-SUM($J110:O110)))</f>
        <v>1.7226740830141154</v>
      </c>
      <c r="Q110" s="2">
        <f>IF(P$4=$E110, $I110*P$57,0) + IF(P$4&gt;$E110,MIN(P110,$I110-SUM($J110:P110)))</f>
        <v>1.7226740830141154</v>
      </c>
      <c r="R110" s="2">
        <f>IF(Q$4=$E110, $I110*Q$57,0) + IF(Q$4&gt;$E110,MIN(Q110,$I110-SUM($J110:Q110)))</f>
        <v>1.7226740830141154</v>
      </c>
      <c r="S110" s="2">
        <f>IF(R$4=$E110, $I110*R$57,0) + IF(R$4&gt;$E110,MIN(R110,$I110-SUM($J110:R110)))</f>
        <v>1.7226740830141154</v>
      </c>
      <c r="T110" s="2">
        <f>IF(S$4=$E110, $I110*S$57,0) + IF(S$4&gt;$E110,MIN(S110,$I110-SUM($J110:S110)))</f>
        <v>1.7226740830141154</v>
      </c>
      <c r="U110" s="2">
        <f>IF(T$4=$E110, $I110*T$57,0) + IF(T$4&gt;$E110,MIN(T110,$I110-SUM($J110:T110)))</f>
        <v>1.7226740830141154</v>
      </c>
      <c r="V110" s="2">
        <f>IF(U$4=$E110, $I110*U$57,0) + IF(U$4&gt;$E110,MIN(U110,$I110-SUM($J110:U110)))</f>
        <v>1.7226740830141154</v>
      </c>
      <c r="W110" s="2">
        <f>IF(V$4=$E110, $I110*V$57,0) + IF(V$4&gt;$E110,MIN(V110,$I110-SUM($J110:V110)))</f>
        <v>1.7226740830141154</v>
      </c>
      <c r="X110" s="2">
        <f>IF(W$4=$E110, $I110*W$57,0) + IF(W$4&gt;$E110,MIN(W110,$I110-SUM($J110:W110)))</f>
        <v>1.7226740830141154</v>
      </c>
      <c r="Y110" s="2">
        <f>IF(X$4=$E110, $I110*X$57,0) + IF(X$4&gt;$E110,MIN(X110,$I110-SUM($J110:X110)))</f>
        <v>1.7226740830141154</v>
      </c>
      <c r="Z110" s="2">
        <f>IF(Y$4=$E110, $I110*Y$57,0) + IF(Y$4&gt;$E110,MIN(Y110,$I110-SUM($J110:Y110)))</f>
        <v>1.7226740830141154</v>
      </c>
      <c r="AA110" s="2">
        <f>IF(Z$4=$E110, $I110*Z$57,0) + IF(Z$4&gt;$E110,MIN(Z110,$I110-SUM($J110:Z110)))</f>
        <v>1.7226740830141154</v>
      </c>
      <c r="AB110" s="2">
        <f>IF(AA$4=$E110, $I110*AA$57,0) + IF(AA$4&gt;$E110,MIN(AA110,$I110-SUM($J110:AA110)))</f>
        <v>1.7226740830141154</v>
      </c>
      <c r="AC110" s="2">
        <f>IF(AB$4=$E110, $I110*AB$57,0) + IF(AB$4&gt;$E110,MIN(AB110,$I110-SUM($J110:AB110)))</f>
        <v>1.7226740830141154</v>
      </c>
      <c r="AD110" s="2">
        <f>IF(AC$4=$E110, $I110*AC$57,0) + IF(AC$4&gt;$E110,MIN(AC110,$I110-SUM($J110:AC110)))</f>
        <v>1.7226740830141154</v>
      </c>
      <c r="AE110" s="2">
        <f>IF(AD$4=$E110, $I110*AD$57,0) + IF(AD$4&gt;$E110,MIN(AD110,$I110-SUM($J110:AD110)))</f>
        <v>1.7226740830141054</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101</v>
      </c>
      <c r="I111" s="2">
        <f t="shared" ref="I111:I147" si="64">INDEX($K$24:$AV$24,,MATCH(E111,$K$4:$AV$4,0))</f>
        <v>107.06512042818909</v>
      </c>
      <c r="K111" s="2">
        <f>IF(J$4=$E111, $I111*J$57,0) + IF(J$4&gt;$E111,MIN(J111,$I111-SUM($J111:J111)))</f>
        <v>0</v>
      </c>
      <c r="L111" s="2">
        <f>IF(K$4=$E111, $I111*K$57,0) + IF(K$4&gt;$E111,MIN(K111,$I111-SUM($J111:K111)))</f>
        <v>0</v>
      </c>
      <c r="M111" s="2">
        <f>IF(L$4=$E111, $I111*L$57,0) + IF(L$4&gt;$E111,MIN(L111,$I111-SUM($J111:L111)))</f>
        <v>5.3532560214094547</v>
      </c>
      <c r="N111" s="2">
        <f>IF(M$4=$E111, $I111*M$57,0) + IF(M$4&gt;$E111,MIN(M111,$I111-SUM($J111:M111)))</f>
        <v>5.3532560214094547</v>
      </c>
      <c r="O111" s="2">
        <f>IF(N$4=$E111, $I111*N$57,0) + IF(N$4&gt;$E111,MIN(N111,$I111-SUM($J111:N111)))</f>
        <v>5.3532560214094547</v>
      </c>
      <c r="P111" s="2">
        <f>IF(O$4=$E111, $I111*O$57,0) + IF(O$4&gt;$E111,MIN(O111,$I111-SUM($J111:O111)))</f>
        <v>5.3532560214094547</v>
      </c>
      <c r="Q111" s="2">
        <f>IF(P$4=$E111, $I111*P$57,0) + IF(P$4&gt;$E111,MIN(P111,$I111-SUM($J111:P111)))</f>
        <v>5.3532560214094547</v>
      </c>
      <c r="R111" s="2">
        <f>IF(Q$4=$E111, $I111*Q$57,0) + IF(Q$4&gt;$E111,MIN(Q111,$I111-SUM($J111:Q111)))</f>
        <v>5.3532560214094547</v>
      </c>
      <c r="S111" s="2">
        <f>IF(R$4=$E111, $I111*R$57,0) + IF(R$4&gt;$E111,MIN(R111,$I111-SUM($J111:R111)))</f>
        <v>5.3532560214094547</v>
      </c>
      <c r="T111" s="2">
        <f>IF(S$4=$E111, $I111*S$57,0) + IF(S$4&gt;$E111,MIN(S111,$I111-SUM($J111:S111)))</f>
        <v>5.3532560214094547</v>
      </c>
      <c r="U111" s="2">
        <f>IF(T$4=$E111, $I111*T$57,0) + IF(T$4&gt;$E111,MIN(T111,$I111-SUM($J111:T111)))</f>
        <v>5.3532560214094547</v>
      </c>
      <c r="V111" s="2">
        <f>IF(U$4=$E111, $I111*U$57,0) + IF(U$4&gt;$E111,MIN(U111,$I111-SUM($J111:U111)))</f>
        <v>5.3532560214094547</v>
      </c>
      <c r="W111" s="2">
        <f>IF(V$4=$E111, $I111*V$57,0) + IF(V$4&gt;$E111,MIN(V111,$I111-SUM($J111:V111)))</f>
        <v>5.3532560214094547</v>
      </c>
      <c r="X111" s="2">
        <f>IF(W$4=$E111, $I111*W$57,0) + IF(W$4&gt;$E111,MIN(W111,$I111-SUM($J111:W111)))</f>
        <v>5.3532560214094547</v>
      </c>
      <c r="Y111" s="2">
        <f>IF(X$4=$E111, $I111*X$57,0) + IF(X$4&gt;$E111,MIN(X111,$I111-SUM($J111:X111)))</f>
        <v>5.3532560214094547</v>
      </c>
      <c r="Z111" s="2">
        <f>IF(Y$4=$E111, $I111*Y$57,0) + IF(Y$4&gt;$E111,MIN(Y111,$I111-SUM($J111:Y111)))</f>
        <v>5.3532560214094547</v>
      </c>
      <c r="AA111" s="2">
        <f>IF(Z$4=$E111, $I111*Z$57,0) + IF(Z$4&gt;$E111,MIN(Z111,$I111-SUM($J111:Z111)))</f>
        <v>5.3532560214094547</v>
      </c>
      <c r="AB111" s="2">
        <f>IF(AA$4=$E111, $I111*AA$57,0) + IF(AA$4&gt;$E111,MIN(AA111,$I111-SUM($J111:AA111)))</f>
        <v>5.3532560214094547</v>
      </c>
      <c r="AC111" s="2">
        <f>IF(AB$4=$E111, $I111*AB$57,0) + IF(AB$4&gt;$E111,MIN(AB111,$I111-SUM($J111:AB111)))</f>
        <v>5.3532560214094547</v>
      </c>
      <c r="AD111" s="2">
        <f>IF(AC$4=$E111, $I111*AC$57,0) + IF(AC$4&gt;$E111,MIN(AC111,$I111-SUM($J111:AC111)))</f>
        <v>5.3532560214094547</v>
      </c>
      <c r="AE111" s="2">
        <f>IF(AD$4=$E111, $I111*AD$57,0) + IF(AD$4&gt;$E111,MIN(AD111,$I111-SUM($J111:AD111)))</f>
        <v>5.3532560214094547</v>
      </c>
      <c r="AF111" s="2">
        <f>IF(AE$4=$E111, $I111*AE$57,0) + IF(AE$4&gt;$E111,MIN(AE111,$I111-SUM($J111:AE111)))</f>
        <v>5.3532560214094547</v>
      </c>
      <c r="AG111" s="2">
        <f>IF(AF$4=$E111, $I111*AF$57,0) + IF(AF$4&gt;$E111,MIN(AF111,$I111-SUM($J111:AF111)))</f>
        <v>1.4210854715202004E-14</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101</v>
      </c>
      <c r="I112" s="2">
        <f t="shared" si="64"/>
        <v>105.39801647688512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5.2699008238442566</v>
      </c>
      <c r="O112" s="2">
        <f>IF(N$4=$E112, $I112*N$57,0) + IF(N$4&gt;$E112,MIN(N112,$I112-SUM($J112:N112)))</f>
        <v>5.2699008238442566</v>
      </c>
      <c r="P112" s="2">
        <f>IF(O$4=$E112, $I112*O$57,0) + IF(O$4&gt;$E112,MIN(O112,$I112-SUM($J112:O112)))</f>
        <v>5.2699008238442566</v>
      </c>
      <c r="Q112" s="2">
        <f>IF(P$4=$E112, $I112*P$57,0) + IF(P$4&gt;$E112,MIN(P112,$I112-SUM($J112:P112)))</f>
        <v>5.2699008238442566</v>
      </c>
      <c r="R112" s="2">
        <f>IF(Q$4=$E112, $I112*Q$57,0) + IF(Q$4&gt;$E112,MIN(Q112,$I112-SUM($J112:Q112)))</f>
        <v>5.2699008238442566</v>
      </c>
      <c r="S112" s="2">
        <f>IF(R$4=$E112, $I112*R$57,0) + IF(R$4&gt;$E112,MIN(R112,$I112-SUM($J112:R112)))</f>
        <v>5.2699008238442566</v>
      </c>
      <c r="T112" s="2">
        <f>IF(S$4=$E112, $I112*S$57,0) + IF(S$4&gt;$E112,MIN(S112,$I112-SUM($J112:S112)))</f>
        <v>5.2699008238442566</v>
      </c>
      <c r="U112" s="2">
        <f>IF(T$4=$E112, $I112*T$57,0) + IF(T$4&gt;$E112,MIN(T112,$I112-SUM($J112:T112)))</f>
        <v>5.2699008238442566</v>
      </c>
      <c r="V112" s="2">
        <f>IF(U$4=$E112, $I112*U$57,0) + IF(U$4&gt;$E112,MIN(U112,$I112-SUM($J112:U112)))</f>
        <v>5.2699008238442566</v>
      </c>
      <c r="W112" s="2">
        <f>IF(V$4=$E112, $I112*V$57,0) + IF(V$4&gt;$E112,MIN(V112,$I112-SUM($J112:V112)))</f>
        <v>5.2699008238442566</v>
      </c>
      <c r="X112" s="2">
        <f>IF(W$4=$E112, $I112*W$57,0) + IF(W$4&gt;$E112,MIN(W112,$I112-SUM($J112:W112)))</f>
        <v>5.2699008238442566</v>
      </c>
      <c r="Y112" s="2">
        <f>IF(X$4=$E112, $I112*X$57,0) + IF(X$4&gt;$E112,MIN(X112,$I112-SUM($J112:X112)))</f>
        <v>5.2699008238442566</v>
      </c>
      <c r="Z112" s="2">
        <f>IF(Y$4=$E112, $I112*Y$57,0) + IF(Y$4&gt;$E112,MIN(Y112,$I112-SUM($J112:Y112)))</f>
        <v>5.2699008238442566</v>
      </c>
      <c r="AA112" s="2">
        <f>IF(Z$4=$E112, $I112*Z$57,0) + IF(Z$4&gt;$E112,MIN(Z112,$I112-SUM($J112:Z112)))</f>
        <v>5.2699008238442566</v>
      </c>
      <c r="AB112" s="2">
        <f>IF(AA$4=$E112, $I112*AA$57,0) + IF(AA$4&gt;$E112,MIN(AA112,$I112-SUM($J112:AA112)))</f>
        <v>5.2699008238442566</v>
      </c>
      <c r="AC112" s="2">
        <f>IF(AB$4=$E112, $I112*AB$57,0) + IF(AB$4&gt;$E112,MIN(AB112,$I112-SUM($J112:AB112)))</f>
        <v>5.2699008238442566</v>
      </c>
      <c r="AD112" s="2">
        <f>IF(AC$4=$E112, $I112*AC$57,0) + IF(AC$4&gt;$E112,MIN(AC112,$I112-SUM($J112:AC112)))</f>
        <v>5.2699008238442566</v>
      </c>
      <c r="AE112" s="2">
        <f>IF(AD$4=$E112, $I112*AD$57,0) + IF(AD$4&gt;$E112,MIN(AD112,$I112-SUM($J112:AD112)))</f>
        <v>5.2699008238442566</v>
      </c>
      <c r="AF112" s="2">
        <f>IF(AE$4=$E112, $I112*AE$57,0) + IF(AE$4&gt;$E112,MIN(AE112,$I112-SUM($J112:AE112)))</f>
        <v>5.2699008238442566</v>
      </c>
      <c r="AG112" s="2">
        <f>IF(AF$4=$E112, $I112*AF$57,0) + IF(AF$4&gt;$E112,MIN(AF112,$I112-SUM($J112:AF112)))</f>
        <v>5.2699008238442566</v>
      </c>
      <c r="AH112" s="2">
        <f>IF(AG$4=$E112, $I112*AG$57,0) + IF(AG$4&gt;$E112,MIN(AG112,$I112-SUM($J112:AG112)))</f>
        <v>2.8421709430404007E-14</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101</v>
      </c>
      <c r="I113" s="2">
        <f t="shared" si="64"/>
        <v>98.17389935456788</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4.908694967728394</v>
      </c>
      <c r="P113" s="2">
        <f>IF(O$4=$E113, $I113*O$57,0) + IF(O$4&gt;$E113,MIN(O113,$I113-SUM($J113:O113)))</f>
        <v>4.908694967728394</v>
      </c>
      <c r="Q113" s="2">
        <f>IF(P$4=$E113, $I113*P$57,0) + IF(P$4&gt;$E113,MIN(P113,$I113-SUM($J113:P113)))</f>
        <v>4.908694967728394</v>
      </c>
      <c r="R113" s="2">
        <f>IF(Q$4=$E113, $I113*Q$57,0) + IF(Q$4&gt;$E113,MIN(Q113,$I113-SUM($J113:Q113)))</f>
        <v>4.908694967728394</v>
      </c>
      <c r="S113" s="2">
        <f>IF(R$4=$E113, $I113*R$57,0) + IF(R$4&gt;$E113,MIN(R113,$I113-SUM($J113:R113)))</f>
        <v>4.908694967728394</v>
      </c>
      <c r="T113" s="2">
        <f>IF(S$4=$E113, $I113*S$57,0) + IF(S$4&gt;$E113,MIN(S113,$I113-SUM($J113:S113)))</f>
        <v>4.908694967728394</v>
      </c>
      <c r="U113" s="2">
        <f>IF(T$4=$E113, $I113*T$57,0) + IF(T$4&gt;$E113,MIN(T113,$I113-SUM($J113:T113)))</f>
        <v>4.908694967728394</v>
      </c>
      <c r="V113" s="2">
        <f>IF(U$4=$E113, $I113*U$57,0) + IF(U$4&gt;$E113,MIN(U113,$I113-SUM($J113:U113)))</f>
        <v>4.908694967728394</v>
      </c>
      <c r="W113" s="2">
        <f>IF(V$4=$E113, $I113*V$57,0) + IF(V$4&gt;$E113,MIN(V113,$I113-SUM($J113:V113)))</f>
        <v>4.908694967728394</v>
      </c>
      <c r="X113" s="2">
        <f>IF(W$4=$E113, $I113*W$57,0) + IF(W$4&gt;$E113,MIN(W113,$I113-SUM($J113:W113)))</f>
        <v>4.908694967728394</v>
      </c>
      <c r="Y113" s="2">
        <f>IF(X$4=$E113, $I113*X$57,0) + IF(X$4&gt;$E113,MIN(X113,$I113-SUM($J113:X113)))</f>
        <v>4.908694967728394</v>
      </c>
      <c r="Z113" s="2">
        <f>IF(Y$4=$E113, $I113*Y$57,0) + IF(Y$4&gt;$E113,MIN(Y113,$I113-SUM($J113:Y113)))</f>
        <v>4.908694967728394</v>
      </c>
      <c r="AA113" s="2">
        <f>IF(Z$4=$E113, $I113*Z$57,0) + IF(Z$4&gt;$E113,MIN(Z113,$I113-SUM($J113:Z113)))</f>
        <v>4.908694967728394</v>
      </c>
      <c r="AB113" s="2">
        <f>IF(AA$4=$E113, $I113*AA$57,0) + IF(AA$4&gt;$E113,MIN(AA113,$I113-SUM($J113:AA113)))</f>
        <v>4.908694967728394</v>
      </c>
      <c r="AC113" s="2">
        <f>IF(AB$4=$E113, $I113*AB$57,0) + IF(AB$4&gt;$E113,MIN(AB113,$I113-SUM($J113:AB113)))</f>
        <v>4.908694967728394</v>
      </c>
      <c r="AD113" s="2">
        <f>IF(AC$4=$E113, $I113*AC$57,0) + IF(AC$4&gt;$E113,MIN(AC113,$I113-SUM($J113:AC113)))</f>
        <v>4.908694967728394</v>
      </c>
      <c r="AE113" s="2">
        <f>IF(AD$4=$E113, $I113*AD$57,0) + IF(AD$4&gt;$E113,MIN(AD113,$I113-SUM($J113:AD113)))</f>
        <v>4.908694967728394</v>
      </c>
      <c r="AF113" s="2">
        <f>IF(AE$4=$E113, $I113*AE$57,0) + IF(AE$4&gt;$E113,MIN(AE113,$I113-SUM($J113:AE113)))</f>
        <v>4.908694967728394</v>
      </c>
      <c r="AG113" s="2">
        <f>IF(AF$4=$E113, $I113*AF$57,0) + IF(AF$4&gt;$E113,MIN(AF113,$I113-SUM($J113:AF113)))</f>
        <v>4.908694967728394</v>
      </c>
      <c r="AH113" s="2">
        <f>IF(AG$4=$E113, $I113*AG$57,0) + IF(AG$4&gt;$E113,MIN(AG113,$I113-SUM($J113:AG113)))</f>
        <v>4.908694967728394</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101</v>
      </c>
      <c r="I114" s="2">
        <f t="shared" si="64"/>
        <v>98.359133126934992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4.9179566563467496</v>
      </c>
      <c r="Q114" s="2">
        <f>IF(P$4=$E114, $I114*P$57,0) + IF(P$4&gt;$E114,MIN(P114,$I114-SUM($J114:P114)))</f>
        <v>4.9179566563467496</v>
      </c>
      <c r="R114" s="2">
        <f>IF(Q$4=$E114, $I114*Q$57,0) + IF(Q$4&gt;$E114,MIN(Q114,$I114-SUM($J114:Q114)))</f>
        <v>4.9179566563467496</v>
      </c>
      <c r="S114" s="2">
        <f>IF(R$4=$E114, $I114*R$57,0) + IF(R$4&gt;$E114,MIN(R114,$I114-SUM($J114:R114)))</f>
        <v>4.9179566563467496</v>
      </c>
      <c r="T114" s="2">
        <f>IF(S$4=$E114, $I114*S$57,0) + IF(S$4&gt;$E114,MIN(S114,$I114-SUM($J114:S114)))</f>
        <v>4.9179566563467496</v>
      </c>
      <c r="U114" s="2">
        <f>IF(T$4=$E114, $I114*T$57,0) + IF(T$4&gt;$E114,MIN(T114,$I114-SUM($J114:T114)))</f>
        <v>4.9179566563467496</v>
      </c>
      <c r="V114" s="2">
        <f>IF(U$4=$E114, $I114*U$57,0) + IF(U$4&gt;$E114,MIN(U114,$I114-SUM($J114:U114)))</f>
        <v>4.9179566563467496</v>
      </c>
      <c r="W114" s="2">
        <f>IF(V$4=$E114, $I114*V$57,0) + IF(V$4&gt;$E114,MIN(V114,$I114-SUM($J114:V114)))</f>
        <v>4.9179566563467496</v>
      </c>
      <c r="X114" s="2">
        <f>IF(W$4=$E114, $I114*W$57,0) + IF(W$4&gt;$E114,MIN(W114,$I114-SUM($J114:W114)))</f>
        <v>4.9179566563467496</v>
      </c>
      <c r="Y114" s="2">
        <f>IF(X$4=$E114, $I114*X$57,0) + IF(X$4&gt;$E114,MIN(X114,$I114-SUM($J114:X114)))</f>
        <v>4.9179566563467496</v>
      </c>
      <c r="Z114" s="2">
        <f>IF(Y$4=$E114, $I114*Y$57,0) + IF(Y$4&gt;$E114,MIN(Y114,$I114-SUM($J114:Y114)))</f>
        <v>4.9179566563467496</v>
      </c>
      <c r="AA114" s="2">
        <f>IF(Z$4=$E114, $I114*Z$57,0) + IF(Z$4&gt;$E114,MIN(Z114,$I114-SUM($J114:Z114)))</f>
        <v>4.9179566563467496</v>
      </c>
      <c r="AB114" s="2">
        <f>IF(AA$4=$E114, $I114*AA$57,0) + IF(AA$4&gt;$E114,MIN(AA114,$I114-SUM($J114:AA114)))</f>
        <v>4.9179566563467496</v>
      </c>
      <c r="AC114" s="2">
        <f>IF(AB$4=$E114, $I114*AB$57,0) + IF(AB$4&gt;$E114,MIN(AB114,$I114-SUM($J114:AB114)))</f>
        <v>4.9179566563467496</v>
      </c>
      <c r="AD114" s="2">
        <f>IF(AC$4=$E114, $I114*AC$57,0) + IF(AC$4&gt;$E114,MIN(AC114,$I114-SUM($J114:AC114)))</f>
        <v>4.9179566563467496</v>
      </c>
      <c r="AE114" s="2">
        <f>IF(AD$4=$E114, $I114*AD$57,0) + IF(AD$4&gt;$E114,MIN(AD114,$I114-SUM($J114:AD114)))</f>
        <v>4.9179566563467496</v>
      </c>
      <c r="AF114" s="2">
        <f>IF(AE$4=$E114, $I114*AE$57,0) + IF(AE$4&gt;$E114,MIN(AE114,$I114-SUM($J114:AE114)))</f>
        <v>4.9179566563467496</v>
      </c>
      <c r="AG114" s="2">
        <f>IF(AF$4=$E114, $I114*AF$57,0) + IF(AF$4&gt;$E114,MIN(AF114,$I114-SUM($J114:AF114)))</f>
        <v>4.9179566563467496</v>
      </c>
      <c r="AH114" s="2">
        <f>IF(AG$4=$E114, $I114*AG$57,0) + IF(AG$4&gt;$E114,MIN(AG114,$I114-SUM($J114:AG114)))</f>
        <v>4.9179566563467496</v>
      </c>
      <c r="AI114" s="2">
        <f>IF(AH$4=$E114, $I114*AH$57,0) + IF(AH$4&gt;$E114,MIN(AH114,$I114-SUM($J114:AH114)))</f>
        <v>4.9179566563467496</v>
      </c>
      <c r="AJ114" s="2">
        <f>IF(AI$4=$E114, $I114*AI$57,0) + IF(AI$4&gt;$E114,MIN(AI114,$I114-SUM($J114:AI114)))</f>
        <v>4.2632564145606011E-14</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101</v>
      </c>
      <c r="I115" s="2">
        <f t="shared" si="64"/>
        <v>89.467912053313725</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4.4733956026656863</v>
      </c>
      <c r="R115" s="2">
        <f>IF(Q$4=$E115, $I115*Q$57,0) + IF(Q$4&gt;$E115,MIN(Q115,$I115-SUM($J115:Q115)))</f>
        <v>4.4733956026656863</v>
      </c>
      <c r="S115" s="2">
        <f>IF(R$4=$E115, $I115*R$57,0) + IF(R$4&gt;$E115,MIN(R115,$I115-SUM($J115:R115)))</f>
        <v>4.4733956026656863</v>
      </c>
      <c r="T115" s="2">
        <f>IF(S$4=$E115, $I115*S$57,0) + IF(S$4&gt;$E115,MIN(S115,$I115-SUM($J115:S115)))</f>
        <v>4.4733956026656863</v>
      </c>
      <c r="U115" s="2">
        <f>IF(T$4=$E115, $I115*T$57,0) + IF(T$4&gt;$E115,MIN(T115,$I115-SUM($J115:T115)))</f>
        <v>4.4733956026656863</v>
      </c>
      <c r="V115" s="2">
        <f>IF(U$4=$E115, $I115*U$57,0) + IF(U$4&gt;$E115,MIN(U115,$I115-SUM($J115:U115)))</f>
        <v>4.4733956026656863</v>
      </c>
      <c r="W115" s="2">
        <f>IF(V$4=$E115, $I115*V$57,0) + IF(V$4&gt;$E115,MIN(V115,$I115-SUM($J115:V115)))</f>
        <v>4.4733956026656863</v>
      </c>
      <c r="X115" s="2">
        <f>IF(W$4=$E115, $I115*W$57,0) + IF(W$4&gt;$E115,MIN(W115,$I115-SUM($J115:W115)))</f>
        <v>4.4733956026656863</v>
      </c>
      <c r="Y115" s="2">
        <f>IF(X$4=$E115, $I115*X$57,0) + IF(X$4&gt;$E115,MIN(X115,$I115-SUM($J115:X115)))</f>
        <v>4.4733956026656863</v>
      </c>
      <c r="Z115" s="2">
        <f>IF(Y$4=$E115, $I115*Y$57,0) + IF(Y$4&gt;$E115,MIN(Y115,$I115-SUM($J115:Y115)))</f>
        <v>4.4733956026656863</v>
      </c>
      <c r="AA115" s="2">
        <f>IF(Z$4=$E115, $I115*Z$57,0) + IF(Z$4&gt;$E115,MIN(Z115,$I115-SUM($J115:Z115)))</f>
        <v>4.4733956026656863</v>
      </c>
      <c r="AB115" s="2">
        <f>IF(AA$4=$E115, $I115*AA$57,0) + IF(AA$4&gt;$E115,MIN(AA115,$I115-SUM($J115:AA115)))</f>
        <v>4.4733956026656863</v>
      </c>
      <c r="AC115" s="2">
        <f>IF(AB$4=$E115, $I115*AB$57,0) + IF(AB$4&gt;$E115,MIN(AB115,$I115-SUM($J115:AB115)))</f>
        <v>4.4733956026656863</v>
      </c>
      <c r="AD115" s="2">
        <f>IF(AC$4=$E115, $I115*AC$57,0) + IF(AC$4&gt;$E115,MIN(AC115,$I115-SUM($J115:AC115)))</f>
        <v>4.4733956026656863</v>
      </c>
      <c r="AE115" s="2">
        <f>IF(AD$4=$E115, $I115*AD$57,0) + IF(AD$4&gt;$E115,MIN(AD115,$I115-SUM($J115:AD115)))</f>
        <v>4.4733956026656863</v>
      </c>
      <c r="AF115" s="2">
        <f>IF(AE$4=$E115, $I115*AE$57,0) + IF(AE$4&gt;$E115,MIN(AE115,$I115-SUM($J115:AE115)))</f>
        <v>4.4733956026656863</v>
      </c>
      <c r="AG115" s="2">
        <f>IF(AF$4=$E115, $I115*AF$57,0) + IF(AF$4&gt;$E115,MIN(AF115,$I115-SUM($J115:AF115)))</f>
        <v>4.4733956026656863</v>
      </c>
      <c r="AH115" s="2">
        <f>IF(AG$4=$E115, $I115*AG$57,0) + IF(AG$4&gt;$E115,MIN(AG115,$I115-SUM($J115:AG115)))</f>
        <v>4.4733956026656863</v>
      </c>
      <c r="AI115" s="2">
        <f>IF(AH$4=$E115, $I115*AH$57,0) + IF(AH$4&gt;$E115,MIN(AH115,$I115-SUM($J115:AH115)))</f>
        <v>4.4733956026656863</v>
      </c>
      <c r="AJ115" s="2">
        <f>IF(AI$4=$E115, $I115*AI$57,0) + IF(AI$4&gt;$E115,MIN(AI115,$I115-SUM($J115:AI115)))</f>
        <v>4.4733956026656472</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101</v>
      </c>
      <c r="I116" s="2">
        <f t="shared" si="64"/>
        <v>101.87857480191003</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5.0939287400955022</v>
      </c>
      <c r="S116" s="2">
        <f>IF(R$4=$E116, $I116*R$57,0) + IF(R$4&gt;$E116,MIN(R116,$I116-SUM($J116:R116)))</f>
        <v>5.0939287400955022</v>
      </c>
      <c r="T116" s="2">
        <f>IF(S$4=$E116, $I116*S$57,0) + IF(S$4&gt;$E116,MIN(S116,$I116-SUM($J116:S116)))</f>
        <v>5.0939287400955022</v>
      </c>
      <c r="U116" s="2">
        <f>IF(T$4=$E116, $I116*T$57,0) + IF(T$4&gt;$E116,MIN(T116,$I116-SUM($J116:T116)))</f>
        <v>5.0939287400955022</v>
      </c>
      <c r="V116" s="2">
        <f>IF(U$4=$E116, $I116*U$57,0) + IF(U$4&gt;$E116,MIN(U116,$I116-SUM($J116:U116)))</f>
        <v>5.0939287400955022</v>
      </c>
      <c r="W116" s="2">
        <f>IF(V$4=$E116, $I116*V$57,0) + IF(V$4&gt;$E116,MIN(V116,$I116-SUM($J116:V116)))</f>
        <v>5.0939287400955022</v>
      </c>
      <c r="X116" s="2">
        <f>IF(W$4=$E116, $I116*W$57,0) + IF(W$4&gt;$E116,MIN(W116,$I116-SUM($J116:W116)))</f>
        <v>5.0939287400955022</v>
      </c>
      <c r="Y116" s="2">
        <f>IF(X$4=$E116, $I116*X$57,0) + IF(X$4&gt;$E116,MIN(X116,$I116-SUM($J116:X116)))</f>
        <v>5.0939287400955022</v>
      </c>
      <c r="Z116" s="2">
        <f>IF(Y$4=$E116, $I116*Y$57,0) + IF(Y$4&gt;$E116,MIN(Y116,$I116-SUM($J116:Y116)))</f>
        <v>5.0939287400955022</v>
      </c>
      <c r="AA116" s="2">
        <f>IF(Z$4=$E116, $I116*Z$57,0) + IF(Z$4&gt;$E116,MIN(Z116,$I116-SUM($J116:Z116)))</f>
        <v>5.0939287400955022</v>
      </c>
      <c r="AB116" s="2">
        <f>IF(AA$4=$E116, $I116*AA$57,0) + IF(AA$4&gt;$E116,MIN(AA116,$I116-SUM($J116:AA116)))</f>
        <v>5.0939287400955022</v>
      </c>
      <c r="AC116" s="2">
        <f>IF(AB$4=$E116, $I116*AB$57,0) + IF(AB$4&gt;$E116,MIN(AB116,$I116-SUM($J116:AB116)))</f>
        <v>5.0939287400955022</v>
      </c>
      <c r="AD116" s="2">
        <f>IF(AC$4=$E116, $I116*AC$57,0) + IF(AC$4&gt;$E116,MIN(AC116,$I116-SUM($J116:AC116)))</f>
        <v>5.0939287400955022</v>
      </c>
      <c r="AE116" s="2">
        <f>IF(AD$4=$E116, $I116*AD$57,0) + IF(AD$4&gt;$E116,MIN(AD116,$I116-SUM($J116:AD116)))</f>
        <v>5.0939287400955022</v>
      </c>
      <c r="AF116" s="2">
        <f>IF(AE$4=$E116, $I116*AE$57,0) + IF(AE$4&gt;$E116,MIN(AE116,$I116-SUM($J116:AE116)))</f>
        <v>5.0939287400955022</v>
      </c>
      <c r="AG116" s="2">
        <f>IF(AF$4=$E116, $I116*AF$57,0) + IF(AF$4&gt;$E116,MIN(AF116,$I116-SUM($J116:AF116)))</f>
        <v>5.0939287400955022</v>
      </c>
      <c r="AH116" s="2">
        <f>IF(AG$4=$E116, $I116*AG$57,0) + IF(AG$4&gt;$E116,MIN(AG116,$I116-SUM($J116:AG116)))</f>
        <v>5.0939287400955022</v>
      </c>
      <c r="AI116" s="2">
        <f>IF(AH$4=$E116, $I116*AH$57,0) + IF(AH$4&gt;$E116,MIN(AH116,$I116-SUM($J116:AH116)))</f>
        <v>5.0939287400955022</v>
      </c>
      <c r="AJ116" s="2">
        <f>IF(AI$4=$E116, $I116*AI$57,0) + IF(AI$4&gt;$E116,MIN(AI116,$I116-SUM($J116:AI116)))</f>
        <v>5.0939287400955022</v>
      </c>
      <c r="AK116" s="2">
        <f>IF(AJ$4=$E116, $I116*AJ$57,0) + IF(AJ$4&gt;$E116,MIN(AJ116,$I116-SUM($J116:AJ116)))</f>
        <v>5.0939287400954782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101</v>
      </c>
      <c r="I117" s="2">
        <f t="shared" si="64"/>
        <v>105.76848402161933</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5.288424201080967</v>
      </c>
      <c r="T117" s="2">
        <f>IF(S$4=$E117, $I117*S$57,0) + IF(S$4&gt;$E117,MIN(S117,$I117-SUM($J117:S117)))</f>
        <v>5.288424201080967</v>
      </c>
      <c r="U117" s="2">
        <f>IF(T$4=$E117, $I117*T$57,0) + IF(T$4&gt;$E117,MIN(T117,$I117-SUM($J117:T117)))</f>
        <v>5.288424201080967</v>
      </c>
      <c r="V117" s="2">
        <f>IF(U$4=$E117, $I117*U$57,0) + IF(U$4&gt;$E117,MIN(U117,$I117-SUM($J117:U117)))</f>
        <v>5.288424201080967</v>
      </c>
      <c r="W117" s="2">
        <f>IF(V$4=$E117, $I117*V$57,0) + IF(V$4&gt;$E117,MIN(V117,$I117-SUM($J117:V117)))</f>
        <v>5.288424201080967</v>
      </c>
      <c r="X117" s="2">
        <f>IF(W$4=$E117, $I117*W$57,0) + IF(W$4&gt;$E117,MIN(W117,$I117-SUM($J117:W117)))</f>
        <v>5.288424201080967</v>
      </c>
      <c r="Y117" s="2">
        <f>IF(X$4=$E117, $I117*X$57,0) + IF(X$4&gt;$E117,MIN(X117,$I117-SUM($J117:X117)))</f>
        <v>5.288424201080967</v>
      </c>
      <c r="Z117" s="2">
        <f>IF(Y$4=$E117, $I117*Y$57,0) + IF(Y$4&gt;$E117,MIN(Y117,$I117-SUM($J117:Y117)))</f>
        <v>5.288424201080967</v>
      </c>
      <c r="AA117" s="2">
        <f>IF(Z$4=$E117, $I117*Z$57,0) + IF(Z$4&gt;$E117,MIN(Z117,$I117-SUM($J117:Z117)))</f>
        <v>5.288424201080967</v>
      </c>
      <c r="AB117" s="2">
        <f>IF(AA$4=$E117, $I117*AA$57,0) + IF(AA$4&gt;$E117,MIN(AA117,$I117-SUM($J117:AA117)))</f>
        <v>5.288424201080967</v>
      </c>
      <c r="AC117" s="2">
        <f>IF(AB$4=$E117, $I117*AB$57,0) + IF(AB$4&gt;$E117,MIN(AB117,$I117-SUM($J117:AB117)))</f>
        <v>5.288424201080967</v>
      </c>
      <c r="AD117" s="2">
        <f>IF(AC$4=$E117, $I117*AC$57,0) + IF(AC$4&gt;$E117,MIN(AC117,$I117-SUM($J117:AC117)))</f>
        <v>5.288424201080967</v>
      </c>
      <c r="AE117" s="2">
        <f>IF(AD$4=$E117, $I117*AD$57,0) + IF(AD$4&gt;$E117,MIN(AD117,$I117-SUM($J117:AD117)))</f>
        <v>5.288424201080967</v>
      </c>
      <c r="AF117" s="2">
        <f>IF(AE$4=$E117, $I117*AE$57,0) + IF(AE$4&gt;$E117,MIN(AE117,$I117-SUM($J117:AE117)))</f>
        <v>5.288424201080967</v>
      </c>
      <c r="AG117" s="2">
        <f>IF(AF$4=$E117, $I117*AF$57,0) + IF(AF$4&gt;$E117,MIN(AF117,$I117-SUM($J117:AF117)))</f>
        <v>5.288424201080967</v>
      </c>
      <c r="AH117" s="2">
        <f>IF(AG$4=$E117, $I117*AG$57,0) + IF(AG$4&gt;$E117,MIN(AG117,$I117-SUM($J117:AG117)))</f>
        <v>5.288424201080967</v>
      </c>
      <c r="AI117" s="2">
        <f>IF(AH$4=$E117, $I117*AH$57,0) + IF(AH$4&gt;$E117,MIN(AH117,$I117-SUM($J117:AH117)))</f>
        <v>5.288424201080967</v>
      </c>
      <c r="AJ117" s="2">
        <f>IF(AI$4=$E117, $I117*AI$57,0) + IF(AI$4&gt;$E117,MIN(AI117,$I117-SUM($J117:AI117)))</f>
        <v>5.288424201080967</v>
      </c>
      <c r="AK117" s="2">
        <f>IF(AJ$4=$E117, $I117*AJ$57,0) + IF(AJ$4&gt;$E117,MIN(AJ117,$I117-SUM($J117:AJ117)))</f>
        <v>5.288424201080967</v>
      </c>
      <c r="AL117" s="2">
        <f>IF(AK$4=$E117, $I117*AK$57,0) + IF(AK$4&gt;$E117,MIN(AK117,$I117-SUM($J117:AK117)))</f>
        <v>5.288424201080943</v>
      </c>
      <c r="AM117" s="2">
        <f>IF(AL$4=$E117, $I117*AL$57,0) + IF(AL$4&gt;$E117,MIN(AL117,$I117-SUM($J117:AL117)))</f>
        <v>0</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101</v>
      </c>
      <c r="I118" s="2">
        <f t="shared" si="64"/>
        <v>100.0899444372464</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5.0044972218623203</v>
      </c>
      <c r="U118" s="2">
        <f>IF(T$4=$E118, $I118*T$57,0) + IF(T$4&gt;$E118,MIN(T118,$I118-SUM($J118:T118)))</f>
        <v>5.0044972218623203</v>
      </c>
      <c r="V118" s="2">
        <f>IF(U$4=$E118, $I118*U$57,0) + IF(U$4&gt;$E118,MIN(U118,$I118-SUM($J118:U118)))</f>
        <v>5.0044972218623203</v>
      </c>
      <c r="W118" s="2">
        <f>IF(V$4=$E118, $I118*V$57,0) + IF(V$4&gt;$E118,MIN(V118,$I118-SUM($J118:V118)))</f>
        <v>5.0044972218623203</v>
      </c>
      <c r="X118" s="2">
        <f>IF(W$4=$E118, $I118*W$57,0) + IF(W$4&gt;$E118,MIN(W118,$I118-SUM($J118:W118)))</f>
        <v>5.0044972218623203</v>
      </c>
      <c r="Y118" s="2">
        <f>IF(X$4=$E118, $I118*X$57,0) + IF(X$4&gt;$E118,MIN(X118,$I118-SUM($J118:X118)))</f>
        <v>5.0044972218623203</v>
      </c>
      <c r="Z118" s="2">
        <f>IF(Y$4=$E118, $I118*Y$57,0) + IF(Y$4&gt;$E118,MIN(Y118,$I118-SUM($J118:Y118)))</f>
        <v>5.0044972218623203</v>
      </c>
      <c r="AA118" s="2">
        <f>IF(Z$4=$E118, $I118*Z$57,0) + IF(Z$4&gt;$E118,MIN(Z118,$I118-SUM($J118:Z118)))</f>
        <v>5.0044972218623203</v>
      </c>
      <c r="AB118" s="2">
        <f>IF(AA$4=$E118, $I118*AA$57,0) + IF(AA$4&gt;$E118,MIN(AA118,$I118-SUM($J118:AA118)))</f>
        <v>5.0044972218623203</v>
      </c>
      <c r="AC118" s="2">
        <f>IF(AB$4=$E118, $I118*AB$57,0) + IF(AB$4&gt;$E118,MIN(AB118,$I118-SUM($J118:AB118)))</f>
        <v>5.0044972218623203</v>
      </c>
      <c r="AD118" s="2">
        <f>IF(AC$4=$E118, $I118*AC$57,0) + IF(AC$4&gt;$E118,MIN(AC118,$I118-SUM($J118:AC118)))</f>
        <v>5.0044972218623203</v>
      </c>
      <c r="AE118" s="2">
        <f>IF(AD$4=$E118, $I118*AD$57,0) + IF(AD$4&gt;$E118,MIN(AD118,$I118-SUM($J118:AD118)))</f>
        <v>5.0044972218623203</v>
      </c>
      <c r="AF118" s="2">
        <f>IF(AE$4=$E118, $I118*AE$57,0) + IF(AE$4&gt;$E118,MIN(AE118,$I118-SUM($J118:AE118)))</f>
        <v>5.0044972218623203</v>
      </c>
      <c r="AG118" s="2">
        <f>IF(AF$4=$E118, $I118*AF$57,0) + IF(AF$4&gt;$E118,MIN(AF118,$I118-SUM($J118:AF118)))</f>
        <v>5.0044972218623203</v>
      </c>
      <c r="AH118" s="2">
        <f>IF(AG$4=$E118, $I118*AG$57,0) + IF(AG$4&gt;$E118,MIN(AG118,$I118-SUM($J118:AG118)))</f>
        <v>5.0044972218623203</v>
      </c>
      <c r="AI118" s="2">
        <f>IF(AH$4=$E118, $I118*AH$57,0) + IF(AH$4&gt;$E118,MIN(AH118,$I118-SUM($J118:AH118)))</f>
        <v>5.0044972218623203</v>
      </c>
      <c r="AJ118" s="2">
        <f>IF(AI$4=$E118, $I118*AI$57,0) + IF(AI$4&gt;$E118,MIN(AI118,$I118-SUM($J118:AI118)))</f>
        <v>5.0044972218623203</v>
      </c>
      <c r="AK118" s="2">
        <f>IF(AJ$4=$E118, $I118*AJ$57,0) + IF(AJ$4&gt;$E118,MIN(AJ118,$I118-SUM($J118:AJ118)))</f>
        <v>5.0044972218623203</v>
      </c>
      <c r="AL118" s="2">
        <f>IF(AK$4=$E118, $I118*AK$57,0) + IF(AK$4&gt;$E118,MIN(AK118,$I118-SUM($J118:AK118)))</f>
        <v>5.0044972218623203</v>
      </c>
      <c r="AM118" s="2">
        <f>IF(AL$4=$E118, $I118*AL$57,0) + IF(AL$4&gt;$E118,MIN(AL118,$I118-SUM($J118:AL118)))</f>
        <v>5.0044972218622945</v>
      </c>
      <c r="AN118" s="2">
        <f>IF(AM$4=$E118, $I118*AM$57,0) + IF(AM$4&gt;$E118,MIN(AM118,$I118-SUM($J118:AM118)))</f>
        <v>0</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101</v>
      </c>
      <c r="I119" s="2">
        <f t="shared" si="64"/>
        <v>96.775707866476637</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4.8387853933238318</v>
      </c>
      <c r="V119" s="2">
        <f>IF(U$4=$E119, $I119*U$57,0) + IF(U$4&gt;$E119,MIN(U119,$I119-SUM($J119:U119)))</f>
        <v>4.8387853933238318</v>
      </c>
      <c r="W119" s="2">
        <f>IF(V$4=$E119, $I119*V$57,0) + IF(V$4&gt;$E119,MIN(V119,$I119-SUM($J119:V119)))</f>
        <v>4.8387853933238318</v>
      </c>
      <c r="X119" s="2">
        <f>IF(W$4=$E119, $I119*W$57,0) + IF(W$4&gt;$E119,MIN(W119,$I119-SUM($J119:W119)))</f>
        <v>4.8387853933238318</v>
      </c>
      <c r="Y119" s="2">
        <f>IF(X$4=$E119, $I119*X$57,0) + IF(X$4&gt;$E119,MIN(X119,$I119-SUM($J119:X119)))</f>
        <v>4.8387853933238318</v>
      </c>
      <c r="Z119" s="2">
        <f>IF(Y$4=$E119, $I119*Y$57,0) + IF(Y$4&gt;$E119,MIN(Y119,$I119-SUM($J119:Y119)))</f>
        <v>4.8387853933238318</v>
      </c>
      <c r="AA119" s="2">
        <f>IF(Z$4=$E119, $I119*Z$57,0) + IF(Z$4&gt;$E119,MIN(Z119,$I119-SUM($J119:Z119)))</f>
        <v>4.8387853933238318</v>
      </c>
      <c r="AB119" s="2">
        <f>IF(AA$4=$E119, $I119*AA$57,0) + IF(AA$4&gt;$E119,MIN(AA119,$I119-SUM($J119:AA119)))</f>
        <v>4.8387853933238318</v>
      </c>
      <c r="AC119" s="2">
        <f>IF(AB$4=$E119, $I119*AB$57,0) + IF(AB$4&gt;$E119,MIN(AB119,$I119-SUM($J119:AB119)))</f>
        <v>4.8387853933238318</v>
      </c>
      <c r="AD119" s="2">
        <f>IF(AC$4=$E119, $I119*AC$57,0) + IF(AC$4&gt;$E119,MIN(AC119,$I119-SUM($J119:AC119)))</f>
        <v>4.8387853933238318</v>
      </c>
      <c r="AE119" s="2">
        <f>IF(AD$4=$E119, $I119*AD$57,0) + IF(AD$4&gt;$E119,MIN(AD119,$I119-SUM($J119:AD119)))</f>
        <v>4.8387853933238318</v>
      </c>
      <c r="AF119" s="2">
        <f>IF(AE$4=$E119, $I119*AE$57,0) + IF(AE$4&gt;$E119,MIN(AE119,$I119-SUM($J119:AE119)))</f>
        <v>4.8387853933238318</v>
      </c>
      <c r="AG119" s="2">
        <f>IF(AF$4=$E119, $I119*AF$57,0) + IF(AF$4&gt;$E119,MIN(AF119,$I119-SUM($J119:AF119)))</f>
        <v>4.8387853933238318</v>
      </c>
      <c r="AH119" s="2">
        <f>IF(AG$4=$E119, $I119*AG$57,0) + IF(AG$4&gt;$E119,MIN(AG119,$I119-SUM($J119:AG119)))</f>
        <v>4.8387853933238318</v>
      </c>
      <c r="AI119" s="2">
        <f>IF(AH$4=$E119, $I119*AH$57,0) + IF(AH$4&gt;$E119,MIN(AH119,$I119-SUM($J119:AH119)))</f>
        <v>4.8387853933238318</v>
      </c>
      <c r="AJ119" s="2">
        <f>IF(AI$4=$E119, $I119*AI$57,0) + IF(AI$4&gt;$E119,MIN(AI119,$I119-SUM($J119:AI119)))</f>
        <v>4.8387853933238318</v>
      </c>
      <c r="AK119" s="2">
        <f>IF(AJ$4=$E119, $I119*AJ$57,0) + IF(AJ$4&gt;$E119,MIN(AJ119,$I119-SUM($J119:AJ119)))</f>
        <v>4.8387853933238318</v>
      </c>
      <c r="AL119" s="2">
        <f>IF(AK$4=$E119, $I119*AK$57,0) + IF(AK$4&gt;$E119,MIN(AK119,$I119-SUM($J119:AK119)))</f>
        <v>4.8387853933238318</v>
      </c>
      <c r="AM119" s="2">
        <f>IF(AL$4=$E119, $I119*AL$57,0) + IF(AL$4&gt;$E119,MIN(AL119,$I119-SUM($J119:AL119)))</f>
        <v>4.8387853933238318</v>
      </c>
      <c r="AN119" s="2">
        <f>IF(AM$4=$E119, $I119*AM$57,0) + IF(AM$4&gt;$E119,MIN(AM119,$I119-SUM($J119:AM119)))</f>
        <v>4.8387853933238318</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101</v>
      </c>
      <c r="I120" s="2">
        <f t="shared" si="64"/>
        <v>92.964335810091455</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4.6482167905045726</v>
      </c>
      <c r="W120" s="2">
        <f>IF(V$4=$E120, $I120*V$57,0) + IF(V$4&gt;$E120,MIN(V120,$I120-SUM($J120:V120)))</f>
        <v>4.6482167905045726</v>
      </c>
      <c r="X120" s="2">
        <f>IF(W$4=$E120, $I120*W$57,0) + IF(W$4&gt;$E120,MIN(W120,$I120-SUM($J120:W120)))</f>
        <v>4.6482167905045726</v>
      </c>
      <c r="Y120" s="2">
        <f>IF(X$4=$E120, $I120*X$57,0) + IF(X$4&gt;$E120,MIN(X120,$I120-SUM($J120:X120)))</f>
        <v>4.6482167905045726</v>
      </c>
      <c r="Z120" s="2">
        <f>IF(Y$4=$E120, $I120*Y$57,0) + IF(Y$4&gt;$E120,MIN(Y120,$I120-SUM($J120:Y120)))</f>
        <v>4.6482167905045726</v>
      </c>
      <c r="AA120" s="2">
        <f>IF(Z$4=$E120, $I120*Z$57,0) + IF(Z$4&gt;$E120,MIN(Z120,$I120-SUM($J120:Z120)))</f>
        <v>4.6482167905045726</v>
      </c>
      <c r="AB120" s="2">
        <f>IF(AA$4=$E120, $I120*AA$57,0) + IF(AA$4&gt;$E120,MIN(AA120,$I120-SUM($J120:AA120)))</f>
        <v>4.6482167905045726</v>
      </c>
      <c r="AC120" s="2">
        <f>IF(AB$4=$E120, $I120*AB$57,0) + IF(AB$4&gt;$E120,MIN(AB120,$I120-SUM($J120:AB120)))</f>
        <v>4.6482167905045726</v>
      </c>
      <c r="AD120" s="2">
        <f>IF(AC$4=$E120, $I120*AC$57,0) + IF(AC$4&gt;$E120,MIN(AC120,$I120-SUM($J120:AC120)))</f>
        <v>4.6482167905045726</v>
      </c>
      <c r="AE120" s="2">
        <f>IF(AD$4=$E120, $I120*AD$57,0) + IF(AD$4&gt;$E120,MIN(AD120,$I120-SUM($J120:AD120)))</f>
        <v>4.6482167905045726</v>
      </c>
      <c r="AF120" s="2">
        <f>IF(AE$4=$E120, $I120*AE$57,0) + IF(AE$4&gt;$E120,MIN(AE120,$I120-SUM($J120:AE120)))</f>
        <v>4.6482167905045726</v>
      </c>
      <c r="AG120" s="2">
        <f>IF(AF$4=$E120, $I120*AF$57,0) + IF(AF$4&gt;$E120,MIN(AF120,$I120-SUM($J120:AF120)))</f>
        <v>4.6482167905045726</v>
      </c>
      <c r="AH120" s="2">
        <f>IF(AG$4=$E120, $I120*AG$57,0) + IF(AG$4&gt;$E120,MIN(AG120,$I120-SUM($J120:AG120)))</f>
        <v>4.6482167905045726</v>
      </c>
      <c r="AI120" s="2">
        <f>IF(AH$4=$E120, $I120*AH$57,0) + IF(AH$4&gt;$E120,MIN(AH120,$I120-SUM($J120:AH120)))</f>
        <v>4.6482167905045726</v>
      </c>
      <c r="AJ120" s="2">
        <f>IF(AI$4=$E120, $I120*AI$57,0) + IF(AI$4&gt;$E120,MIN(AI120,$I120-SUM($J120:AI120)))</f>
        <v>4.6482167905045726</v>
      </c>
      <c r="AK120" s="2">
        <f>IF(AJ$4=$E120, $I120*AJ$57,0) + IF(AJ$4&gt;$E120,MIN(AJ120,$I120-SUM($J120:AJ120)))</f>
        <v>4.6482167905045726</v>
      </c>
      <c r="AL120" s="2">
        <f>IF(AK$4=$E120, $I120*AK$57,0) + IF(AK$4&gt;$E120,MIN(AK120,$I120-SUM($J120:AK120)))</f>
        <v>4.6482167905045726</v>
      </c>
      <c r="AM120" s="2">
        <f>IF(AL$4=$E120, $I120*AL$57,0) + IF(AL$4&gt;$E120,MIN(AL120,$I120-SUM($J120:AL120)))</f>
        <v>4.6482167905045726</v>
      </c>
      <c r="AN120" s="2">
        <f>IF(AM$4=$E120, $I120*AM$57,0) + IF(AM$4&gt;$E120,MIN(AM120,$I120-SUM($J120:AM120)))</f>
        <v>4.6482167905045726</v>
      </c>
      <c r="AO120" s="2">
        <f>IF(AN$4=$E120, $I120*AN$57,0) + IF(AN$4&gt;$E120,MIN(AN120,$I120-SUM($J120:AN120)))</f>
        <v>4.6482167905045628</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101</v>
      </c>
      <c r="I121" s="2">
        <f t="shared" si="64"/>
        <v>98.101402494784551</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4.9050701247392281</v>
      </c>
      <c r="X121" s="2">
        <f>IF(W$4=$E121, $I121*W$57,0) + IF(W$4&gt;$E121,MIN(W121,$I121-SUM($J121:W121)))</f>
        <v>4.9050701247392281</v>
      </c>
      <c r="Y121" s="2">
        <f>IF(X$4=$E121, $I121*X$57,0) + IF(X$4&gt;$E121,MIN(X121,$I121-SUM($J121:X121)))</f>
        <v>4.9050701247392281</v>
      </c>
      <c r="Z121" s="2">
        <f>IF(Y$4=$E121, $I121*Y$57,0) + IF(Y$4&gt;$E121,MIN(Y121,$I121-SUM($J121:Y121)))</f>
        <v>4.9050701247392281</v>
      </c>
      <c r="AA121" s="2">
        <f>IF(Z$4=$E121, $I121*Z$57,0) + IF(Z$4&gt;$E121,MIN(Z121,$I121-SUM($J121:Z121)))</f>
        <v>4.9050701247392281</v>
      </c>
      <c r="AB121" s="2">
        <f>IF(AA$4=$E121, $I121*AA$57,0) + IF(AA$4&gt;$E121,MIN(AA121,$I121-SUM($J121:AA121)))</f>
        <v>4.9050701247392281</v>
      </c>
      <c r="AC121" s="2">
        <f>IF(AB$4=$E121, $I121*AB$57,0) + IF(AB$4&gt;$E121,MIN(AB121,$I121-SUM($J121:AB121)))</f>
        <v>4.9050701247392281</v>
      </c>
      <c r="AD121" s="2">
        <f>IF(AC$4=$E121, $I121*AC$57,0) + IF(AC$4&gt;$E121,MIN(AC121,$I121-SUM($J121:AC121)))</f>
        <v>4.9050701247392281</v>
      </c>
      <c r="AE121" s="2">
        <f>IF(AD$4=$E121, $I121*AD$57,0) + IF(AD$4&gt;$E121,MIN(AD121,$I121-SUM($J121:AD121)))</f>
        <v>4.9050701247392281</v>
      </c>
      <c r="AF121" s="2">
        <f>IF(AE$4=$E121, $I121*AE$57,0) + IF(AE$4&gt;$E121,MIN(AE121,$I121-SUM($J121:AE121)))</f>
        <v>4.9050701247392281</v>
      </c>
      <c r="AG121" s="2">
        <f>IF(AF$4=$E121, $I121*AF$57,0) + IF(AF$4&gt;$E121,MIN(AF121,$I121-SUM($J121:AF121)))</f>
        <v>4.9050701247392281</v>
      </c>
      <c r="AH121" s="2">
        <f>IF(AG$4=$E121, $I121*AG$57,0) + IF(AG$4&gt;$E121,MIN(AG121,$I121-SUM($J121:AG121)))</f>
        <v>4.9050701247392281</v>
      </c>
      <c r="AI121" s="2">
        <f>IF(AH$4=$E121, $I121*AH$57,0) + IF(AH$4&gt;$E121,MIN(AH121,$I121-SUM($J121:AH121)))</f>
        <v>4.9050701247392281</v>
      </c>
      <c r="AJ121" s="2">
        <f>IF(AI$4=$E121, $I121*AI$57,0) + IF(AI$4&gt;$E121,MIN(AI121,$I121-SUM($J121:AI121)))</f>
        <v>4.9050701247392281</v>
      </c>
      <c r="AK121" s="2">
        <f>IF(AJ$4=$E121, $I121*AJ$57,0) + IF(AJ$4&gt;$E121,MIN(AJ121,$I121-SUM($J121:AJ121)))</f>
        <v>4.9050701247392281</v>
      </c>
      <c r="AL121" s="2">
        <f>IF(AK$4=$E121, $I121*AK$57,0) + IF(AK$4&gt;$E121,MIN(AK121,$I121-SUM($J121:AK121)))</f>
        <v>4.9050701247392281</v>
      </c>
      <c r="AM121" s="2">
        <f>IF(AL$4=$E121, $I121*AL$57,0) + IF(AL$4&gt;$E121,MIN(AL121,$I121-SUM($J121:AL121)))</f>
        <v>4.9050701247392281</v>
      </c>
      <c r="AN121" s="2">
        <f>IF(AM$4=$E121, $I121*AM$57,0) + IF(AM$4&gt;$E121,MIN(AM121,$I121-SUM($J121:AM121)))</f>
        <v>4.9050701247392281</v>
      </c>
      <c r="AO121" s="2">
        <f>IF(AN$4=$E121, $I121*AN$57,0) + IF(AN$4&gt;$E121,MIN(AN121,$I121-SUM($J121:AN121)))</f>
        <v>4.9050701247392281</v>
      </c>
      <c r="AP121" s="2">
        <f>IF(AO$4=$E121, $I121*AO$57,0) + IF(AO$4&gt;$E121,MIN(AO121,$I121-SUM($J121:AO121)))</f>
        <v>4.9050701247392281</v>
      </c>
      <c r="AQ121" s="57">
        <f>IF(AP$4=$E121, $I121*AP$57,0) + IF(AP$4&gt;$E121,MIN(AP121,$I121-SUM($J121:AP121)))</f>
        <v>1.4210854715202004E-14</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101</v>
      </c>
      <c r="I122" s="2">
        <f t="shared" si="64"/>
        <v>101.24992723701584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5.0624963618507923</v>
      </c>
      <c r="Y122" s="2">
        <f>IF(X$4=$E122, $I122*X$57,0) + IF(X$4&gt;$E122,MIN(X122,$I122-SUM($J122:X122)))</f>
        <v>5.0624963618507923</v>
      </c>
      <c r="Z122" s="2">
        <f>IF(Y$4=$E122, $I122*Y$57,0) + IF(Y$4&gt;$E122,MIN(Y122,$I122-SUM($J122:Y122)))</f>
        <v>5.0624963618507923</v>
      </c>
      <c r="AA122" s="2">
        <f>IF(Z$4=$E122, $I122*Z$57,0) + IF(Z$4&gt;$E122,MIN(Z122,$I122-SUM($J122:Z122)))</f>
        <v>5.0624963618507923</v>
      </c>
      <c r="AB122" s="2">
        <f>IF(AA$4=$E122, $I122*AA$57,0) + IF(AA$4&gt;$E122,MIN(AA122,$I122-SUM($J122:AA122)))</f>
        <v>5.0624963618507923</v>
      </c>
      <c r="AC122" s="2">
        <f>IF(AB$4=$E122, $I122*AB$57,0) + IF(AB$4&gt;$E122,MIN(AB122,$I122-SUM($J122:AB122)))</f>
        <v>5.0624963618507923</v>
      </c>
      <c r="AD122" s="2">
        <f>IF(AC$4=$E122, $I122*AC$57,0) + IF(AC$4&gt;$E122,MIN(AC122,$I122-SUM($J122:AC122)))</f>
        <v>5.0624963618507923</v>
      </c>
      <c r="AE122" s="2">
        <f>IF(AD$4=$E122, $I122*AD$57,0) + IF(AD$4&gt;$E122,MIN(AD122,$I122-SUM($J122:AD122)))</f>
        <v>5.0624963618507923</v>
      </c>
      <c r="AF122" s="2">
        <f>IF(AE$4=$E122, $I122*AE$57,0) + IF(AE$4&gt;$E122,MIN(AE122,$I122-SUM($J122:AE122)))</f>
        <v>5.0624963618507923</v>
      </c>
      <c r="AG122" s="2">
        <f>IF(AF$4=$E122, $I122*AF$57,0) + IF(AF$4&gt;$E122,MIN(AF122,$I122-SUM($J122:AF122)))</f>
        <v>5.0624963618507923</v>
      </c>
      <c r="AH122" s="2">
        <f>IF(AG$4=$E122, $I122*AG$57,0) + IF(AG$4&gt;$E122,MIN(AG122,$I122-SUM($J122:AG122)))</f>
        <v>5.0624963618507923</v>
      </c>
      <c r="AI122" s="2">
        <f>IF(AH$4=$E122, $I122*AH$57,0) + IF(AH$4&gt;$E122,MIN(AH122,$I122-SUM($J122:AH122)))</f>
        <v>5.0624963618507923</v>
      </c>
      <c r="AJ122" s="2">
        <f>IF(AI$4=$E122, $I122*AI$57,0) + IF(AI$4&gt;$E122,MIN(AI122,$I122-SUM($J122:AI122)))</f>
        <v>5.0624963618507923</v>
      </c>
      <c r="AK122" s="2">
        <f>IF(AJ$4=$E122, $I122*AJ$57,0) + IF(AJ$4&gt;$E122,MIN(AJ122,$I122-SUM($J122:AJ122)))</f>
        <v>5.0624963618507923</v>
      </c>
      <c r="AL122" s="2">
        <f>IF(AK$4=$E122, $I122*AK$57,0) + IF(AK$4&gt;$E122,MIN(AK122,$I122-SUM($J122:AK122)))</f>
        <v>5.0624963618507923</v>
      </c>
      <c r="AM122" s="2">
        <f>IF(AL$4=$E122, $I122*AL$57,0) + IF(AL$4&gt;$E122,MIN(AL122,$I122-SUM($J122:AL122)))</f>
        <v>5.0624963618507923</v>
      </c>
      <c r="AN122" s="2">
        <f>IF(AM$4=$E122, $I122*AM$57,0) + IF(AM$4&gt;$E122,MIN(AM122,$I122-SUM($J122:AM122)))</f>
        <v>5.0624963618507923</v>
      </c>
      <c r="AO122" s="2">
        <f>IF(AN$4=$E122, $I122*AN$57,0) + IF(AN$4&gt;$E122,MIN(AN122,$I122-SUM($J122:AN122)))</f>
        <v>5.0624963618507923</v>
      </c>
      <c r="AP122" s="2">
        <f>IF(AO$4=$E122, $I122*AO$57,0) + IF(AO$4&gt;$E122,MIN(AO122,$I122-SUM($J122:AO122)))</f>
        <v>5.0624963618507923</v>
      </c>
      <c r="AQ122" s="57">
        <f>IF(AP$4=$E122, $I122*AP$57,0) + IF(AP$4&gt;$E122,MIN(AP122,$I122-SUM($J122:AP122)))</f>
        <v>5.0624963618507923</v>
      </c>
      <c r="AR122" s="2">
        <f>IF(AQ$4=$E122, $I122*AQ$57,0) + IF(AQ$4&gt;$E122,MIN(AQ122,$I122-SUM($J122:AQ122)))</f>
        <v>1.4210854715202004E-14</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101</v>
      </c>
      <c r="I123" s="2">
        <f t="shared" si="64"/>
        <v>100.43339270219667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5.0216696351098342</v>
      </c>
      <c r="Z123" s="2">
        <f>IF(Y$4=$E123, $I123*Y$57,0) + IF(Y$4&gt;$E123,MIN(Y123,$I123-SUM($J123:Y123)))</f>
        <v>5.0216696351098342</v>
      </c>
      <c r="AA123" s="2">
        <f>IF(Z$4=$E123, $I123*Z$57,0) + IF(Z$4&gt;$E123,MIN(Z123,$I123-SUM($J123:Z123)))</f>
        <v>5.0216696351098342</v>
      </c>
      <c r="AB123" s="2">
        <f>IF(AA$4=$E123, $I123*AA$57,0) + IF(AA$4&gt;$E123,MIN(AA123,$I123-SUM($J123:AA123)))</f>
        <v>5.0216696351098342</v>
      </c>
      <c r="AC123" s="2">
        <f>IF(AB$4=$E123, $I123*AB$57,0) + IF(AB$4&gt;$E123,MIN(AB123,$I123-SUM($J123:AB123)))</f>
        <v>5.0216696351098342</v>
      </c>
      <c r="AD123" s="2">
        <f>IF(AC$4=$E123, $I123*AC$57,0) + IF(AC$4&gt;$E123,MIN(AC123,$I123-SUM($J123:AC123)))</f>
        <v>5.0216696351098342</v>
      </c>
      <c r="AE123" s="2">
        <f>IF(AD$4=$E123, $I123*AD$57,0) + IF(AD$4&gt;$E123,MIN(AD123,$I123-SUM($J123:AD123)))</f>
        <v>5.0216696351098342</v>
      </c>
      <c r="AF123" s="2">
        <f>IF(AE$4=$E123, $I123*AE$57,0) + IF(AE$4&gt;$E123,MIN(AE123,$I123-SUM($J123:AE123)))</f>
        <v>5.0216696351098342</v>
      </c>
      <c r="AG123" s="2">
        <f>IF(AF$4=$E123, $I123*AF$57,0) + IF(AF$4&gt;$E123,MIN(AF123,$I123-SUM($J123:AF123)))</f>
        <v>5.0216696351098342</v>
      </c>
      <c r="AH123" s="2">
        <f>IF(AG$4=$E123, $I123*AG$57,0) + IF(AG$4&gt;$E123,MIN(AG123,$I123-SUM($J123:AG123)))</f>
        <v>5.0216696351098342</v>
      </c>
      <c r="AI123" s="2">
        <f>IF(AH$4=$E123, $I123*AH$57,0) + IF(AH$4&gt;$E123,MIN(AH123,$I123-SUM($J123:AH123)))</f>
        <v>5.0216696351098342</v>
      </c>
      <c r="AJ123" s="2">
        <f>IF(AI$4=$E123, $I123*AI$57,0) + IF(AI$4&gt;$E123,MIN(AI123,$I123-SUM($J123:AI123)))</f>
        <v>5.0216696351098342</v>
      </c>
      <c r="AK123" s="2">
        <f>IF(AJ$4=$E123, $I123*AJ$57,0) + IF(AJ$4&gt;$E123,MIN(AJ123,$I123-SUM($J123:AJ123)))</f>
        <v>5.0216696351098342</v>
      </c>
      <c r="AL123" s="2">
        <f>IF(AK$4=$E123, $I123*AK$57,0) + IF(AK$4&gt;$E123,MIN(AK123,$I123-SUM($J123:AK123)))</f>
        <v>5.0216696351098342</v>
      </c>
      <c r="AM123" s="2">
        <f>IF(AL$4=$E123, $I123*AL$57,0) + IF(AL$4&gt;$E123,MIN(AL123,$I123-SUM($J123:AL123)))</f>
        <v>5.0216696351098342</v>
      </c>
      <c r="AN123" s="2">
        <f>IF(AM$4=$E123, $I123*AM$57,0) + IF(AM$4&gt;$E123,MIN(AM123,$I123-SUM($J123:AM123)))</f>
        <v>5.0216696351098342</v>
      </c>
      <c r="AO123" s="2">
        <f>IF(AN$4=$E123, $I123*AN$57,0) + IF(AN$4&gt;$E123,MIN(AN123,$I123-SUM($J123:AN123)))</f>
        <v>5.0216696351098342</v>
      </c>
      <c r="AP123" s="2">
        <f>IF(AO$4=$E123, $I123*AO$57,0) + IF(AO$4&gt;$E123,MIN(AO123,$I123-SUM($J123:AO123)))</f>
        <v>5.0216696351098342</v>
      </c>
      <c r="AQ123" s="57">
        <f>IF(AP$4=$E123, $I123*AP$57,0) + IF(AP$4&gt;$E123,MIN(AP123,$I123-SUM($J123:AP123)))</f>
        <v>5.0216696351098342</v>
      </c>
      <c r="AR123" s="2">
        <f>IF(AQ$4=$E123, $I123*AQ$57,0) + IF(AQ$4&gt;$E123,MIN(AQ123,$I123-SUM($J123:AQ123)))</f>
        <v>5.0216696351098342</v>
      </c>
      <c r="AS123" s="2">
        <f>IF(AR$4=$E123, $I123*AR$57,0) + IF(AR$4&gt;$E123,MIN(AR123,$I123-SUM($J123:AR123)))</f>
        <v>2.8421709430404007E-14</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101</v>
      </c>
      <c r="I124" s="2">
        <f t="shared" si="64"/>
        <v>116.11290509842132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5.8056452549210666</v>
      </c>
      <c r="AA124" s="2">
        <f>IF(Z$4=$E124, $I124*Z$57,0) + IF(Z$4&gt;$E124,MIN(Z124,$I124-SUM($J124:Z124)))</f>
        <v>5.8056452549210666</v>
      </c>
      <c r="AB124" s="2">
        <f>IF(AA$4=$E124, $I124*AA$57,0) + IF(AA$4&gt;$E124,MIN(AA124,$I124-SUM($J124:AA124)))</f>
        <v>5.8056452549210666</v>
      </c>
      <c r="AC124" s="2">
        <f>IF(AB$4=$E124, $I124*AB$57,0) + IF(AB$4&gt;$E124,MIN(AB124,$I124-SUM($J124:AB124)))</f>
        <v>5.8056452549210666</v>
      </c>
      <c r="AD124" s="2">
        <f>IF(AC$4=$E124, $I124*AC$57,0) + IF(AC$4&gt;$E124,MIN(AC124,$I124-SUM($J124:AC124)))</f>
        <v>5.8056452549210666</v>
      </c>
      <c r="AE124" s="2">
        <f>IF(AD$4=$E124, $I124*AD$57,0) + IF(AD$4&gt;$E124,MIN(AD124,$I124-SUM($J124:AD124)))</f>
        <v>5.8056452549210666</v>
      </c>
      <c r="AF124" s="2">
        <f>IF(AE$4=$E124, $I124*AE$57,0) + IF(AE$4&gt;$E124,MIN(AE124,$I124-SUM($J124:AE124)))</f>
        <v>5.8056452549210666</v>
      </c>
      <c r="AG124" s="2">
        <f>IF(AF$4=$E124, $I124*AF$57,0) + IF(AF$4&gt;$E124,MIN(AF124,$I124-SUM($J124:AF124)))</f>
        <v>5.8056452549210666</v>
      </c>
      <c r="AH124" s="2">
        <f>IF(AG$4=$E124, $I124*AG$57,0) + IF(AG$4&gt;$E124,MIN(AG124,$I124-SUM($J124:AG124)))</f>
        <v>5.8056452549210666</v>
      </c>
      <c r="AI124" s="2">
        <f>IF(AH$4=$E124, $I124*AH$57,0) + IF(AH$4&gt;$E124,MIN(AH124,$I124-SUM($J124:AH124)))</f>
        <v>5.8056452549210666</v>
      </c>
      <c r="AJ124" s="2">
        <f>IF(AI$4=$E124, $I124*AI$57,0) + IF(AI$4&gt;$E124,MIN(AI124,$I124-SUM($J124:AI124)))</f>
        <v>5.8056452549210666</v>
      </c>
      <c r="AK124" s="2">
        <f>IF(AJ$4=$E124, $I124*AJ$57,0) + IF(AJ$4&gt;$E124,MIN(AJ124,$I124-SUM($J124:AJ124)))</f>
        <v>5.8056452549210666</v>
      </c>
      <c r="AL124" s="2">
        <f>IF(AK$4=$E124, $I124*AK$57,0) + IF(AK$4&gt;$E124,MIN(AK124,$I124-SUM($J124:AK124)))</f>
        <v>5.8056452549210666</v>
      </c>
      <c r="AM124" s="2">
        <f>IF(AL$4=$E124, $I124*AL$57,0) + IF(AL$4&gt;$E124,MIN(AL124,$I124-SUM($J124:AL124)))</f>
        <v>5.8056452549210666</v>
      </c>
      <c r="AN124" s="2">
        <f>IF(AM$4=$E124, $I124*AM$57,0) + IF(AM$4&gt;$E124,MIN(AM124,$I124-SUM($J124:AM124)))</f>
        <v>5.8056452549210666</v>
      </c>
      <c r="AO124" s="2">
        <f>IF(AN$4=$E124, $I124*AN$57,0) + IF(AN$4&gt;$E124,MIN(AN124,$I124-SUM($J124:AN124)))</f>
        <v>5.8056452549210666</v>
      </c>
      <c r="AP124" s="2">
        <f>IF(AO$4=$E124, $I124*AO$57,0) + IF(AO$4&gt;$E124,MIN(AO124,$I124-SUM($J124:AO124)))</f>
        <v>5.8056452549210666</v>
      </c>
      <c r="AQ124" s="57">
        <f>IF(AP$4=$E124, $I124*AP$57,0) + IF(AP$4&gt;$E124,MIN(AP124,$I124-SUM($J124:AP124)))</f>
        <v>5.8056452549210666</v>
      </c>
      <c r="AR124" s="2">
        <f>IF(AQ$4=$E124, $I124*AQ$57,0) + IF(AQ$4&gt;$E124,MIN(AQ124,$I124-SUM($J124:AQ124)))</f>
        <v>5.8056452549210666</v>
      </c>
      <c r="AS124" s="2">
        <f>IF(AR$4=$E124, $I124*AR$57,0) + IF(AR$4&gt;$E124,MIN(AR124,$I124-SUM($J124:AR124)))</f>
        <v>5.8056452549210666</v>
      </c>
      <c r="AT124" s="2">
        <f>IF(AS$4=$E124, $I124*AS$57,0) + IF(AS$4&gt;$E124,MIN(AS124,$I124-SUM($J124:AS124)))</f>
        <v>4.2632564145606011E-14</v>
      </c>
      <c r="AU124" s="2">
        <f>IF(AT$4=$E124, $I124*AT$57,0) + IF(AT$4&gt;$E124,MIN(AT124,$I124-SUM($J124:AT124)))</f>
        <v>0</v>
      </c>
      <c r="AV124" s="2">
        <f>IF(AU$4=$E124, $I124*AU$57,0) + IF(AU$4&gt;$E124,MIN(AU124,$I124-SUM($J124:AU124)))</f>
        <v>0</v>
      </c>
      <c r="AW124" s="2"/>
    </row>
    <row r="125" spans="5:49" ht="16.8" outlineLevel="1">
      <c r="E125" s="44">
        <f>INDEX($K$4:$AV$4,,COUNT(E$109:E124)+1)</f>
        <v>38807</v>
      </c>
      <c r="G125" s="2" t="s">
        <v>101</v>
      </c>
      <c r="I125" s="2">
        <f t="shared" si="64"/>
        <v>111.81204191292311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5.5906020956461555</v>
      </c>
      <c r="AB125" s="2">
        <f>IF(AA$4=$E125, $I125*AA$57,0) + IF(AA$4&gt;$E125,MIN(AA125,$I125-SUM($J125:AA125)))</f>
        <v>5.5906020956461555</v>
      </c>
      <c r="AC125" s="2">
        <f>IF(AB$4=$E125, $I125*AB$57,0) + IF(AB$4&gt;$E125,MIN(AB125,$I125-SUM($J125:AB125)))</f>
        <v>5.5906020956461555</v>
      </c>
      <c r="AD125" s="2">
        <f>IF(AC$4=$E125, $I125*AC$57,0) + IF(AC$4&gt;$E125,MIN(AC125,$I125-SUM($J125:AC125)))</f>
        <v>5.5906020956461555</v>
      </c>
      <c r="AE125" s="2">
        <f>IF(AD$4=$E125, $I125*AD$57,0) + IF(AD$4&gt;$E125,MIN(AD125,$I125-SUM($J125:AD125)))</f>
        <v>5.5906020956461555</v>
      </c>
      <c r="AF125" s="2">
        <f>IF(AE$4=$E125, $I125*AE$57,0) + IF(AE$4&gt;$E125,MIN(AE125,$I125-SUM($J125:AE125)))</f>
        <v>5.5906020956461555</v>
      </c>
      <c r="AG125" s="2">
        <f>IF(AF$4=$E125, $I125*AF$57,0) + IF(AF$4&gt;$E125,MIN(AF125,$I125-SUM($J125:AF125)))</f>
        <v>5.5906020956461555</v>
      </c>
      <c r="AH125" s="2">
        <f>IF(AG$4=$E125, $I125*AG$57,0) + IF(AG$4&gt;$E125,MIN(AG125,$I125-SUM($J125:AG125)))</f>
        <v>5.5906020956461555</v>
      </c>
      <c r="AI125" s="2">
        <f>IF(AH$4=$E125, $I125*AH$57,0) + IF(AH$4&gt;$E125,MIN(AH125,$I125-SUM($J125:AH125)))</f>
        <v>5.5906020956461555</v>
      </c>
      <c r="AJ125" s="2">
        <f>IF(AI$4=$E125, $I125*AI$57,0) + IF(AI$4&gt;$E125,MIN(AI125,$I125-SUM($J125:AI125)))</f>
        <v>5.5906020956461555</v>
      </c>
      <c r="AK125" s="2">
        <f>IF(AJ$4=$E125, $I125*AJ$57,0) + IF(AJ$4&gt;$E125,MIN(AJ125,$I125-SUM($J125:AJ125)))</f>
        <v>5.5906020956461555</v>
      </c>
      <c r="AL125" s="2">
        <f>IF(AK$4=$E125, $I125*AK$57,0) + IF(AK$4&gt;$E125,MIN(AK125,$I125-SUM($J125:AK125)))</f>
        <v>5.5906020956461555</v>
      </c>
      <c r="AM125" s="2">
        <f>IF(AL$4=$E125, $I125*AL$57,0) + IF(AL$4&gt;$E125,MIN(AL125,$I125-SUM($J125:AL125)))</f>
        <v>5.5906020956461555</v>
      </c>
      <c r="AN125" s="2">
        <f>IF(AM$4=$E125, $I125*AM$57,0) + IF(AM$4&gt;$E125,MIN(AM125,$I125-SUM($J125:AM125)))</f>
        <v>5.5906020956461555</v>
      </c>
      <c r="AO125" s="2">
        <f>IF(AN$4=$E125, $I125*AN$57,0) + IF(AN$4&gt;$E125,MIN(AN125,$I125-SUM($J125:AN125)))</f>
        <v>5.5906020956461555</v>
      </c>
      <c r="AP125" s="2">
        <f>IF(AO$4=$E125, $I125*AO$57,0) + IF(AO$4&gt;$E125,MIN(AO125,$I125-SUM($J125:AO125)))</f>
        <v>5.5906020956461555</v>
      </c>
      <c r="AQ125" s="57">
        <f>IF(AP$4=$E125, $I125*AP$57,0) + IF(AP$4&gt;$E125,MIN(AP125,$I125-SUM($J125:AP125)))</f>
        <v>5.5906020956461555</v>
      </c>
      <c r="AR125" s="2">
        <f>IF(AQ$4=$E125, $I125*AQ$57,0) + IF(AQ$4&gt;$E125,MIN(AQ125,$I125-SUM($J125:AQ125)))</f>
        <v>5.5906020956461555</v>
      </c>
      <c r="AS125" s="2">
        <f>IF(AR$4=$E125, $I125*AR$57,0) + IF(AR$4&gt;$E125,MIN(AR125,$I125-SUM($J125:AR125)))</f>
        <v>5.5906020956461555</v>
      </c>
      <c r="AT125" s="2">
        <f>IF(AS$4=$E125, $I125*AS$57,0) + IF(AS$4&gt;$E125,MIN(AS125,$I125-SUM($J125:AS125)))</f>
        <v>5.5906020956461049</v>
      </c>
      <c r="AU125" s="2">
        <f>IF(AT$4=$E125, $I125*AT$57,0) + IF(AT$4&gt;$E125,MIN(AT125,$I125-SUM($J125:AT125)))</f>
        <v>0</v>
      </c>
      <c r="AV125" s="2">
        <f>IF(AU$4=$E125, $I125*AU$57,0) + IF(AU$4&gt;$E125,MIN(AU125,$I125-SUM($J125:AU125)))</f>
        <v>0</v>
      </c>
      <c r="AW125" s="2"/>
    </row>
    <row r="126" spans="5:49" ht="16.8" outlineLevel="1">
      <c r="E126" s="44">
        <f>INDEX($K$4:$AV$4,,COUNT(E$109:E125)+1)</f>
        <v>39172</v>
      </c>
      <c r="G126" s="2" t="s">
        <v>101</v>
      </c>
      <c r="I126" s="2">
        <f t="shared" si="64"/>
        <v>122.62041390791016</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6.1310206953955086</v>
      </c>
      <c r="AC126" s="2">
        <f>IF(AB$4=$E126, $I126*AB$57,0) + IF(AB$4&gt;$E126,MIN(AB126,$I126-SUM($J126:AB126)))</f>
        <v>6.1310206953955086</v>
      </c>
      <c r="AD126" s="2">
        <f>IF(AC$4=$E126, $I126*AC$57,0) + IF(AC$4&gt;$E126,MIN(AC126,$I126-SUM($J126:AC126)))</f>
        <v>6.1310206953955086</v>
      </c>
      <c r="AE126" s="2">
        <f>IF(AD$4=$E126, $I126*AD$57,0) + IF(AD$4&gt;$E126,MIN(AD126,$I126-SUM($J126:AD126)))</f>
        <v>6.1310206953955086</v>
      </c>
      <c r="AF126" s="2">
        <f>IF(AE$4=$E126, $I126*AE$57,0) + IF(AE$4&gt;$E126,MIN(AE126,$I126-SUM($J126:AE126)))</f>
        <v>6.1310206953955086</v>
      </c>
      <c r="AG126" s="2">
        <f>IF(AF$4=$E126, $I126*AF$57,0) + IF(AF$4&gt;$E126,MIN(AF126,$I126-SUM($J126:AF126)))</f>
        <v>6.1310206953955086</v>
      </c>
      <c r="AH126" s="2">
        <f>IF(AG$4=$E126, $I126*AG$57,0) + IF(AG$4&gt;$E126,MIN(AG126,$I126-SUM($J126:AG126)))</f>
        <v>6.1310206953955086</v>
      </c>
      <c r="AI126" s="2">
        <f>IF(AH$4=$E126, $I126*AH$57,0) + IF(AH$4&gt;$E126,MIN(AH126,$I126-SUM($J126:AH126)))</f>
        <v>6.1310206953955086</v>
      </c>
      <c r="AJ126" s="2">
        <f>IF(AI$4=$E126, $I126*AI$57,0) + IF(AI$4&gt;$E126,MIN(AI126,$I126-SUM($J126:AI126)))</f>
        <v>6.1310206953955086</v>
      </c>
      <c r="AK126" s="2">
        <f>IF(AJ$4=$E126, $I126*AJ$57,0) + IF(AJ$4&gt;$E126,MIN(AJ126,$I126-SUM($J126:AJ126)))</f>
        <v>6.1310206953955086</v>
      </c>
      <c r="AL126" s="2">
        <f>IF(AK$4=$E126, $I126*AK$57,0) + IF(AK$4&gt;$E126,MIN(AK126,$I126-SUM($J126:AK126)))</f>
        <v>6.1310206953955086</v>
      </c>
      <c r="AM126" s="2">
        <f>IF(AL$4=$E126, $I126*AL$57,0) + IF(AL$4&gt;$E126,MIN(AL126,$I126-SUM($J126:AL126)))</f>
        <v>6.1310206953955086</v>
      </c>
      <c r="AN126" s="2">
        <f>IF(AM$4=$E126, $I126*AM$57,0) + IF(AM$4&gt;$E126,MIN(AM126,$I126-SUM($J126:AM126)))</f>
        <v>6.1310206953955086</v>
      </c>
      <c r="AO126" s="2">
        <f>IF(AN$4=$E126, $I126*AN$57,0) + IF(AN$4&gt;$E126,MIN(AN126,$I126-SUM($J126:AN126)))</f>
        <v>6.1310206953955086</v>
      </c>
      <c r="AP126" s="2">
        <f>IF(AO$4=$E126, $I126*AO$57,0) + IF(AO$4&gt;$E126,MIN(AO126,$I126-SUM($J126:AO126)))</f>
        <v>6.1310206953955086</v>
      </c>
      <c r="AQ126" s="57">
        <f>IF(AP$4=$E126, $I126*AP$57,0) + IF(AP$4&gt;$E126,MIN(AP126,$I126-SUM($J126:AP126)))</f>
        <v>6.1310206953955086</v>
      </c>
      <c r="AR126" s="2">
        <f>IF(AQ$4=$E126, $I126*AQ$57,0) + IF(AQ$4&gt;$E126,MIN(AQ126,$I126-SUM($J126:AQ126)))</f>
        <v>6.1310206953955086</v>
      </c>
      <c r="AS126" s="2">
        <f>IF(AR$4=$E126, $I126*AR$57,0) + IF(AR$4&gt;$E126,MIN(AR126,$I126-SUM($J126:AR126)))</f>
        <v>6.1310206953955086</v>
      </c>
      <c r="AT126" s="2">
        <f>IF(AS$4=$E126, $I126*AS$57,0) + IF(AS$4&gt;$E126,MIN(AS126,$I126-SUM($J126:AS126)))</f>
        <v>6.1310206953955086</v>
      </c>
      <c r="AU126" s="2">
        <f>IF(AT$4=$E126, $I126*AT$57,0) + IF(AT$4&gt;$E126,MIN(AT126,$I126-SUM($J126:AT126)))</f>
        <v>6.1310206953955086</v>
      </c>
      <c r="AV126" s="2">
        <f>IF(AU$4=$E126, $I126*AU$57,0) + IF(AU$4&gt;$E126,MIN(AU126,$I126-SUM($J126:AU126)))</f>
        <v>2.8421709430404007E-14</v>
      </c>
      <c r="AW126" s="2"/>
    </row>
    <row r="127" spans="5:49" ht="16.8" outlineLevel="1">
      <c r="E127" s="44">
        <f>INDEX($K$4:$AV$4,,COUNT(E$109:E126)+1)</f>
        <v>39538</v>
      </c>
      <c r="G127" s="2" t="s">
        <v>101</v>
      </c>
      <c r="I127" s="2">
        <f t="shared" si="64"/>
        <v>118.60211440180349</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5.9301057200901752</v>
      </c>
      <c r="AD127" s="2">
        <f>IF(AC$4=$E127, $I127*AC$57,0) + IF(AC$4&gt;$E127,MIN(AC127,$I127-SUM($J127:AC127)))</f>
        <v>5.9301057200901752</v>
      </c>
      <c r="AE127" s="2">
        <f>IF(AD$4=$E127, $I127*AD$57,0) + IF(AD$4&gt;$E127,MIN(AD127,$I127-SUM($J127:AD127)))</f>
        <v>5.9301057200901752</v>
      </c>
      <c r="AF127" s="2">
        <f>IF(AE$4=$E127, $I127*AE$57,0) + IF(AE$4&gt;$E127,MIN(AE127,$I127-SUM($J127:AE127)))</f>
        <v>5.9301057200901752</v>
      </c>
      <c r="AG127" s="2">
        <f>IF(AF$4=$E127, $I127*AF$57,0) + IF(AF$4&gt;$E127,MIN(AF127,$I127-SUM($J127:AF127)))</f>
        <v>5.9301057200901752</v>
      </c>
      <c r="AH127" s="2">
        <f>IF(AG$4=$E127, $I127*AG$57,0) + IF(AG$4&gt;$E127,MIN(AG127,$I127-SUM($J127:AG127)))</f>
        <v>5.9301057200901752</v>
      </c>
      <c r="AI127" s="2">
        <f>IF(AH$4=$E127, $I127*AH$57,0) + IF(AH$4&gt;$E127,MIN(AH127,$I127-SUM($J127:AH127)))</f>
        <v>5.9301057200901752</v>
      </c>
      <c r="AJ127" s="2">
        <f>IF(AI$4=$E127, $I127*AI$57,0) + IF(AI$4&gt;$E127,MIN(AI127,$I127-SUM($J127:AI127)))</f>
        <v>5.9301057200901752</v>
      </c>
      <c r="AK127" s="2">
        <f>IF(AJ$4=$E127, $I127*AJ$57,0) + IF(AJ$4&gt;$E127,MIN(AJ127,$I127-SUM($J127:AJ127)))</f>
        <v>5.9301057200901752</v>
      </c>
      <c r="AL127" s="2">
        <f>IF(AK$4=$E127, $I127*AK$57,0) + IF(AK$4&gt;$E127,MIN(AK127,$I127-SUM($J127:AK127)))</f>
        <v>5.9301057200901752</v>
      </c>
      <c r="AM127" s="2">
        <f>IF(AL$4=$E127, $I127*AL$57,0) + IF(AL$4&gt;$E127,MIN(AL127,$I127-SUM($J127:AL127)))</f>
        <v>5.9301057200901752</v>
      </c>
      <c r="AN127" s="2">
        <f>IF(AM$4=$E127, $I127*AM$57,0) + IF(AM$4&gt;$E127,MIN(AM127,$I127-SUM($J127:AM127)))</f>
        <v>5.9301057200901752</v>
      </c>
      <c r="AO127" s="2">
        <f>IF(AN$4=$E127, $I127*AN$57,0) + IF(AN$4&gt;$E127,MIN(AN127,$I127-SUM($J127:AN127)))</f>
        <v>5.9301057200901752</v>
      </c>
      <c r="AP127" s="2">
        <f>IF(AO$4=$E127, $I127*AO$57,0) + IF(AO$4&gt;$E127,MIN(AO127,$I127-SUM($J127:AO127)))</f>
        <v>5.9301057200901752</v>
      </c>
      <c r="AQ127" s="57">
        <f>IF(AP$4=$E127, $I127*AP$57,0) + IF(AP$4&gt;$E127,MIN(AP127,$I127-SUM($J127:AP127)))</f>
        <v>5.9301057200901752</v>
      </c>
      <c r="AR127" s="2">
        <f>IF(AQ$4=$E127, $I127*AQ$57,0) + IF(AQ$4&gt;$E127,MIN(AQ127,$I127-SUM($J127:AQ127)))</f>
        <v>5.9301057200901752</v>
      </c>
      <c r="AS127" s="2">
        <f>IF(AR$4=$E127, $I127*AR$57,0) + IF(AR$4&gt;$E127,MIN(AR127,$I127-SUM($J127:AR127)))</f>
        <v>5.9301057200901752</v>
      </c>
      <c r="AT127" s="2">
        <f>IF(AS$4=$E127, $I127*AS$57,0) + IF(AS$4&gt;$E127,MIN(AS127,$I127-SUM($J127:AS127)))</f>
        <v>5.9301057200901752</v>
      </c>
      <c r="AU127" s="2">
        <f>IF(AT$4=$E127, $I127*AT$57,0) + IF(AT$4&gt;$E127,MIN(AT127,$I127-SUM($J127:AT127)))</f>
        <v>5.9301057200901752</v>
      </c>
      <c r="AV127" s="2">
        <f>IF(AU$4=$E127, $I127*AU$57,0) + IF(AU$4&gt;$E127,MIN(AU127,$I127-SUM($J127:AU127)))</f>
        <v>5.9301057200901113</v>
      </c>
      <c r="AW127" s="2"/>
    </row>
    <row r="128" spans="5:49" ht="16.8" outlineLevel="1">
      <c r="E128" s="44">
        <f>INDEX($K$4:$AV$4,,COUNT(E$109:E127)+1)</f>
        <v>39903</v>
      </c>
      <c r="G128" s="2" t="s">
        <v>101</v>
      </c>
      <c r="I128" s="2">
        <f t="shared" si="64"/>
        <v>126.55078761542644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6.3275393807713227</v>
      </c>
      <c r="AE128" s="2">
        <f>IF(AD$4=$E128, $I128*AD$57,0) + IF(AD$4&gt;$E128,MIN(AD128,$I128-SUM($J128:AD128)))</f>
        <v>6.3275393807713227</v>
      </c>
      <c r="AF128" s="2">
        <f>IF(AE$4=$E128, $I128*AE$57,0) + IF(AE$4&gt;$E128,MIN(AE128,$I128-SUM($J128:AE128)))</f>
        <v>6.3275393807713227</v>
      </c>
      <c r="AG128" s="2">
        <f>IF(AF$4=$E128, $I128*AF$57,0) + IF(AF$4&gt;$E128,MIN(AF128,$I128-SUM($J128:AF128)))</f>
        <v>6.3275393807713227</v>
      </c>
      <c r="AH128" s="2">
        <f>IF(AG$4=$E128, $I128*AG$57,0) + IF(AG$4&gt;$E128,MIN(AG128,$I128-SUM($J128:AG128)))</f>
        <v>6.3275393807713227</v>
      </c>
      <c r="AI128" s="2">
        <f>IF(AH$4=$E128, $I128*AH$57,0) + IF(AH$4&gt;$E128,MIN(AH128,$I128-SUM($J128:AH128)))</f>
        <v>6.3275393807713227</v>
      </c>
      <c r="AJ128" s="2">
        <f>IF(AI$4=$E128, $I128*AI$57,0) + IF(AI$4&gt;$E128,MIN(AI128,$I128-SUM($J128:AI128)))</f>
        <v>6.3275393807713227</v>
      </c>
      <c r="AK128" s="2">
        <f>IF(AJ$4=$E128, $I128*AJ$57,0) + IF(AJ$4&gt;$E128,MIN(AJ128,$I128-SUM($J128:AJ128)))</f>
        <v>6.3275393807713227</v>
      </c>
      <c r="AL128" s="2">
        <f>IF(AK$4=$E128, $I128*AK$57,0) + IF(AK$4&gt;$E128,MIN(AK128,$I128-SUM($J128:AK128)))</f>
        <v>6.3275393807713227</v>
      </c>
      <c r="AM128" s="2">
        <f>IF(AL$4=$E128, $I128*AL$57,0) + IF(AL$4&gt;$E128,MIN(AL128,$I128-SUM($J128:AL128)))</f>
        <v>6.3275393807713227</v>
      </c>
      <c r="AN128" s="2">
        <f>IF(AM$4=$E128, $I128*AM$57,0) + IF(AM$4&gt;$E128,MIN(AM128,$I128-SUM($J128:AM128)))</f>
        <v>6.3275393807713227</v>
      </c>
      <c r="AO128" s="2">
        <f>IF(AN$4=$E128, $I128*AN$57,0) + IF(AN$4&gt;$E128,MIN(AN128,$I128-SUM($J128:AN128)))</f>
        <v>6.3275393807713227</v>
      </c>
      <c r="AP128" s="2">
        <f>IF(AO$4=$E128, $I128*AO$57,0) + IF(AO$4&gt;$E128,MIN(AO128,$I128-SUM($J128:AO128)))</f>
        <v>6.3275393807713227</v>
      </c>
      <c r="AQ128" s="57">
        <f>IF(AP$4=$E128, $I128*AP$57,0) + IF(AP$4&gt;$E128,MIN(AP128,$I128-SUM($J128:AP128)))</f>
        <v>6.3275393807713227</v>
      </c>
      <c r="AR128" s="2">
        <f>IF(AQ$4=$E128, $I128*AQ$57,0) + IF(AQ$4&gt;$E128,MIN(AQ128,$I128-SUM($J128:AQ128)))</f>
        <v>6.3275393807713227</v>
      </c>
      <c r="AS128" s="2">
        <f>IF(AR$4=$E128, $I128*AR$57,0) + IF(AR$4&gt;$E128,MIN(AR128,$I128-SUM($J128:AR128)))</f>
        <v>6.3275393807713227</v>
      </c>
      <c r="AT128" s="2">
        <f>IF(AS$4=$E128, $I128*AS$57,0) + IF(AS$4&gt;$E128,MIN(AS128,$I128-SUM($J128:AS128)))</f>
        <v>6.3275393807713227</v>
      </c>
      <c r="AU128" s="2">
        <f>IF(AT$4=$E128, $I128*AT$57,0) + IF(AT$4&gt;$E128,MIN(AT128,$I128-SUM($J128:AT128)))</f>
        <v>6.3275393807713227</v>
      </c>
      <c r="AV128" s="2">
        <f>IF(AU$4=$E128, $I128*AU$57,0) + IF(AU$4&gt;$E128,MIN(AU128,$I128-SUM($J128:AU128)))</f>
        <v>6.3275393807713227</v>
      </c>
      <c r="AW128" s="2"/>
    </row>
    <row r="129" spans="5:49" ht="16.8" outlineLevel="1">
      <c r="E129" s="44">
        <f>INDEX($K$4:$AV$4,,COUNT(E$109:E128)+1)</f>
        <v>40268</v>
      </c>
      <c r="G129" s="2" t="s">
        <v>101</v>
      </c>
      <c r="I129" s="2">
        <f t="shared" si="64"/>
        <v>128.31031035830745</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6.4155155179153729</v>
      </c>
      <c r="AF129" s="2">
        <f>IF(AE$4=$E129, $I129*AE$57,0) + IF(AE$4&gt;$E129,MIN(AE129,$I129-SUM($J129:AE129)))</f>
        <v>6.4155155179153729</v>
      </c>
      <c r="AG129" s="2">
        <f>IF(AF$4=$E129, $I129*AF$57,0) + IF(AF$4&gt;$E129,MIN(AF129,$I129-SUM($J129:AF129)))</f>
        <v>6.4155155179153729</v>
      </c>
      <c r="AH129" s="2">
        <f>IF(AG$4=$E129, $I129*AG$57,0) + IF(AG$4&gt;$E129,MIN(AG129,$I129-SUM($J129:AG129)))</f>
        <v>6.4155155179153729</v>
      </c>
      <c r="AI129" s="2">
        <f>IF(AH$4=$E129, $I129*AH$57,0) + IF(AH$4&gt;$E129,MIN(AH129,$I129-SUM($J129:AH129)))</f>
        <v>6.4155155179153729</v>
      </c>
      <c r="AJ129" s="2">
        <f>IF(AI$4=$E129, $I129*AI$57,0) + IF(AI$4&gt;$E129,MIN(AI129,$I129-SUM($J129:AI129)))</f>
        <v>6.4155155179153729</v>
      </c>
      <c r="AK129" s="2">
        <f>IF(AJ$4=$E129, $I129*AJ$57,0) + IF(AJ$4&gt;$E129,MIN(AJ129,$I129-SUM($J129:AJ129)))</f>
        <v>6.4155155179153729</v>
      </c>
      <c r="AL129" s="2">
        <f>IF(AK$4=$E129, $I129*AK$57,0) + IF(AK$4&gt;$E129,MIN(AK129,$I129-SUM($J129:AK129)))</f>
        <v>6.4155155179153729</v>
      </c>
      <c r="AM129" s="2">
        <f>IF(AL$4=$E129, $I129*AL$57,0) + IF(AL$4&gt;$E129,MIN(AL129,$I129-SUM($J129:AL129)))</f>
        <v>6.4155155179153729</v>
      </c>
      <c r="AN129" s="2">
        <f>IF(AM$4=$E129, $I129*AM$57,0) + IF(AM$4&gt;$E129,MIN(AM129,$I129-SUM($J129:AM129)))</f>
        <v>6.4155155179153729</v>
      </c>
      <c r="AO129" s="2">
        <f>IF(AN$4=$E129, $I129*AN$57,0) + IF(AN$4&gt;$E129,MIN(AN129,$I129-SUM($J129:AN129)))</f>
        <v>6.4155155179153729</v>
      </c>
      <c r="AP129" s="2">
        <f>IF(AO$4=$E129, $I129*AO$57,0) + IF(AO$4&gt;$E129,MIN(AO129,$I129-SUM($J129:AO129)))</f>
        <v>6.4155155179153729</v>
      </c>
      <c r="AQ129" s="57">
        <f>IF(AP$4=$E129, $I129*AP$57,0) + IF(AP$4&gt;$E129,MIN(AP129,$I129-SUM($J129:AP129)))</f>
        <v>6.4155155179153729</v>
      </c>
      <c r="AR129" s="2">
        <f>IF(AQ$4=$E129, $I129*AQ$57,0) + IF(AQ$4&gt;$E129,MIN(AQ129,$I129-SUM($J129:AQ129)))</f>
        <v>6.4155155179153729</v>
      </c>
      <c r="AS129" s="2">
        <f>IF(AR$4=$E129, $I129*AR$57,0) + IF(AR$4&gt;$E129,MIN(AR129,$I129-SUM($J129:AR129)))</f>
        <v>6.4155155179153729</v>
      </c>
      <c r="AT129" s="2">
        <f>IF(AS$4=$E129, $I129*AS$57,0) + IF(AS$4&gt;$E129,MIN(AS129,$I129-SUM($J129:AS129)))</f>
        <v>6.4155155179153729</v>
      </c>
      <c r="AU129" s="2">
        <f>IF(AT$4=$E129, $I129*AT$57,0) + IF(AT$4&gt;$E129,MIN(AT129,$I129-SUM($J129:AT129)))</f>
        <v>6.4155155179153729</v>
      </c>
      <c r="AV129" s="2">
        <f>IF(AU$4=$E129, $I129*AU$57,0) + IF(AU$4&gt;$E129,MIN(AU129,$I129-SUM($J129:AU129)))</f>
        <v>6.4155155179153729</v>
      </c>
      <c r="AW129" s="2"/>
    </row>
    <row r="130" spans="5:49" ht="16.8" outlineLevel="1">
      <c r="E130" s="44">
        <f>INDEX($K$4:$AV$4,,COUNT(E$109:E129)+1)</f>
        <v>40633</v>
      </c>
      <c r="G130" s="2" t="s">
        <v>101</v>
      </c>
      <c r="I130" s="2">
        <f t="shared" si="64"/>
        <v>157.89199116775754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7.8945995583878776</v>
      </c>
      <c r="AG130" s="2">
        <f>IF(AF$4=$E130, $I130*AF$57,0) + IF(AF$4&gt;$E130,MIN(AF130,$I130-SUM($J130:AF130)))</f>
        <v>7.8945995583878776</v>
      </c>
      <c r="AH130" s="2">
        <f>IF(AG$4=$E130, $I130*AG$57,0) + IF(AG$4&gt;$E130,MIN(AG130,$I130-SUM($J130:AG130)))</f>
        <v>7.8945995583878776</v>
      </c>
      <c r="AI130" s="2">
        <f>IF(AH$4=$E130, $I130*AH$57,0) + IF(AH$4&gt;$E130,MIN(AH130,$I130-SUM($J130:AH130)))</f>
        <v>7.8945995583878776</v>
      </c>
      <c r="AJ130" s="2">
        <f>IF(AI$4=$E130, $I130*AI$57,0) + IF(AI$4&gt;$E130,MIN(AI130,$I130-SUM($J130:AI130)))</f>
        <v>7.8945995583878776</v>
      </c>
      <c r="AK130" s="2">
        <f>IF(AJ$4=$E130, $I130*AJ$57,0) + IF(AJ$4&gt;$E130,MIN(AJ130,$I130-SUM($J130:AJ130)))</f>
        <v>7.8945995583878776</v>
      </c>
      <c r="AL130" s="2">
        <f>IF(AK$4=$E130, $I130*AK$57,0) + IF(AK$4&gt;$E130,MIN(AK130,$I130-SUM($J130:AK130)))</f>
        <v>7.8945995583878776</v>
      </c>
      <c r="AM130" s="2">
        <f>IF(AL$4=$E130, $I130*AL$57,0) + IF(AL$4&gt;$E130,MIN(AL130,$I130-SUM($J130:AL130)))</f>
        <v>7.8945995583878776</v>
      </c>
      <c r="AN130" s="2">
        <f>IF(AM$4=$E130, $I130*AM$57,0) + IF(AM$4&gt;$E130,MIN(AM130,$I130-SUM($J130:AM130)))</f>
        <v>7.8945995583878776</v>
      </c>
      <c r="AO130" s="2">
        <f>IF(AN$4=$E130, $I130*AN$57,0) + IF(AN$4&gt;$E130,MIN(AN130,$I130-SUM($J130:AN130)))</f>
        <v>7.8945995583878776</v>
      </c>
      <c r="AP130" s="2">
        <f>IF(AO$4=$E130, $I130*AO$57,0) + IF(AO$4&gt;$E130,MIN(AO130,$I130-SUM($J130:AO130)))</f>
        <v>7.8945995583878776</v>
      </c>
      <c r="AQ130" s="57">
        <f>IF(AP$4=$E130, $I130*AP$57,0) + IF(AP$4&gt;$E130,MIN(AP130,$I130-SUM($J130:AP130)))</f>
        <v>7.8945995583878776</v>
      </c>
      <c r="AR130" s="2">
        <f>IF(AQ$4=$E130, $I130*AQ$57,0) + IF(AQ$4&gt;$E130,MIN(AQ130,$I130-SUM($J130:AQ130)))</f>
        <v>7.8945995583878776</v>
      </c>
      <c r="AS130" s="2">
        <f>IF(AR$4=$E130, $I130*AR$57,0) + IF(AR$4&gt;$E130,MIN(AR130,$I130-SUM($J130:AR130)))</f>
        <v>7.8945995583878776</v>
      </c>
      <c r="AT130" s="2">
        <f>IF(AS$4=$E130, $I130*AS$57,0) + IF(AS$4&gt;$E130,MIN(AS130,$I130-SUM($J130:AS130)))</f>
        <v>7.8945995583878776</v>
      </c>
      <c r="AU130" s="2">
        <f>IF(AT$4=$E130, $I130*AT$57,0) + IF(AT$4&gt;$E130,MIN(AT130,$I130-SUM($J130:AT130)))</f>
        <v>7.8945995583878776</v>
      </c>
      <c r="AV130" s="2">
        <f>IF(AU$4=$E130, $I130*AU$57,0) + IF(AU$4&gt;$E130,MIN(AU130,$I130-SUM($J130:AU130)))</f>
        <v>7.8945995583878776</v>
      </c>
      <c r="AW130" s="2"/>
    </row>
    <row r="131" spans="5:49" ht="16.8" outlineLevel="1">
      <c r="E131" s="44">
        <f>INDEX($K$4:$AV$4,,COUNT(E$109:E130)+1)</f>
        <v>40999</v>
      </c>
      <c r="G131" s="2" t="s">
        <v>101</v>
      </c>
      <c r="I131" s="2">
        <f t="shared" si="64"/>
        <v>137.66321318845894</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6.8831606594229475</v>
      </c>
      <c r="AH131" s="2">
        <f>IF(AG$4=$E131, $I131*AG$57,0) + IF(AG$4&gt;$E131,MIN(AG131,$I131-SUM($J131:AG131)))</f>
        <v>6.8831606594229475</v>
      </c>
      <c r="AI131" s="2">
        <f>IF(AH$4=$E131, $I131*AH$57,0) + IF(AH$4&gt;$E131,MIN(AH131,$I131-SUM($J131:AH131)))</f>
        <v>6.8831606594229475</v>
      </c>
      <c r="AJ131" s="2">
        <f>IF(AI$4=$E131, $I131*AI$57,0) + IF(AI$4&gt;$E131,MIN(AI131,$I131-SUM($J131:AI131)))</f>
        <v>6.8831606594229475</v>
      </c>
      <c r="AK131" s="2">
        <f>IF(AJ$4=$E131, $I131*AJ$57,0) + IF(AJ$4&gt;$E131,MIN(AJ131,$I131-SUM($J131:AJ131)))</f>
        <v>6.8831606594229475</v>
      </c>
      <c r="AL131" s="2">
        <f>IF(AK$4=$E131, $I131*AK$57,0) + IF(AK$4&gt;$E131,MIN(AK131,$I131-SUM($J131:AK131)))</f>
        <v>6.8831606594229475</v>
      </c>
      <c r="AM131" s="2">
        <f>IF(AL$4=$E131, $I131*AL$57,0) + IF(AL$4&gt;$E131,MIN(AL131,$I131-SUM($J131:AL131)))</f>
        <v>6.8831606594229475</v>
      </c>
      <c r="AN131" s="2">
        <f>IF(AM$4=$E131, $I131*AM$57,0) + IF(AM$4&gt;$E131,MIN(AM131,$I131-SUM($J131:AM131)))</f>
        <v>6.8831606594229475</v>
      </c>
      <c r="AO131" s="2">
        <f>IF(AN$4=$E131, $I131*AN$57,0) + IF(AN$4&gt;$E131,MIN(AN131,$I131-SUM($J131:AN131)))</f>
        <v>6.8831606594229475</v>
      </c>
      <c r="AP131" s="2">
        <f>IF(AO$4=$E131, $I131*AO$57,0) + IF(AO$4&gt;$E131,MIN(AO131,$I131-SUM($J131:AO131)))</f>
        <v>6.8831606594229475</v>
      </c>
      <c r="AQ131" s="57">
        <f>IF(AP$4=$E131, $I131*AP$57,0) + IF(AP$4&gt;$E131,MIN(AP131,$I131-SUM($J131:AP131)))</f>
        <v>6.8831606594229475</v>
      </c>
      <c r="AR131" s="2">
        <f>IF(AQ$4=$E131, $I131*AQ$57,0) + IF(AQ$4&gt;$E131,MIN(AQ131,$I131-SUM($J131:AQ131)))</f>
        <v>6.8831606594229475</v>
      </c>
      <c r="AS131" s="2">
        <f>IF(AR$4=$E131, $I131*AR$57,0) + IF(AR$4&gt;$E131,MIN(AR131,$I131-SUM($J131:AR131)))</f>
        <v>6.8831606594229475</v>
      </c>
      <c r="AT131" s="2">
        <f>IF(AS$4=$E131, $I131*AS$57,0) + IF(AS$4&gt;$E131,MIN(AS131,$I131-SUM($J131:AS131)))</f>
        <v>6.8831606594229475</v>
      </c>
      <c r="AU131" s="2">
        <f>IF(AT$4=$E131, $I131*AT$57,0) + IF(AT$4&gt;$E131,MIN(AT131,$I131-SUM($J131:AT131)))</f>
        <v>6.8831606594229475</v>
      </c>
      <c r="AV131" s="2">
        <f>IF(AU$4=$E131, $I131*AU$57,0) + IF(AU$4&gt;$E131,MIN(AU131,$I131-SUM($J131:AU131)))</f>
        <v>6.8831606594229475</v>
      </c>
      <c r="AW131" s="2"/>
    </row>
    <row r="132" spans="5:49" ht="16.8" outlineLevel="1">
      <c r="E132" s="44">
        <f>INDEX($K$4:$AV$4,,COUNT(E$109:E131)+1)</f>
        <v>41364</v>
      </c>
      <c r="G132" s="2" t="s">
        <v>101</v>
      </c>
      <c r="I132" s="2">
        <f t="shared" si="64"/>
        <v>152.05560566273786</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7.6027802831368936</v>
      </c>
      <c r="AI132" s="2">
        <f>IF(AH$4=$E132, $I132*AH$57,0) + IF(AH$4&gt;$E132,MIN(AH132,$I132-SUM($J132:AH132)))</f>
        <v>7.6027802831368936</v>
      </c>
      <c r="AJ132" s="2">
        <f>IF(AI$4=$E132, $I132*AI$57,0) + IF(AI$4&gt;$E132,MIN(AI132,$I132-SUM($J132:AI132)))</f>
        <v>7.6027802831368936</v>
      </c>
      <c r="AK132" s="2">
        <f>IF(AJ$4=$E132, $I132*AJ$57,0) + IF(AJ$4&gt;$E132,MIN(AJ132,$I132-SUM($J132:AJ132)))</f>
        <v>7.6027802831368936</v>
      </c>
      <c r="AL132" s="2">
        <f>IF(AK$4=$E132, $I132*AK$57,0) + IF(AK$4&gt;$E132,MIN(AK132,$I132-SUM($J132:AK132)))</f>
        <v>7.6027802831368936</v>
      </c>
      <c r="AM132" s="2">
        <f>IF(AL$4=$E132, $I132*AL$57,0) + IF(AL$4&gt;$E132,MIN(AL132,$I132-SUM($J132:AL132)))</f>
        <v>7.6027802831368936</v>
      </c>
      <c r="AN132" s="2">
        <f>IF(AM$4=$E132, $I132*AM$57,0) + IF(AM$4&gt;$E132,MIN(AM132,$I132-SUM($J132:AM132)))</f>
        <v>7.6027802831368936</v>
      </c>
      <c r="AO132" s="2">
        <f>IF(AN$4=$E132, $I132*AN$57,0) + IF(AN$4&gt;$E132,MIN(AN132,$I132-SUM($J132:AN132)))</f>
        <v>7.6027802831368936</v>
      </c>
      <c r="AP132" s="2">
        <f>IF(AO$4=$E132, $I132*AO$57,0) + IF(AO$4&gt;$E132,MIN(AO132,$I132-SUM($J132:AO132)))</f>
        <v>7.6027802831368936</v>
      </c>
      <c r="AQ132" s="57">
        <f>IF(AP$4=$E132, $I132*AP$57,0) + IF(AP$4&gt;$E132,MIN(AP132,$I132-SUM($J132:AP132)))</f>
        <v>7.6027802831368936</v>
      </c>
      <c r="AR132" s="2">
        <f>IF(AQ$4=$E132, $I132*AQ$57,0) + IF(AQ$4&gt;$E132,MIN(AQ132,$I132-SUM($J132:AQ132)))</f>
        <v>7.6027802831368936</v>
      </c>
      <c r="AS132" s="2">
        <f>IF(AR$4=$E132, $I132*AR$57,0) + IF(AR$4&gt;$E132,MIN(AR132,$I132-SUM($J132:AR132)))</f>
        <v>7.6027802831368936</v>
      </c>
      <c r="AT132" s="2">
        <f>IF(AS$4=$E132, $I132*AS$57,0) + IF(AS$4&gt;$E132,MIN(AS132,$I132-SUM($J132:AS132)))</f>
        <v>7.6027802831368936</v>
      </c>
      <c r="AU132" s="2">
        <f>IF(AT$4=$E132, $I132*AT$57,0) + IF(AT$4&gt;$E132,MIN(AT132,$I132-SUM($J132:AT132)))</f>
        <v>7.6027802831368936</v>
      </c>
      <c r="AV132" s="2">
        <f>IF(AU$4=$E132, $I132*AU$57,0) + IF(AU$4&gt;$E132,MIN(AU132,$I132-SUM($J132:AU132)))</f>
        <v>7.6027802831368936</v>
      </c>
      <c r="AW132" s="2"/>
    </row>
    <row r="133" spans="5:49" ht="16.8" outlineLevel="1">
      <c r="E133" s="44">
        <f>INDEX($K$4:$AV$4,,COUNT(E$109:E132)+1)</f>
        <v>41729</v>
      </c>
      <c r="G133" s="2" t="s">
        <v>101</v>
      </c>
      <c r="I133" s="2">
        <f t="shared" si="64"/>
        <v>172.27554111958057</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8.6137770559790283</v>
      </c>
      <c r="AJ133" s="2">
        <f>IF(AI$4=$E133, $I133*AI$57,0) + IF(AI$4&gt;$E133,MIN(AI133,$I133-SUM($J133:AI133)))</f>
        <v>8.6137770559790283</v>
      </c>
      <c r="AK133" s="2">
        <f>IF(AJ$4=$E133, $I133*AJ$57,0) + IF(AJ$4&gt;$E133,MIN(AJ133,$I133-SUM($J133:AJ133)))</f>
        <v>8.6137770559790283</v>
      </c>
      <c r="AL133" s="2">
        <f>IF(AK$4=$E133, $I133*AK$57,0) + IF(AK$4&gt;$E133,MIN(AK133,$I133-SUM($J133:AK133)))</f>
        <v>8.6137770559790283</v>
      </c>
      <c r="AM133" s="2">
        <f>IF(AL$4=$E133, $I133*AL$57,0) + IF(AL$4&gt;$E133,MIN(AL133,$I133-SUM($J133:AL133)))</f>
        <v>8.6137770559790283</v>
      </c>
      <c r="AN133" s="2">
        <f>IF(AM$4=$E133, $I133*AM$57,0) + IF(AM$4&gt;$E133,MIN(AM133,$I133-SUM($J133:AM133)))</f>
        <v>8.6137770559790283</v>
      </c>
      <c r="AO133" s="2">
        <f>IF(AN$4=$E133, $I133*AN$57,0) + IF(AN$4&gt;$E133,MIN(AN133,$I133-SUM($J133:AN133)))</f>
        <v>8.6137770559790283</v>
      </c>
      <c r="AP133" s="2">
        <f>IF(AO$4=$E133, $I133*AO$57,0) + IF(AO$4&gt;$E133,MIN(AO133,$I133-SUM($J133:AO133)))</f>
        <v>8.6137770559790283</v>
      </c>
      <c r="AQ133" s="57">
        <f>IF(AP$4=$E133, $I133*AP$57,0) + IF(AP$4&gt;$E133,MIN(AP133,$I133-SUM($J133:AP133)))</f>
        <v>8.6137770559790283</v>
      </c>
      <c r="AR133" s="2">
        <f>IF(AQ$4=$E133, $I133*AQ$57,0) + IF(AQ$4&gt;$E133,MIN(AQ133,$I133-SUM($J133:AQ133)))</f>
        <v>8.6137770559790283</v>
      </c>
      <c r="AS133" s="2">
        <f>IF(AR$4=$E133, $I133*AR$57,0) + IF(AR$4&gt;$E133,MIN(AR133,$I133-SUM($J133:AR133)))</f>
        <v>8.6137770559790283</v>
      </c>
      <c r="AT133" s="2">
        <f>IF(AS$4=$E133, $I133*AS$57,0) + IF(AS$4&gt;$E133,MIN(AS133,$I133-SUM($J133:AS133)))</f>
        <v>8.6137770559790283</v>
      </c>
      <c r="AU133" s="2">
        <f>IF(AT$4=$E133, $I133*AT$57,0) + IF(AT$4&gt;$E133,MIN(AT133,$I133-SUM($J133:AT133)))</f>
        <v>8.6137770559790283</v>
      </c>
      <c r="AV133" s="2">
        <f>IF(AU$4=$E133, $I133*AU$57,0) + IF(AU$4&gt;$E133,MIN(AU133,$I133-SUM($J133:AU133)))</f>
        <v>8.6137770559790283</v>
      </c>
      <c r="AW133" s="2"/>
    </row>
    <row r="134" spans="5:49" ht="16.8" outlineLevel="1">
      <c r="E134" s="44">
        <f>INDEX($K$4:$AV$4,,COUNT(E$109:E133)+1)</f>
        <v>42094</v>
      </c>
      <c r="G134" s="2" t="s">
        <v>101</v>
      </c>
      <c r="I134" s="2">
        <f t="shared" si="64"/>
        <v>166.40352302127545</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8.3201761510637731</v>
      </c>
      <c r="AK134" s="2">
        <f>IF(AJ$4=$E134, $I134*AJ$57,0) + IF(AJ$4&gt;$E134,MIN(AJ134,$I134-SUM($J134:AJ134)))</f>
        <v>8.3201761510637731</v>
      </c>
      <c r="AL134" s="2">
        <f>IF(AK$4=$E134, $I134*AK$57,0) + IF(AK$4&gt;$E134,MIN(AK134,$I134-SUM($J134:AK134)))</f>
        <v>8.3201761510637731</v>
      </c>
      <c r="AM134" s="2">
        <f>IF(AL$4=$E134, $I134*AL$57,0) + IF(AL$4&gt;$E134,MIN(AL134,$I134-SUM($J134:AL134)))</f>
        <v>8.3201761510637731</v>
      </c>
      <c r="AN134" s="2">
        <f>IF(AM$4=$E134, $I134*AM$57,0) + IF(AM$4&gt;$E134,MIN(AM134,$I134-SUM($J134:AM134)))</f>
        <v>8.3201761510637731</v>
      </c>
      <c r="AO134" s="2">
        <f>IF(AN$4=$E134, $I134*AN$57,0) + IF(AN$4&gt;$E134,MIN(AN134,$I134-SUM($J134:AN134)))</f>
        <v>8.3201761510637731</v>
      </c>
      <c r="AP134" s="2">
        <f>IF(AO$4=$E134, $I134*AO$57,0) + IF(AO$4&gt;$E134,MIN(AO134,$I134-SUM($J134:AO134)))</f>
        <v>8.3201761510637731</v>
      </c>
      <c r="AQ134" s="57">
        <f>IF(AP$4=$E134, $I134*AP$57,0) + IF(AP$4&gt;$E134,MIN(AP134,$I134-SUM($J134:AP134)))</f>
        <v>8.3201761510637731</v>
      </c>
      <c r="AR134" s="2">
        <f>IF(AQ$4=$E134, $I134*AQ$57,0) + IF(AQ$4&gt;$E134,MIN(AQ134,$I134-SUM($J134:AQ134)))</f>
        <v>8.3201761510637731</v>
      </c>
      <c r="AS134" s="2">
        <f>IF(AR$4=$E134, $I134*AR$57,0) + IF(AR$4&gt;$E134,MIN(AR134,$I134-SUM($J134:AR134)))</f>
        <v>8.3201761510637731</v>
      </c>
      <c r="AT134" s="2">
        <f>IF(AS$4=$E134, $I134*AS$57,0) + IF(AS$4&gt;$E134,MIN(AS134,$I134-SUM($J134:AS134)))</f>
        <v>8.3201761510637731</v>
      </c>
      <c r="AU134" s="2">
        <f>IF(AT$4=$E134, $I134*AT$57,0) + IF(AT$4&gt;$E134,MIN(AT134,$I134-SUM($J134:AT134)))</f>
        <v>8.3201761510637731</v>
      </c>
      <c r="AV134" s="2">
        <f>IF(AU$4=$E134, $I134*AU$57,0) + IF(AU$4&gt;$E134,MIN(AU134,$I134-SUM($J134:AU134)))</f>
        <v>8.3201761510637731</v>
      </c>
      <c r="AW134" s="2"/>
    </row>
    <row r="135" spans="5:49" ht="16.8" outlineLevel="1">
      <c r="E135" s="44">
        <f>INDEX($K$4:$AV$4,,COUNT(E$109:E134)+1)</f>
        <v>42460</v>
      </c>
      <c r="G135" s="2" t="s">
        <v>101</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101</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101</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101</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101</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101</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101</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101</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101</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101</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101</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101</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101</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880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881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882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883</v>
      </c>
      <c r="G153" s="34" t="s">
        <v>278</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884</v>
      </c>
      <c r="G154" s="34" t="s">
        <v>206</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101</v>
      </c>
      <c r="I156" s="2">
        <f>SUMPRODUCT(K110:AV110,$K$152:$AV$152) - SUMPRODUCT(K66:AV66,$K$152:$AV$152)</f>
        <v>10.320524911751242</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0.68803499411674951</v>
      </c>
      <c r="AB156" s="2">
        <f t="shared" si="68"/>
        <v>0.68803499411674951</v>
      </c>
      <c r="AC156" s="2">
        <f t="shared" si="68"/>
        <v>0.68803499411674951</v>
      </c>
      <c r="AD156" s="2">
        <f t="shared" si="68"/>
        <v>0.68803499411674951</v>
      </c>
      <c r="AE156" s="2">
        <f t="shared" si="68"/>
        <v>0.68803499411674951</v>
      </c>
      <c r="AF156" s="2">
        <f t="shared" si="68"/>
        <v>0.68803499411674951</v>
      </c>
      <c r="AG156" s="2">
        <f t="shared" si="68"/>
        <v>0.68803499411674951</v>
      </c>
      <c r="AH156" s="2">
        <f t="shared" si="68"/>
        <v>0.68803499411674951</v>
      </c>
      <c r="AI156" s="2">
        <f t="shared" si="68"/>
        <v>0.68803499411674951</v>
      </c>
      <c r="AJ156" s="2">
        <f t="shared" si="68"/>
        <v>0.68803499411674951</v>
      </c>
      <c r="AK156" s="2">
        <f t="shared" si="68"/>
        <v>0.68803499411674951</v>
      </c>
      <c r="AL156" s="2">
        <f t="shared" si="68"/>
        <v>0.68803499411674951</v>
      </c>
      <c r="AM156" s="2">
        <f t="shared" si="68"/>
        <v>0.68803499411674951</v>
      </c>
      <c r="AN156" s="2">
        <f t="shared" si="68"/>
        <v>0.68803499411674951</v>
      </c>
      <c r="AO156" s="2">
        <f t="shared" si="68"/>
        <v>0.68803499411674951</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101</v>
      </c>
      <c r="I157" s="2">
        <f>SUMPRODUCT(K111:AV111,$K$152:$AV$152) - SUMPRODUCT(K67:AV67,$K$152:$AV$152)</f>
        <v>29.93322135695017</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1.9955480904633447</v>
      </c>
      <c r="AB157" s="2">
        <f t="shared" si="68"/>
        <v>1.9955480904633447</v>
      </c>
      <c r="AC157" s="2">
        <f t="shared" si="68"/>
        <v>1.9955480904633447</v>
      </c>
      <c r="AD157" s="2">
        <f t="shared" si="68"/>
        <v>1.9955480904633447</v>
      </c>
      <c r="AE157" s="2">
        <f t="shared" si="68"/>
        <v>1.9955480904633447</v>
      </c>
      <c r="AF157" s="2">
        <f t="shared" si="68"/>
        <v>1.9955480904633447</v>
      </c>
      <c r="AG157" s="2">
        <f t="shared" si="68"/>
        <v>1.9955480904633447</v>
      </c>
      <c r="AH157" s="2">
        <f t="shared" si="68"/>
        <v>1.9955480904633447</v>
      </c>
      <c r="AI157" s="2">
        <f t="shared" si="68"/>
        <v>1.9955480904633447</v>
      </c>
      <c r="AJ157" s="2">
        <f t="shared" si="68"/>
        <v>1.9955480904633447</v>
      </c>
      <c r="AK157" s="2">
        <f t="shared" si="68"/>
        <v>1.9955480904633447</v>
      </c>
      <c r="AL157" s="2">
        <f t="shared" si="68"/>
        <v>1.9955480904633447</v>
      </c>
      <c r="AM157" s="2">
        <f t="shared" si="68"/>
        <v>1.9955480904633447</v>
      </c>
      <c r="AN157" s="2">
        <f t="shared" si="68"/>
        <v>1.9955480904633447</v>
      </c>
      <c r="AO157" s="2">
        <f t="shared" si="68"/>
        <v>1.9955480904633447</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101</v>
      </c>
      <c r="I158" s="2">
        <f t="shared" ref="I158:I193" si="70">SUMPRODUCT(K112:AV112,$K$152:$AV$152) - SUMPRODUCT(K68:AV68,$K$152:$AV$152)</f>
        <v>27.362337911191332</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1.8241558607460888</v>
      </c>
      <c r="AB158" s="2">
        <f t="shared" si="68"/>
        <v>1.8241558607460888</v>
      </c>
      <c r="AC158" s="2">
        <f t="shared" si="68"/>
        <v>1.8241558607460888</v>
      </c>
      <c r="AD158" s="2">
        <f t="shared" si="68"/>
        <v>1.8241558607460888</v>
      </c>
      <c r="AE158" s="2">
        <f t="shared" si="68"/>
        <v>1.8241558607460888</v>
      </c>
      <c r="AF158" s="2">
        <f t="shared" si="68"/>
        <v>1.8241558607460888</v>
      </c>
      <c r="AG158" s="2">
        <f t="shared" si="68"/>
        <v>1.8241558607460888</v>
      </c>
      <c r="AH158" s="2">
        <f t="shared" si="68"/>
        <v>1.8241558607460888</v>
      </c>
      <c r="AI158" s="2">
        <f t="shared" si="68"/>
        <v>1.8241558607460888</v>
      </c>
      <c r="AJ158" s="2">
        <f t="shared" si="68"/>
        <v>1.8241558607460888</v>
      </c>
      <c r="AK158" s="2">
        <f t="shared" si="68"/>
        <v>1.8241558607460888</v>
      </c>
      <c r="AL158" s="2">
        <f t="shared" si="68"/>
        <v>1.8241558607460888</v>
      </c>
      <c r="AM158" s="2">
        <f t="shared" si="68"/>
        <v>1.8241558607460888</v>
      </c>
      <c r="AN158" s="2">
        <f t="shared" si="68"/>
        <v>1.8241558607460888</v>
      </c>
      <c r="AO158" s="2">
        <f t="shared" si="68"/>
        <v>1.8241558607460888</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101</v>
      </c>
      <c r="I159" s="2">
        <f t="shared" si="70"/>
        <v>23.526357863346895</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1.5684238575564597</v>
      </c>
      <c r="AB159" s="2">
        <f t="shared" si="68"/>
        <v>1.5684238575564597</v>
      </c>
      <c r="AC159" s="2">
        <f t="shared" si="68"/>
        <v>1.5684238575564597</v>
      </c>
      <c r="AD159" s="2">
        <f t="shared" si="68"/>
        <v>1.5684238575564597</v>
      </c>
      <c r="AE159" s="2">
        <f t="shared" si="68"/>
        <v>1.5684238575564597</v>
      </c>
      <c r="AF159" s="2">
        <f t="shared" si="68"/>
        <v>1.5684238575564597</v>
      </c>
      <c r="AG159" s="2">
        <f t="shared" si="68"/>
        <v>1.5684238575564597</v>
      </c>
      <c r="AH159" s="2">
        <f t="shared" si="68"/>
        <v>1.5684238575564597</v>
      </c>
      <c r="AI159" s="2">
        <f t="shared" si="68"/>
        <v>1.5684238575564597</v>
      </c>
      <c r="AJ159" s="2">
        <f t="shared" si="68"/>
        <v>1.5684238575564597</v>
      </c>
      <c r="AK159" s="2">
        <f t="shared" si="68"/>
        <v>1.5684238575564597</v>
      </c>
      <c r="AL159" s="2">
        <f t="shared" si="68"/>
        <v>1.5684238575564597</v>
      </c>
      <c r="AM159" s="2">
        <f t="shared" si="68"/>
        <v>1.5684238575564597</v>
      </c>
      <c r="AN159" s="2">
        <f t="shared" si="68"/>
        <v>1.5684238575564597</v>
      </c>
      <c r="AO159" s="2">
        <f t="shared" si="68"/>
        <v>1.5684238575564597</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101</v>
      </c>
      <c r="I160" s="2">
        <f t="shared" si="70"/>
        <v>21.606518282988851</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1.4404345521992568</v>
      </c>
      <c r="AB160" s="2">
        <f t="shared" si="71"/>
        <v>1.4404345521992568</v>
      </c>
      <c r="AC160" s="2">
        <f t="shared" si="71"/>
        <v>1.4404345521992568</v>
      </c>
      <c r="AD160" s="2">
        <f t="shared" si="71"/>
        <v>1.4404345521992568</v>
      </c>
      <c r="AE160" s="2">
        <f t="shared" si="71"/>
        <v>1.4404345521992568</v>
      </c>
      <c r="AF160" s="2">
        <f t="shared" si="71"/>
        <v>1.4404345521992568</v>
      </c>
      <c r="AG160" s="2">
        <f t="shared" si="71"/>
        <v>1.4404345521992568</v>
      </c>
      <c r="AH160" s="2">
        <f t="shared" si="71"/>
        <v>1.4404345521992568</v>
      </c>
      <c r="AI160" s="2">
        <f t="shared" si="71"/>
        <v>1.4404345521992568</v>
      </c>
      <c r="AJ160" s="2">
        <f t="shared" si="71"/>
        <v>1.4404345521992568</v>
      </c>
      <c r="AK160" s="2">
        <f t="shared" si="71"/>
        <v>1.4404345521992568</v>
      </c>
      <c r="AL160" s="2">
        <f t="shared" si="71"/>
        <v>1.4404345521992568</v>
      </c>
      <c r="AM160" s="2">
        <f t="shared" si="71"/>
        <v>1.4404345521992568</v>
      </c>
      <c r="AN160" s="2">
        <f t="shared" si="71"/>
        <v>1.4404345521992568</v>
      </c>
      <c r="AO160" s="2">
        <f t="shared" si="71"/>
        <v>1.4404345521992568</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101</v>
      </c>
      <c r="I161" s="2">
        <f t="shared" si="70"/>
        <v>17.866715169805904</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1.1911143446537269</v>
      </c>
      <c r="AB161" s="2">
        <f t="shared" si="71"/>
        <v>1.1911143446537269</v>
      </c>
      <c r="AC161" s="2">
        <f t="shared" si="71"/>
        <v>1.1911143446537269</v>
      </c>
      <c r="AD161" s="2">
        <f t="shared" si="71"/>
        <v>1.1911143446537269</v>
      </c>
      <c r="AE161" s="2">
        <f t="shared" si="71"/>
        <v>1.1911143446537269</v>
      </c>
      <c r="AF161" s="2">
        <f t="shared" si="71"/>
        <v>1.1911143446537269</v>
      </c>
      <c r="AG161" s="2">
        <f t="shared" si="71"/>
        <v>1.1911143446537269</v>
      </c>
      <c r="AH161" s="2">
        <f t="shared" si="71"/>
        <v>1.1911143446537269</v>
      </c>
      <c r="AI161" s="2">
        <f t="shared" si="71"/>
        <v>1.1911143446537269</v>
      </c>
      <c r="AJ161" s="2">
        <f t="shared" si="71"/>
        <v>1.1911143446537269</v>
      </c>
      <c r="AK161" s="2">
        <f t="shared" si="71"/>
        <v>1.1911143446537269</v>
      </c>
      <c r="AL161" s="2">
        <f t="shared" si="71"/>
        <v>1.1911143446537269</v>
      </c>
      <c r="AM161" s="2">
        <f t="shared" si="71"/>
        <v>1.1911143446537269</v>
      </c>
      <c r="AN161" s="2">
        <f t="shared" si="71"/>
        <v>1.1911143446537269</v>
      </c>
      <c r="AO161" s="2">
        <f t="shared" si="71"/>
        <v>1.1911143446537269</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101</v>
      </c>
      <c r="I162" s="2">
        <f t="shared" si="70"/>
        <v>18.31060871439734</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1.2207072476264893</v>
      </c>
      <c r="AB162" s="2">
        <f t="shared" si="71"/>
        <v>1.2207072476264893</v>
      </c>
      <c r="AC162" s="2">
        <f t="shared" si="71"/>
        <v>1.2207072476264893</v>
      </c>
      <c r="AD162" s="2">
        <f t="shared" si="71"/>
        <v>1.2207072476264893</v>
      </c>
      <c r="AE162" s="2">
        <f t="shared" si="71"/>
        <v>1.2207072476264893</v>
      </c>
      <c r="AF162" s="2">
        <f t="shared" si="71"/>
        <v>1.2207072476264893</v>
      </c>
      <c r="AG162" s="2">
        <f t="shared" si="71"/>
        <v>1.2207072476264893</v>
      </c>
      <c r="AH162" s="2">
        <f t="shared" si="71"/>
        <v>1.2207072476264893</v>
      </c>
      <c r="AI162" s="2">
        <f t="shared" si="71"/>
        <v>1.2207072476264893</v>
      </c>
      <c r="AJ162" s="2">
        <f t="shared" si="71"/>
        <v>1.2207072476264893</v>
      </c>
      <c r="AK162" s="2">
        <f t="shared" si="71"/>
        <v>1.2207072476264893</v>
      </c>
      <c r="AL162" s="2">
        <f t="shared" si="71"/>
        <v>1.2207072476264893</v>
      </c>
      <c r="AM162" s="2">
        <f t="shared" si="71"/>
        <v>1.2207072476264893</v>
      </c>
      <c r="AN162" s="2">
        <f t="shared" si="71"/>
        <v>1.2207072476264893</v>
      </c>
      <c r="AO162" s="2">
        <f t="shared" si="71"/>
        <v>1.2207072476264893</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101</v>
      </c>
      <c r="I163" s="2">
        <f t="shared" si="70"/>
        <v>16.897547597447893</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1.1265031731631929</v>
      </c>
      <c r="AB163" s="2">
        <f t="shared" si="71"/>
        <v>1.1265031731631929</v>
      </c>
      <c r="AC163" s="2">
        <f t="shared" si="71"/>
        <v>1.1265031731631929</v>
      </c>
      <c r="AD163" s="2">
        <f t="shared" si="71"/>
        <v>1.1265031731631929</v>
      </c>
      <c r="AE163" s="2">
        <f t="shared" si="71"/>
        <v>1.1265031731631929</v>
      </c>
      <c r="AF163" s="2">
        <f t="shared" si="71"/>
        <v>1.1265031731631929</v>
      </c>
      <c r="AG163" s="2">
        <f t="shared" si="71"/>
        <v>1.1265031731631929</v>
      </c>
      <c r="AH163" s="2">
        <f t="shared" si="71"/>
        <v>1.1265031731631929</v>
      </c>
      <c r="AI163" s="2">
        <f t="shared" si="71"/>
        <v>1.1265031731631929</v>
      </c>
      <c r="AJ163" s="2">
        <f t="shared" si="71"/>
        <v>1.1265031731631929</v>
      </c>
      <c r="AK163" s="2">
        <f t="shared" si="71"/>
        <v>1.1265031731631929</v>
      </c>
      <c r="AL163" s="2">
        <f t="shared" si="71"/>
        <v>1.1265031731631929</v>
      </c>
      <c r="AM163" s="2">
        <f t="shared" si="71"/>
        <v>1.1265031731631929</v>
      </c>
      <c r="AN163" s="2">
        <f t="shared" si="71"/>
        <v>1.1265031731631929</v>
      </c>
      <c r="AO163" s="2">
        <f t="shared" si="71"/>
        <v>1.1265031731631929</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101</v>
      </c>
      <c r="I164" s="2">
        <f t="shared" si="70"/>
        <v>13.99155229295441</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0.9327701528636273</v>
      </c>
      <c r="AB164" s="2">
        <f t="shared" si="69"/>
        <v>0.9327701528636273</v>
      </c>
      <c r="AC164" s="2">
        <f t="shared" ref="AC164:AR180" si="72">AC$154 * $I164</f>
        <v>0.9327701528636273</v>
      </c>
      <c r="AD164" s="2">
        <f t="shared" si="72"/>
        <v>0.9327701528636273</v>
      </c>
      <c r="AE164" s="2">
        <f t="shared" si="72"/>
        <v>0.9327701528636273</v>
      </c>
      <c r="AF164" s="2">
        <f t="shared" si="72"/>
        <v>0.9327701528636273</v>
      </c>
      <c r="AG164" s="2">
        <f t="shared" si="72"/>
        <v>0.9327701528636273</v>
      </c>
      <c r="AH164" s="2">
        <f t="shared" si="72"/>
        <v>0.9327701528636273</v>
      </c>
      <c r="AI164" s="2">
        <f t="shared" si="72"/>
        <v>0.9327701528636273</v>
      </c>
      <c r="AJ164" s="2">
        <f t="shared" si="72"/>
        <v>0.9327701528636273</v>
      </c>
      <c r="AK164" s="2">
        <f t="shared" si="72"/>
        <v>0.9327701528636273</v>
      </c>
      <c r="AL164" s="2">
        <f t="shared" si="72"/>
        <v>0.9327701528636273</v>
      </c>
      <c r="AM164" s="2">
        <f t="shared" si="72"/>
        <v>0.9327701528636273</v>
      </c>
      <c r="AN164" s="2">
        <f t="shared" si="72"/>
        <v>0.9327701528636273</v>
      </c>
      <c r="AO164" s="2">
        <f t="shared" si="72"/>
        <v>0.9327701528636273</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101</v>
      </c>
      <c r="I165" s="2">
        <f t="shared" si="70"/>
        <v>11.595647879496749</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0.77304319196644988</v>
      </c>
      <c r="AB165" s="2">
        <f t="shared" si="69"/>
        <v>0.77304319196644988</v>
      </c>
      <c r="AC165" s="2">
        <f t="shared" si="72"/>
        <v>0.77304319196644988</v>
      </c>
      <c r="AD165" s="2">
        <f t="shared" si="72"/>
        <v>0.77304319196644988</v>
      </c>
      <c r="AE165" s="2">
        <f t="shared" si="72"/>
        <v>0.77304319196644988</v>
      </c>
      <c r="AF165" s="2">
        <f t="shared" si="72"/>
        <v>0.77304319196644988</v>
      </c>
      <c r="AG165" s="2">
        <f t="shared" si="72"/>
        <v>0.77304319196644988</v>
      </c>
      <c r="AH165" s="2">
        <f t="shared" si="72"/>
        <v>0.77304319196644988</v>
      </c>
      <c r="AI165" s="2">
        <f t="shared" si="72"/>
        <v>0.77304319196644988</v>
      </c>
      <c r="AJ165" s="2">
        <f t="shared" si="72"/>
        <v>0.77304319196644988</v>
      </c>
      <c r="AK165" s="2">
        <f t="shared" si="72"/>
        <v>0.77304319196644988</v>
      </c>
      <c r="AL165" s="2">
        <f t="shared" si="72"/>
        <v>0.77304319196644988</v>
      </c>
      <c r="AM165" s="2">
        <f t="shared" si="72"/>
        <v>0.77304319196644988</v>
      </c>
      <c r="AN165" s="2">
        <f t="shared" si="72"/>
        <v>0.77304319196644988</v>
      </c>
      <c r="AO165" s="2">
        <f t="shared" si="72"/>
        <v>0.77304319196644988</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101</v>
      </c>
      <c r="I166" s="2">
        <f t="shared" si="70"/>
        <v>9.2824749720286501</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0.61883166480190999</v>
      </c>
      <c r="AB166" s="2">
        <f t="shared" si="69"/>
        <v>0.61883166480190999</v>
      </c>
      <c r="AC166" s="2">
        <f t="shared" si="72"/>
        <v>0.61883166480190999</v>
      </c>
      <c r="AD166" s="2">
        <f t="shared" si="72"/>
        <v>0.61883166480190999</v>
      </c>
      <c r="AE166" s="2">
        <f t="shared" si="72"/>
        <v>0.61883166480190999</v>
      </c>
      <c r="AF166" s="2">
        <f t="shared" si="72"/>
        <v>0.61883166480190999</v>
      </c>
      <c r="AG166" s="2">
        <f t="shared" si="72"/>
        <v>0.61883166480190999</v>
      </c>
      <c r="AH166" s="2">
        <f t="shared" si="72"/>
        <v>0.61883166480190999</v>
      </c>
      <c r="AI166" s="2">
        <f t="shared" si="72"/>
        <v>0.61883166480190999</v>
      </c>
      <c r="AJ166" s="2">
        <f t="shared" si="72"/>
        <v>0.61883166480190999</v>
      </c>
      <c r="AK166" s="2">
        <f t="shared" si="72"/>
        <v>0.61883166480190999</v>
      </c>
      <c r="AL166" s="2">
        <f t="shared" si="72"/>
        <v>0.61883166480190999</v>
      </c>
      <c r="AM166" s="2">
        <f t="shared" si="72"/>
        <v>0.61883166480190999</v>
      </c>
      <c r="AN166" s="2">
        <f t="shared" si="72"/>
        <v>0.61883166480190999</v>
      </c>
      <c r="AO166" s="2">
        <f t="shared" si="72"/>
        <v>0.61883166480190999</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101</v>
      </c>
      <c r="I167" s="2">
        <f t="shared" si="70"/>
        <v>7.8363282473311386</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0.52242188315540927</v>
      </c>
      <c r="AB167" s="2">
        <f t="shared" si="69"/>
        <v>0.52242188315540927</v>
      </c>
      <c r="AC167" s="2">
        <f t="shared" si="72"/>
        <v>0.52242188315540927</v>
      </c>
      <c r="AD167" s="2">
        <f t="shared" si="72"/>
        <v>0.52242188315540927</v>
      </c>
      <c r="AE167" s="2">
        <f t="shared" si="72"/>
        <v>0.52242188315540927</v>
      </c>
      <c r="AF167" s="2">
        <f t="shared" si="72"/>
        <v>0.52242188315540927</v>
      </c>
      <c r="AG167" s="2">
        <f t="shared" si="72"/>
        <v>0.52242188315540927</v>
      </c>
      <c r="AH167" s="2">
        <f t="shared" si="72"/>
        <v>0.52242188315540927</v>
      </c>
      <c r="AI167" s="2">
        <f t="shared" si="72"/>
        <v>0.52242188315540927</v>
      </c>
      <c r="AJ167" s="2">
        <f t="shared" si="72"/>
        <v>0.52242188315540927</v>
      </c>
      <c r="AK167" s="2">
        <f t="shared" si="72"/>
        <v>0.52242188315540927</v>
      </c>
      <c r="AL167" s="2">
        <f t="shared" si="72"/>
        <v>0.52242188315540927</v>
      </c>
      <c r="AM167" s="2">
        <f t="shared" si="72"/>
        <v>0.52242188315540927</v>
      </c>
      <c r="AN167" s="2">
        <f t="shared" si="72"/>
        <v>0.52242188315540927</v>
      </c>
      <c r="AO167" s="2">
        <f t="shared" si="72"/>
        <v>0.52242188315540927</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101</v>
      </c>
      <c r="I168" s="2">
        <f t="shared" si="70"/>
        <v>6.0658740191545526</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0.40439160127697016</v>
      </c>
      <c r="AB168" s="2">
        <f t="shared" si="69"/>
        <v>0.40439160127697016</v>
      </c>
      <c r="AC168" s="2">
        <f t="shared" si="72"/>
        <v>0.40439160127697016</v>
      </c>
      <c r="AD168" s="2">
        <f t="shared" si="72"/>
        <v>0.40439160127697016</v>
      </c>
      <c r="AE168" s="2">
        <f t="shared" si="72"/>
        <v>0.40439160127697016</v>
      </c>
      <c r="AF168" s="2">
        <f t="shared" si="72"/>
        <v>0.40439160127697016</v>
      </c>
      <c r="AG168" s="2">
        <f t="shared" si="72"/>
        <v>0.40439160127697016</v>
      </c>
      <c r="AH168" s="2">
        <f t="shared" si="72"/>
        <v>0.40439160127697016</v>
      </c>
      <c r="AI168" s="2">
        <f t="shared" si="72"/>
        <v>0.40439160127697016</v>
      </c>
      <c r="AJ168" s="2">
        <f t="shared" si="72"/>
        <v>0.40439160127697016</v>
      </c>
      <c r="AK168" s="2">
        <f t="shared" si="72"/>
        <v>0.40439160127697016</v>
      </c>
      <c r="AL168" s="2">
        <f t="shared" si="72"/>
        <v>0.40439160127697016</v>
      </c>
      <c r="AM168" s="2">
        <f t="shared" si="72"/>
        <v>0.40439160127697016</v>
      </c>
      <c r="AN168" s="2">
        <f t="shared" si="72"/>
        <v>0.40439160127697016</v>
      </c>
      <c r="AO168" s="2">
        <f t="shared" si="72"/>
        <v>0.40439160127697016</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101</v>
      </c>
      <c r="I169" s="2">
        <f t="shared" si="70"/>
        <v>4.0113036724901381</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0.26742024483267585</v>
      </c>
      <c r="AB169" s="2">
        <f t="shared" si="69"/>
        <v>0.26742024483267585</v>
      </c>
      <c r="AC169" s="2">
        <f t="shared" si="72"/>
        <v>0.26742024483267585</v>
      </c>
      <c r="AD169" s="2">
        <f t="shared" si="72"/>
        <v>0.26742024483267585</v>
      </c>
      <c r="AE169" s="2">
        <f t="shared" si="72"/>
        <v>0.26742024483267585</v>
      </c>
      <c r="AF169" s="2">
        <f t="shared" si="72"/>
        <v>0.26742024483267585</v>
      </c>
      <c r="AG169" s="2">
        <f t="shared" si="72"/>
        <v>0.26742024483267585</v>
      </c>
      <c r="AH169" s="2">
        <f t="shared" si="72"/>
        <v>0.26742024483267585</v>
      </c>
      <c r="AI169" s="2">
        <f t="shared" si="72"/>
        <v>0.26742024483267585</v>
      </c>
      <c r="AJ169" s="2">
        <f t="shared" si="72"/>
        <v>0.26742024483267585</v>
      </c>
      <c r="AK169" s="2">
        <f t="shared" si="72"/>
        <v>0.26742024483267585</v>
      </c>
      <c r="AL169" s="2">
        <f t="shared" si="72"/>
        <v>0.26742024483267585</v>
      </c>
      <c r="AM169" s="2">
        <f t="shared" si="72"/>
        <v>0.26742024483267585</v>
      </c>
      <c r="AN169" s="2">
        <f t="shared" si="72"/>
        <v>0.26742024483267585</v>
      </c>
      <c r="AO169" s="2">
        <f t="shared" si="72"/>
        <v>0.26742024483267585</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101</v>
      </c>
      <c r="I170" s="2">
        <f t="shared" si="70"/>
        <v>2.318771227941447</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0.1545847485294298</v>
      </c>
      <c r="AB170" s="2">
        <f t="shared" si="69"/>
        <v>0.1545847485294298</v>
      </c>
      <c r="AC170" s="2">
        <f t="shared" si="72"/>
        <v>0.1545847485294298</v>
      </c>
      <c r="AD170" s="2">
        <f t="shared" si="72"/>
        <v>0.1545847485294298</v>
      </c>
      <c r="AE170" s="2">
        <f t="shared" si="72"/>
        <v>0.1545847485294298</v>
      </c>
      <c r="AF170" s="2">
        <f t="shared" si="72"/>
        <v>0.1545847485294298</v>
      </c>
      <c r="AG170" s="2">
        <f t="shared" si="72"/>
        <v>0.1545847485294298</v>
      </c>
      <c r="AH170" s="2">
        <f t="shared" si="72"/>
        <v>0.1545847485294298</v>
      </c>
      <c r="AI170" s="2">
        <f t="shared" si="72"/>
        <v>0.1545847485294298</v>
      </c>
      <c r="AJ170" s="2">
        <f t="shared" si="72"/>
        <v>0.1545847485294298</v>
      </c>
      <c r="AK170" s="2">
        <f t="shared" si="72"/>
        <v>0.1545847485294298</v>
      </c>
      <c r="AL170" s="2">
        <f t="shared" si="72"/>
        <v>0.1545847485294298</v>
      </c>
      <c r="AM170" s="2">
        <f t="shared" si="72"/>
        <v>0.1545847485294298</v>
      </c>
      <c r="AN170" s="2">
        <f t="shared" si="72"/>
        <v>0.1545847485294298</v>
      </c>
      <c r="AO170" s="2">
        <f t="shared" si="72"/>
        <v>0.1545847485294298</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101</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101</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101</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101</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101</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101</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101</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101</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101</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101</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101</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101</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101</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101</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101</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101</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101</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101</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101</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101</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101</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101</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101</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885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886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887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888</v>
      </c>
      <c r="F201" s="34"/>
      <c r="G201" s="7" t="s">
        <v>278</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873</v>
      </c>
      <c r="F202" s="34"/>
      <c r="G202" s="7" t="s">
        <v>206</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889</v>
      </c>
      <c r="F204" s="34"/>
      <c r="G204" s="2" t="s">
        <v>101</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8.8760182281859095</v>
      </c>
      <c r="AL204" s="34">
        <f t="shared" si="85"/>
        <v>17.047861961851993</v>
      </c>
      <c r="AM204" s="34">
        <f t="shared" si="85"/>
        <v>23.933709477534258</v>
      </c>
      <c r="AN204" s="34">
        <f t="shared" si="85"/>
        <v>30.076047910219316</v>
      </c>
      <c r="AO204" s="34">
        <f t="shared" si="85"/>
        <v>35.702088948641375</v>
      </c>
      <c r="AP204" s="34">
        <f t="shared" si="85"/>
        <v>40.808218614938461</v>
      </c>
      <c r="AQ204" s="36">
        <f t="shared" si="85"/>
        <v>45.486670037233161</v>
      </c>
      <c r="AR204" s="34">
        <f t="shared" si="85"/>
        <v>50.111666976603196</v>
      </c>
      <c r="AS204" s="34">
        <f t="shared" si="85"/>
        <v>50.111666976603196</v>
      </c>
      <c r="AT204" s="34">
        <f t="shared" si="85"/>
        <v>50.111666976603196</v>
      </c>
      <c r="AU204" s="34">
        <f t="shared" si="85"/>
        <v>50.111666976603196</v>
      </c>
      <c r="AV204" s="34">
        <f t="shared" si="85"/>
        <v>50.111666976603196</v>
      </c>
    </row>
    <row r="205" spans="1:49">
      <c r="AQ205" s="220"/>
    </row>
    <row r="206" spans="1:49" ht="16.8">
      <c r="A206" s="2"/>
      <c r="B206" s="2"/>
      <c r="C206" s="20" t="s">
        <v>890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891</v>
      </c>
      <c r="G208" s="2" t="s">
        <v>101</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8.8760182281859095</v>
      </c>
      <c r="AL208" s="2">
        <f t="shared" si="86"/>
        <v>17.047861961851993</v>
      </c>
      <c r="AM208" s="2">
        <f t="shared" si="86"/>
        <v>23.933709477534258</v>
      </c>
      <c r="AN208" s="2">
        <f t="shared" si="86"/>
        <v>30.076047910219316</v>
      </c>
      <c r="AO208" s="2">
        <f t="shared" si="86"/>
        <v>35.702088948641375</v>
      </c>
      <c r="AP208" s="2">
        <f t="shared" si="86"/>
        <v>40.808218614938461</v>
      </c>
      <c r="AQ208" s="57">
        <f t="shared" si="86"/>
        <v>45.486670037233161</v>
      </c>
      <c r="AR208" s="2">
        <f t="shared" si="86"/>
        <v>50.111666976603196</v>
      </c>
      <c r="AS208" s="2">
        <f t="shared" si="86"/>
        <v>50.111666976603196</v>
      </c>
      <c r="AT208" s="2">
        <f t="shared" si="86"/>
        <v>50.111666976603196</v>
      </c>
      <c r="AU208" s="2">
        <f t="shared" si="86"/>
        <v>50.111666976603196</v>
      </c>
      <c r="AV208" s="2">
        <f t="shared" si="86"/>
        <v>50.111666976603196</v>
      </c>
    </row>
    <row r="209" spans="5:49" outlineLevel="1">
      <c r="AQ209" s="220"/>
    </row>
    <row r="210" spans="5:49" ht="16.8" outlineLevel="1">
      <c r="E210" s="44">
        <f>INDEX($K$4:$AV$4,,COUNT(E$209:E209)+1)</f>
        <v>33328</v>
      </c>
      <c r="G210" s="2" t="s">
        <v>101</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101</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101</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101</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101</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101</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101</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101</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101</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101</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101</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101</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101</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101</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101</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101</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101</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101</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101</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101</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101</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101</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101</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101</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101</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101</v>
      </c>
      <c r="I235" s="2" cm="1">
        <f t="array" ref="I235">INDEX($K$25:$AV$25,,MATCH(E235,$K$4:$AV$4,0))</f>
        <v>205.25792152679915</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8.8760182281859095</v>
      </c>
      <c r="AL235" s="2">
        <f>IF(AK$4=$E235, $I235*AK$202,0) + IF(AK$4&gt;$E235,MIN(AK235,$I235-SUM($J235:AK235)))</f>
        <v>8.8760182281859095</v>
      </c>
      <c r="AM235" s="2">
        <f>IF(AL$4=$E235, $I235*AL$202,0) + IF(AL$4&gt;$E235,MIN(AL235,$I235-SUM($J235:AL235)))</f>
        <v>8.8760182281859095</v>
      </c>
      <c r="AN235" s="2">
        <f>IF(AM$4=$E235, $I235*AM$202,0) + IF(AM$4&gt;$E235,MIN(AM235,$I235-SUM($J235:AM235)))</f>
        <v>8.8760182281859095</v>
      </c>
      <c r="AO235" s="2">
        <f>IF(AN$4=$E235, $I235*AN$202,0) + IF(AN$4&gt;$E235,MIN(AN235,$I235-SUM($J235:AN235)))</f>
        <v>8.8760182281859095</v>
      </c>
      <c r="AP235" s="2">
        <f>IF(AO$4=$E235, $I235*AO$202,0) + IF(AO$4&gt;$E235,MIN(AO235,$I235-SUM($J235:AO235)))</f>
        <v>8.8760182281859095</v>
      </c>
      <c r="AQ235" s="57">
        <f>IF(AP$4=$E235, $I235*AP$202,0) + IF(AP$4&gt;$E235,MIN(AP235,$I235-SUM($J235:AP235)))</f>
        <v>8.8760182281859095</v>
      </c>
      <c r="AR235" s="2">
        <f>IF(AQ$4=$E235, $I235*AQ$202,0) + IF(AQ$4&gt;$E235,MIN(AQ235,$I235-SUM($J235:AQ235)))</f>
        <v>8.8760182281859095</v>
      </c>
      <c r="AS235" s="2">
        <f>IF(AR$4=$E235, $I235*AR$202,0) + IF(AR$4&gt;$E235,MIN(AR235,$I235-SUM($J235:AR235)))</f>
        <v>8.8760182281859095</v>
      </c>
      <c r="AT235" s="2">
        <f>IF(AS$4=$E235, $I235*AS$202,0) + IF(AS$4&gt;$E235,MIN(AS235,$I235-SUM($J235:AS235)))</f>
        <v>8.8760182281859095</v>
      </c>
      <c r="AU235" s="2">
        <f>IF(AT$4=$E235, $I235*AT$202,0) + IF(AT$4&gt;$E235,MIN(AT235,$I235-SUM($J235:AT235)))</f>
        <v>8.8760182281859095</v>
      </c>
      <c r="AV235" s="2">
        <f>IF(AU$4=$E235, $I235*AU$202,0) + IF(AU$4&gt;$E235,MIN(AU235,$I235-SUM($J235:AU235)))</f>
        <v>8.8760182281859095</v>
      </c>
      <c r="AW235" s="2"/>
    </row>
    <row r="236" spans="5:49" ht="16.8" outlineLevel="1">
      <c r="E236" s="44">
        <f>INDEX($K$4:$AV$4,,COUNT(E$209:E235)+1)</f>
        <v>42825</v>
      </c>
      <c r="G236" s="2" t="s">
        <v>101</v>
      </c>
      <c r="I236" s="2" cm="1">
        <f t="array" ref="I236">INDEX($K$25:$AV$25,,MATCH(E236,$K$4:$AV$4,0))</f>
        <v>214.51089800873461</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8.1718437336660816</v>
      </c>
      <c r="AM236" s="2">
        <f>IF(AL$4=$E236, $I236*AL$202,0) + IF(AL$4&gt;$E236,MIN(AL236,$I236-SUM($J236:AL236)))</f>
        <v>8.1718437336660816</v>
      </c>
      <c r="AN236" s="2">
        <f>IF(AM$4=$E236, $I236*AM$202,0) + IF(AM$4&gt;$E236,MIN(AM236,$I236-SUM($J236:AM236)))</f>
        <v>8.1718437336660816</v>
      </c>
      <c r="AO236" s="2">
        <f>IF(AN$4=$E236, $I236*AN$202,0) + IF(AN$4&gt;$E236,MIN(AN236,$I236-SUM($J236:AN236)))</f>
        <v>8.1718437336660816</v>
      </c>
      <c r="AP236" s="2">
        <f>IF(AO$4=$E236, $I236*AO$202,0) + IF(AO$4&gt;$E236,MIN(AO236,$I236-SUM($J236:AO236)))</f>
        <v>8.1718437336660816</v>
      </c>
      <c r="AQ236" s="57">
        <f>IF(AP$4=$E236, $I236*AP$202,0) + IF(AP$4&gt;$E236,MIN(AP236,$I236-SUM($J236:AP236)))</f>
        <v>8.1718437336660816</v>
      </c>
      <c r="AR236" s="2">
        <f>IF(AQ$4=$E236, $I236*AQ$202,0) + IF(AQ$4&gt;$E236,MIN(AQ236,$I236-SUM($J236:AQ236)))</f>
        <v>8.1718437336660816</v>
      </c>
      <c r="AS236" s="2">
        <f>IF(AR$4=$E236, $I236*AR$202,0) + IF(AR$4&gt;$E236,MIN(AR236,$I236-SUM($J236:AR236)))</f>
        <v>8.1718437336660816</v>
      </c>
      <c r="AT236" s="2">
        <f>IF(AS$4=$E236, $I236*AS$202,0) + IF(AS$4&gt;$E236,MIN(AS236,$I236-SUM($J236:AS236)))</f>
        <v>8.1718437336660816</v>
      </c>
      <c r="AU236" s="2">
        <f>IF(AT$4=$E236, $I236*AT$202,0) + IF(AT$4&gt;$E236,MIN(AT236,$I236-SUM($J236:AT236)))</f>
        <v>8.1718437336660816</v>
      </c>
      <c r="AV236" s="2">
        <f>IF(AU$4=$E236, $I236*AU$202,0) + IF(AU$4&gt;$E236,MIN(AU236,$I236-SUM($J236:AU236)))</f>
        <v>8.1718437336660816</v>
      </c>
      <c r="AW236" s="2"/>
    </row>
    <row r="237" spans="5:49" ht="16.8" outlineLevel="1">
      <c r="E237" s="44">
        <f>INDEX($K$4:$AV$4,,COUNT(E$209:E236)+1)</f>
        <v>43190</v>
      </c>
      <c r="G237" s="2" t="s">
        <v>101</v>
      </c>
      <c r="I237" s="2" cm="1">
        <f t="array" ref="I237">INDEX($K$25:$AV$25,,MATCH(E237,$K$4:$AV$4,0))</f>
        <v>202.27177077316659</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6.8858475156822667</v>
      </c>
      <c r="AN237" s="2">
        <f>IF(AM$4=$E237, $I237*AM$202,0) + IF(AM$4&gt;$E237,MIN(AM237,$I237-SUM($J237:AM237)))</f>
        <v>6.8858475156822667</v>
      </c>
      <c r="AO237" s="2">
        <f>IF(AN$4=$E237, $I237*AN$202,0) + IF(AN$4&gt;$E237,MIN(AN237,$I237-SUM($J237:AN237)))</f>
        <v>6.8858475156822667</v>
      </c>
      <c r="AP237" s="2">
        <f>IF(AO$4=$E237, $I237*AO$202,0) + IF(AO$4&gt;$E237,MIN(AO237,$I237-SUM($J237:AO237)))</f>
        <v>6.8858475156822667</v>
      </c>
      <c r="AQ237" s="57">
        <f>IF(AP$4=$E237, $I237*AP$202,0) + IF(AP$4&gt;$E237,MIN(AP237,$I237-SUM($J237:AP237)))</f>
        <v>6.8858475156822667</v>
      </c>
      <c r="AR237" s="2">
        <f>IF(AQ$4=$E237, $I237*AQ$202,0) + IF(AQ$4&gt;$E237,MIN(AQ237,$I237-SUM($J237:AQ237)))</f>
        <v>6.8858475156822667</v>
      </c>
      <c r="AS237" s="2">
        <f>IF(AR$4=$E237, $I237*AR$202,0) + IF(AR$4&gt;$E237,MIN(AR237,$I237-SUM($J237:AR237)))</f>
        <v>6.8858475156822667</v>
      </c>
      <c r="AT237" s="2">
        <f>IF(AS$4=$E237, $I237*AS$202,0) + IF(AS$4&gt;$E237,MIN(AS237,$I237-SUM($J237:AS237)))</f>
        <v>6.8858475156822667</v>
      </c>
      <c r="AU237" s="2">
        <f>IF(AT$4=$E237, $I237*AT$202,0) + IF(AT$4&gt;$E237,MIN(AT237,$I237-SUM($J237:AT237)))</f>
        <v>6.8858475156822667</v>
      </c>
      <c r="AV237" s="2">
        <f>IF(AU$4=$E237, $I237*AU$202,0) + IF(AU$4&gt;$E237,MIN(AU237,$I237-SUM($J237:AU237)))</f>
        <v>6.8858475156822667</v>
      </c>
      <c r="AW237" s="2"/>
    </row>
    <row r="238" spans="5:49" ht="16.8" outlineLevel="1">
      <c r="E238" s="44">
        <f>INDEX($K$4:$AV$4,,COUNT(E$209:E237)+1)</f>
        <v>43555</v>
      </c>
      <c r="G238" s="2" t="s">
        <v>101</v>
      </c>
      <c r="I238" s="2" cm="1">
        <f t="array" ref="I238">INDEX($K$25:$AV$25,,MATCH(E238,$K$4:$AV$4,0))</f>
        <v>199.62599906226441</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6.142338432685059</v>
      </c>
      <c r="AO238" s="2">
        <f>IF(AN$4=$E238, $I238*AN$202,0) + IF(AN$4&gt;$E238,MIN(AN238,$I238-SUM($J238:AN238)))</f>
        <v>6.142338432685059</v>
      </c>
      <c r="AP238" s="2">
        <f>IF(AO$4=$E238, $I238*AO$202,0) + IF(AO$4&gt;$E238,MIN(AO238,$I238-SUM($J238:AO238)))</f>
        <v>6.142338432685059</v>
      </c>
      <c r="AQ238" s="57">
        <f>IF(AP$4=$E238, $I238*AP$202,0) + IF(AP$4&gt;$E238,MIN(AP238,$I238-SUM($J238:AP238)))</f>
        <v>6.142338432685059</v>
      </c>
      <c r="AR238" s="2">
        <f>IF(AQ$4=$E238, $I238*AQ$202,0) + IF(AQ$4&gt;$E238,MIN(AQ238,$I238-SUM($J238:AQ238)))</f>
        <v>6.142338432685059</v>
      </c>
      <c r="AS238" s="2">
        <f>IF(AR$4=$E238, $I238*AR$202,0) + IF(AR$4&gt;$E238,MIN(AR238,$I238-SUM($J238:AR238)))</f>
        <v>6.142338432685059</v>
      </c>
      <c r="AT238" s="2">
        <f>IF(AS$4=$E238, $I238*AS$202,0) + IF(AS$4&gt;$E238,MIN(AS238,$I238-SUM($J238:AS238)))</f>
        <v>6.142338432685059</v>
      </c>
      <c r="AU238" s="2">
        <f>IF(AT$4=$E238, $I238*AT$202,0) + IF(AT$4&gt;$E238,MIN(AT238,$I238-SUM($J238:AT238)))</f>
        <v>6.142338432685059</v>
      </c>
      <c r="AV238" s="2">
        <f>IF(AU$4=$E238, $I238*AU$202,0) + IF(AU$4&gt;$E238,MIN(AU238,$I238-SUM($J238:AU238)))</f>
        <v>6.142338432685059</v>
      </c>
      <c r="AW238" s="2"/>
    </row>
    <row r="239" spans="5:49" ht="16.8" outlineLevel="1">
      <c r="E239" s="44">
        <f>INDEX($K$4:$AV$4,,COUNT(E$209:E238)+1)</f>
        <v>43921</v>
      </c>
      <c r="G239" s="2" t="s">
        <v>101</v>
      </c>
      <c r="I239" s="2" cm="1">
        <f t="array" ref="I239">INDEX($K$25:$AV$25,,MATCH(E239,$K$4:$AV$4,0))</f>
        <v>200.42771199378583</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5.6260410384220583</v>
      </c>
      <c r="AP239" s="2">
        <f>IF(AO$4=$E239, $I239*AO$202,0) + IF(AO$4&gt;$E239,MIN(AO239,$I239-SUM($J239:AO239)))</f>
        <v>5.6260410384220583</v>
      </c>
      <c r="AQ239" s="57">
        <f>IF(AP$4=$E239, $I239*AP$202,0) + IF(AP$4&gt;$E239,MIN(AP239,$I239-SUM($J239:AP239)))</f>
        <v>5.6260410384220583</v>
      </c>
      <c r="AR239" s="2">
        <f>IF(AQ$4=$E239, $I239*AQ$202,0) + IF(AQ$4&gt;$E239,MIN(AQ239,$I239-SUM($J239:AQ239)))</f>
        <v>5.6260410384220583</v>
      </c>
      <c r="AS239" s="2">
        <f>IF(AR$4=$E239, $I239*AR$202,0) + IF(AR$4&gt;$E239,MIN(AR239,$I239-SUM($J239:AR239)))</f>
        <v>5.6260410384220583</v>
      </c>
      <c r="AT239" s="2">
        <f>IF(AS$4=$E239, $I239*AS$202,0) + IF(AS$4&gt;$E239,MIN(AS239,$I239-SUM($J239:AS239)))</f>
        <v>5.6260410384220583</v>
      </c>
      <c r="AU239" s="2">
        <f>IF(AT$4=$E239, $I239*AT$202,0) + IF(AT$4&gt;$E239,MIN(AT239,$I239-SUM($J239:AT239)))</f>
        <v>5.6260410384220583</v>
      </c>
      <c r="AV239" s="2">
        <f>IF(AU$4=$E239, $I239*AU$202,0) + IF(AU$4&gt;$E239,MIN(AU239,$I239-SUM($J239:AU239)))</f>
        <v>5.6260410384220583</v>
      </c>
      <c r="AW239" s="2"/>
    </row>
    <row r="240" spans="5:49" ht="16.8" outlineLevel="1">
      <c r="E240" s="44">
        <f>INDEX($K$4:$AV$4,,COUNT(E$209:E239)+1)</f>
        <v>44286</v>
      </c>
      <c r="G240" s="2" t="s">
        <v>101</v>
      </c>
      <c r="I240" s="2" cm="1">
        <f t="array" ref="I240">INDEX($K$25:$AV$25,,MATCH(E240,$K$4:$AV$4,0))</f>
        <v>197.86252456901207</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5.1061296662970852</v>
      </c>
      <c r="AQ240" s="57">
        <f>IF(AP$4=$E240, $I240*AP$202,0) + IF(AP$4&gt;$E240,MIN(AP240,$I240-SUM($J240:AP240)))</f>
        <v>5.1061296662970852</v>
      </c>
      <c r="AR240" s="2">
        <f>IF(AQ$4=$E240, $I240*AQ$202,0) + IF(AQ$4&gt;$E240,MIN(AQ240,$I240-SUM($J240:AQ240)))</f>
        <v>5.1061296662970852</v>
      </c>
      <c r="AS240" s="2">
        <f>IF(AR$4=$E240, $I240*AR$202,0) + IF(AR$4&gt;$E240,MIN(AR240,$I240-SUM($J240:AR240)))</f>
        <v>5.1061296662970852</v>
      </c>
      <c r="AT240" s="2">
        <f>IF(AS$4=$E240, $I240*AS$202,0) + IF(AS$4&gt;$E240,MIN(AS240,$I240-SUM($J240:AS240)))</f>
        <v>5.1061296662970852</v>
      </c>
      <c r="AU240" s="2">
        <f>IF(AT$4=$E240, $I240*AT$202,0) + IF(AT$4&gt;$E240,MIN(AT240,$I240-SUM($J240:AT240)))</f>
        <v>5.1061296662970852</v>
      </c>
      <c r="AV240" s="2">
        <f>IF(AU$4=$E240, $I240*AU$202,0) + IF(AU$4&gt;$E240,MIN(AU240,$I240-SUM($J240:AU240)))</f>
        <v>5.1061296662970852</v>
      </c>
      <c r="AW240" s="2"/>
    </row>
    <row r="241" spans="1:49" ht="16.8" outlineLevel="1">
      <c r="E241" s="44">
        <f>INDEX($K$4:$AV$4,,COUNT(E$209:E240)+1)</f>
        <v>44651</v>
      </c>
      <c r="G241" s="2" t="s">
        <v>101</v>
      </c>
      <c r="I241" s="2" cm="1">
        <f t="array" ref="I241">INDEX($K$25:$AV$25,,MATCH(E241,$K$4:$AV$4,0))</f>
        <v>195.91015330859048</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4.6784514222946978</v>
      </c>
      <c r="AR241" s="2">
        <f>IF(AQ$4=$E241, $I241*AQ$202,0) + IF(AQ$4&gt;$E241,MIN(AQ241,$I241-SUM($J241:AQ241)))</f>
        <v>4.6784514222946978</v>
      </c>
      <c r="AS241" s="2">
        <f>IF(AR$4=$E241, $I241*AR$202,0) + IF(AR$4&gt;$E241,MIN(AR241,$I241-SUM($J241:AR241)))</f>
        <v>4.6784514222946978</v>
      </c>
      <c r="AT241" s="2">
        <f>IF(AS$4=$E241, $I241*AS$202,0) + IF(AS$4&gt;$E241,MIN(AS241,$I241-SUM($J241:AS241)))</f>
        <v>4.6784514222946978</v>
      </c>
      <c r="AU241" s="2">
        <f>IF(AT$4=$E241, $I241*AT$202,0) + IF(AT$4&gt;$E241,MIN(AT241,$I241-SUM($J241:AT241)))</f>
        <v>4.6784514222946978</v>
      </c>
      <c r="AV241" s="2">
        <f>IF(AU$4=$E241, $I241*AU$202,0) + IF(AU$4&gt;$E241,MIN(AU241,$I241-SUM($J241:AU241)))</f>
        <v>4.6784514222946978</v>
      </c>
      <c r="AW241" s="2"/>
    </row>
    <row r="242" spans="1:49" ht="16.8" outlineLevel="1">
      <c r="E242" s="44">
        <f>INDEX($K$4:$AV$4,,COUNT(E$209:E241)+1)</f>
        <v>45016</v>
      </c>
      <c r="G242" s="2" t="s">
        <v>101</v>
      </c>
      <c r="I242" s="2" cm="1">
        <f t="array" ref="I242">INDEX($K$25:$AV$25,,MATCH(E242,$K$4:$AV$4,0))</f>
        <v>208.12486227165172</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4.6249969393700381</v>
      </c>
      <c r="AS242" s="2">
        <f>IF(AR$4=$E242, $I242*AR$202,0) + IF(AR$4&gt;$E242,MIN(AR242,$I242-SUM($J242:AR242)))</f>
        <v>4.6249969393700381</v>
      </c>
      <c r="AT242" s="2">
        <f>IF(AS$4=$E242, $I242*AS$202,0) + IF(AS$4&gt;$E242,MIN(AS242,$I242-SUM($J242:AS242)))</f>
        <v>4.6249969393700381</v>
      </c>
      <c r="AU242" s="2">
        <f>IF(AT$4=$E242, $I242*AT$202,0) + IF(AT$4&gt;$E242,MIN(AT242,$I242-SUM($J242:AT242)))</f>
        <v>4.6249969393700381</v>
      </c>
      <c r="AV242" s="2">
        <f>IF(AU$4=$E242, $I242*AU$202,0) + IF(AU$4&gt;$E242,MIN(AU242,$I242-SUM($J242:AU242)))</f>
        <v>4.6249969393700381</v>
      </c>
      <c r="AW242" s="2"/>
    </row>
    <row r="243" spans="1:49" ht="16.8" outlineLevel="1">
      <c r="E243" s="44">
        <f>INDEX($K$4:$AV$4,,COUNT(E$209:E242)+1)</f>
        <v>45382</v>
      </c>
      <c r="G243" s="2" t="s">
        <v>101</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101</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101</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101</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101</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892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893</v>
      </c>
      <c r="F252" s="34"/>
      <c r="G252" s="7" t="s">
        <v>278</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894</v>
      </c>
      <c r="F253" s="34"/>
      <c r="G253" s="7" t="s">
        <v>206</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895</v>
      </c>
      <c r="G255" s="2" t="s">
        <v>101</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4.6123961861549398</v>
      </c>
      <c r="AT255" s="2">
        <f t="shared" si="88"/>
        <v>9.7697898028559607</v>
      </c>
      <c r="AU255" s="2">
        <f t="shared" si="88"/>
        <v>15.20535680282649</v>
      </c>
      <c r="AV255" s="2">
        <f t="shared" si="88"/>
        <v>20.160614402551932</v>
      </c>
    </row>
    <row r="256" spans="1:49">
      <c r="AQ256" s="220"/>
    </row>
    <row r="257" spans="1:49" ht="16.8">
      <c r="A257" s="2"/>
      <c r="B257" s="2"/>
      <c r="C257" s="28" t="s">
        <v>896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897</v>
      </c>
      <c r="G259" s="34" t="s">
        <v>206</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891</v>
      </c>
      <c r="G261" s="2" t="s">
        <v>101</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4.6123961861549398</v>
      </c>
      <c r="AT261" s="2">
        <f t="shared" si="90"/>
        <v>9.7697898028559607</v>
      </c>
      <c r="AU261" s="2">
        <f t="shared" si="90"/>
        <v>15.20535680282649</v>
      </c>
      <c r="AV261" s="2">
        <f t="shared" si="90"/>
        <v>20.160614402551932</v>
      </c>
    </row>
    <row r="262" spans="1:49" ht="16.8" outlineLevel="1">
      <c r="K262" s="2"/>
      <c r="AQ262" s="220"/>
    </row>
    <row r="263" spans="1:49" ht="16.8" outlineLevel="1">
      <c r="D263" s="45"/>
      <c r="E263" s="44">
        <f>INDEX($K$4:$AV$4,,COUNT(E$262:E262)+1)</f>
        <v>33328</v>
      </c>
      <c r="G263" s="2" t="s">
        <v>101</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101</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101</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101</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101</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101</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101</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101</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101</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101</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101</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101</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101</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101</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101</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101</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101</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101</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101</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101</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101</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101</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101</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101</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101</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101</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101</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101</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101</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101</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101</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101</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101</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101</v>
      </c>
      <c r="I296" s="2" cm="1">
        <f t="array" ref="I296">INDEX($K$26:$AV$26,,MATCH(E296,$K$4:$AV$4,0))</f>
        <v>207.55782837697228</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4.6123961861549398</v>
      </c>
      <c r="AT296" s="2">
        <f>IF(AS$4=$E296, $I296*AS$259,0) + IF(AS$4&gt;$E296,MIN(AS296,$I296-SUM($J296:AS296)))</f>
        <v>4.6123961861549398</v>
      </c>
      <c r="AU296" s="2">
        <f>IF(AT$4=$E296, $I296*AT$259,0) + IF(AT$4&gt;$E296,MIN(AT296,$I296-SUM($J296:AT296)))</f>
        <v>4.6123961861549398</v>
      </c>
      <c r="AV296" s="2">
        <f>IF(AU$4=$E296, $I296*AU$259,0) + IF(AU$4&gt;$E296,MIN(AU296,$I296-SUM($J296:AU296)))</f>
        <v>4.6123961861549398</v>
      </c>
      <c r="AW296" s="2"/>
    </row>
    <row r="297" spans="1:49" ht="16.8" outlineLevel="1">
      <c r="D297" s="45"/>
      <c r="E297" s="44">
        <f>INDEX($K$4:$AV$4,,COUNT(E$262:E296)+1)</f>
        <v>45747</v>
      </c>
      <c r="G297" s="2" t="s">
        <v>101</v>
      </c>
      <c r="I297" s="2" cm="1">
        <f t="array" ref="I297">INDEX($K$26:$AV$26,,MATCH(E297,$K$4:$AV$4,0))</f>
        <v>232.0827127515459</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5.1573936167010199</v>
      </c>
      <c r="AU297" s="2">
        <f>IF(AT$4=$E297, $I297*AT$259,0) + IF(AT$4&gt;$E297,MIN(AT297,$I297-SUM($J297:AT297)))</f>
        <v>5.1573936167010199</v>
      </c>
      <c r="AV297" s="2">
        <f>IF(AU$4=$E297, $I297*AU$259,0) + IF(AU$4&gt;$E297,MIN(AU297,$I297-SUM($J297:AU297)))</f>
        <v>5.1573936167010199</v>
      </c>
      <c r="AW297" s="2"/>
    </row>
    <row r="298" spans="1:49" ht="16.8" outlineLevel="1">
      <c r="D298" s="45"/>
      <c r="E298" s="44">
        <f>INDEX($K$4:$AV$4,,COUNT(E$262:E297)+1)</f>
        <v>46112</v>
      </c>
      <c r="G298" s="2" t="s">
        <v>101</v>
      </c>
      <c r="I298" s="2" cm="1">
        <f t="array" ref="I298">INDEX($K$26:$AV$26,,MATCH(E298,$K$4:$AV$4,0))</f>
        <v>244.60051499867384</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5.4355669999705301</v>
      </c>
      <c r="AV298" s="2">
        <f>IF(AU$4=$E298, $I298*AU$259,0) + IF(AU$4&gt;$E298,MIN(AU298,$I298-SUM($J298:AU298)))</f>
        <v>5.4355669999705301</v>
      </c>
      <c r="AW298" s="2"/>
    </row>
    <row r="299" spans="1:49" ht="16.8" outlineLevel="1">
      <c r="D299" s="45"/>
      <c r="E299" s="44">
        <f>INDEX($K$4:$AV$4,,COUNT(E$262:E298)+1)</f>
        <v>46477</v>
      </c>
      <c r="G299" s="2" t="s">
        <v>101</v>
      </c>
      <c r="I299" s="2" cm="1">
        <f t="array" ref="I299">INDEX($K$26:$AV$26,,MATCH(E299,$K$4:$AV$4,0))</f>
        <v>222.98659198764486</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4.9552575997254413</v>
      </c>
      <c r="AW299" s="2"/>
    </row>
    <row r="300" spans="1:49" ht="16.8" outlineLevel="1">
      <c r="D300" s="45"/>
      <c r="E300" s="44">
        <f>INDEX($K$4:$AV$4,,COUNT(E$262:E299)+1)</f>
        <v>46843</v>
      </c>
      <c r="G300" s="2" t="s">
        <v>101</v>
      </c>
      <c r="I300" s="2" cm="1">
        <f t="array" ref="I300">INDEX($K$26:$AV$26,,MATCH(E300,$K$4:$AV$4,0))</f>
        <v>226.8148399786414</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75</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85" priority="18" operator="equal">
      <formula>FALSE()</formula>
    </cfRule>
  </conditionalFormatting>
  <conditionalFormatting sqref="K252:AV255">
    <cfRule type="cellIs" dxfId="84" priority="7" operator="equal">
      <formula>FALSE()</formula>
    </cfRule>
  </conditionalFormatting>
  <conditionalFormatting sqref="K259:AV259">
    <cfRule type="cellIs" dxfId="83" priority="1" operator="equal">
      <formula>FALSE()</formula>
    </cfRule>
  </conditionalFormatting>
  <conditionalFormatting sqref="AM2">
    <cfRule type="expression" dxfId="82" priority="2">
      <formula>mac_sensitivity=2</formula>
    </cfRule>
    <cfRule type="expression" dxfId="81" priority="3">
      <formula>mac_sensitivity=1</formula>
    </cfRule>
  </conditionalFormatting>
  <conditionalFormatting sqref="AM3">
    <cfRule type="expression" dxfId="80"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898</v>
      </c>
      <c r="B1" s="181"/>
      <c r="C1" s="181"/>
      <c r="D1" s="181"/>
      <c r="E1" s="181"/>
      <c r="F1" s="275" t="s">
        <v>85</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86</v>
      </c>
      <c r="AM1" s="282">
        <f>m_baseyear</f>
        <v>2021</v>
      </c>
      <c r="AN1" s="171"/>
      <c r="AO1" s="170"/>
      <c r="AP1" s="170"/>
      <c r="AQ1" s="16"/>
      <c r="AR1" s="171"/>
      <c r="AS1" s="171"/>
      <c r="AT1" s="181"/>
      <c r="AU1" s="181"/>
      <c r="AV1" s="181"/>
      <c r="AW1" s="181"/>
    </row>
    <row r="2" spans="1:49" ht="16.8">
      <c r="A2" s="181"/>
      <c r="B2" s="157" t="str">
        <f>UserInterface!E30</f>
        <v>SWEST</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87</v>
      </c>
      <c r="F3" s="179"/>
      <c r="G3" s="179" t="s">
        <v>89</v>
      </c>
      <c r="H3" s="179"/>
      <c r="I3" s="179" t="s">
        <v>91</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92</v>
      </c>
      <c r="AK3" s="181"/>
      <c r="AL3" s="275" t="s">
        <v>78</v>
      </c>
      <c r="AM3" s="342" t="str">
        <f>Checks!I6</f>
        <v>OK</v>
      </c>
      <c r="AN3" s="181"/>
      <c r="AO3" s="181"/>
      <c r="AP3" s="181"/>
      <c r="AQ3" s="17"/>
      <c r="AR3" s="181"/>
      <c r="AS3" s="181"/>
      <c r="AT3" s="181"/>
      <c r="AU3" s="181"/>
      <c r="AV3" s="181"/>
      <c r="AW3" s="181"/>
    </row>
    <row r="4" spans="1:49" ht="16.8">
      <c r="A4" s="181"/>
      <c r="B4" s="181"/>
      <c r="C4" s="181"/>
      <c r="D4" s="181"/>
      <c r="E4" s="181" t="s">
        <v>93</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899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900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901</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902</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581</v>
      </c>
      <c r="G12" s="21" t="s">
        <v>246</v>
      </c>
      <c r="H12" s="48"/>
      <c r="AJ12" s="49"/>
      <c r="AK12" s="49"/>
      <c r="AL12" s="49"/>
      <c r="AM12" s="49"/>
      <c r="AN12" s="49"/>
      <c r="AO12" s="49"/>
      <c r="AP12" s="49"/>
      <c r="AQ12" s="214"/>
      <c r="AR12" s="49">
        <f>InputSummary!AR182</f>
        <v>3.97335776E-2</v>
      </c>
      <c r="AS12" s="49">
        <f>InputSummary!AS182</f>
        <v>4.1370183200000001E-2</v>
      </c>
      <c r="AT12" s="49">
        <f>InputSummary!AT182</f>
        <v>4.09301584E-2</v>
      </c>
      <c r="AU12" s="49">
        <f>InputSummary!AU182</f>
        <v>4.1113614800000003E-2</v>
      </c>
      <c r="AV12" s="49">
        <f>InputSummary!AV182</f>
        <v>4.1190859599999997E-2</v>
      </c>
      <c r="AW12" s="48"/>
    </row>
    <row r="13" spans="1:49" s="21" customFormat="1" ht="16.8">
      <c r="E13" s="41" t="s">
        <v>903</v>
      </c>
      <c r="G13" s="21" t="s">
        <v>96</v>
      </c>
      <c r="H13" s="48"/>
      <c r="AJ13" s="121"/>
      <c r="AK13" s="121"/>
      <c r="AL13" s="121"/>
      <c r="AM13" s="121"/>
      <c r="AN13" s="121"/>
      <c r="AO13" s="121"/>
      <c r="AP13" s="121"/>
      <c r="AQ13" s="231"/>
      <c r="AR13" s="121">
        <f t="shared" ref="AR13:AU13" si="0">1 / (1 + AR12)</f>
        <v>0.96178484714159518</v>
      </c>
      <c r="AS13" s="121">
        <f t="shared" si="0"/>
        <v>0.96027331695548013</v>
      </c>
      <c r="AT13" s="121">
        <f t="shared" si="0"/>
        <v>0.9606792462782392</v>
      </c>
      <c r="AU13" s="121">
        <f t="shared" si="0"/>
        <v>0.96050996335505801</v>
      </c>
      <c r="AV13" s="121">
        <f>1 / (1 + AV12)</f>
        <v>0.9604387041816479</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904</v>
      </c>
      <c r="G15" s="2" t="s">
        <v>101</v>
      </c>
      <c r="H15" s="48"/>
      <c r="AJ15" s="7"/>
      <c r="AK15" s="7"/>
      <c r="AL15" s="7"/>
      <c r="AM15" s="7"/>
      <c r="AN15" s="7"/>
      <c r="AO15" s="7"/>
      <c r="AP15" s="7"/>
      <c r="AQ15" s="65"/>
      <c r="AR15" s="7">
        <f t="shared" ref="AR15:AU15" si="1">AR46</f>
        <v>2039.6311035187741</v>
      </c>
      <c r="AS15" s="7">
        <f t="shared" si="1"/>
        <v>2141.4748307348318</v>
      </c>
      <c r="AT15" s="7">
        <f t="shared" si="1"/>
        <v>2256.4846118362375</v>
      </c>
      <c r="AU15" s="7">
        <f t="shared" si="1"/>
        <v>2350.0355050222897</v>
      </c>
      <c r="AV15" s="7">
        <f>AV46</f>
        <v>2448.5904092950086</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905</v>
      </c>
      <c r="G17" s="2" t="s">
        <v>101</v>
      </c>
      <c r="H17" s="48"/>
      <c r="AJ17" s="461"/>
      <c r="AK17" s="461"/>
      <c r="AL17" s="461"/>
      <c r="AM17" s="461"/>
      <c r="AN17" s="461"/>
      <c r="AO17" s="461"/>
      <c r="AP17" s="461"/>
      <c r="AQ17" s="386"/>
      <c r="AR17" s="461">
        <f t="shared" ref="AR17:AU17" si="2">AR13 * AR15</f>
        <v>1961.6862891230473</v>
      </c>
      <c r="AS17" s="461">
        <f t="shared" si="2"/>
        <v>2056.4011388864124</v>
      </c>
      <c r="AT17" s="461">
        <f t="shared" si="2"/>
        <v>2167.7579361372818</v>
      </c>
      <c r="AU17" s="461">
        <f t="shared" si="2"/>
        <v>2257.2325168120447</v>
      </c>
      <c r="AV17" s="461">
        <f>AV13 * AV15</f>
        <v>2351.7209997749087</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906</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907</v>
      </c>
      <c r="G20" s="2" t="s">
        <v>101</v>
      </c>
      <c r="H20" s="48"/>
      <c r="AJ20" s="7"/>
      <c r="AK20" s="7"/>
      <c r="AL20" s="7"/>
      <c r="AM20" s="7"/>
      <c r="AN20" s="7"/>
      <c r="AO20" s="7"/>
      <c r="AP20" s="7"/>
      <c r="AQ20" s="65"/>
      <c r="AR20" s="7">
        <f>AR43</f>
        <v>1962.7215341262449</v>
      </c>
      <c r="AS20" s="7">
        <f t="shared" ref="AS20:AV20" si="3">AS43</f>
        <v>2039.6311035187741</v>
      </c>
      <c r="AT20" s="7">
        <f t="shared" si="3"/>
        <v>2141.4748307348318</v>
      </c>
      <c r="AU20" s="7">
        <f t="shared" si="3"/>
        <v>2256.4846118362375</v>
      </c>
      <c r="AV20" s="7">
        <f t="shared" si="3"/>
        <v>2350.0355050222897</v>
      </c>
      <c r="AW20" s="48"/>
    </row>
    <row r="21" spans="1:49" s="21" customFormat="1" ht="16.8">
      <c r="E21" s="41" t="s">
        <v>905</v>
      </c>
      <c r="G21" s="2" t="s">
        <v>101</v>
      </c>
      <c r="H21" s="48"/>
      <c r="AJ21" s="7"/>
      <c r="AK21" s="7"/>
      <c r="AL21" s="7"/>
      <c r="AM21" s="7"/>
      <c r="AN21" s="7"/>
      <c r="AO21" s="7"/>
      <c r="AP21" s="7"/>
      <c r="AQ21" s="65"/>
      <c r="AR21" s="7">
        <f>AR17</f>
        <v>1961.6862891230473</v>
      </c>
      <c r="AS21" s="7">
        <f t="shared" ref="AS21:AV21" si="4">AS17</f>
        <v>2056.4011388864124</v>
      </c>
      <c r="AT21" s="7">
        <f t="shared" si="4"/>
        <v>2167.7579361372818</v>
      </c>
      <c r="AU21" s="7">
        <f t="shared" si="4"/>
        <v>2257.2325168120447</v>
      </c>
      <c r="AV21" s="7">
        <f t="shared" si="4"/>
        <v>2351.7209997749087</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906</v>
      </c>
      <c r="G23" s="2" t="s">
        <v>101</v>
      </c>
      <c r="H23" s="48"/>
      <c r="AJ23" s="461"/>
      <c r="AK23" s="461"/>
      <c r="AL23" s="461"/>
      <c r="AM23" s="461"/>
      <c r="AN23" s="461"/>
      <c r="AO23" s="461"/>
      <c r="AP23" s="461"/>
      <c r="AQ23" s="386"/>
      <c r="AR23" s="461">
        <f t="shared" ref="AR23:AU23" si="5">AVERAGE(AR20:AR21)</f>
        <v>1962.203911624646</v>
      </c>
      <c r="AS23" s="461">
        <f t="shared" si="5"/>
        <v>2048.0161212025932</v>
      </c>
      <c r="AT23" s="461">
        <f t="shared" si="5"/>
        <v>2154.6163834360568</v>
      </c>
      <c r="AU23" s="461">
        <f t="shared" si="5"/>
        <v>2256.8585643241413</v>
      </c>
      <c r="AV23" s="461">
        <f>AVERAGE(AV20:AV21)</f>
        <v>2350.8782523985992</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908</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906</v>
      </c>
      <c r="G27" s="2" t="s">
        <v>101</v>
      </c>
      <c r="H27" s="48"/>
      <c r="AJ27" s="7"/>
      <c r="AK27" s="7"/>
      <c r="AL27" s="7"/>
      <c r="AM27" s="7"/>
      <c r="AN27" s="7"/>
      <c r="AO27" s="7"/>
      <c r="AP27" s="7"/>
      <c r="AQ27" s="65"/>
      <c r="AR27" s="7">
        <f t="shared" ref="AR27:AU27" si="6">AR23</f>
        <v>1962.203911624646</v>
      </c>
      <c r="AS27" s="7">
        <f t="shared" si="6"/>
        <v>2048.0161212025932</v>
      </c>
      <c r="AT27" s="7">
        <f t="shared" si="6"/>
        <v>2154.6163834360568</v>
      </c>
      <c r="AU27" s="7">
        <f t="shared" si="6"/>
        <v>2256.8585643241413</v>
      </c>
      <c r="AV27" s="7">
        <f>AV23</f>
        <v>2350.8782523985992</v>
      </c>
      <c r="AW27" s="48"/>
    </row>
    <row r="28" spans="1:49" s="21" customFormat="1" ht="16.8">
      <c r="E28" s="47" t="s">
        <v>581</v>
      </c>
      <c r="G28" s="21" t="s">
        <v>246</v>
      </c>
      <c r="H28" s="48"/>
      <c r="AJ28" s="185"/>
      <c r="AK28" s="185"/>
      <c r="AL28" s="185"/>
      <c r="AM28" s="185"/>
      <c r="AN28" s="185"/>
      <c r="AO28" s="185"/>
      <c r="AP28" s="185"/>
      <c r="AQ28" s="190"/>
      <c r="AR28" s="185">
        <f>AR12</f>
        <v>3.97335776E-2</v>
      </c>
      <c r="AS28" s="185">
        <f>AS12</f>
        <v>4.1370183200000001E-2</v>
      </c>
      <c r="AT28" s="185">
        <f>AT12</f>
        <v>4.09301584E-2</v>
      </c>
      <c r="AU28" s="185">
        <f>AU12</f>
        <v>4.1113614800000003E-2</v>
      </c>
      <c r="AV28" s="185">
        <f>AV12</f>
        <v>4.1190859599999997E-2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899</v>
      </c>
      <c r="G30" s="2" t="s">
        <v>101</v>
      </c>
      <c r="H30" s="48"/>
      <c r="AJ30" s="538"/>
      <c r="AK30" s="538"/>
      <c r="AL30" s="538"/>
      <c r="AM30" s="538"/>
      <c r="AN30" s="538"/>
      <c r="AO30" s="538"/>
      <c r="AP30" s="538"/>
      <c r="AQ30" s="385"/>
      <c r="AR30" s="538">
        <f t="shared" ref="AR30:AU30" si="7">AR27 * AR28</f>
        <v>77.965381389561415</v>
      </c>
      <c r="AS30" s="538">
        <f t="shared" si="7"/>
        <v>84.726802130704684</v>
      </c>
      <c r="AT30" s="538">
        <f t="shared" si="7"/>
        <v>88.188789865272938</v>
      </c>
      <c r="AU30" s="538">
        <f t="shared" si="7"/>
        <v>92.787613671703781</v>
      </c>
      <c r="AV30" s="538">
        <f>AV27 * AV28</f>
        <v>96.834696031244064</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271</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909</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910</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911</v>
      </c>
      <c r="F37" s="34"/>
      <c r="G37" s="2" t="s">
        <v>532</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912</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913</v>
      </c>
      <c r="G41" s="2" t="s">
        <v>101</v>
      </c>
      <c r="J41" s="75"/>
      <c r="K41" s="75"/>
      <c r="L41" s="75"/>
      <c r="M41" s="75"/>
      <c r="N41" s="75"/>
      <c r="O41" s="75"/>
      <c r="P41" s="75"/>
      <c r="Q41" s="75"/>
      <c r="R41" s="75"/>
      <c r="S41" s="75"/>
      <c r="T41" s="75"/>
      <c r="U41" s="75"/>
      <c r="V41" s="75"/>
      <c r="W41" s="75"/>
      <c r="X41" s="75"/>
      <c r="Y41" s="75"/>
      <c r="Z41" s="75"/>
      <c r="AJ41" s="72">
        <f t="shared" ref="AJ41:AV41" si="8">(AJ55 - AJ63 - AJ73) * AJ$37</f>
        <v>1450.7865615524513</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914</v>
      </c>
      <c r="G43" s="2" t="s">
        <v>101</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1450.7865615524513</v>
      </c>
      <c r="AK43" s="2">
        <f t="shared" si="9"/>
        <v>1521.4646910273359</v>
      </c>
      <c r="AL43" s="2">
        <f t="shared" si="9"/>
        <v>1596.9931743586355</v>
      </c>
      <c r="AM43" s="2">
        <f t="shared" si="9"/>
        <v>1657.2046154607967</v>
      </c>
      <c r="AN43" s="2">
        <f t="shared" si="9"/>
        <v>1713.1728615374543</v>
      </c>
      <c r="AO43" s="2">
        <f t="shared" si="9"/>
        <v>1768.8049793348107</v>
      </c>
      <c r="AP43" s="2">
        <f t="shared" si="9"/>
        <v>1821.0846540622952</v>
      </c>
      <c r="AQ43" s="57">
        <f t="shared" si="9"/>
        <v>1885.6824302615171</v>
      </c>
      <c r="AR43" s="2">
        <f t="shared" si="9"/>
        <v>1962.7215341262449</v>
      </c>
      <c r="AS43" s="2">
        <f t="shared" si="9"/>
        <v>2039.6311035187741</v>
      </c>
      <c r="AT43" s="2">
        <f t="shared" si="9"/>
        <v>2141.4748307348318</v>
      </c>
      <c r="AU43" s="2">
        <f t="shared" si="9"/>
        <v>2256.4846118362375</v>
      </c>
      <c r="AV43" s="2">
        <f t="shared" si="9"/>
        <v>2350.0355050222897</v>
      </c>
    </row>
    <row r="44" spans="2:48" s="2" customFormat="1" ht="16.8">
      <c r="E44" s="56" t="s">
        <v>915</v>
      </c>
      <c r="G44" s="2" t="s">
        <v>101</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205.25792152679915</v>
      </c>
      <c r="AK44" s="30">
        <f t="shared" si="10"/>
        <v>214.51089800873461</v>
      </c>
      <c r="AL44" s="30">
        <f t="shared" si="10"/>
        <v>202.27177077316659</v>
      </c>
      <c r="AM44" s="30">
        <f t="shared" si="10"/>
        <v>199.62599906226441</v>
      </c>
      <c r="AN44" s="30">
        <f t="shared" si="10"/>
        <v>200.42771199378583</v>
      </c>
      <c r="AO44" s="30">
        <f t="shared" si="10"/>
        <v>197.86252456901207</v>
      </c>
      <c r="AP44" s="30">
        <f t="shared" si="10"/>
        <v>195.91015330859048</v>
      </c>
      <c r="AQ44" s="218">
        <f t="shared" si="10"/>
        <v>208.12486227165172</v>
      </c>
      <c r="AR44" s="30">
        <f t="shared" ref="AR44:AV44" si="11">AR57</f>
        <v>207.55782837697228</v>
      </c>
      <c r="AS44" s="30">
        <f t="shared" si="11"/>
        <v>232.0827127515459</v>
      </c>
      <c r="AT44" s="30">
        <f t="shared" si="11"/>
        <v>244.60051499867384</v>
      </c>
      <c r="AU44" s="30">
        <f t="shared" si="11"/>
        <v>222.98659198764486</v>
      </c>
      <c r="AV44" s="30">
        <f t="shared" si="11"/>
        <v>226.8148399786414</v>
      </c>
    </row>
    <row r="45" spans="2:48" s="2" customFormat="1" ht="16.8">
      <c r="E45" s="56" t="s">
        <v>916</v>
      </c>
      <c r="G45" s="2" t="s">
        <v>101</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-134.57979205191464</v>
      </c>
      <c r="AK45" s="30">
        <f t="shared" si="12"/>
        <v>-138.98241467743483</v>
      </c>
      <c r="AL45" s="30">
        <f t="shared" si="12"/>
        <v>-142.06032967100541</v>
      </c>
      <c r="AM45" s="30">
        <f t="shared" si="12"/>
        <v>-143.65775298560669</v>
      </c>
      <c r="AN45" s="30">
        <f t="shared" si="12"/>
        <v>-144.79559419642948</v>
      </c>
      <c r="AO45" s="30">
        <f t="shared" si="12"/>
        <v>-145.58284984152769</v>
      </c>
      <c r="AP45" s="30">
        <f t="shared" si="12"/>
        <v>-131.31237710936844</v>
      </c>
      <c r="AQ45" s="218">
        <f t="shared" si="12"/>
        <v>-131.08575840692393</v>
      </c>
      <c r="AR45" s="30">
        <f t="shared" ref="AR45:AV45" si="13">-AR65</f>
        <v>-130.64825898444317</v>
      </c>
      <c r="AS45" s="30">
        <f t="shared" si="13"/>
        <v>-130.2389855354883</v>
      </c>
      <c r="AT45" s="30">
        <f t="shared" si="13"/>
        <v>-129.59073389726822</v>
      </c>
      <c r="AU45" s="30">
        <f t="shared" si="13"/>
        <v>-129.43569880159259</v>
      </c>
      <c r="AV45" s="30">
        <f t="shared" si="13"/>
        <v>-128.25993570592249</v>
      </c>
    </row>
    <row r="46" spans="2:48" s="2" customFormat="1" ht="16.8">
      <c r="E46" s="56" t="s">
        <v>904</v>
      </c>
      <c r="G46" s="2" t="s">
        <v>101</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1521.4646910273359</v>
      </c>
      <c r="AK46" s="526">
        <f t="shared" si="14"/>
        <v>1596.9931743586355</v>
      </c>
      <c r="AL46" s="526">
        <f t="shared" si="14"/>
        <v>1657.2046154607967</v>
      </c>
      <c r="AM46" s="526">
        <f t="shared" si="14"/>
        <v>1713.1728615374543</v>
      </c>
      <c r="AN46" s="526">
        <f t="shared" si="14"/>
        <v>1768.8049793348107</v>
      </c>
      <c r="AO46" s="526">
        <f t="shared" si="14"/>
        <v>1821.0846540622952</v>
      </c>
      <c r="AP46" s="526">
        <f t="shared" si="14"/>
        <v>1885.6824302615171</v>
      </c>
      <c r="AQ46" s="531">
        <f t="shared" si="14"/>
        <v>1962.7215341262449</v>
      </c>
      <c r="AR46" s="526">
        <f t="shared" si="14"/>
        <v>2039.6311035187741</v>
      </c>
      <c r="AS46" s="526">
        <f t="shared" si="14"/>
        <v>2141.4748307348318</v>
      </c>
      <c r="AT46" s="526">
        <f t="shared" si="14"/>
        <v>2256.4846118362375</v>
      </c>
      <c r="AU46" s="526">
        <f t="shared" si="14"/>
        <v>2350.0355050222897</v>
      </c>
      <c r="AV46" s="526">
        <f t="shared" si="14"/>
        <v>2448.5904092950086</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917</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918</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919</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920</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913</v>
      </c>
      <c r="G53" s="2" t="s">
        <v>101</v>
      </c>
      <c r="J53" s="42"/>
      <c r="AJ53" s="79">
        <f>Depn!AJ45</f>
        <v>2840.477779926116</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921</v>
      </c>
      <c r="F55" s="2"/>
      <c r="G55" s="2" t="s">
        <v>101</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2840.477779926116</v>
      </c>
      <c r="AK55" s="2">
        <f t="shared" si="15"/>
        <v>3045.7357014529152</v>
      </c>
      <c r="AL55" s="2">
        <f t="shared" si="15"/>
        <v>3260.24659946165</v>
      </c>
      <c r="AM55" s="2">
        <f t="shared" si="15"/>
        <v>3462.5183702348168</v>
      </c>
      <c r="AN55" s="2">
        <f t="shared" si="15"/>
        <v>3662.1443692970811</v>
      </c>
      <c r="AO55" s="2">
        <f t="shared" si="15"/>
        <v>3862.5720812908671</v>
      </c>
      <c r="AP55" s="2">
        <f t="shared" si="15"/>
        <v>4060.4346058598794</v>
      </c>
      <c r="AQ55" s="57">
        <f t="shared" si="15"/>
        <v>4256.3447591684699</v>
      </c>
      <c r="AR55" s="2">
        <f t="shared" si="15"/>
        <v>4464.469621440122</v>
      </c>
      <c r="AS55" s="2">
        <f t="shared" si="15"/>
        <v>4672.0274498170938</v>
      </c>
      <c r="AT55" s="2">
        <f t="shared" si="15"/>
        <v>4904.1101625686397</v>
      </c>
      <c r="AU55" s="2">
        <f t="shared" si="15"/>
        <v>5148.7106775673137</v>
      </c>
      <c r="AV55" s="2">
        <f t="shared" si="15"/>
        <v>5371.6972695549584</v>
      </c>
    </row>
    <row r="56" spans="1:48" s="7" customFormat="1" ht="16.8">
      <c r="E56" s="56" t="s">
        <v>922</v>
      </c>
      <c r="F56" s="2"/>
      <c r="G56" s="2" t="s">
        <v>101</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2840.477779926116</v>
      </c>
      <c r="AK56" s="432">
        <f t="shared" si="16"/>
        <v>3045.7357014529152</v>
      </c>
      <c r="AL56" s="432">
        <f t="shared" si="16"/>
        <v>3260.24659946165</v>
      </c>
      <c r="AM56" s="432">
        <f t="shared" si="16"/>
        <v>3462.5183702348168</v>
      </c>
      <c r="AN56" s="432">
        <f t="shared" si="16"/>
        <v>3662.1443692970811</v>
      </c>
      <c r="AO56" s="432">
        <f t="shared" si="16"/>
        <v>3862.5720812908671</v>
      </c>
      <c r="AP56" s="432">
        <f t="shared" si="16"/>
        <v>4060.4346058598794</v>
      </c>
      <c r="AQ56" s="534">
        <f t="shared" si="16"/>
        <v>4256.3447591684699</v>
      </c>
      <c r="AR56" s="432">
        <f t="shared" si="16"/>
        <v>4464.469621440122</v>
      </c>
      <c r="AS56" s="432">
        <f t="shared" si="16"/>
        <v>4672.0274498170938</v>
      </c>
      <c r="AT56" s="432">
        <f t="shared" si="16"/>
        <v>4904.1101625686397</v>
      </c>
      <c r="AU56" s="432">
        <f t="shared" si="16"/>
        <v>5148.7106775673137</v>
      </c>
      <c r="AV56" s="432">
        <f t="shared" si="16"/>
        <v>5371.6972695549584</v>
      </c>
    </row>
    <row r="57" spans="1:48" s="7" customFormat="1" ht="16.8">
      <c r="E57" s="56" t="s">
        <v>915</v>
      </c>
      <c r="F57" s="2"/>
      <c r="G57" s="2" t="s">
        <v>101</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205.25792152679915</v>
      </c>
      <c r="AK57" s="8">
        <f>Depn!AK27</f>
        <v>214.51089800873461</v>
      </c>
      <c r="AL57" s="8">
        <f>Depn!AL27</f>
        <v>202.27177077316659</v>
      </c>
      <c r="AM57" s="8">
        <f>Depn!AM27</f>
        <v>199.62599906226441</v>
      </c>
      <c r="AN57" s="8">
        <f>Depn!AN27</f>
        <v>200.42771199378583</v>
      </c>
      <c r="AO57" s="8">
        <f>Depn!AO27</f>
        <v>197.86252456901207</v>
      </c>
      <c r="AP57" s="8">
        <f>Depn!AP27</f>
        <v>195.91015330859048</v>
      </c>
      <c r="AQ57" s="9">
        <f>Depn!AQ27</f>
        <v>208.12486227165172</v>
      </c>
      <c r="AR57" s="8">
        <f>Depn!AR27</f>
        <v>207.55782837697228</v>
      </c>
      <c r="AS57" s="8">
        <f>Depn!AS27</f>
        <v>232.0827127515459</v>
      </c>
      <c r="AT57" s="8">
        <f>Depn!AT27</f>
        <v>244.60051499867384</v>
      </c>
      <c r="AU57" s="8">
        <f>Depn!AU27</f>
        <v>222.98659198764486</v>
      </c>
      <c r="AV57" s="8">
        <f>Depn!AV27</f>
        <v>226.8148399786414</v>
      </c>
    </row>
    <row r="58" spans="1:48" s="7" customFormat="1" ht="16.8">
      <c r="E58" s="56" t="s">
        <v>923</v>
      </c>
      <c r="G58" s="2" t="s">
        <v>101</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3045.7357014529152</v>
      </c>
      <c r="AK58" s="431">
        <f t="shared" si="17"/>
        <v>3260.24659946165</v>
      </c>
      <c r="AL58" s="431">
        <f t="shared" si="17"/>
        <v>3462.5183702348168</v>
      </c>
      <c r="AM58" s="431">
        <f t="shared" si="17"/>
        <v>3662.1443692970811</v>
      </c>
      <c r="AN58" s="431">
        <f t="shared" si="17"/>
        <v>3862.5720812908671</v>
      </c>
      <c r="AO58" s="431">
        <f t="shared" si="17"/>
        <v>4060.4346058598794</v>
      </c>
      <c r="AP58" s="431">
        <f t="shared" si="17"/>
        <v>4256.3447591684699</v>
      </c>
      <c r="AQ58" s="533">
        <f t="shared" si="17"/>
        <v>4464.469621440122</v>
      </c>
      <c r="AR58" s="431">
        <f t="shared" si="17"/>
        <v>4672.0274498170938</v>
      </c>
      <c r="AS58" s="431">
        <f t="shared" si="17"/>
        <v>4904.1101625686397</v>
      </c>
      <c r="AT58" s="431">
        <f t="shared" si="17"/>
        <v>5148.7106775673137</v>
      </c>
      <c r="AU58" s="431">
        <f t="shared" si="17"/>
        <v>5371.6972695549584</v>
      </c>
      <c r="AV58" s="431">
        <f t="shared" si="17"/>
        <v>5598.5121095335999</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866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924</v>
      </c>
      <c r="G61" s="2" t="s">
        <v>101</v>
      </c>
      <c r="J61" s="42"/>
      <c r="AJ61" s="79">
        <f>Depn!AJ46</f>
        <v>1364.1715967787377</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921</v>
      </c>
      <c r="F63" s="2"/>
      <c r="G63" s="2" t="s">
        <v>101</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1364.1715967787377</v>
      </c>
      <c r="AK63" s="2">
        <f t="shared" si="18"/>
        <v>1498.7513888306523</v>
      </c>
      <c r="AL63" s="2">
        <f t="shared" si="18"/>
        <v>1637.7338035080872</v>
      </c>
      <c r="AM63" s="2">
        <f t="shared" si="18"/>
        <v>1779.7941331790926</v>
      </c>
      <c r="AN63" s="2">
        <f t="shared" si="18"/>
        <v>1923.4518861646993</v>
      </c>
      <c r="AO63" s="2">
        <f t="shared" si="18"/>
        <v>2068.247480361129</v>
      </c>
      <c r="AP63" s="2">
        <f t="shared" si="18"/>
        <v>2213.8303302026566</v>
      </c>
      <c r="AQ63" s="57">
        <f t="shared" si="18"/>
        <v>2345.1427073120249</v>
      </c>
      <c r="AR63" s="2">
        <f t="shared" si="18"/>
        <v>2476.2284657189489</v>
      </c>
      <c r="AS63" s="2">
        <f t="shared" si="18"/>
        <v>2606.876724703392</v>
      </c>
      <c r="AT63" s="2">
        <f t="shared" si="18"/>
        <v>2737.1157102388802</v>
      </c>
      <c r="AU63" s="2">
        <f t="shared" si="18"/>
        <v>2866.7064441361485</v>
      </c>
      <c r="AV63" s="2">
        <f t="shared" si="18"/>
        <v>2996.142142937741</v>
      </c>
    </row>
    <row r="64" spans="1:48" s="7" customFormat="1" ht="16.8">
      <c r="E64" s="56" t="s">
        <v>922</v>
      </c>
      <c r="G64" s="2" t="s">
        <v>101</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1364.1715967787377</v>
      </c>
      <c r="AK64" s="432">
        <f t="shared" si="19"/>
        <v>1498.7513888306523</v>
      </c>
      <c r="AL64" s="432">
        <f t="shared" si="19"/>
        <v>1637.7338035080872</v>
      </c>
      <c r="AM64" s="432">
        <f t="shared" si="19"/>
        <v>1779.7941331790926</v>
      </c>
      <c r="AN64" s="432">
        <f t="shared" si="19"/>
        <v>1923.4518861646993</v>
      </c>
      <c r="AO64" s="432">
        <f t="shared" si="19"/>
        <v>2068.247480361129</v>
      </c>
      <c r="AP64" s="432">
        <f t="shared" si="19"/>
        <v>2213.8303302026566</v>
      </c>
      <c r="AQ64" s="534">
        <f t="shared" si="19"/>
        <v>2345.1427073120249</v>
      </c>
      <c r="AR64" s="432">
        <f t="shared" si="19"/>
        <v>2476.2284657189489</v>
      </c>
      <c r="AS64" s="432">
        <f t="shared" si="19"/>
        <v>2606.876724703392</v>
      </c>
      <c r="AT64" s="432">
        <f t="shared" si="19"/>
        <v>2737.1157102388802</v>
      </c>
      <c r="AU64" s="432">
        <f t="shared" si="19"/>
        <v>2866.7064441361485</v>
      </c>
      <c r="AV64" s="432">
        <f t="shared" si="19"/>
        <v>2996.142142937741</v>
      </c>
    </row>
    <row r="65" spans="1:48" s="7" customFormat="1" ht="16.8">
      <c r="E65" s="56" t="s">
        <v>916</v>
      </c>
      <c r="G65" s="2" t="s">
        <v>101</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134.57979205191464</v>
      </c>
      <c r="AK65" s="8">
        <f>SUM(Depn!AK29:AK31)</f>
        <v>138.98241467743483</v>
      </c>
      <c r="AL65" s="8">
        <f>SUM(Depn!AL29:AL31)</f>
        <v>142.06032967100541</v>
      </c>
      <c r="AM65" s="8">
        <f>SUM(Depn!AM29:AM31)</f>
        <v>143.65775298560669</v>
      </c>
      <c r="AN65" s="8">
        <f>SUM(Depn!AN29:AN31)</f>
        <v>144.79559419642948</v>
      </c>
      <c r="AO65" s="8">
        <f>SUM(Depn!AO29:AO31)</f>
        <v>145.58284984152769</v>
      </c>
      <c r="AP65" s="8">
        <f>SUM(Depn!AP29:AP31)</f>
        <v>131.31237710936844</v>
      </c>
      <c r="AQ65" s="9">
        <f>SUM(Depn!AQ29:AQ31)</f>
        <v>131.08575840692393</v>
      </c>
      <c r="AR65" s="8">
        <f>SUM(Depn!AR29:AR31)</f>
        <v>130.64825898444317</v>
      </c>
      <c r="AS65" s="8">
        <f>SUM(Depn!AS29:AS31)</f>
        <v>130.2389855354883</v>
      </c>
      <c r="AT65" s="8">
        <f>SUM(Depn!AT29:AT31)</f>
        <v>129.59073389726822</v>
      </c>
      <c r="AU65" s="8">
        <f>SUM(Depn!AU29:AU31)</f>
        <v>129.43569880159259</v>
      </c>
      <c r="AV65" s="8">
        <f>SUM(Depn!AV29:AV31)</f>
        <v>128.25993570592249</v>
      </c>
    </row>
    <row r="66" spans="1:48" s="7" customFormat="1" ht="16.8">
      <c r="E66" s="56" t="s">
        <v>923</v>
      </c>
      <c r="G66" s="2" t="s">
        <v>101</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1498.7513888306523</v>
      </c>
      <c r="AK66" s="431">
        <f t="shared" si="20"/>
        <v>1637.7338035080872</v>
      </c>
      <c r="AL66" s="431">
        <f t="shared" si="20"/>
        <v>1779.7941331790926</v>
      </c>
      <c r="AM66" s="431">
        <f t="shared" si="20"/>
        <v>1923.4518861646993</v>
      </c>
      <c r="AN66" s="431">
        <f t="shared" si="20"/>
        <v>2068.247480361129</v>
      </c>
      <c r="AO66" s="431">
        <f t="shared" si="20"/>
        <v>2213.8303302026566</v>
      </c>
      <c r="AP66" s="431">
        <f t="shared" si="20"/>
        <v>2345.1427073120249</v>
      </c>
      <c r="AQ66" s="533">
        <f t="shared" si="20"/>
        <v>2476.2284657189489</v>
      </c>
      <c r="AR66" s="431">
        <f t="shared" si="20"/>
        <v>2606.876724703392</v>
      </c>
      <c r="AS66" s="431">
        <f t="shared" si="20"/>
        <v>2737.1157102388802</v>
      </c>
      <c r="AT66" s="431">
        <f t="shared" si="20"/>
        <v>2866.7064441361485</v>
      </c>
      <c r="AU66" s="431">
        <f t="shared" si="20"/>
        <v>2996.142142937741</v>
      </c>
      <c r="AV66" s="431">
        <f t="shared" si="20"/>
        <v>3124.4020786436636</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925</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926</v>
      </c>
      <c r="G69" s="2" t="s">
        <v>101</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2065.1507251137018</v>
      </c>
      <c r="AS69" s="461">
        <f>AS58 - AS66</f>
        <v>2166.9944523297595</v>
      </c>
      <c r="AT69" s="461">
        <f>AT58 - AT66</f>
        <v>2282.0042334311652</v>
      </c>
      <c r="AU69" s="461">
        <f>AU58 - AU66</f>
        <v>2375.5551266172174</v>
      </c>
      <c r="AV69" s="461">
        <f>AV58 - AV66</f>
        <v>2474.1100308899363</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927</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272</v>
      </c>
      <c r="G73" s="2" t="s">
        <v>101</v>
      </c>
      <c r="I73" s="8">
        <f>InputSummary!I219</f>
        <v>25.519621594927063</v>
      </c>
      <c r="J73" s="42"/>
      <c r="K73" s="42"/>
      <c r="L73" s="42"/>
      <c r="M73" s="42"/>
      <c r="N73" s="42"/>
      <c r="O73" s="42"/>
      <c r="P73" s="42"/>
      <c r="Q73" s="42"/>
      <c r="R73" s="42"/>
      <c r="S73" s="42"/>
      <c r="T73" s="42"/>
      <c r="U73" s="42"/>
      <c r="V73" s="42"/>
      <c r="W73" s="42"/>
      <c r="X73" s="42"/>
      <c r="Y73" s="42"/>
      <c r="Z73" s="42"/>
      <c r="AJ73" s="2">
        <f>AJ$37*$I73</f>
        <v>25.519621594927063</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75</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79" priority="1">
      <formula>mac_sensitivity=2</formula>
    </cfRule>
    <cfRule type="expression" dxfId="78" priority="2">
      <formula>mac_sensitivity=1</formula>
    </cfRule>
  </conditionalFormatting>
  <conditionalFormatting sqref="AM3">
    <cfRule type="expression" dxfId="77"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78FC12FE89FD4A83ADF948D1D2B800" ma:contentTypeVersion="14" ma:contentTypeDescription="Create a new document." ma:contentTypeScope="" ma:versionID="e01f0c29c8aa7ac51b1a96a5c0c944b5">
  <xsd:schema xmlns:xsd="http://www.w3.org/2001/XMLSchema" xmlns:xs="http://www.w3.org/2001/XMLSchema" xmlns:p="http://schemas.microsoft.com/office/2006/metadata/properties" xmlns:ns1="http://schemas.microsoft.com/sharepoint/v3" xmlns:ns2="02602f7e-8e49-4608-aa88-5c1b4cc9d550" targetNamespace="http://schemas.microsoft.com/office/2006/metadata/properties" ma:root="true" ma:fieldsID="024d262774d13bf8a9a3e388b538ec5e" ns1:_="" ns2:_="">
    <xsd:import namespace="http://schemas.microsoft.com/sharepoint/v3"/>
    <xsd:import namespace="02602f7e-8e49-4608-aa88-5c1b4cc9d550"/>
    <xsd:element name="properties">
      <xsd:complexType>
        <xsd:sequence>
          <xsd:element name="documentManagement">
            <xsd:complexType>
              <xsd:all>
                <xsd:element ref="ns2:TypeofWorkbook"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602f7e-8e49-4608-aa88-5c1b4cc9d550" elementFormDefault="qualified">
    <xsd:import namespace="http://schemas.microsoft.com/office/2006/documentManagement/types"/>
    <xsd:import namespace="http://schemas.microsoft.com/office/infopath/2007/PartnerControls"/>
    <xsd:element name="TypeofWorkbook" ma:index="8" nillable="true" ma:displayName="Type of Workbook" ma:description="Final Model&#10;Dry Run 1 PCFM" ma:format="Dropdown" ma:internalName="TypeofWorkbook">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A w D A A B Q S w M E F A A C A A g A y 2 6 L W L 3 O i u y l A A A A 9 g A A A B I A H A B D b 2 5 m a W c v U G F j a 2 F n Z S 5 4 b W w g o h g A K K A U A A A A A A A A A A A A A A A A A A A A A A A A A A A A h Y + x D o I w F E V / h X S n L X X A k E d J d H C R x M T E u D Z Y o R E e h h b L v z n 4 S f 6 C G E X d H O + 5 Z 7 j 3 f r 1 B N j R 1 c N G d N S 2 m J K K c B B q L 9 m C w T E n v j u G c Z B I 2 q j i p U g e j j D Y Z 7 C E l l X P n h D H v P f U z 2 n Y l E 5 x H b J + v t 0 W l G 0 U + s v k v h w a t U 1 h o I m H 3 G i M F j U R M R R x T D m y C k B v 8 C m L c + 2 x / I C z 7 2 v W d l h r D 1 Q L Y F I G 9 P 8 g H U E s D B B Q A A g A I A M t u i 1 h 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L b o t Y K I p H u A 4 A A A A R A A A A E w A c A E Z v c m 1 1 b G F z L 1 N l Y 3 R p b 2 4 x L m 0 g o h g A K K A U A A A A A A A A A A A A A A A A A A A A A A A A A A A A K 0 5 N L s n M z 1 M I h t C G 1 g B Q S w E C L Q A U A A I A C A D L b o t Y v c 6 K 7 K U A A A D 2 A A A A E g A A A A A A A A A A A A A A A A A A A A A A Q 2 9 u Z m l n L 1 B h Y 2 t h Z 2 U u e G 1 s U E s B A i 0 A F A A C A A g A y 2 6 L W F N y O C y b A A A A 4 Q A A A B M A A A A A A A A A A A A A A A A A 8 Q A A A F t D b 2 5 0 Z W 5 0 X 1 R 5 c G V z X S 5 4 b W x Q S w E C L Q A U A A I A C A D L b o t Y 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I t H s T h Z C l 1 A m 1 D p Z 1 r d t B E A A A A A A g A A A A A A A 2 Y A A M A A A A A Q A A A A q v i X g v A o p p 6 3 M 7 k f F b R 1 j A A A A A A E g A A A o A A A A B A A A A C E A w l f r 9 4 2 1 W 0 d j Z s W m 1 y g U A A A A N K l p 7 s Z v X N x / 7 8 L n B v / 5 8 W A H N q m X A 3 D 0 + V G 9 E I Q T F l 5 t o l B O f O x X h v I k W H 6 p L Z Z x 7 I W Y P 2 K 6 V A S Z J w 5 g q U T n c s h q G h g W j d 9 W p Q I S G C h f b O y F A A A A F u N l D r A X 4 K V 5 5 X B G o 9 g s h n C 1 r d L < / D a t a M a s h u p > 
</file>

<file path=customXml/item5.xml><?xml version="1.0" encoding="utf-8"?>
<p:properties xmlns:p="http://schemas.microsoft.com/office/2006/metadata/properties" xmlns:xsi="http://www.w3.org/2001/XMLSchema-instance" xmlns:pc="http://schemas.microsoft.com/office/infopath/2007/PartnerControls">
  <documentManagement>
    <TypeofWorkbook xmlns="02602f7e-8e49-4608-aa88-5c1b4cc9d550"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E2BBCD3-3D6C-4677-B1A7-448B345C3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602f7e-8e49-4608-aa88-5c1b4cc9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5F365-80C6-42DA-9AEA-16C05CFB9425}">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4.xml><?xml version="1.0" encoding="utf-8"?>
<ds:datastoreItem xmlns:ds="http://schemas.openxmlformats.org/officeDocument/2006/customXml" ds:itemID="{A092E8BC-996F-4634-A148-0F059D409F47}">
  <ds:schemaRefs>
    <ds:schemaRef ds:uri="http://schemas.microsoft.com/DataMashup"/>
  </ds:schemaRefs>
</ds:datastoreItem>
</file>

<file path=customXml/itemProps5.xml><?xml version="1.0" encoding="utf-8"?>
<ds:datastoreItem xmlns:ds="http://schemas.openxmlformats.org/officeDocument/2006/customXml" ds:itemID="{8960A401-5BD1-48EA-B12B-96DF3580168D}">
  <ds:schemaRef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elements/1.1/"/>
    <ds:schemaRef ds:uri="http://schemas.microsoft.com/office/2006/documentManagement/types"/>
    <ds:schemaRef ds:uri="02602f7e-8e49-4608-aa88-5c1b4cc9d550"/>
    <ds:schemaRef ds:uri="http://schemas.microsoft.com/sharepoint/v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ED2_PCFM_V4</dc:title>
  <dc:subject/>
  <dc:creator>Tomo Sandeman</dc:creator>
  <cp:keywords/>
  <dc:description/>
  <cp:lastModifiedBy>Neilson, Craig</cp:lastModifiedBy>
  <cp:revision/>
  <dcterms:created xsi:type="dcterms:W3CDTF">2021-01-04T16:10:44Z</dcterms:created>
  <dcterms:modified xsi:type="dcterms:W3CDTF">2024-12-11T18:07:13Z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0x0101001F78FC12FE89FD4A83ADF948D1D2B800</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version published 3 feb 2023 ED2 FD statutory consultation decision</vt:lpwstr>
  </property>
  <property fmtid="{D5CDD505-2E9C-101B-9397-08002B2CF9AE}" pid="31" name="AIP/Modification">
    <vt:lpwstr>Modification</vt:lpwstr>
  </property>
  <property fmtid="{D5CDD505-2E9C-101B-9397-08002B2CF9AE}" pid="32" name="AIP Year">
    <vt:lpwstr>2022</vt:lpwstr>
  </property>
  <property fmtid="{D5CDD505-2E9C-101B-9397-08002B2CF9AE}" pid="33" name="Full/Public">
    <vt:lpwstr>Full Model</vt:lpwstr>
  </property>
  <property fmtid="{D5CDD505-2E9C-101B-9397-08002B2CF9AE}" pid="34" name="Sector">
    <vt:lpwstr>ED</vt:lpwstr>
  </property>
  <property fmtid="{D5CDD505-2E9C-101B-9397-08002B2CF9AE}" pid="35" name="SharedWithUsers">
    <vt:lpwstr/>
  </property>
</Properties>
</file>